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gish\Desktop\"/>
    </mc:Choice>
  </mc:AlternateContent>
  <xr:revisionPtr revIDLastSave="0" documentId="8_{DBEF3A28-41FD-43EC-9036-3478B175CF79}" xr6:coauthVersionLast="47" xr6:coauthVersionMax="47" xr10:uidLastSave="{00000000-0000-0000-0000-000000000000}"/>
  <bookViews>
    <workbookView xWindow="-110" yWindow="-110" windowWidth="19420" windowHeight="10420" tabRatio="932" xr2:uid="{3962E6C1-14F5-4AC1-9BD0-5B3245624EF1}"/>
  </bookViews>
  <sheets>
    <sheet name="23-24 Grant Calculator" sheetId="4" r:id="rId1"/>
    <sheet name="District PreK Funding" sheetId="7" r:id="rId2"/>
    <sheet name="BEDS Codes" sheetId="6" r:id="rId3"/>
    <sheet name="Kindergarten Enroll. History" sheetId="13" r:id="rId4"/>
    <sheet name="District Funding History" sheetId="14" r:id="rId5"/>
    <sheet name="2018-19 PreK Served" sheetId="9" r:id="rId6"/>
    <sheet name="2019-20 PreK Served" sheetId="10" r:id="rId7"/>
    <sheet name="2020-21 PreK Served" sheetId="11" r:id="rId8"/>
    <sheet name="2021-22 PreK Served" sheetId="12" r:id="rId9"/>
    <sheet name="Need_Resource Categories" sheetId="8" r:id="rId10"/>
  </sheets>
  <externalReferences>
    <externalReference r:id="rId11"/>
  </externalReferences>
  <definedNames>
    <definedName name="_xlnm._FilterDatabase" localSheetId="5" hidden="1">'2018-19 PreK Served'!$A$3:$AR$678</definedName>
    <definedName name="_xlnm._FilterDatabase" localSheetId="6" hidden="1">'2019-20 PreK Served'!$A$3:$X$677</definedName>
    <definedName name="_xlnm._FilterDatabase" localSheetId="7" hidden="1">'2020-21 PreK Served'!$A$3:$AB$677</definedName>
    <definedName name="_xlnm._FilterDatabase" localSheetId="8" hidden="1">'2021-22 PreK Served'!$A$3:$AF$677</definedName>
    <definedName name="_xlnm._FilterDatabase" localSheetId="2" hidden="1">'BEDS Codes'!$B$2:$D$2</definedName>
    <definedName name="_xlnm._FilterDatabase" localSheetId="4" hidden="1">'District Funding History'!$A$1:$J$661</definedName>
    <definedName name="_xlnm._FilterDatabase" localSheetId="9" hidden="1">'Need_Resource Categories'!$A$1:$C$729</definedName>
    <definedName name="Allocations" localSheetId="8">#REF!</definedName>
    <definedName name="Allocations" localSheetId="2">#REF!</definedName>
    <definedName name="Allocations" localSheetId="4">#REF!</definedName>
    <definedName name="Allocations" localSheetId="9">#REF!</definedName>
    <definedName name="Allocations">#REF!</definedName>
    <definedName name="BEDSDayBEDS">'[1]BEDS Day'!$A:$A</definedName>
    <definedName name="BEDSDayData">'[1]BEDS Day'!$A:$AF</definedName>
    <definedName name="BEDSDayItem">'[1]BEDS Day'!$3:$3</definedName>
    <definedName name="Calculator" localSheetId="8">#REF!</definedName>
    <definedName name="Calculator" localSheetId="4">#REF!</definedName>
    <definedName name="Calculator">#REF!</definedName>
    <definedName name="CurrentBEDSBEDS">'[1]Current BEDS'!$A:$A</definedName>
    <definedName name="CurrentBEDSData">'[1]Current BEDS'!$A:$V</definedName>
    <definedName name="CurrentBEDSItem">'[1]Current BEDS'!$3:$3</definedName>
    <definedName name="Expansion_Grant_21_22_Awardees" localSheetId="8">#REF!</definedName>
    <definedName name="Expansion_Grant_21_22_Awardees" localSheetId="4">#REF!</definedName>
    <definedName name="Expansion_Grant_21_22_Awardees">#REF!</definedName>
    <definedName name="Final_SIRS_Counts_20_21" localSheetId="8">#REF!</definedName>
    <definedName name="Final_SIRS_Counts_20_21" localSheetId="4">#REF!</definedName>
    <definedName name="Final_SIRS_Counts_20_21">#REF!</definedName>
    <definedName name="Half_Day_Rates" localSheetId="8">#REF!</definedName>
    <definedName name="Half_Day_Rates" localSheetId="4">#REF!</definedName>
    <definedName name="Half_Day_Rates">#REF!</definedName>
    <definedName name="NewTab" localSheetId="8">#REF!</definedName>
    <definedName name="NewTab" localSheetId="4">#REF!</definedName>
    <definedName name="NewTab">#REF!</definedName>
    <definedName name="OLE_LINK1" localSheetId="2">'BEDS Codes'!$C$678</definedName>
    <definedName name="OLE_LINK2" localSheetId="2">'BEDS Codes'!$C$685</definedName>
    <definedName name="Per_Pupil_Gaps" localSheetId="8">#REF!</definedName>
    <definedName name="Per_Pupil_Gaps" localSheetId="4">#REF!</definedName>
    <definedName name="Per_Pupil_Gaps">#REF!</definedName>
    <definedName name="_xlnm.Print_Area" localSheetId="0">'23-24 Grant Calculator'!$B$1:$G$37</definedName>
    <definedName name="_xlnm.Print_Area" localSheetId="1">'District PreK Funding'!$A$1:$F$33</definedName>
    <definedName name="qry13a_CrosstabPreKPupilsServed_3yr" localSheetId="7">#REF!</definedName>
    <definedName name="qry13a_CrosstabPreKPupilsServed_3yr" localSheetId="8">#REF!</definedName>
    <definedName name="qry13a_CrosstabPreKPupilsServed_3yr" localSheetId="4">#REF!</definedName>
    <definedName name="qry13a_CrosstabPreKPupilsServed_3yr">#REF!</definedName>
    <definedName name="qry13b_CrosstabPreKPupilsServed_4yr" localSheetId="7">#REF!</definedName>
    <definedName name="qry13b_CrosstabPreKPupilsServed_4yr" localSheetId="8">#REF!</definedName>
    <definedName name="qry13b_CrosstabPreKPupilsServed_4yr" localSheetId="4">#REF!</definedName>
    <definedName name="qry13b_CrosstabPreKPupilsServed_4yr">#REF!</definedName>
    <definedName name="Rates_by_Sean_G" localSheetId="8">#REF!</definedName>
    <definedName name="Rates_by_Sean_G" localSheetId="4">#REF!</definedName>
    <definedName name="Rates_by_Sean_G">#REF!</definedName>
    <definedName name="SA_Item1b_e_Annual_UPK_PKSnapEOY_final" localSheetId="7">#REF!</definedName>
    <definedName name="SA_Item1b_e_Annual_UPK_PKSnapEOY_final" localSheetId="8">#REF!</definedName>
    <definedName name="SA_Item1b_e_Annual_UPK_PKSnapEOY_final" localSheetId="4">#REF!</definedName>
    <definedName name="SA_Item1b_e_Annual_UPK_PKSnapEOY_final">#REF!</definedName>
    <definedName name="Sean_G_Rates_List" localSheetId="8">#REF!</definedName>
    <definedName name="Sean_G_Rates_List" localSheetId="4">#REF!</definedName>
    <definedName name="Sean_G_Rates_List">#REF!</definedName>
    <definedName name="UPK_Allocations_DOB_Approved" localSheetId="8">#REF!</definedName>
    <definedName name="UPK_Allocations_DOB_Approved" localSheetId="4">#REF!</definedName>
    <definedName name="UPK_Allocations_DOB_Approved">#REF!</definedName>
    <definedName name="UPK_Expansion_Grant_21_22">#REF!</definedName>
    <definedName name="VerificationReport4s" localSheetId="8">#REF!</definedName>
    <definedName name="VerificationReport4s" localSheetId="4">#REF!</definedName>
    <definedName name="VerificationReport4s">#REF!</definedName>
    <definedName name="VerificationReports" localSheetId="8">#REF!</definedName>
    <definedName name="VerificationReports" localSheetId="4">#REF!</definedName>
    <definedName name="VerificationReports">#REF!</definedName>
    <definedName name="VerificationReports4s" localSheetId="8">#REF!</definedName>
    <definedName name="VerificationReports4s" localSheetId="4">#REF!</definedName>
    <definedName name="VerificationReports4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61" i="14" l="1"/>
  <c r="S661" i="14"/>
  <c r="R323" i="13" l="1"/>
  <c r="Q323" i="13"/>
  <c r="P323" i="13"/>
  <c r="O323" i="13"/>
  <c r="N323" i="13"/>
  <c r="M323" i="13"/>
  <c r="L323" i="13"/>
  <c r="K323" i="13"/>
  <c r="J323" i="13"/>
  <c r="I323" i="13"/>
  <c r="H323" i="13"/>
  <c r="G323" i="13"/>
  <c r="F323" i="13"/>
  <c r="E323" i="13"/>
  <c r="D323" i="13"/>
  <c r="R661" i="14"/>
  <c r="Q661" i="14"/>
  <c r="P661" i="14"/>
  <c r="O661" i="14"/>
  <c r="N661" i="14"/>
  <c r="L661" i="14"/>
  <c r="E661" i="14"/>
  <c r="D661" i="14"/>
  <c r="M661" i="14" l="1"/>
  <c r="K661" i="14"/>
  <c r="J661" i="14" l="1"/>
  <c r="I661" i="14"/>
  <c r="H661" i="14"/>
  <c r="G661" i="14"/>
  <c r="F661" i="14"/>
  <c r="C661" i="14"/>
  <c r="AA677" i="12" l="1"/>
  <c r="Z677" i="12"/>
  <c r="X677" i="12"/>
  <c r="W677" i="12"/>
  <c r="T677" i="12"/>
  <c r="R677" i="12"/>
  <c r="Q677" i="12"/>
  <c r="O677" i="12"/>
  <c r="L677" i="12"/>
  <c r="K677" i="12"/>
  <c r="I677" i="12"/>
  <c r="H677" i="12"/>
  <c r="AF676" i="12"/>
  <c r="AD676" i="12"/>
  <c r="AC676" i="12"/>
  <c r="AB676" i="12"/>
  <c r="Y676" i="12"/>
  <c r="V676" i="12" s="1"/>
  <c r="U676" i="12"/>
  <c r="S676" i="12"/>
  <c r="P676" i="12"/>
  <c r="N676" i="12"/>
  <c r="M676" i="12"/>
  <c r="J676" i="12"/>
  <c r="G676" i="12" s="1"/>
  <c r="AF675" i="12"/>
  <c r="AD675" i="12"/>
  <c r="AC675" i="12"/>
  <c r="AB675" i="12"/>
  <c r="Y675" i="12"/>
  <c r="V675" i="12"/>
  <c r="U675" i="12"/>
  <c r="S675" i="12"/>
  <c r="P675" i="12"/>
  <c r="N675" i="12"/>
  <c r="M675" i="12"/>
  <c r="J675" i="12"/>
  <c r="G675" i="12" s="1"/>
  <c r="F675" i="12"/>
  <c r="E675" i="12"/>
  <c r="D675" i="12" s="1"/>
  <c r="AF674" i="12"/>
  <c r="AD674" i="12"/>
  <c r="AC674" i="12"/>
  <c r="AB674" i="12"/>
  <c r="Y674" i="12"/>
  <c r="V674" i="12"/>
  <c r="U674" i="12"/>
  <c r="S674" i="12"/>
  <c r="P674" i="12"/>
  <c r="N674" i="12"/>
  <c r="M674" i="12"/>
  <c r="J674" i="12"/>
  <c r="G674" i="12"/>
  <c r="F674" i="12"/>
  <c r="E674" i="12"/>
  <c r="D674" i="12" s="1"/>
  <c r="AF673" i="12"/>
  <c r="AD673" i="12"/>
  <c r="AC673" i="12"/>
  <c r="AB673" i="12"/>
  <c r="Y673" i="12"/>
  <c r="U673" i="12"/>
  <c r="S673" i="12"/>
  <c r="P673" i="12"/>
  <c r="E673" i="12" s="1"/>
  <c r="N673" i="12"/>
  <c r="M673" i="12"/>
  <c r="J673" i="12"/>
  <c r="G673" i="12"/>
  <c r="AF672" i="12"/>
  <c r="AD672" i="12"/>
  <c r="AC672" i="12"/>
  <c r="AB672" i="12"/>
  <c r="E672" i="12" s="1"/>
  <c r="Y672" i="12"/>
  <c r="V672" i="12" s="1"/>
  <c r="U672" i="12"/>
  <c r="S672" i="12"/>
  <c r="P672" i="12"/>
  <c r="N672" i="12"/>
  <c r="M672" i="12"/>
  <c r="J672" i="12"/>
  <c r="G672" i="12"/>
  <c r="AD671" i="12"/>
  <c r="AF671" i="12" s="1"/>
  <c r="AC671" i="12"/>
  <c r="AB671" i="12"/>
  <c r="V671" i="12" s="1"/>
  <c r="Y671" i="12"/>
  <c r="U671" i="12"/>
  <c r="S671" i="12"/>
  <c r="P671" i="12"/>
  <c r="N671" i="12"/>
  <c r="M671" i="12"/>
  <c r="E671" i="12" s="1"/>
  <c r="J671" i="12"/>
  <c r="AD670" i="12"/>
  <c r="AF670" i="12" s="1"/>
  <c r="AC670" i="12"/>
  <c r="AB670" i="12"/>
  <c r="Y670" i="12"/>
  <c r="V670" i="12" s="1"/>
  <c r="U670" i="12"/>
  <c r="S670" i="12"/>
  <c r="P670" i="12"/>
  <c r="N670" i="12"/>
  <c r="M670" i="12"/>
  <c r="J670" i="12"/>
  <c r="AD669" i="12"/>
  <c r="AF669" i="12" s="1"/>
  <c r="AC669" i="12"/>
  <c r="AB669" i="12"/>
  <c r="Y669" i="12"/>
  <c r="V669" i="12" s="1"/>
  <c r="U669" i="12"/>
  <c r="S669" i="12"/>
  <c r="P669" i="12"/>
  <c r="N669" i="12"/>
  <c r="M669" i="12"/>
  <c r="E669" i="12" s="1"/>
  <c r="J669" i="12"/>
  <c r="G669" i="12" s="1"/>
  <c r="AF668" i="12"/>
  <c r="AD668" i="12"/>
  <c r="AC668" i="12"/>
  <c r="AB668" i="12"/>
  <c r="Y668" i="12"/>
  <c r="V668" i="12" s="1"/>
  <c r="U668" i="12"/>
  <c r="S668" i="12"/>
  <c r="P668" i="12"/>
  <c r="N668" i="12"/>
  <c r="M668" i="12"/>
  <c r="J668" i="12"/>
  <c r="G668" i="12" s="1"/>
  <c r="AF667" i="12"/>
  <c r="AD667" i="12"/>
  <c r="AC667" i="12"/>
  <c r="AB667" i="12"/>
  <c r="Y667" i="12"/>
  <c r="V667" i="12"/>
  <c r="U667" i="12"/>
  <c r="S667" i="12"/>
  <c r="P667" i="12"/>
  <c r="N667" i="12"/>
  <c r="M667" i="12"/>
  <c r="G667" i="12" s="1"/>
  <c r="J667" i="12"/>
  <c r="F667" i="12"/>
  <c r="E667" i="12"/>
  <c r="D667" i="12" s="1"/>
  <c r="AD666" i="12"/>
  <c r="AF666" i="12" s="1"/>
  <c r="AC666" i="12"/>
  <c r="AB666" i="12"/>
  <c r="Y666" i="12"/>
  <c r="V666" i="12"/>
  <c r="U666" i="12"/>
  <c r="S666" i="12"/>
  <c r="P666" i="12"/>
  <c r="N666" i="12"/>
  <c r="M666" i="12"/>
  <c r="J666" i="12"/>
  <c r="G666" i="12"/>
  <c r="F666" i="12"/>
  <c r="E666" i="12"/>
  <c r="AF665" i="12"/>
  <c r="AD665" i="12"/>
  <c r="AC665" i="12"/>
  <c r="AB665" i="12"/>
  <c r="Y665" i="12"/>
  <c r="V665" i="12" s="1"/>
  <c r="U665" i="12"/>
  <c r="S665" i="12"/>
  <c r="P665" i="12"/>
  <c r="E665" i="12" s="1"/>
  <c r="N665" i="12"/>
  <c r="M665" i="12"/>
  <c r="J665" i="12"/>
  <c r="G665" i="12"/>
  <c r="F665" i="12"/>
  <c r="AF664" i="12"/>
  <c r="AD664" i="12"/>
  <c r="AC664" i="12"/>
  <c r="AB664" i="12"/>
  <c r="E664" i="12" s="1"/>
  <c r="Y664" i="12"/>
  <c r="V664" i="12" s="1"/>
  <c r="U664" i="12"/>
  <c r="S664" i="12"/>
  <c r="P664" i="12"/>
  <c r="N664" i="12"/>
  <c r="M664" i="12"/>
  <c r="J664" i="12"/>
  <c r="G664" i="12"/>
  <c r="AD663" i="12"/>
  <c r="AC663" i="12"/>
  <c r="AB663" i="12"/>
  <c r="V663" i="12" s="1"/>
  <c r="Y663" i="12"/>
  <c r="U663" i="12"/>
  <c r="S663" i="12"/>
  <c r="P663" i="12"/>
  <c r="N663" i="12"/>
  <c r="M663" i="12"/>
  <c r="E663" i="12" s="1"/>
  <c r="J663" i="12"/>
  <c r="AD662" i="12"/>
  <c r="AC662" i="12"/>
  <c r="AB662" i="12"/>
  <c r="Y662" i="12"/>
  <c r="V662" i="12" s="1"/>
  <c r="U662" i="12"/>
  <c r="S662" i="12"/>
  <c r="P662" i="12"/>
  <c r="N662" i="12"/>
  <c r="M662" i="12"/>
  <c r="J662" i="12"/>
  <c r="AD661" i="12"/>
  <c r="AF661" i="12" s="1"/>
  <c r="AC661" i="12"/>
  <c r="AB661" i="12"/>
  <c r="Y661" i="12"/>
  <c r="V661" i="12" s="1"/>
  <c r="U661" i="12"/>
  <c r="S661" i="12"/>
  <c r="P661" i="12"/>
  <c r="N661" i="12"/>
  <c r="M661" i="12"/>
  <c r="E661" i="12" s="1"/>
  <c r="J661" i="12"/>
  <c r="G661" i="12" s="1"/>
  <c r="AF660" i="12"/>
  <c r="AD660" i="12"/>
  <c r="AC660" i="12"/>
  <c r="AB660" i="12"/>
  <c r="Y660" i="12"/>
  <c r="V660" i="12" s="1"/>
  <c r="U660" i="12"/>
  <c r="S660" i="12"/>
  <c r="P660" i="12"/>
  <c r="N660" i="12"/>
  <c r="M660" i="12"/>
  <c r="J660" i="12"/>
  <c r="G660" i="12" s="1"/>
  <c r="AF659" i="12"/>
  <c r="AD659" i="12"/>
  <c r="AC659" i="12"/>
  <c r="AB659" i="12"/>
  <c r="Y659" i="12"/>
  <c r="V659" i="12"/>
  <c r="U659" i="12"/>
  <c r="S659" i="12"/>
  <c r="P659" i="12"/>
  <c r="N659" i="12"/>
  <c r="M659" i="12"/>
  <c r="J659" i="12"/>
  <c r="G659" i="12" s="1"/>
  <c r="F659" i="12"/>
  <c r="E659" i="12"/>
  <c r="D659" i="12"/>
  <c r="AD658" i="12"/>
  <c r="AF658" i="12" s="1"/>
  <c r="AC658" i="12"/>
  <c r="AB658" i="12"/>
  <c r="Y658" i="12"/>
  <c r="V658" i="12"/>
  <c r="U658" i="12"/>
  <c r="S658" i="12"/>
  <c r="P658" i="12"/>
  <c r="N658" i="12"/>
  <c r="M658" i="12"/>
  <c r="J658" i="12"/>
  <c r="G658" i="12"/>
  <c r="F658" i="12"/>
  <c r="E658" i="12"/>
  <c r="AF657" i="12"/>
  <c r="AD657" i="12"/>
  <c r="AC657" i="12"/>
  <c r="AB657" i="12"/>
  <c r="Y657" i="12"/>
  <c r="V657" i="12" s="1"/>
  <c r="U657" i="12"/>
  <c r="S657" i="12"/>
  <c r="P657" i="12"/>
  <c r="E657" i="12" s="1"/>
  <c r="N657" i="12"/>
  <c r="M657" i="12"/>
  <c r="J657" i="12"/>
  <c r="G657" i="12"/>
  <c r="AF656" i="12"/>
  <c r="AD656" i="12"/>
  <c r="AC656" i="12"/>
  <c r="AB656" i="12"/>
  <c r="E656" i="12" s="1"/>
  <c r="D656" i="12" s="1"/>
  <c r="Y656" i="12"/>
  <c r="U656" i="12"/>
  <c r="S656" i="12"/>
  <c r="P656" i="12"/>
  <c r="N656" i="12"/>
  <c r="M656" i="12"/>
  <c r="J656" i="12"/>
  <c r="F656" i="12" s="1"/>
  <c r="G656" i="12"/>
  <c r="AD655" i="12"/>
  <c r="AF655" i="12" s="1"/>
  <c r="AC655" i="12"/>
  <c r="AB655" i="12"/>
  <c r="V655" i="12" s="1"/>
  <c r="Y655" i="12"/>
  <c r="U655" i="12"/>
  <c r="S655" i="12"/>
  <c r="P655" i="12"/>
  <c r="N655" i="12"/>
  <c r="M655" i="12"/>
  <c r="E655" i="12" s="1"/>
  <c r="J655" i="12"/>
  <c r="AD654" i="12"/>
  <c r="AC654" i="12"/>
  <c r="AB654" i="12"/>
  <c r="Y654" i="12"/>
  <c r="V654" i="12" s="1"/>
  <c r="U654" i="12"/>
  <c r="S654" i="12"/>
  <c r="P654" i="12"/>
  <c r="N654" i="12"/>
  <c r="M654" i="12"/>
  <c r="J654" i="12"/>
  <c r="AD653" i="12"/>
  <c r="AC653" i="12"/>
  <c r="AB653" i="12"/>
  <c r="Y653" i="12"/>
  <c r="V653" i="12" s="1"/>
  <c r="U653" i="12"/>
  <c r="S653" i="12"/>
  <c r="P653" i="12"/>
  <c r="N653" i="12"/>
  <c r="M653" i="12"/>
  <c r="E653" i="12" s="1"/>
  <c r="J653" i="12"/>
  <c r="G653" i="12" s="1"/>
  <c r="AF652" i="12"/>
  <c r="AD652" i="12"/>
  <c r="AC652" i="12"/>
  <c r="AB652" i="12"/>
  <c r="Y652" i="12"/>
  <c r="V652" i="12" s="1"/>
  <c r="U652" i="12"/>
  <c r="S652" i="12"/>
  <c r="P652" i="12"/>
  <c r="N652" i="12"/>
  <c r="M652" i="12"/>
  <c r="J652" i="12"/>
  <c r="G652" i="12" s="1"/>
  <c r="AF651" i="12"/>
  <c r="AD651" i="12"/>
  <c r="AC651" i="12"/>
  <c r="AB651" i="12"/>
  <c r="Y651" i="12"/>
  <c r="V651" i="12"/>
  <c r="U651" i="12"/>
  <c r="S651" i="12"/>
  <c r="P651" i="12"/>
  <c r="N651" i="12"/>
  <c r="M651" i="12"/>
  <c r="J651" i="12"/>
  <c r="G651" i="12" s="1"/>
  <c r="F651" i="12"/>
  <c r="E651" i="12"/>
  <c r="D651" i="12"/>
  <c r="AD650" i="12"/>
  <c r="AF650" i="12" s="1"/>
  <c r="AC650" i="12"/>
  <c r="AB650" i="12"/>
  <c r="Y650" i="12"/>
  <c r="V650" i="12"/>
  <c r="U650" i="12"/>
  <c r="S650" i="12"/>
  <c r="P650" i="12"/>
  <c r="N650" i="12"/>
  <c r="M650" i="12"/>
  <c r="J650" i="12"/>
  <c r="G650" i="12"/>
  <c r="F650" i="12"/>
  <c r="E650" i="12"/>
  <c r="D650" i="12" s="1"/>
  <c r="AF649" i="12"/>
  <c r="AD649" i="12"/>
  <c r="AC649" i="12"/>
  <c r="AB649" i="12"/>
  <c r="Y649" i="12"/>
  <c r="V649" i="12" s="1"/>
  <c r="U649" i="12"/>
  <c r="S649" i="12"/>
  <c r="P649" i="12"/>
  <c r="E649" i="12" s="1"/>
  <c r="N649" i="12"/>
  <c r="M649" i="12"/>
  <c r="J649" i="12"/>
  <c r="G649" i="12"/>
  <c r="AF648" i="12"/>
  <c r="AD648" i="12"/>
  <c r="AC648" i="12"/>
  <c r="AB648" i="12"/>
  <c r="E648" i="12" s="1"/>
  <c r="Y648" i="12"/>
  <c r="V648" i="12" s="1"/>
  <c r="U648" i="12"/>
  <c r="S648" i="12"/>
  <c r="P648" i="12"/>
  <c r="N648" i="12"/>
  <c r="M648" i="12"/>
  <c r="J648" i="12"/>
  <c r="AD647" i="12"/>
  <c r="AF647" i="12" s="1"/>
  <c r="AC647" i="12"/>
  <c r="AB647" i="12"/>
  <c r="V647" i="12" s="1"/>
  <c r="Y647" i="12"/>
  <c r="U647" i="12"/>
  <c r="S647" i="12"/>
  <c r="P647" i="12"/>
  <c r="N647" i="12"/>
  <c r="M647" i="12"/>
  <c r="E647" i="12" s="1"/>
  <c r="J647" i="12"/>
  <c r="AD646" i="12"/>
  <c r="AC646" i="12"/>
  <c r="AB646" i="12"/>
  <c r="Y646" i="12"/>
  <c r="V646" i="12" s="1"/>
  <c r="U646" i="12"/>
  <c r="S646" i="12"/>
  <c r="P646" i="12"/>
  <c r="N646" i="12"/>
  <c r="M646" i="12"/>
  <c r="J646" i="12"/>
  <c r="AD645" i="12"/>
  <c r="AC645" i="12"/>
  <c r="AB645" i="12"/>
  <c r="Y645" i="12"/>
  <c r="V645" i="12" s="1"/>
  <c r="U645" i="12"/>
  <c r="S645" i="12"/>
  <c r="P645" i="12"/>
  <c r="N645" i="12"/>
  <c r="M645" i="12"/>
  <c r="J645" i="12"/>
  <c r="G645" i="12" s="1"/>
  <c r="AF644" i="12"/>
  <c r="AD644" i="12"/>
  <c r="AC644" i="12"/>
  <c r="AB644" i="12"/>
  <c r="V644" i="12" s="1"/>
  <c r="Y644" i="12"/>
  <c r="U644" i="12"/>
  <c r="S644" i="12"/>
  <c r="P644" i="12"/>
  <c r="N644" i="12"/>
  <c r="M644" i="12"/>
  <c r="J644" i="12"/>
  <c r="G644" i="12" s="1"/>
  <c r="AF643" i="12"/>
  <c r="AD643" i="12"/>
  <c r="AC643" i="12"/>
  <c r="AB643" i="12"/>
  <c r="Y643" i="12"/>
  <c r="V643" i="12"/>
  <c r="U643" i="12"/>
  <c r="S643" i="12"/>
  <c r="P643" i="12"/>
  <c r="N643" i="12"/>
  <c r="M643" i="12"/>
  <c r="J643" i="12"/>
  <c r="G643" i="12" s="1"/>
  <c r="F643" i="12"/>
  <c r="E643" i="12"/>
  <c r="D643" i="12"/>
  <c r="AD642" i="12"/>
  <c r="AF642" i="12" s="1"/>
  <c r="AC642" i="12"/>
  <c r="AB642" i="12"/>
  <c r="Y642" i="12"/>
  <c r="V642" i="12"/>
  <c r="U642" i="12"/>
  <c r="S642" i="12"/>
  <c r="P642" i="12"/>
  <c r="N642" i="12"/>
  <c r="M642" i="12"/>
  <c r="J642" i="12"/>
  <c r="G642" i="12"/>
  <c r="F642" i="12"/>
  <c r="E642" i="12"/>
  <c r="D642" i="12" s="1"/>
  <c r="AF641" i="12"/>
  <c r="AD641" i="12"/>
  <c r="AC641" i="12"/>
  <c r="AB641" i="12"/>
  <c r="Y641" i="12"/>
  <c r="V641" i="12" s="1"/>
  <c r="U641" i="12"/>
  <c r="S641" i="12"/>
  <c r="P641" i="12"/>
  <c r="E641" i="12" s="1"/>
  <c r="N641" i="12"/>
  <c r="M641" i="12"/>
  <c r="J641" i="12"/>
  <c r="G641" i="12"/>
  <c r="AF640" i="12"/>
  <c r="AD640" i="12"/>
  <c r="AC640" i="12"/>
  <c r="AB640" i="12"/>
  <c r="E640" i="12" s="1"/>
  <c r="Y640" i="12"/>
  <c r="U640" i="12"/>
  <c r="S640" i="12"/>
  <c r="P640" i="12"/>
  <c r="N640" i="12"/>
  <c r="M640" i="12"/>
  <c r="J640" i="12"/>
  <c r="G640" i="12"/>
  <c r="AD639" i="12"/>
  <c r="AF639" i="12" s="1"/>
  <c r="AC639" i="12"/>
  <c r="AB639" i="12"/>
  <c r="V639" i="12" s="1"/>
  <c r="Y639" i="12"/>
  <c r="U639" i="12"/>
  <c r="S639" i="12"/>
  <c r="P639" i="12"/>
  <c r="N639" i="12"/>
  <c r="M639" i="12"/>
  <c r="J639" i="12"/>
  <c r="AD638" i="12"/>
  <c r="AC638" i="12"/>
  <c r="AB638" i="12"/>
  <c r="Y638" i="12"/>
  <c r="V638" i="12" s="1"/>
  <c r="U638" i="12"/>
  <c r="S638" i="12"/>
  <c r="P638" i="12"/>
  <c r="N638" i="12"/>
  <c r="M638" i="12"/>
  <c r="J638" i="12"/>
  <c r="AD637" i="12"/>
  <c r="AF637" i="12" s="1"/>
  <c r="AC637" i="12"/>
  <c r="AB637" i="12"/>
  <c r="Y637" i="12"/>
  <c r="V637" i="12" s="1"/>
  <c r="U637" i="12"/>
  <c r="S637" i="12"/>
  <c r="P637" i="12"/>
  <c r="N637" i="12"/>
  <c r="M637" i="12"/>
  <c r="J637" i="12"/>
  <c r="G637" i="12" s="1"/>
  <c r="AF636" i="12"/>
  <c r="AD636" i="12"/>
  <c r="AC636" i="12"/>
  <c r="AB636" i="12"/>
  <c r="Y636" i="12"/>
  <c r="V636" i="12" s="1"/>
  <c r="U636" i="12"/>
  <c r="S636" i="12"/>
  <c r="P636" i="12"/>
  <c r="N636" i="12"/>
  <c r="M636" i="12"/>
  <c r="E636" i="12" s="1"/>
  <c r="J636" i="12"/>
  <c r="G636" i="12" s="1"/>
  <c r="AF635" i="12"/>
  <c r="AD635" i="12"/>
  <c r="AC635" i="12"/>
  <c r="AB635" i="12"/>
  <c r="Y635" i="12"/>
  <c r="V635" i="12"/>
  <c r="U635" i="12"/>
  <c r="S635" i="12"/>
  <c r="P635" i="12"/>
  <c r="N635" i="12"/>
  <c r="M635" i="12"/>
  <c r="J635" i="12"/>
  <c r="G635" i="12" s="1"/>
  <c r="F635" i="12"/>
  <c r="E635" i="12"/>
  <c r="D635" i="12"/>
  <c r="AD634" i="12"/>
  <c r="AF634" i="12" s="1"/>
  <c r="AC634" i="12"/>
  <c r="AB634" i="12"/>
  <c r="Y634" i="12"/>
  <c r="V634" i="12"/>
  <c r="U634" i="12"/>
  <c r="S634" i="12"/>
  <c r="P634" i="12"/>
  <c r="N634" i="12"/>
  <c r="M634" i="12"/>
  <c r="J634" i="12"/>
  <c r="G634" i="12"/>
  <c r="F634" i="12"/>
  <c r="E634" i="12"/>
  <c r="D634" i="12" s="1"/>
  <c r="AF633" i="12"/>
  <c r="AD633" i="12"/>
  <c r="AC633" i="12"/>
  <c r="AB633" i="12"/>
  <c r="Y633" i="12"/>
  <c r="V633" i="12"/>
  <c r="U633" i="12"/>
  <c r="S633" i="12"/>
  <c r="P633" i="12"/>
  <c r="E633" i="12" s="1"/>
  <c r="N633" i="12"/>
  <c r="M633" i="12"/>
  <c r="J633" i="12"/>
  <c r="G633" i="12"/>
  <c r="F633" i="12"/>
  <c r="AF632" i="12"/>
  <c r="AD632" i="12"/>
  <c r="AC632" i="12"/>
  <c r="AB632" i="12"/>
  <c r="E632" i="12" s="1"/>
  <c r="Y632" i="12"/>
  <c r="U632" i="12"/>
  <c r="S632" i="12"/>
  <c r="P632" i="12"/>
  <c r="N632" i="12"/>
  <c r="M632" i="12"/>
  <c r="J632" i="12"/>
  <c r="F632" i="12" s="1"/>
  <c r="AD631" i="12"/>
  <c r="AC631" i="12"/>
  <c r="AB631" i="12"/>
  <c r="V631" i="12" s="1"/>
  <c r="Y631" i="12"/>
  <c r="U631" i="12"/>
  <c r="S631" i="12"/>
  <c r="P631" i="12"/>
  <c r="N631" i="12"/>
  <c r="M631" i="12"/>
  <c r="J631" i="12"/>
  <c r="AD630" i="12"/>
  <c r="AF630" i="12" s="1"/>
  <c r="AC630" i="12"/>
  <c r="AB630" i="12"/>
  <c r="Y630" i="12"/>
  <c r="V630" i="12" s="1"/>
  <c r="U630" i="12"/>
  <c r="S630" i="12"/>
  <c r="P630" i="12"/>
  <c r="N630" i="12"/>
  <c r="M630" i="12"/>
  <c r="J630" i="12"/>
  <c r="AD629" i="12"/>
  <c r="AC629" i="12"/>
  <c r="AB629" i="12"/>
  <c r="Y629" i="12"/>
  <c r="V629" i="12" s="1"/>
  <c r="U629" i="12"/>
  <c r="S629" i="12"/>
  <c r="P629" i="12"/>
  <c r="N629" i="12"/>
  <c r="M629" i="12"/>
  <c r="J629" i="12"/>
  <c r="G629" i="12" s="1"/>
  <c r="AF628" i="12"/>
  <c r="AD628" i="12"/>
  <c r="AC628" i="12"/>
  <c r="AB628" i="12"/>
  <c r="Y628" i="12"/>
  <c r="V628" i="12" s="1"/>
  <c r="U628" i="12"/>
  <c r="S628" i="12"/>
  <c r="P628" i="12"/>
  <c r="N628" i="12"/>
  <c r="M628" i="12"/>
  <c r="E628" i="12" s="1"/>
  <c r="J628" i="12"/>
  <c r="G628" i="12" s="1"/>
  <c r="AF627" i="12"/>
  <c r="AD627" i="12"/>
  <c r="AC627" i="12"/>
  <c r="AB627" i="12"/>
  <c r="Y627" i="12"/>
  <c r="V627" i="12"/>
  <c r="U627" i="12"/>
  <c r="S627" i="12"/>
  <c r="P627" i="12"/>
  <c r="N627" i="12"/>
  <c r="M627" i="12"/>
  <c r="J627" i="12"/>
  <c r="G627" i="12" s="1"/>
  <c r="F627" i="12"/>
  <c r="E627" i="12"/>
  <c r="D627" i="12" s="1"/>
  <c r="AD626" i="12"/>
  <c r="AF626" i="12" s="1"/>
  <c r="AC626" i="12"/>
  <c r="AB626" i="12"/>
  <c r="Y626" i="12"/>
  <c r="V626" i="12"/>
  <c r="U626" i="12"/>
  <c r="S626" i="12"/>
  <c r="P626" i="12"/>
  <c r="N626" i="12"/>
  <c r="M626" i="12"/>
  <c r="J626" i="12"/>
  <c r="G626" i="12"/>
  <c r="F626" i="12"/>
  <c r="E626" i="12"/>
  <c r="AF625" i="12"/>
  <c r="AD625" i="12"/>
  <c r="AC625" i="12"/>
  <c r="AB625" i="12"/>
  <c r="Y625" i="12"/>
  <c r="V625" i="12"/>
  <c r="U625" i="12"/>
  <c r="S625" i="12"/>
  <c r="P625" i="12"/>
  <c r="E625" i="12" s="1"/>
  <c r="N625" i="12"/>
  <c r="M625" i="12"/>
  <c r="J625" i="12"/>
  <c r="G625" i="12"/>
  <c r="F625" i="12"/>
  <c r="AF624" i="12"/>
  <c r="AD624" i="12"/>
  <c r="AC624" i="12"/>
  <c r="AB624" i="12"/>
  <c r="E624" i="12" s="1"/>
  <c r="Y624" i="12"/>
  <c r="V624" i="12" s="1"/>
  <c r="U624" i="12"/>
  <c r="S624" i="12"/>
  <c r="P624" i="12"/>
  <c r="N624" i="12"/>
  <c r="M624" i="12"/>
  <c r="J624" i="12"/>
  <c r="F624" i="12" s="1"/>
  <c r="AD623" i="12"/>
  <c r="AC623" i="12"/>
  <c r="AB623" i="12"/>
  <c r="V623" i="12" s="1"/>
  <c r="Y623" i="12"/>
  <c r="U623" i="12"/>
  <c r="S623" i="12"/>
  <c r="P623" i="12"/>
  <c r="N623" i="12"/>
  <c r="M623" i="12"/>
  <c r="J623" i="12"/>
  <c r="AD622" i="12"/>
  <c r="AC622" i="12"/>
  <c r="AB622" i="12"/>
  <c r="Y622" i="12"/>
  <c r="V622" i="12" s="1"/>
  <c r="U622" i="12"/>
  <c r="S622" i="12"/>
  <c r="P622" i="12"/>
  <c r="N622" i="12"/>
  <c r="M622" i="12"/>
  <c r="J622" i="12"/>
  <c r="AD621" i="12"/>
  <c r="AC621" i="12"/>
  <c r="AB621" i="12"/>
  <c r="Y621" i="12"/>
  <c r="V621" i="12" s="1"/>
  <c r="U621" i="12"/>
  <c r="S621" i="12"/>
  <c r="P621" i="12"/>
  <c r="N621" i="12"/>
  <c r="M621" i="12"/>
  <c r="J621" i="12"/>
  <c r="G621" i="12" s="1"/>
  <c r="AF620" i="12"/>
  <c r="AD620" i="12"/>
  <c r="AC620" i="12"/>
  <c r="AB620" i="12"/>
  <c r="Y620" i="12"/>
  <c r="V620" i="12" s="1"/>
  <c r="U620" i="12"/>
  <c r="S620" i="12"/>
  <c r="P620" i="12"/>
  <c r="N620" i="12"/>
  <c r="M620" i="12"/>
  <c r="E620" i="12" s="1"/>
  <c r="J620" i="12"/>
  <c r="G620" i="12" s="1"/>
  <c r="AF619" i="12"/>
  <c r="AD619" i="12"/>
  <c r="AC619" i="12"/>
  <c r="AB619" i="12"/>
  <c r="Y619" i="12"/>
  <c r="V619" i="12"/>
  <c r="U619" i="12"/>
  <c r="S619" i="12"/>
  <c r="P619" i="12"/>
  <c r="N619" i="12"/>
  <c r="M619" i="12"/>
  <c r="J619" i="12"/>
  <c r="G619" i="12" s="1"/>
  <c r="F619" i="12"/>
  <c r="E619" i="12"/>
  <c r="D619" i="12"/>
  <c r="AD618" i="12"/>
  <c r="AF618" i="12" s="1"/>
  <c r="AC618" i="12"/>
  <c r="AB618" i="12"/>
  <c r="Y618" i="12"/>
  <c r="V618" i="12"/>
  <c r="U618" i="12"/>
  <c r="S618" i="12"/>
  <c r="P618" i="12"/>
  <c r="N618" i="12"/>
  <c r="M618" i="12"/>
  <c r="J618" i="12"/>
  <c r="G618" i="12"/>
  <c r="F618" i="12"/>
  <c r="E618" i="12"/>
  <c r="AF617" i="12"/>
  <c r="AD617" i="12"/>
  <c r="AC617" i="12"/>
  <c r="AB617" i="12"/>
  <c r="Y617" i="12"/>
  <c r="V617" i="12" s="1"/>
  <c r="U617" i="12"/>
  <c r="S617" i="12"/>
  <c r="P617" i="12"/>
  <c r="E617" i="12" s="1"/>
  <c r="N617" i="12"/>
  <c r="M617" i="12"/>
  <c r="J617" i="12"/>
  <c r="G617" i="12"/>
  <c r="AF616" i="12"/>
  <c r="AD616" i="12"/>
  <c r="AC616" i="12"/>
  <c r="AB616" i="12"/>
  <c r="E616" i="12" s="1"/>
  <c r="Y616" i="12"/>
  <c r="V616" i="12" s="1"/>
  <c r="U616" i="12"/>
  <c r="S616" i="12"/>
  <c r="P616" i="12"/>
  <c r="N616" i="12"/>
  <c r="M616" i="12"/>
  <c r="J616" i="12"/>
  <c r="G616" i="12" s="1"/>
  <c r="AD615" i="12"/>
  <c r="AC615" i="12"/>
  <c r="AB615" i="12"/>
  <c r="V615" i="12" s="1"/>
  <c r="Y615" i="12"/>
  <c r="U615" i="12"/>
  <c r="S615" i="12"/>
  <c r="P615" i="12"/>
  <c r="N615" i="12"/>
  <c r="M615" i="12"/>
  <c r="E615" i="12" s="1"/>
  <c r="J615" i="12"/>
  <c r="AD614" i="12"/>
  <c r="AF614" i="12" s="1"/>
  <c r="AC614" i="12"/>
  <c r="AB614" i="12"/>
  <c r="Y614" i="12"/>
  <c r="V614" i="12" s="1"/>
  <c r="U614" i="12"/>
  <c r="S614" i="12"/>
  <c r="P614" i="12"/>
  <c r="N614" i="12"/>
  <c r="M614" i="12"/>
  <c r="J614" i="12"/>
  <c r="AD613" i="12"/>
  <c r="AC613" i="12"/>
  <c r="AB613" i="12"/>
  <c r="Y613" i="12"/>
  <c r="V613" i="12" s="1"/>
  <c r="U613" i="12"/>
  <c r="S613" i="12"/>
  <c r="P613" i="12"/>
  <c r="N613" i="12"/>
  <c r="M613" i="12"/>
  <c r="J613" i="12"/>
  <c r="G613" i="12" s="1"/>
  <c r="AF612" i="12"/>
  <c r="AD612" i="12"/>
  <c r="AC612" i="12"/>
  <c r="AB612" i="12"/>
  <c r="Y612" i="12"/>
  <c r="V612" i="12" s="1"/>
  <c r="U612" i="12"/>
  <c r="S612" i="12"/>
  <c r="P612" i="12"/>
  <c r="N612" i="12"/>
  <c r="M612" i="12"/>
  <c r="J612" i="12"/>
  <c r="G612" i="12" s="1"/>
  <c r="AF611" i="12"/>
  <c r="AD611" i="12"/>
  <c r="AC611" i="12"/>
  <c r="AB611" i="12"/>
  <c r="Y611" i="12"/>
  <c r="V611" i="12"/>
  <c r="U611" i="12"/>
  <c r="S611" i="12"/>
  <c r="P611" i="12"/>
  <c r="N611" i="12"/>
  <c r="M611" i="12"/>
  <c r="J611" i="12"/>
  <c r="G611" i="12" s="1"/>
  <c r="F611" i="12"/>
  <c r="E611" i="12"/>
  <c r="D611" i="12" s="1"/>
  <c r="AF610" i="12"/>
  <c r="AD610" i="12"/>
  <c r="AC610" i="12"/>
  <c r="AB610" i="12"/>
  <c r="Y610" i="12"/>
  <c r="V610" i="12"/>
  <c r="U610" i="12"/>
  <c r="S610" i="12"/>
  <c r="P610" i="12"/>
  <c r="N610" i="12"/>
  <c r="M610" i="12"/>
  <c r="J610" i="12"/>
  <c r="G610" i="12"/>
  <c r="F610" i="12"/>
  <c r="E610" i="12"/>
  <c r="D610" i="12" s="1"/>
  <c r="AF609" i="12"/>
  <c r="AD609" i="12"/>
  <c r="AC609" i="12"/>
  <c r="AB609" i="12"/>
  <c r="Y609" i="12"/>
  <c r="U609" i="12"/>
  <c r="S609" i="12"/>
  <c r="P609" i="12"/>
  <c r="N609" i="12"/>
  <c r="M609" i="12"/>
  <c r="J609" i="12"/>
  <c r="G609" i="12"/>
  <c r="E609" i="12"/>
  <c r="AF608" i="12"/>
  <c r="AD608" i="12"/>
  <c r="AC608" i="12"/>
  <c r="AB608" i="12"/>
  <c r="E608" i="12" s="1"/>
  <c r="Y608" i="12"/>
  <c r="U608" i="12"/>
  <c r="S608" i="12"/>
  <c r="P608" i="12"/>
  <c r="N608" i="12"/>
  <c r="M608" i="12"/>
  <c r="J608" i="12"/>
  <c r="G608" i="12"/>
  <c r="AD607" i="12"/>
  <c r="AC607" i="12"/>
  <c r="AB607" i="12"/>
  <c r="V607" i="12" s="1"/>
  <c r="Y607" i="12"/>
  <c r="U607" i="12"/>
  <c r="S607" i="12"/>
  <c r="P607" i="12"/>
  <c r="N607" i="12"/>
  <c r="M607" i="12"/>
  <c r="E607" i="12" s="1"/>
  <c r="J607" i="12"/>
  <c r="AD606" i="12"/>
  <c r="AF606" i="12" s="1"/>
  <c r="AC606" i="12"/>
  <c r="AB606" i="12"/>
  <c r="Y606" i="12"/>
  <c r="V606" i="12" s="1"/>
  <c r="U606" i="12"/>
  <c r="S606" i="12"/>
  <c r="P606" i="12"/>
  <c r="N606" i="12"/>
  <c r="M606" i="12"/>
  <c r="J606" i="12"/>
  <c r="F606" i="12" s="1"/>
  <c r="AD605" i="12"/>
  <c r="AF605" i="12" s="1"/>
  <c r="AC605" i="12"/>
  <c r="AB605" i="12"/>
  <c r="Y605" i="12"/>
  <c r="V605" i="12" s="1"/>
  <c r="U605" i="12"/>
  <c r="S605" i="12"/>
  <c r="P605" i="12"/>
  <c r="N605" i="12"/>
  <c r="M605" i="12"/>
  <c r="E605" i="12" s="1"/>
  <c r="J605" i="12"/>
  <c r="G605" i="12" s="1"/>
  <c r="AF604" i="12"/>
  <c r="AD604" i="12"/>
  <c r="AC604" i="12"/>
  <c r="AB604" i="12"/>
  <c r="V604" i="12" s="1"/>
  <c r="Y604" i="12"/>
  <c r="U604" i="12"/>
  <c r="S604" i="12"/>
  <c r="P604" i="12"/>
  <c r="N604" i="12"/>
  <c r="M604" i="12"/>
  <c r="J604" i="12"/>
  <c r="G604" i="12" s="1"/>
  <c r="AF603" i="12"/>
  <c r="AD603" i="12"/>
  <c r="AC603" i="12"/>
  <c r="AB603" i="12"/>
  <c r="Y603" i="12"/>
  <c r="V603" i="12"/>
  <c r="U603" i="12"/>
  <c r="S603" i="12"/>
  <c r="P603" i="12"/>
  <c r="N603" i="12"/>
  <c r="M603" i="12"/>
  <c r="G603" i="12" s="1"/>
  <c r="J603" i="12"/>
  <c r="F603" i="12"/>
  <c r="E603" i="12"/>
  <c r="D603" i="12" s="1"/>
  <c r="AF602" i="12"/>
  <c r="AD602" i="12"/>
  <c r="AC602" i="12"/>
  <c r="AB602" i="12"/>
  <c r="Y602" i="12"/>
  <c r="V602" i="12"/>
  <c r="U602" i="12"/>
  <c r="S602" i="12"/>
  <c r="P602" i="12"/>
  <c r="E602" i="12" s="1"/>
  <c r="D602" i="12" s="1"/>
  <c r="N602" i="12"/>
  <c r="M602" i="12"/>
  <c r="J602" i="12"/>
  <c r="G602" i="12"/>
  <c r="F602" i="12"/>
  <c r="AF601" i="12"/>
  <c r="AD601" i="12"/>
  <c r="AC601" i="12"/>
  <c r="AB601" i="12"/>
  <c r="Y601" i="12"/>
  <c r="V601" i="12" s="1"/>
  <c r="U601" i="12"/>
  <c r="S601" i="12"/>
  <c r="P601" i="12"/>
  <c r="N601" i="12"/>
  <c r="M601" i="12"/>
  <c r="J601" i="12"/>
  <c r="G601" i="12"/>
  <c r="E601" i="12"/>
  <c r="AF600" i="12"/>
  <c r="AD600" i="12"/>
  <c r="AC600" i="12"/>
  <c r="AB600" i="12"/>
  <c r="E600" i="12" s="1"/>
  <c r="D600" i="12" s="1"/>
  <c r="Y600" i="12"/>
  <c r="U600" i="12"/>
  <c r="S600" i="12"/>
  <c r="P600" i="12"/>
  <c r="N600" i="12"/>
  <c r="M600" i="12"/>
  <c r="J600" i="12"/>
  <c r="F600" i="12" s="1"/>
  <c r="G600" i="12"/>
  <c r="AD599" i="12"/>
  <c r="AC599" i="12"/>
  <c r="AF599" i="12" s="1"/>
  <c r="AB599" i="12"/>
  <c r="V599" i="12" s="1"/>
  <c r="Y599" i="12"/>
  <c r="U599" i="12"/>
  <c r="S599" i="12"/>
  <c r="P599" i="12"/>
  <c r="N599" i="12"/>
  <c r="M599" i="12"/>
  <c r="J599" i="12"/>
  <c r="G599" i="12" s="1"/>
  <c r="F599" i="12"/>
  <c r="AD598" i="12"/>
  <c r="AF598" i="12" s="1"/>
  <c r="AC598" i="12"/>
  <c r="AB598" i="12"/>
  <c r="Y598" i="12"/>
  <c r="V598" i="12" s="1"/>
  <c r="U598" i="12"/>
  <c r="S598" i="12"/>
  <c r="P598" i="12"/>
  <c r="N598" i="12"/>
  <c r="M598" i="12"/>
  <c r="E598" i="12" s="1"/>
  <c r="D598" i="12" s="1"/>
  <c r="J598" i="12"/>
  <c r="F598" i="12" s="1"/>
  <c r="AD597" i="12"/>
  <c r="AF597" i="12" s="1"/>
  <c r="AC597" i="12"/>
  <c r="AB597" i="12"/>
  <c r="Y597" i="12"/>
  <c r="U597" i="12"/>
  <c r="S597" i="12"/>
  <c r="P597" i="12"/>
  <c r="N597" i="12"/>
  <c r="M597" i="12"/>
  <c r="J597" i="12"/>
  <c r="AF596" i="12"/>
  <c r="AD596" i="12"/>
  <c r="AC596" i="12"/>
  <c r="AB596" i="12"/>
  <c r="Y596" i="12"/>
  <c r="V596" i="12" s="1"/>
  <c r="U596" i="12"/>
  <c r="S596" i="12"/>
  <c r="P596" i="12"/>
  <c r="N596" i="12"/>
  <c r="M596" i="12"/>
  <c r="J596" i="12"/>
  <c r="AD595" i="12"/>
  <c r="AF595" i="12" s="1"/>
  <c r="AC595" i="12"/>
  <c r="AB595" i="12"/>
  <c r="V595" i="12" s="1"/>
  <c r="Y595" i="12"/>
  <c r="U595" i="12"/>
  <c r="S595" i="12"/>
  <c r="P595" i="12"/>
  <c r="N595" i="12"/>
  <c r="M595" i="12"/>
  <c r="J595" i="12"/>
  <c r="G595" i="12" s="1"/>
  <c r="E595" i="12"/>
  <c r="AF594" i="12"/>
  <c r="AD594" i="12"/>
  <c r="AC594" i="12"/>
  <c r="AB594" i="12"/>
  <c r="Y594" i="12"/>
  <c r="V594" i="12"/>
  <c r="U594" i="12"/>
  <c r="S594" i="12"/>
  <c r="P594" i="12"/>
  <c r="N594" i="12"/>
  <c r="M594" i="12"/>
  <c r="G594" i="12" s="1"/>
  <c r="J594" i="12"/>
  <c r="F594" i="12"/>
  <c r="D594" i="12" s="1"/>
  <c r="E594" i="12"/>
  <c r="AF593" i="12"/>
  <c r="AD593" i="12"/>
  <c r="AC593" i="12"/>
  <c r="AB593" i="12"/>
  <c r="Y593" i="12"/>
  <c r="U593" i="12"/>
  <c r="S593" i="12"/>
  <c r="P593" i="12"/>
  <c r="N593" i="12"/>
  <c r="M593" i="12"/>
  <c r="J593" i="12"/>
  <c r="G593" i="12"/>
  <c r="E593" i="12"/>
  <c r="AF592" i="12"/>
  <c r="AD592" i="12"/>
  <c r="AC592" i="12"/>
  <c r="AB592" i="12"/>
  <c r="Y592" i="12"/>
  <c r="U592" i="12"/>
  <c r="S592" i="12"/>
  <c r="P592" i="12"/>
  <c r="N592" i="12"/>
  <c r="M592" i="12"/>
  <c r="J592" i="12"/>
  <c r="AD591" i="12"/>
  <c r="AC591" i="12"/>
  <c r="AF591" i="12" s="1"/>
  <c r="AB591" i="12"/>
  <c r="V591" i="12" s="1"/>
  <c r="Y591" i="12"/>
  <c r="U591" i="12"/>
  <c r="S591" i="12"/>
  <c r="P591" i="12"/>
  <c r="N591" i="12"/>
  <c r="M591" i="12"/>
  <c r="J591" i="12"/>
  <c r="AD590" i="12"/>
  <c r="AC590" i="12"/>
  <c r="AB590" i="12"/>
  <c r="Y590" i="12"/>
  <c r="V590" i="12" s="1"/>
  <c r="U590" i="12"/>
  <c r="S590" i="12"/>
  <c r="P590" i="12"/>
  <c r="N590" i="12"/>
  <c r="M590" i="12"/>
  <c r="J590" i="12"/>
  <c r="G590" i="12" s="1"/>
  <c r="AD589" i="12"/>
  <c r="AC589" i="12"/>
  <c r="AB589" i="12"/>
  <c r="Y589" i="12"/>
  <c r="V589" i="12" s="1"/>
  <c r="U589" i="12"/>
  <c r="S589" i="12"/>
  <c r="P589" i="12"/>
  <c r="N589" i="12"/>
  <c r="M589" i="12"/>
  <c r="J589" i="12"/>
  <c r="G589" i="12" s="1"/>
  <c r="AD588" i="12"/>
  <c r="AC588" i="12"/>
  <c r="AB588" i="12"/>
  <c r="Y588" i="12"/>
  <c r="U588" i="12"/>
  <c r="S588" i="12"/>
  <c r="P588" i="12"/>
  <c r="N588" i="12"/>
  <c r="M588" i="12"/>
  <c r="E588" i="12" s="1"/>
  <c r="J588" i="12"/>
  <c r="AD587" i="12"/>
  <c r="AC587" i="12"/>
  <c r="AF587" i="12" s="1"/>
  <c r="AB587" i="12"/>
  <c r="Y587" i="12"/>
  <c r="V587" i="12" s="1"/>
  <c r="U587" i="12"/>
  <c r="S587" i="12"/>
  <c r="P587" i="12"/>
  <c r="N587" i="12"/>
  <c r="M587" i="12"/>
  <c r="J587" i="12"/>
  <c r="G587" i="12" s="1"/>
  <c r="E587" i="12"/>
  <c r="AF586" i="12"/>
  <c r="AD586" i="12"/>
  <c r="AC586" i="12"/>
  <c r="AB586" i="12"/>
  <c r="Y586" i="12"/>
  <c r="V586" i="12"/>
  <c r="U586" i="12"/>
  <c r="S586" i="12"/>
  <c r="P586" i="12"/>
  <c r="N586" i="12"/>
  <c r="M586" i="12"/>
  <c r="J586" i="12"/>
  <c r="G586" i="12" s="1"/>
  <c r="F586" i="12"/>
  <c r="E586" i="12"/>
  <c r="D586" i="12" s="1"/>
  <c r="AF585" i="12"/>
  <c r="AD585" i="12"/>
  <c r="AC585" i="12"/>
  <c r="AB585" i="12"/>
  <c r="Y585" i="12"/>
  <c r="V585" i="12"/>
  <c r="U585" i="12"/>
  <c r="S585" i="12"/>
  <c r="P585" i="12"/>
  <c r="N585" i="12"/>
  <c r="M585" i="12"/>
  <c r="J585" i="12"/>
  <c r="G585" i="12"/>
  <c r="F585" i="12"/>
  <c r="E585" i="12"/>
  <c r="D585" i="12" s="1"/>
  <c r="AF584" i="12"/>
  <c r="AD584" i="12"/>
  <c r="AC584" i="12"/>
  <c r="AB584" i="12"/>
  <c r="E584" i="12" s="1"/>
  <c r="Y584" i="12"/>
  <c r="V584" i="12" s="1"/>
  <c r="U584" i="12"/>
  <c r="S584" i="12"/>
  <c r="P584" i="12"/>
  <c r="N584" i="12"/>
  <c r="M584" i="12"/>
  <c r="J584" i="12"/>
  <c r="G584" i="12"/>
  <c r="AD583" i="12"/>
  <c r="AC583" i="12"/>
  <c r="AF583" i="12" s="1"/>
  <c r="AB583" i="12"/>
  <c r="E583" i="12" s="1"/>
  <c r="Y583" i="12"/>
  <c r="V583" i="12" s="1"/>
  <c r="U583" i="12"/>
  <c r="S583" i="12"/>
  <c r="P583" i="12"/>
  <c r="N583" i="12"/>
  <c r="M583" i="12"/>
  <c r="J583" i="12"/>
  <c r="G583" i="12"/>
  <c r="AD582" i="12"/>
  <c r="AF582" i="12" s="1"/>
  <c r="AC582" i="12"/>
  <c r="AB582" i="12"/>
  <c r="Y582" i="12"/>
  <c r="V582" i="12"/>
  <c r="U582" i="12"/>
  <c r="S582" i="12"/>
  <c r="P582" i="12"/>
  <c r="N582" i="12"/>
  <c r="M582" i="12"/>
  <c r="E582" i="12" s="1"/>
  <c r="J582" i="12"/>
  <c r="G582" i="12"/>
  <c r="F582" i="12"/>
  <c r="AD581" i="12"/>
  <c r="AC581" i="12"/>
  <c r="AB581" i="12"/>
  <c r="Y581" i="12"/>
  <c r="V581" i="12" s="1"/>
  <c r="U581" i="12"/>
  <c r="S581" i="12"/>
  <c r="P581" i="12"/>
  <c r="N581" i="12"/>
  <c r="M581" i="12"/>
  <c r="J581" i="12"/>
  <c r="G581" i="12" s="1"/>
  <c r="AD580" i="12"/>
  <c r="AF580" i="12" s="1"/>
  <c r="AC580" i="12"/>
  <c r="AB580" i="12"/>
  <c r="Y580" i="12"/>
  <c r="U580" i="12"/>
  <c r="S580" i="12"/>
  <c r="P580" i="12"/>
  <c r="N580" i="12"/>
  <c r="M580" i="12"/>
  <c r="J580" i="12"/>
  <c r="F580" i="12" s="1"/>
  <c r="AD579" i="12"/>
  <c r="AF579" i="12" s="1"/>
  <c r="AC579" i="12"/>
  <c r="AB579" i="12"/>
  <c r="Y579" i="12"/>
  <c r="U579" i="12"/>
  <c r="S579" i="12"/>
  <c r="P579" i="12"/>
  <c r="N579" i="12"/>
  <c r="M579" i="12"/>
  <c r="J579" i="12"/>
  <c r="E579" i="12"/>
  <c r="AF578" i="12"/>
  <c r="AD578" i="12"/>
  <c r="AC578" i="12"/>
  <c r="AB578" i="12"/>
  <c r="Y578" i="12"/>
  <c r="V578" i="12"/>
  <c r="U578" i="12"/>
  <c r="S578" i="12"/>
  <c r="P578" i="12"/>
  <c r="N578" i="12"/>
  <c r="M578" i="12"/>
  <c r="J578" i="12"/>
  <c r="G578" i="12" s="1"/>
  <c r="F578" i="12"/>
  <c r="E578" i="12"/>
  <c r="AF577" i="12"/>
  <c r="AD577" i="12"/>
  <c r="AC577" i="12"/>
  <c r="AB577" i="12"/>
  <c r="Y577" i="12"/>
  <c r="V577" i="12"/>
  <c r="U577" i="12"/>
  <c r="S577" i="12"/>
  <c r="P577" i="12"/>
  <c r="E577" i="12" s="1"/>
  <c r="D577" i="12" s="1"/>
  <c r="N577" i="12"/>
  <c r="M577" i="12"/>
  <c r="J577" i="12"/>
  <c r="G577" i="12"/>
  <c r="F577" i="12"/>
  <c r="AF576" i="12"/>
  <c r="AD576" i="12"/>
  <c r="AC576" i="12"/>
  <c r="AB576" i="12"/>
  <c r="E576" i="12" s="1"/>
  <c r="Y576" i="12"/>
  <c r="U576" i="12"/>
  <c r="S576" i="12"/>
  <c r="P576" i="12"/>
  <c r="N576" i="12"/>
  <c r="M576" i="12"/>
  <c r="J576" i="12"/>
  <c r="G576" i="12"/>
  <c r="AD575" i="12"/>
  <c r="AC575" i="12"/>
  <c r="AF575" i="12" s="1"/>
  <c r="AB575" i="12"/>
  <c r="V575" i="12" s="1"/>
  <c r="Y575" i="12"/>
  <c r="U575" i="12"/>
  <c r="S575" i="12"/>
  <c r="P575" i="12"/>
  <c r="N575" i="12"/>
  <c r="M575" i="12"/>
  <c r="J575" i="12"/>
  <c r="AD574" i="12"/>
  <c r="AC574" i="12"/>
  <c r="AB574" i="12"/>
  <c r="V574" i="12" s="1"/>
  <c r="Y574" i="12"/>
  <c r="U574" i="12"/>
  <c r="S574" i="12"/>
  <c r="P574" i="12"/>
  <c r="N574" i="12"/>
  <c r="M574" i="12"/>
  <c r="J574" i="12"/>
  <c r="AD573" i="12"/>
  <c r="AC573" i="12"/>
  <c r="AB573" i="12"/>
  <c r="Y573" i="12"/>
  <c r="V573" i="12" s="1"/>
  <c r="U573" i="12"/>
  <c r="S573" i="12"/>
  <c r="P573" i="12"/>
  <c r="N573" i="12"/>
  <c r="M573" i="12"/>
  <c r="J573" i="12"/>
  <c r="AF572" i="12"/>
  <c r="AD572" i="12"/>
  <c r="AC572" i="12"/>
  <c r="AB572" i="12"/>
  <c r="Y572" i="12"/>
  <c r="V572" i="12" s="1"/>
  <c r="U572" i="12"/>
  <c r="S572" i="12"/>
  <c r="P572" i="12"/>
  <c r="N572" i="12"/>
  <c r="M572" i="12"/>
  <c r="J572" i="12"/>
  <c r="G572" i="12"/>
  <c r="AF571" i="12"/>
  <c r="AD571" i="12"/>
  <c r="AC571" i="12"/>
  <c r="AB571" i="12"/>
  <c r="Y571" i="12"/>
  <c r="U571" i="12"/>
  <c r="S571" i="12"/>
  <c r="P571" i="12"/>
  <c r="N571" i="12"/>
  <c r="M571" i="12"/>
  <c r="J571" i="12"/>
  <c r="AD570" i="12"/>
  <c r="AF570" i="12" s="1"/>
  <c r="AC570" i="12"/>
  <c r="AB570" i="12"/>
  <c r="V570" i="12" s="1"/>
  <c r="Y570" i="12"/>
  <c r="U570" i="12"/>
  <c r="S570" i="12"/>
  <c r="P570" i="12"/>
  <c r="N570" i="12"/>
  <c r="M570" i="12"/>
  <c r="E570" i="12" s="1"/>
  <c r="J570" i="12"/>
  <c r="G570" i="12" s="1"/>
  <c r="AD569" i="12"/>
  <c r="AF569" i="12" s="1"/>
  <c r="AC569" i="12"/>
  <c r="AB569" i="12"/>
  <c r="Y569" i="12"/>
  <c r="V569" i="12" s="1"/>
  <c r="U569" i="12"/>
  <c r="S569" i="12"/>
  <c r="P569" i="12"/>
  <c r="N569" i="12"/>
  <c r="M569" i="12"/>
  <c r="E569" i="12" s="1"/>
  <c r="J569" i="12"/>
  <c r="G569" i="12"/>
  <c r="AF568" i="12"/>
  <c r="AD568" i="12"/>
  <c r="AC568" i="12"/>
  <c r="AB568" i="12"/>
  <c r="Y568" i="12"/>
  <c r="V568" i="12" s="1"/>
  <c r="U568" i="12"/>
  <c r="S568" i="12"/>
  <c r="P568" i="12"/>
  <c r="E568" i="12" s="1"/>
  <c r="N568" i="12"/>
  <c r="M568" i="12"/>
  <c r="J568" i="12"/>
  <c r="G568" i="12" s="1"/>
  <c r="AF567" i="12"/>
  <c r="AD567" i="12"/>
  <c r="AC567" i="12"/>
  <c r="AB567" i="12"/>
  <c r="Y567" i="12"/>
  <c r="V567" i="12"/>
  <c r="U567" i="12"/>
  <c r="S567" i="12"/>
  <c r="P567" i="12"/>
  <c r="N567" i="12"/>
  <c r="M567" i="12"/>
  <c r="J567" i="12"/>
  <c r="G567" i="12" s="1"/>
  <c r="F567" i="12"/>
  <c r="E567" i="12"/>
  <c r="D567" i="12"/>
  <c r="AD566" i="12"/>
  <c r="AF566" i="12" s="1"/>
  <c r="AC566" i="12"/>
  <c r="AB566" i="12"/>
  <c r="Y566" i="12"/>
  <c r="V566" i="12"/>
  <c r="U566" i="12"/>
  <c r="S566" i="12"/>
  <c r="P566" i="12"/>
  <c r="N566" i="12"/>
  <c r="M566" i="12"/>
  <c r="J566" i="12"/>
  <c r="G566" i="12"/>
  <c r="F566" i="12"/>
  <c r="E566" i="12"/>
  <c r="AF565" i="12"/>
  <c r="AD565" i="12"/>
  <c r="AC565" i="12"/>
  <c r="AB565" i="12"/>
  <c r="Y565" i="12"/>
  <c r="V565" i="12"/>
  <c r="U565" i="12"/>
  <c r="S565" i="12"/>
  <c r="P565" i="12"/>
  <c r="E565" i="12" s="1"/>
  <c r="D565" i="12" s="1"/>
  <c r="N565" i="12"/>
  <c r="M565" i="12"/>
  <c r="J565" i="12"/>
  <c r="G565" i="12"/>
  <c r="F565" i="12"/>
  <c r="AF564" i="12"/>
  <c r="AD564" i="12"/>
  <c r="AC564" i="12"/>
  <c r="AB564" i="12"/>
  <c r="E564" i="12" s="1"/>
  <c r="Y564" i="12"/>
  <c r="U564" i="12"/>
  <c r="S564" i="12"/>
  <c r="P564" i="12"/>
  <c r="N564" i="12"/>
  <c r="M564" i="12"/>
  <c r="J564" i="12"/>
  <c r="G564" i="12"/>
  <c r="AD563" i="12"/>
  <c r="AC563" i="12"/>
  <c r="AB563" i="12"/>
  <c r="V563" i="12" s="1"/>
  <c r="Y563" i="12"/>
  <c r="U563" i="12"/>
  <c r="S563" i="12"/>
  <c r="P563" i="12"/>
  <c r="N563" i="12"/>
  <c r="M563" i="12"/>
  <c r="J563" i="12"/>
  <c r="AD562" i="12"/>
  <c r="AC562" i="12"/>
  <c r="AB562" i="12"/>
  <c r="Y562" i="12"/>
  <c r="V562" i="12" s="1"/>
  <c r="U562" i="12"/>
  <c r="S562" i="12"/>
  <c r="P562" i="12"/>
  <c r="N562" i="12"/>
  <c r="M562" i="12"/>
  <c r="J562" i="12"/>
  <c r="AD561" i="12"/>
  <c r="AF561" i="12" s="1"/>
  <c r="AC561" i="12"/>
  <c r="AB561" i="12"/>
  <c r="Y561" i="12"/>
  <c r="V561" i="12" s="1"/>
  <c r="U561" i="12"/>
  <c r="S561" i="12"/>
  <c r="P561" i="12"/>
  <c r="N561" i="12"/>
  <c r="M561" i="12"/>
  <c r="J561" i="12"/>
  <c r="G561" i="12" s="1"/>
  <c r="AF560" i="12"/>
  <c r="AD560" i="12"/>
  <c r="AC560" i="12"/>
  <c r="AB560" i="12"/>
  <c r="Y560" i="12"/>
  <c r="V560" i="12" s="1"/>
  <c r="U560" i="12"/>
  <c r="S560" i="12"/>
  <c r="P560" i="12"/>
  <c r="N560" i="12"/>
  <c r="M560" i="12"/>
  <c r="E560" i="12" s="1"/>
  <c r="J560" i="12"/>
  <c r="G560" i="12" s="1"/>
  <c r="AF559" i="12"/>
  <c r="AD559" i="12"/>
  <c r="AC559" i="12"/>
  <c r="AB559" i="12"/>
  <c r="Y559" i="12"/>
  <c r="V559" i="12"/>
  <c r="U559" i="12"/>
  <c r="S559" i="12"/>
  <c r="P559" i="12"/>
  <c r="N559" i="12"/>
  <c r="M559" i="12"/>
  <c r="J559" i="12"/>
  <c r="G559" i="12" s="1"/>
  <c r="F559" i="12"/>
  <c r="E559" i="12"/>
  <c r="D559" i="12"/>
  <c r="AD558" i="12"/>
  <c r="AF558" i="12" s="1"/>
  <c r="AC558" i="12"/>
  <c r="AB558" i="12"/>
  <c r="Y558" i="12"/>
  <c r="V558" i="12"/>
  <c r="U558" i="12"/>
  <c r="S558" i="12"/>
  <c r="P558" i="12"/>
  <c r="N558" i="12"/>
  <c r="M558" i="12"/>
  <c r="J558" i="12"/>
  <c r="G558" i="12"/>
  <c r="F558" i="12"/>
  <c r="E558" i="12"/>
  <c r="D558" i="12" s="1"/>
  <c r="AF557" i="12"/>
  <c r="AD557" i="12"/>
  <c r="AC557" i="12"/>
  <c r="AB557" i="12"/>
  <c r="Y557" i="12"/>
  <c r="V557" i="12" s="1"/>
  <c r="U557" i="12"/>
  <c r="S557" i="12"/>
  <c r="P557" i="12"/>
  <c r="E557" i="12" s="1"/>
  <c r="N557" i="12"/>
  <c r="M557" i="12"/>
  <c r="J557" i="12"/>
  <c r="G557" i="12"/>
  <c r="AF556" i="12"/>
  <c r="AD556" i="12"/>
  <c r="AC556" i="12"/>
  <c r="AB556" i="12"/>
  <c r="E556" i="12" s="1"/>
  <c r="Y556" i="12"/>
  <c r="U556" i="12"/>
  <c r="S556" i="12"/>
  <c r="P556" i="12"/>
  <c r="N556" i="12"/>
  <c r="M556" i="12"/>
  <c r="J556" i="12"/>
  <c r="F556" i="12" s="1"/>
  <c r="AD555" i="12"/>
  <c r="AF555" i="12" s="1"/>
  <c r="AC555" i="12"/>
  <c r="AB555" i="12"/>
  <c r="V555" i="12" s="1"/>
  <c r="Y555" i="12"/>
  <c r="U555" i="12"/>
  <c r="S555" i="12"/>
  <c r="P555" i="12"/>
  <c r="N555" i="12"/>
  <c r="M555" i="12"/>
  <c r="J555" i="12"/>
  <c r="AD554" i="12"/>
  <c r="AF554" i="12" s="1"/>
  <c r="AC554" i="12"/>
  <c r="AB554" i="12"/>
  <c r="Y554" i="12"/>
  <c r="V554" i="12" s="1"/>
  <c r="U554" i="12"/>
  <c r="S554" i="12"/>
  <c r="P554" i="12"/>
  <c r="N554" i="12"/>
  <c r="M554" i="12"/>
  <c r="J554" i="12"/>
  <c r="AD553" i="12"/>
  <c r="AC553" i="12"/>
  <c r="AB553" i="12"/>
  <c r="Y553" i="12"/>
  <c r="V553" i="12" s="1"/>
  <c r="U553" i="12"/>
  <c r="S553" i="12"/>
  <c r="P553" i="12"/>
  <c r="N553" i="12"/>
  <c r="M553" i="12"/>
  <c r="E553" i="12" s="1"/>
  <c r="J553" i="12"/>
  <c r="G553" i="12" s="1"/>
  <c r="AF552" i="12"/>
  <c r="AD552" i="12"/>
  <c r="AC552" i="12"/>
  <c r="AB552" i="12"/>
  <c r="Y552" i="12"/>
  <c r="V552" i="12" s="1"/>
  <c r="U552" i="12"/>
  <c r="S552" i="12"/>
  <c r="P552" i="12"/>
  <c r="N552" i="12"/>
  <c r="M552" i="12"/>
  <c r="E552" i="12" s="1"/>
  <c r="J552" i="12"/>
  <c r="G552" i="12" s="1"/>
  <c r="AF551" i="12"/>
  <c r="AD551" i="12"/>
  <c r="AC551" i="12"/>
  <c r="AB551" i="12"/>
  <c r="Y551" i="12"/>
  <c r="V551" i="12"/>
  <c r="U551" i="12"/>
  <c r="S551" i="12"/>
  <c r="P551" i="12"/>
  <c r="N551" i="12"/>
  <c r="M551" i="12"/>
  <c r="J551" i="12"/>
  <c r="G551" i="12" s="1"/>
  <c r="F551" i="12"/>
  <c r="E551" i="12"/>
  <c r="D551" i="12" s="1"/>
  <c r="AD550" i="12"/>
  <c r="AF550" i="12" s="1"/>
  <c r="AC550" i="12"/>
  <c r="AB550" i="12"/>
  <c r="Y550" i="12"/>
  <c r="V550" i="12"/>
  <c r="U550" i="12"/>
  <c r="S550" i="12"/>
  <c r="P550" i="12"/>
  <c r="N550" i="12"/>
  <c r="M550" i="12"/>
  <c r="J550" i="12"/>
  <c r="G550" i="12"/>
  <c r="F550" i="12"/>
  <c r="E550" i="12"/>
  <c r="D550" i="12" s="1"/>
  <c r="AF549" i="12"/>
  <c r="AD549" i="12"/>
  <c r="AC549" i="12"/>
  <c r="AB549" i="12"/>
  <c r="Y549" i="12"/>
  <c r="V549" i="12"/>
  <c r="U549" i="12"/>
  <c r="S549" i="12"/>
  <c r="P549" i="12"/>
  <c r="E549" i="12" s="1"/>
  <c r="N549" i="12"/>
  <c r="M549" i="12"/>
  <c r="J549" i="12"/>
  <c r="G549" i="12"/>
  <c r="F549" i="12"/>
  <c r="AF548" i="12"/>
  <c r="AD548" i="12"/>
  <c r="AC548" i="12"/>
  <c r="AB548" i="12"/>
  <c r="E548" i="12" s="1"/>
  <c r="Y548" i="12"/>
  <c r="V548" i="12" s="1"/>
  <c r="U548" i="12"/>
  <c r="S548" i="12"/>
  <c r="P548" i="12"/>
  <c r="N548" i="12"/>
  <c r="M548" i="12"/>
  <c r="J548" i="12"/>
  <c r="G548" i="12" s="1"/>
  <c r="AD547" i="12"/>
  <c r="AC547" i="12"/>
  <c r="AB547" i="12"/>
  <c r="V547" i="12" s="1"/>
  <c r="Y547" i="12"/>
  <c r="U547" i="12"/>
  <c r="S547" i="12"/>
  <c r="P547" i="12"/>
  <c r="N547" i="12"/>
  <c r="M547" i="12"/>
  <c r="J547" i="12"/>
  <c r="AD546" i="12"/>
  <c r="AC546" i="12"/>
  <c r="AB546" i="12"/>
  <c r="Y546" i="12"/>
  <c r="V546" i="12" s="1"/>
  <c r="U546" i="12"/>
  <c r="S546" i="12"/>
  <c r="P546" i="12"/>
  <c r="N546" i="12"/>
  <c r="M546" i="12"/>
  <c r="J546" i="12"/>
  <c r="AD545" i="12"/>
  <c r="AC545" i="12"/>
  <c r="AB545" i="12"/>
  <c r="Y545" i="12"/>
  <c r="V545" i="12" s="1"/>
  <c r="U545" i="12"/>
  <c r="S545" i="12"/>
  <c r="P545" i="12"/>
  <c r="N545" i="12"/>
  <c r="M545" i="12"/>
  <c r="J545" i="12"/>
  <c r="G545" i="12" s="1"/>
  <c r="AF544" i="12"/>
  <c r="AD544" i="12"/>
  <c r="AC544" i="12"/>
  <c r="AB544" i="12"/>
  <c r="Y544" i="12"/>
  <c r="V544" i="12" s="1"/>
  <c r="U544" i="12"/>
  <c r="S544" i="12"/>
  <c r="P544" i="12"/>
  <c r="N544" i="12"/>
  <c r="M544" i="12"/>
  <c r="E544" i="12" s="1"/>
  <c r="J544" i="12"/>
  <c r="G544" i="12" s="1"/>
  <c r="AF543" i="12"/>
  <c r="AD543" i="12"/>
  <c r="AC543" i="12"/>
  <c r="AB543" i="12"/>
  <c r="Y543" i="12"/>
  <c r="V543" i="12"/>
  <c r="U543" i="12"/>
  <c r="S543" i="12"/>
  <c r="P543" i="12"/>
  <c r="N543" i="12"/>
  <c r="M543" i="12"/>
  <c r="J543" i="12"/>
  <c r="G543" i="12" s="1"/>
  <c r="F543" i="12"/>
  <c r="E543" i="12"/>
  <c r="D543" i="12"/>
  <c r="AD542" i="12"/>
  <c r="AF542" i="12" s="1"/>
  <c r="AC542" i="12"/>
  <c r="AB542" i="12"/>
  <c r="Y542" i="12"/>
  <c r="V542" i="12"/>
  <c r="U542" i="12"/>
  <c r="S542" i="12"/>
  <c r="P542" i="12"/>
  <c r="N542" i="12"/>
  <c r="M542" i="12"/>
  <c r="J542" i="12"/>
  <c r="G542" i="12"/>
  <c r="F542" i="12"/>
  <c r="E542" i="12"/>
  <c r="AF541" i="12"/>
  <c r="AD541" i="12"/>
  <c r="AC541" i="12"/>
  <c r="AB541" i="12"/>
  <c r="Y541" i="12"/>
  <c r="V541" i="12"/>
  <c r="U541" i="12"/>
  <c r="S541" i="12"/>
  <c r="P541" i="12"/>
  <c r="E541" i="12" s="1"/>
  <c r="N541" i="12"/>
  <c r="M541" i="12"/>
  <c r="J541" i="12"/>
  <c r="G541" i="12"/>
  <c r="F541" i="12"/>
  <c r="AF540" i="12"/>
  <c r="AD540" i="12"/>
  <c r="AC540" i="12"/>
  <c r="AB540" i="12"/>
  <c r="Y540" i="12"/>
  <c r="V540" i="12" s="1"/>
  <c r="U540" i="12"/>
  <c r="S540" i="12"/>
  <c r="P540" i="12"/>
  <c r="N540" i="12"/>
  <c r="M540" i="12"/>
  <c r="J540" i="12"/>
  <c r="G540" i="12" s="1"/>
  <c r="E540" i="12"/>
  <c r="AD539" i="12"/>
  <c r="AC539" i="12"/>
  <c r="AB539" i="12"/>
  <c r="Y539" i="12"/>
  <c r="V539" i="12"/>
  <c r="U539" i="12"/>
  <c r="S539" i="12"/>
  <c r="P539" i="12"/>
  <c r="N539" i="12"/>
  <c r="M539" i="12"/>
  <c r="E539" i="12" s="1"/>
  <c r="J539" i="12"/>
  <c r="F539" i="12" s="1"/>
  <c r="AD538" i="12"/>
  <c r="AC538" i="12"/>
  <c r="AB538" i="12"/>
  <c r="Y538" i="12"/>
  <c r="U538" i="12"/>
  <c r="S538" i="12"/>
  <c r="P538" i="12"/>
  <c r="N538" i="12"/>
  <c r="M538" i="12"/>
  <c r="E538" i="12" s="1"/>
  <c r="J538" i="12"/>
  <c r="G538" i="12"/>
  <c r="AD537" i="12"/>
  <c r="AF537" i="12" s="1"/>
  <c r="AC537" i="12"/>
  <c r="AB537" i="12"/>
  <c r="Y537" i="12"/>
  <c r="V537" i="12" s="1"/>
  <c r="U537" i="12"/>
  <c r="S537" i="12"/>
  <c r="P537" i="12"/>
  <c r="N537" i="12"/>
  <c r="M537" i="12"/>
  <c r="J537" i="12"/>
  <c r="AD536" i="12"/>
  <c r="AC536" i="12"/>
  <c r="AF536" i="12" s="1"/>
  <c r="AB536" i="12"/>
  <c r="Y536" i="12"/>
  <c r="V536" i="12" s="1"/>
  <c r="U536" i="12"/>
  <c r="S536" i="12"/>
  <c r="P536" i="12"/>
  <c r="N536" i="12"/>
  <c r="M536" i="12"/>
  <c r="E536" i="12" s="1"/>
  <c r="J536" i="12"/>
  <c r="G536" i="12" s="1"/>
  <c r="AD535" i="12"/>
  <c r="AF535" i="12" s="1"/>
  <c r="AC535" i="12"/>
  <c r="AB535" i="12"/>
  <c r="Y535" i="12"/>
  <c r="V535" i="12"/>
  <c r="U535" i="12"/>
  <c r="S535" i="12"/>
  <c r="P535" i="12"/>
  <c r="N535" i="12"/>
  <c r="M535" i="12"/>
  <c r="J535" i="12"/>
  <c r="G535" i="12" s="1"/>
  <c r="F535" i="12"/>
  <c r="E535" i="12"/>
  <c r="D535" i="12"/>
  <c r="AD534" i="12"/>
  <c r="AF534" i="12" s="1"/>
  <c r="AC534" i="12"/>
  <c r="AB534" i="12"/>
  <c r="Y534" i="12"/>
  <c r="V534" i="12"/>
  <c r="U534" i="12"/>
  <c r="S534" i="12"/>
  <c r="P534" i="12"/>
  <c r="N534" i="12"/>
  <c r="M534" i="12"/>
  <c r="J534" i="12"/>
  <c r="G534" i="12"/>
  <c r="F534" i="12"/>
  <c r="E534" i="12"/>
  <c r="D534" i="12" s="1"/>
  <c r="AF533" i="12"/>
  <c r="AD533" i="12"/>
  <c r="AC533" i="12"/>
  <c r="AB533" i="12"/>
  <c r="Y533" i="12"/>
  <c r="V533" i="12" s="1"/>
  <c r="U533" i="12"/>
  <c r="S533" i="12"/>
  <c r="P533" i="12"/>
  <c r="E533" i="12" s="1"/>
  <c r="N533" i="12"/>
  <c r="M533" i="12"/>
  <c r="J533" i="12"/>
  <c r="G533" i="12"/>
  <c r="AF532" i="12"/>
  <c r="AD532" i="12"/>
  <c r="AC532" i="12"/>
  <c r="AB532" i="12"/>
  <c r="Y532" i="12"/>
  <c r="V532" i="12" s="1"/>
  <c r="U532" i="12"/>
  <c r="S532" i="12"/>
  <c r="P532" i="12"/>
  <c r="N532" i="12"/>
  <c r="M532" i="12"/>
  <c r="J532" i="12"/>
  <c r="G532" i="12" s="1"/>
  <c r="E532" i="12"/>
  <c r="AD531" i="12"/>
  <c r="AC531" i="12"/>
  <c r="AB531" i="12"/>
  <c r="Y531" i="12"/>
  <c r="V531" i="12"/>
  <c r="U531" i="12"/>
  <c r="S531" i="12"/>
  <c r="P531" i="12"/>
  <c r="N531" i="12"/>
  <c r="M531" i="12"/>
  <c r="E531" i="12" s="1"/>
  <c r="D531" i="12" s="1"/>
  <c r="J531" i="12"/>
  <c r="F531" i="12"/>
  <c r="AD530" i="12"/>
  <c r="AC530" i="12"/>
  <c r="AB530" i="12"/>
  <c r="Y530" i="12"/>
  <c r="U530" i="12"/>
  <c r="S530" i="12"/>
  <c r="P530" i="12"/>
  <c r="N530" i="12"/>
  <c r="M530" i="12"/>
  <c r="E530" i="12" s="1"/>
  <c r="J530" i="12"/>
  <c r="G530" i="12"/>
  <c r="AD529" i="12"/>
  <c r="AF529" i="12" s="1"/>
  <c r="AC529" i="12"/>
  <c r="AB529" i="12"/>
  <c r="Y529" i="12"/>
  <c r="U529" i="12"/>
  <c r="S529" i="12"/>
  <c r="P529" i="12"/>
  <c r="N529" i="12"/>
  <c r="M529" i="12"/>
  <c r="E529" i="12" s="1"/>
  <c r="J529" i="12"/>
  <c r="AD528" i="12"/>
  <c r="AC528" i="12"/>
  <c r="AF528" i="12" s="1"/>
  <c r="AB528" i="12"/>
  <c r="Y528" i="12"/>
  <c r="V528" i="12" s="1"/>
  <c r="U528" i="12"/>
  <c r="S528" i="12"/>
  <c r="P528" i="12"/>
  <c r="N528" i="12"/>
  <c r="M528" i="12"/>
  <c r="J528" i="12"/>
  <c r="G528" i="12" s="1"/>
  <c r="AF527" i="12"/>
  <c r="AD527" i="12"/>
  <c r="AC527" i="12"/>
  <c r="AB527" i="12"/>
  <c r="Y527" i="12"/>
  <c r="V527" i="12"/>
  <c r="U527" i="12"/>
  <c r="S527" i="12"/>
  <c r="P527" i="12"/>
  <c r="N527" i="12"/>
  <c r="M527" i="12"/>
  <c r="J527" i="12"/>
  <c r="G527" i="12" s="1"/>
  <c r="F527" i="12"/>
  <c r="E527" i="12"/>
  <c r="D527" i="12" s="1"/>
  <c r="AD526" i="12"/>
  <c r="AC526" i="12"/>
  <c r="AB526" i="12"/>
  <c r="Y526" i="12"/>
  <c r="V526" i="12"/>
  <c r="U526" i="12"/>
  <c r="S526" i="12"/>
  <c r="P526" i="12"/>
  <c r="E526" i="12" s="1"/>
  <c r="D526" i="12" s="1"/>
  <c r="N526" i="12"/>
  <c r="M526" i="12"/>
  <c r="J526" i="12"/>
  <c r="G526" i="12"/>
  <c r="F526" i="12"/>
  <c r="AF525" i="12"/>
  <c r="AD525" i="12"/>
  <c r="AC525" i="12"/>
  <c r="AB525" i="12"/>
  <c r="Y525" i="12"/>
  <c r="V525" i="12" s="1"/>
  <c r="U525" i="12"/>
  <c r="S525" i="12"/>
  <c r="P525" i="12"/>
  <c r="E525" i="12" s="1"/>
  <c r="N525" i="12"/>
  <c r="M525" i="12"/>
  <c r="J525" i="12"/>
  <c r="G525" i="12"/>
  <c r="AF524" i="12"/>
  <c r="AD524" i="12"/>
  <c r="AC524" i="12"/>
  <c r="AB524" i="12"/>
  <c r="Y524" i="12"/>
  <c r="V524" i="12" s="1"/>
  <c r="U524" i="12"/>
  <c r="S524" i="12"/>
  <c r="P524" i="12"/>
  <c r="N524" i="12"/>
  <c r="M524" i="12"/>
  <c r="J524" i="12"/>
  <c r="G524" i="12"/>
  <c r="E524" i="12"/>
  <c r="AD523" i="12"/>
  <c r="AC523" i="12"/>
  <c r="AB523" i="12"/>
  <c r="V523" i="12" s="1"/>
  <c r="Y523" i="12"/>
  <c r="U523" i="12"/>
  <c r="S523" i="12"/>
  <c r="P523" i="12"/>
  <c r="N523" i="12"/>
  <c r="M523" i="12"/>
  <c r="J523" i="12"/>
  <c r="AD522" i="12"/>
  <c r="AC522" i="12"/>
  <c r="AB522" i="12"/>
  <c r="Y522" i="12"/>
  <c r="V522" i="12" s="1"/>
  <c r="U522" i="12"/>
  <c r="S522" i="12"/>
  <c r="P522" i="12"/>
  <c r="N522" i="12"/>
  <c r="M522" i="12"/>
  <c r="E522" i="12" s="1"/>
  <c r="J522" i="12"/>
  <c r="G522" i="12"/>
  <c r="AD521" i="12"/>
  <c r="AF521" i="12" s="1"/>
  <c r="AC521" i="12"/>
  <c r="AB521" i="12"/>
  <c r="Y521" i="12"/>
  <c r="U521" i="12"/>
  <c r="S521" i="12"/>
  <c r="P521" i="12"/>
  <c r="N521" i="12"/>
  <c r="M521" i="12"/>
  <c r="J521" i="12"/>
  <c r="G521" i="12"/>
  <c r="AF520" i="12"/>
  <c r="AD520" i="12"/>
  <c r="AC520" i="12"/>
  <c r="AB520" i="12"/>
  <c r="Y520" i="12"/>
  <c r="U520" i="12"/>
  <c r="S520" i="12"/>
  <c r="P520" i="12"/>
  <c r="E520" i="12" s="1"/>
  <c r="N520" i="12"/>
  <c r="M520" i="12"/>
  <c r="J520" i="12"/>
  <c r="AD519" i="12"/>
  <c r="AF519" i="12" s="1"/>
  <c r="AC519" i="12"/>
  <c r="AB519" i="12"/>
  <c r="Y519" i="12"/>
  <c r="V519" i="12"/>
  <c r="U519" i="12"/>
  <c r="S519" i="12"/>
  <c r="P519" i="12"/>
  <c r="N519" i="12"/>
  <c r="M519" i="12"/>
  <c r="E519" i="12" s="1"/>
  <c r="D519" i="12" s="1"/>
  <c r="J519" i="12"/>
  <c r="F519" i="12"/>
  <c r="AD518" i="12"/>
  <c r="AC518" i="12"/>
  <c r="AB518" i="12"/>
  <c r="Y518" i="12"/>
  <c r="V518" i="12"/>
  <c r="U518" i="12"/>
  <c r="S518" i="12"/>
  <c r="P518" i="12"/>
  <c r="E518" i="12" s="1"/>
  <c r="D518" i="12" s="1"/>
  <c r="N518" i="12"/>
  <c r="M518" i="12"/>
  <c r="J518" i="12"/>
  <c r="G518" i="12"/>
  <c r="F518" i="12"/>
  <c r="AF517" i="12"/>
  <c r="AD517" i="12"/>
  <c r="AC517" i="12"/>
  <c r="AB517" i="12"/>
  <c r="Y517" i="12"/>
  <c r="V517" i="12"/>
  <c r="U517" i="12"/>
  <c r="S517" i="12"/>
  <c r="P517" i="12"/>
  <c r="E517" i="12" s="1"/>
  <c r="N517" i="12"/>
  <c r="M517" i="12"/>
  <c r="J517" i="12"/>
  <c r="G517" i="12"/>
  <c r="F517" i="12"/>
  <c r="D517" i="12"/>
  <c r="AF516" i="12"/>
  <c r="AD516" i="12"/>
  <c r="AC516" i="12"/>
  <c r="AB516" i="12"/>
  <c r="Y516" i="12"/>
  <c r="V516" i="12" s="1"/>
  <c r="U516" i="12"/>
  <c r="S516" i="12"/>
  <c r="P516" i="12"/>
  <c r="N516" i="12"/>
  <c r="M516" i="12"/>
  <c r="J516" i="12"/>
  <c r="F516" i="12" s="1"/>
  <c r="G516" i="12"/>
  <c r="E516" i="12"/>
  <c r="AD515" i="12"/>
  <c r="AF515" i="12" s="1"/>
  <c r="AC515" i="12"/>
  <c r="AB515" i="12"/>
  <c r="Y515" i="12"/>
  <c r="V515" i="12" s="1"/>
  <c r="U515" i="12"/>
  <c r="S515" i="12"/>
  <c r="P515" i="12"/>
  <c r="N515" i="12"/>
  <c r="M515" i="12"/>
  <c r="J515" i="12"/>
  <c r="F515" i="12" s="1"/>
  <c r="G515" i="12"/>
  <c r="E515" i="12"/>
  <c r="D515" i="12" s="1"/>
  <c r="AD514" i="12"/>
  <c r="AC514" i="12"/>
  <c r="AB514" i="12"/>
  <c r="Y514" i="12"/>
  <c r="V514" i="12"/>
  <c r="U514" i="12"/>
  <c r="S514" i="12"/>
  <c r="P514" i="12"/>
  <c r="N514" i="12"/>
  <c r="M514" i="12"/>
  <c r="J514" i="12"/>
  <c r="F514" i="12"/>
  <c r="AD513" i="12"/>
  <c r="AC513" i="12"/>
  <c r="AB513" i="12"/>
  <c r="Y513" i="12"/>
  <c r="U513" i="12"/>
  <c r="S513" i="12"/>
  <c r="P513" i="12"/>
  <c r="N513" i="12"/>
  <c r="M513" i="12"/>
  <c r="J513" i="12"/>
  <c r="AD512" i="12"/>
  <c r="AC512" i="12"/>
  <c r="AF512" i="12" s="1"/>
  <c r="AB512" i="12"/>
  <c r="Y512" i="12"/>
  <c r="V512" i="12" s="1"/>
  <c r="U512" i="12"/>
  <c r="S512" i="12"/>
  <c r="P512" i="12"/>
  <c r="N512" i="12"/>
  <c r="M512" i="12"/>
  <c r="J512" i="12"/>
  <c r="E512" i="12"/>
  <c r="AF511" i="12"/>
  <c r="AD511" i="12"/>
  <c r="AC511" i="12"/>
  <c r="AB511" i="12"/>
  <c r="Y511" i="12"/>
  <c r="V511" i="12"/>
  <c r="U511" i="12"/>
  <c r="S511" i="12"/>
  <c r="P511" i="12"/>
  <c r="N511" i="12"/>
  <c r="M511" i="12"/>
  <c r="J511" i="12"/>
  <c r="F511" i="12"/>
  <c r="D511" i="12" s="1"/>
  <c r="E511" i="12"/>
  <c r="AF510" i="12"/>
  <c r="AD510" i="12"/>
  <c r="AC510" i="12"/>
  <c r="AB510" i="12"/>
  <c r="Y510" i="12"/>
  <c r="U510" i="12"/>
  <c r="S510" i="12"/>
  <c r="P510" i="12"/>
  <c r="N510" i="12"/>
  <c r="M510" i="12"/>
  <c r="J510" i="12"/>
  <c r="G510" i="12"/>
  <c r="E510" i="12"/>
  <c r="AF509" i="12"/>
  <c r="AD509" i="12"/>
  <c r="AC509" i="12"/>
  <c r="AB509" i="12"/>
  <c r="Y509" i="12"/>
  <c r="U509" i="12"/>
  <c r="S509" i="12"/>
  <c r="P509" i="12"/>
  <c r="N509" i="12"/>
  <c r="M509" i="12"/>
  <c r="J509" i="12"/>
  <c r="AD508" i="12"/>
  <c r="AC508" i="12"/>
  <c r="AF508" i="12" s="1"/>
  <c r="AB508" i="12"/>
  <c r="Y508" i="12"/>
  <c r="V508" i="12" s="1"/>
  <c r="U508" i="12"/>
  <c r="S508" i="12"/>
  <c r="P508" i="12"/>
  <c r="N508" i="12"/>
  <c r="M508" i="12"/>
  <c r="E508" i="12" s="1"/>
  <c r="J508" i="12"/>
  <c r="G508" i="12"/>
  <c r="AD507" i="12"/>
  <c r="AF507" i="12" s="1"/>
  <c r="AC507" i="12"/>
  <c r="AB507" i="12"/>
  <c r="Y507" i="12"/>
  <c r="U507" i="12"/>
  <c r="S507" i="12"/>
  <c r="P507" i="12"/>
  <c r="N507" i="12"/>
  <c r="M507" i="12"/>
  <c r="J507" i="12"/>
  <c r="AD506" i="12"/>
  <c r="AC506" i="12"/>
  <c r="AB506" i="12"/>
  <c r="V506" i="12" s="1"/>
  <c r="Y506" i="12"/>
  <c r="U506" i="12"/>
  <c r="S506" i="12"/>
  <c r="P506" i="12"/>
  <c r="N506" i="12"/>
  <c r="M506" i="12"/>
  <c r="J506" i="12"/>
  <c r="AD505" i="12"/>
  <c r="AC505" i="12"/>
  <c r="AF505" i="12" s="1"/>
  <c r="AB505" i="12"/>
  <c r="Y505" i="12"/>
  <c r="V505" i="12"/>
  <c r="U505" i="12"/>
  <c r="S505" i="12"/>
  <c r="P505" i="12"/>
  <c r="N505" i="12"/>
  <c r="M505" i="12"/>
  <c r="J505" i="12"/>
  <c r="F505" i="12"/>
  <c r="AD504" i="12"/>
  <c r="AC504" i="12"/>
  <c r="AB504" i="12"/>
  <c r="Y504" i="12"/>
  <c r="V504" i="12" s="1"/>
  <c r="U504" i="12"/>
  <c r="S504" i="12"/>
  <c r="P504" i="12"/>
  <c r="N504" i="12"/>
  <c r="M504" i="12"/>
  <c r="J504" i="12"/>
  <c r="F504" i="12" s="1"/>
  <c r="G504" i="12"/>
  <c r="E504" i="12"/>
  <c r="D504" i="12" s="1"/>
  <c r="AF503" i="12"/>
  <c r="AD503" i="12"/>
  <c r="AC503" i="12"/>
  <c r="AB503" i="12"/>
  <c r="Y503" i="12"/>
  <c r="V503" i="12"/>
  <c r="U503" i="12"/>
  <c r="S503" i="12"/>
  <c r="P503" i="12"/>
  <c r="E503" i="12" s="1"/>
  <c r="N503" i="12"/>
  <c r="M503" i="12"/>
  <c r="J503" i="12"/>
  <c r="G503" i="12" s="1"/>
  <c r="F503" i="12"/>
  <c r="D503" i="12"/>
  <c r="AF502" i="12"/>
  <c r="AD502" i="12"/>
  <c r="AC502" i="12"/>
  <c r="AB502" i="12"/>
  <c r="Y502" i="12"/>
  <c r="U502" i="12"/>
  <c r="S502" i="12"/>
  <c r="P502" i="12"/>
  <c r="N502" i="12"/>
  <c r="M502" i="12"/>
  <c r="J502" i="12"/>
  <c r="G502" i="12"/>
  <c r="E502" i="12"/>
  <c r="AD501" i="12"/>
  <c r="AF501" i="12" s="1"/>
  <c r="AC501" i="12"/>
  <c r="AB501" i="12"/>
  <c r="Y501" i="12"/>
  <c r="V501" i="12"/>
  <c r="U501" i="12"/>
  <c r="S501" i="12"/>
  <c r="P501" i="12"/>
  <c r="N501" i="12"/>
  <c r="M501" i="12"/>
  <c r="J501" i="12"/>
  <c r="G501" i="12" s="1"/>
  <c r="F501" i="12"/>
  <c r="E501" i="12"/>
  <c r="D501" i="12" s="1"/>
  <c r="AD500" i="12"/>
  <c r="AC500" i="12"/>
  <c r="AF500" i="12" s="1"/>
  <c r="AB500" i="12"/>
  <c r="Y500" i="12"/>
  <c r="U500" i="12"/>
  <c r="S500" i="12"/>
  <c r="P500" i="12"/>
  <c r="N500" i="12"/>
  <c r="M500" i="12"/>
  <c r="E500" i="12" s="1"/>
  <c r="J500" i="12"/>
  <c r="G500" i="12"/>
  <c r="AD499" i="12"/>
  <c r="AF499" i="12" s="1"/>
  <c r="AC499" i="12"/>
  <c r="AB499" i="12"/>
  <c r="Y499" i="12"/>
  <c r="V499" i="12" s="1"/>
  <c r="U499" i="12"/>
  <c r="S499" i="12"/>
  <c r="P499" i="12"/>
  <c r="N499" i="12"/>
  <c r="M499" i="12"/>
  <c r="E499" i="12" s="1"/>
  <c r="J499" i="12"/>
  <c r="AD498" i="12"/>
  <c r="AF498" i="12" s="1"/>
  <c r="AC498" i="12"/>
  <c r="AB498" i="12"/>
  <c r="V498" i="12" s="1"/>
  <c r="Y498" i="12"/>
  <c r="U498" i="12"/>
  <c r="S498" i="12"/>
  <c r="P498" i="12"/>
  <c r="N498" i="12"/>
  <c r="M498" i="12"/>
  <c r="E498" i="12" s="1"/>
  <c r="J498" i="12"/>
  <c r="AD497" i="12"/>
  <c r="AC497" i="12"/>
  <c r="AB497" i="12"/>
  <c r="Y497" i="12"/>
  <c r="V497" i="12"/>
  <c r="U497" i="12"/>
  <c r="S497" i="12"/>
  <c r="P497" i="12"/>
  <c r="N497" i="12"/>
  <c r="M497" i="12"/>
  <c r="J497" i="12"/>
  <c r="F497" i="12"/>
  <c r="AD496" i="12"/>
  <c r="AC496" i="12"/>
  <c r="AB496" i="12"/>
  <c r="Y496" i="12"/>
  <c r="V496" i="12" s="1"/>
  <c r="U496" i="12"/>
  <c r="S496" i="12"/>
  <c r="P496" i="12"/>
  <c r="N496" i="12"/>
  <c r="M496" i="12"/>
  <c r="J496" i="12"/>
  <c r="F496" i="12" s="1"/>
  <c r="G496" i="12"/>
  <c r="E496" i="12"/>
  <c r="D496" i="12" s="1"/>
  <c r="AF495" i="12"/>
  <c r="AD495" i="12"/>
  <c r="AC495" i="12"/>
  <c r="AB495" i="12"/>
  <c r="Y495" i="12"/>
  <c r="V495" i="12"/>
  <c r="U495" i="12"/>
  <c r="S495" i="12"/>
  <c r="P495" i="12"/>
  <c r="E495" i="12" s="1"/>
  <c r="N495" i="12"/>
  <c r="M495" i="12"/>
  <c r="J495" i="12"/>
  <c r="G495" i="12" s="1"/>
  <c r="F495" i="12"/>
  <c r="D495" i="12"/>
  <c r="AF494" i="12"/>
  <c r="AD494" i="12"/>
  <c r="AC494" i="12"/>
  <c r="AB494" i="12"/>
  <c r="Y494" i="12"/>
  <c r="U494" i="12"/>
  <c r="S494" i="12"/>
  <c r="P494" i="12"/>
  <c r="N494" i="12"/>
  <c r="M494" i="12"/>
  <c r="J494" i="12"/>
  <c r="G494" i="12"/>
  <c r="E494" i="12"/>
  <c r="AD493" i="12"/>
  <c r="AF493" i="12" s="1"/>
  <c r="AC493" i="12"/>
  <c r="AB493" i="12"/>
  <c r="Y493" i="12"/>
  <c r="V493" i="12"/>
  <c r="U493" i="12"/>
  <c r="S493" i="12"/>
  <c r="P493" i="12"/>
  <c r="N493" i="12"/>
  <c r="M493" i="12"/>
  <c r="J493" i="12"/>
  <c r="G493" i="12" s="1"/>
  <c r="F493" i="12"/>
  <c r="E493" i="12"/>
  <c r="D493" i="12" s="1"/>
  <c r="AD492" i="12"/>
  <c r="AC492" i="12"/>
  <c r="AF492" i="12" s="1"/>
  <c r="AB492" i="12"/>
  <c r="Y492" i="12"/>
  <c r="V492" i="12"/>
  <c r="U492" i="12"/>
  <c r="S492" i="12"/>
  <c r="P492" i="12"/>
  <c r="N492" i="12"/>
  <c r="M492" i="12"/>
  <c r="J492" i="12"/>
  <c r="F492" i="12"/>
  <c r="AD491" i="12"/>
  <c r="AF491" i="12" s="1"/>
  <c r="AC491" i="12"/>
  <c r="AB491" i="12"/>
  <c r="Y491" i="12"/>
  <c r="V491" i="12" s="1"/>
  <c r="U491" i="12"/>
  <c r="S491" i="12"/>
  <c r="P491" i="12"/>
  <c r="N491" i="12"/>
  <c r="M491" i="12"/>
  <c r="E491" i="12" s="1"/>
  <c r="J491" i="12"/>
  <c r="G491" i="12" s="1"/>
  <c r="AD490" i="12"/>
  <c r="AF490" i="12" s="1"/>
  <c r="AC490" i="12"/>
  <c r="AB490" i="12"/>
  <c r="V490" i="12" s="1"/>
  <c r="Y490" i="12"/>
  <c r="U490" i="12"/>
  <c r="S490" i="12"/>
  <c r="P490" i="12"/>
  <c r="N490" i="12"/>
  <c r="M490" i="12"/>
  <c r="E490" i="12" s="1"/>
  <c r="J490" i="12"/>
  <c r="AD489" i="12"/>
  <c r="AF489" i="12" s="1"/>
  <c r="AC489" i="12"/>
  <c r="AB489" i="12"/>
  <c r="Y489" i="12"/>
  <c r="V489" i="12"/>
  <c r="U489" i="12"/>
  <c r="S489" i="12"/>
  <c r="P489" i="12"/>
  <c r="N489" i="12"/>
  <c r="M489" i="12"/>
  <c r="J489" i="12"/>
  <c r="F489" i="12"/>
  <c r="AD488" i="12"/>
  <c r="AF488" i="12" s="1"/>
  <c r="AC488" i="12"/>
  <c r="AB488" i="12"/>
  <c r="Y488" i="12"/>
  <c r="V488" i="12" s="1"/>
  <c r="U488" i="12"/>
  <c r="S488" i="12"/>
  <c r="P488" i="12"/>
  <c r="E488" i="12" s="1"/>
  <c r="N488" i="12"/>
  <c r="M488" i="12"/>
  <c r="J488" i="12"/>
  <c r="F488" i="12" s="1"/>
  <c r="G488" i="12"/>
  <c r="AF487" i="12"/>
  <c r="AD487" i="12"/>
  <c r="AC487" i="12"/>
  <c r="AB487" i="12"/>
  <c r="Y487" i="12"/>
  <c r="V487" i="12"/>
  <c r="U487" i="12"/>
  <c r="S487" i="12"/>
  <c r="P487" i="12"/>
  <c r="E487" i="12" s="1"/>
  <c r="N487" i="12"/>
  <c r="M487" i="12"/>
  <c r="J487" i="12"/>
  <c r="G487" i="12" s="1"/>
  <c r="F487" i="12"/>
  <c r="D487" i="12" s="1"/>
  <c r="AF486" i="12"/>
  <c r="AD486" i="12"/>
  <c r="AC486" i="12"/>
  <c r="AB486" i="12"/>
  <c r="Y486" i="12"/>
  <c r="U486" i="12"/>
  <c r="S486" i="12"/>
  <c r="P486" i="12"/>
  <c r="N486" i="12"/>
  <c r="M486" i="12"/>
  <c r="J486" i="12"/>
  <c r="G486" i="12"/>
  <c r="E486" i="12"/>
  <c r="AD485" i="12"/>
  <c r="AF485" i="12" s="1"/>
  <c r="AC485" i="12"/>
  <c r="AB485" i="12"/>
  <c r="Y485" i="12"/>
  <c r="U485" i="12"/>
  <c r="S485" i="12"/>
  <c r="P485" i="12"/>
  <c r="N485" i="12"/>
  <c r="M485" i="12"/>
  <c r="J485" i="12"/>
  <c r="G485" i="12" s="1"/>
  <c r="F485" i="12"/>
  <c r="AD484" i="12"/>
  <c r="AC484" i="12"/>
  <c r="AF484" i="12" s="1"/>
  <c r="AB484" i="12"/>
  <c r="Y484" i="12"/>
  <c r="V484" i="12"/>
  <c r="U484" i="12"/>
  <c r="S484" i="12"/>
  <c r="P484" i="12"/>
  <c r="N484" i="12"/>
  <c r="M484" i="12"/>
  <c r="J484" i="12"/>
  <c r="F484" i="12"/>
  <c r="AD483" i="12"/>
  <c r="AF483" i="12" s="1"/>
  <c r="AC483" i="12"/>
  <c r="AB483" i="12"/>
  <c r="Y483" i="12"/>
  <c r="U483" i="12"/>
  <c r="S483" i="12"/>
  <c r="P483" i="12"/>
  <c r="N483" i="12"/>
  <c r="M483" i="12"/>
  <c r="J483" i="12"/>
  <c r="G483" i="12"/>
  <c r="AD482" i="12"/>
  <c r="AC482" i="12"/>
  <c r="AB482" i="12"/>
  <c r="V482" i="12" s="1"/>
  <c r="Y482" i="12"/>
  <c r="U482" i="12"/>
  <c r="S482" i="12"/>
  <c r="P482" i="12"/>
  <c r="N482" i="12"/>
  <c r="M482" i="12"/>
  <c r="J482" i="12"/>
  <c r="AF481" i="12"/>
  <c r="AD481" i="12"/>
  <c r="AC481" i="12"/>
  <c r="AB481" i="12"/>
  <c r="Y481" i="12"/>
  <c r="V481" i="12"/>
  <c r="U481" i="12"/>
  <c r="S481" i="12"/>
  <c r="P481" i="12"/>
  <c r="N481" i="12"/>
  <c r="M481" i="12"/>
  <c r="J481" i="12"/>
  <c r="F481" i="12"/>
  <c r="AD480" i="12"/>
  <c r="AF480" i="12" s="1"/>
  <c r="AC480" i="12"/>
  <c r="AB480" i="12"/>
  <c r="Y480" i="12"/>
  <c r="V480" i="12" s="1"/>
  <c r="U480" i="12"/>
  <c r="S480" i="12"/>
  <c r="P480" i="12"/>
  <c r="N480" i="12"/>
  <c r="M480" i="12"/>
  <c r="J480" i="12"/>
  <c r="F480" i="12" s="1"/>
  <c r="G480" i="12"/>
  <c r="E480" i="12"/>
  <c r="AF479" i="12"/>
  <c r="AD479" i="12"/>
  <c r="AC479" i="12"/>
  <c r="AB479" i="12"/>
  <c r="Y479" i="12"/>
  <c r="V479" i="12"/>
  <c r="U479" i="12"/>
  <c r="S479" i="12"/>
  <c r="P479" i="12"/>
  <c r="E479" i="12" s="1"/>
  <c r="D479" i="12" s="1"/>
  <c r="N479" i="12"/>
  <c r="M479" i="12"/>
  <c r="J479" i="12"/>
  <c r="G479" i="12" s="1"/>
  <c r="F479" i="12"/>
  <c r="AF478" i="12"/>
  <c r="AD478" i="12"/>
  <c r="AC478" i="12"/>
  <c r="AB478" i="12"/>
  <c r="Y478" i="12"/>
  <c r="U478" i="12"/>
  <c r="S478" i="12"/>
  <c r="P478" i="12"/>
  <c r="N478" i="12"/>
  <c r="M478" i="12"/>
  <c r="J478" i="12"/>
  <c r="G478" i="12"/>
  <c r="E478" i="12"/>
  <c r="AD477" i="12"/>
  <c r="AF477" i="12" s="1"/>
  <c r="AC477" i="12"/>
  <c r="AB477" i="12"/>
  <c r="Y477" i="12"/>
  <c r="U477" i="12"/>
  <c r="S477" i="12"/>
  <c r="P477" i="12"/>
  <c r="N477" i="12"/>
  <c r="M477" i="12"/>
  <c r="J477" i="12"/>
  <c r="AD476" i="12"/>
  <c r="AC476" i="12"/>
  <c r="AF476" i="12" s="1"/>
  <c r="AB476" i="12"/>
  <c r="Y476" i="12"/>
  <c r="V476" i="12" s="1"/>
  <c r="U476" i="12"/>
  <c r="S476" i="12"/>
  <c r="P476" i="12"/>
  <c r="N476" i="12"/>
  <c r="M476" i="12"/>
  <c r="E476" i="12" s="1"/>
  <c r="J476" i="12"/>
  <c r="G476" i="12"/>
  <c r="AD475" i="12"/>
  <c r="AF475" i="12" s="1"/>
  <c r="AC475" i="12"/>
  <c r="AB475" i="12"/>
  <c r="Y475" i="12"/>
  <c r="U475" i="12"/>
  <c r="S475" i="12"/>
  <c r="P475" i="12"/>
  <c r="N475" i="12"/>
  <c r="M475" i="12"/>
  <c r="J475" i="12"/>
  <c r="F475" i="12" s="1"/>
  <c r="G475" i="12"/>
  <c r="AD474" i="12"/>
  <c r="AC474" i="12"/>
  <c r="AB474" i="12"/>
  <c r="V474" i="12" s="1"/>
  <c r="Y474" i="12"/>
  <c r="U474" i="12"/>
  <c r="S474" i="12"/>
  <c r="P474" i="12"/>
  <c r="N474" i="12"/>
  <c r="M474" i="12"/>
  <c r="J474" i="12"/>
  <c r="AF473" i="12"/>
  <c r="AD473" i="12"/>
  <c r="AC473" i="12"/>
  <c r="AB473" i="12"/>
  <c r="Y473" i="12"/>
  <c r="V473" i="12"/>
  <c r="U473" i="12"/>
  <c r="S473" i="12"/>
  <c r="P473" i="12"/>
  <c r="N473" i="12"/>
  <c r="M473" i="12"/>
  <c r="J473" i="12"/>
  <c r="F473" i="12"/>
  <c r="AD472" i="12"/>
  <c r="AF472" i="12" s="1"/>
  <c r="AC472" i="12"/>
  <c r="AB472" i="12"/>
  <c r="Y472" i="12"/>
  <c r="V472" i="12" s="1"/>
  <c r="U472" i="12"/>
  <c r="S472" i="12"/>
  <c r="P472" i="12"/>
  <c r="N472" i="12"/>
  <c r="M472" i="12"/>
  <c r="J472" i="12"/>
  <c r="F472" i="12" s="1"/>
  <c r="G472" i="12"/>
  <c r="E472" i="12"/>
  <c r="D472" i="12" s="1"/>
  <c r="AF471" i="12"/>
  <c r="AD471" i="12"/>
  <c r="AC471" i="12"/>
  <c r="AB471" i="12"/>
  <c r="Y471" i="12"/>
  <c r="V471" i="12"/>
  <c r="U471" i="12"/>
  <c r="S471" i="12"/>
  <c r="P471" i="12"/>
  <c r="E471" i="12" s="1"/>
  <c r="N471" i="12"/>
  <c r="M471" i="12"/>
  <c r="J471" i="12"/>
  <c r="G471" i="12" s="1"/>
  <c r="F471" i="12"/>
  <c r="D471" i="12"/>
  <c r="AF470" i="12"/>
  <c r="AD470" i="12"/>
  <c r="AC470" i="12"/>
  <c r="AB470" i="12"/>
  <c r="Y470" i="12"/>
  <c r="U470" i="12"/>
  <c r="S470" i="12"/>
  <c r="P470" i="12"/>
  <c r="N470" i="12"/>
  <c r="M470" i="12"/>
  <c r="J470" i="12"/>
  <c r="G470" i="12"/>
  <c r="E470" i="12"/>
  <c r="AD469" i="12"/>
  <c r="AF469" i="12" s="1"/>
  <c r="AC469" i="12"/>
  <c r="AB469" i="12"/>
  <c r="Y469" i="12"/>
  <c r="V469" i="12"/>
  <c r="U469" i="12"/>
  <c r="S469" i="12"/>
  <c r="P469" i="12"/>
  <c r="N469" i="12"/>
  <c r="M469" i="12"/>
  <c r="J469" i="12"/>
  <c r="G469" i="12" s="1"/>
  <c r="F469" i="12"/>
  <c r="E469" i="12"/>
  <c r="D469" i="12" s="1"/>
  <c r="AD468" i="12"/>
  <c r="AC468" i="12"/>
  <c r="AF468" i="12" s="1"/>
  <c r="AB468" i="12"/>
  <c r="Y468" i="12"/>
  <c r="U468" i="12"/>
  <c r="S468" i="12"/>
  <c r="P468" i="12"/>
  <c r="N468" i="12"/>
  <c r="M468" i="12"/>
  <c r="E468" i="12" s="1"/>
  <c r="J468" i="12"/>
  <c r="G468" i="12"/>
  <c r="AD467" i="12"/>
  <c r="AF467" i="12" s="1"/>
  <c r="AC467" i="12"/>
  <c r="AB467" i="12"/>
  <c r="Y467" i="12"/>
  <c r="V467" i="12" s="1"/>
  <c r="U467" i="12"/>
  <c r="S467" i="12"/>
  <c r="P467" i="12"/>
  <c r="N467" i="12"/>
  <c r="M467" i="12"/>
  <c r="E467" i="12" s="1"/>
  <c r="J467" i="12"/>
  <c r="AD466" i="12"/>
  <c r="AC466" i="12"/>
  <c r="AB466" i="12"/>
  <c r="V466" i="12" s="1"/>
  <c r="Y466" i="12"/>
  <c r="U466" i="12"/>
  <c r="S466" i="12"/>
  <c r="P466" i="12"/>
  <c r="N466" i="12"/>
  <c r="M466" i="12"/>
  <c r="E466" i="12" s="1"/>
  <c r="J466" i="12"/>
  <c r="AD465" i="12"/>
  <c r="AF465" i="12" s="1"/>
  <c r="AC465" i="12"/>
  <c r="AB465" i="12"/>
  <c r="Y465" i="12"/>
  <c r="V465" i="12"/>
  <c r="U465" i="12"/>
  <c r="S465" i="12"/>
  <c r="P465" i="12"/>
  <c r="N465" i="12"/>
  <c r="M465" i="12"/>
  <c r="J465" i="12"/>
  <c r="F465" i="12"/>
  <c r="AD464" i="12"/>
  <c r="AC464" i="12"/>
  <c r="AB464" i="12"/>
  <c r="Y464" i="12"/>
  <c r="V464" i="12" s="1"/>
  <c r="U464" i="12"/>
  <c r="S464" i="12"/>
  <c r="P464" i="12"/>
  <c r="E464" i="12" s="1"/>
  <c r="D464" i="12" s="1"/>
  <c r="N464" i="12"/>
  <c r="M464" i="12"/>
  <c r="J464" i="12"/>
  <c r="F464" i="12" s="1"/>
  <c r="G464" i="12"/>
  <c r="AF463" i="12"/>
  <c r="AD463" i="12"/>
  <c r="AC463" i="12"/>
  <c r="AB463" i="12"/>
  <c r="Y463" i="12"/>
  <c r="V463" i="12"/>
  <c r="U463" i="12"/>
  <c r="S463" i="12"/>
  <c r="P463" i="12"/>
  <c r="E463" i="12" s="1"/>
  <c r="N463" i="12"/>
  <c r="M463" i="12"/>
  <c r="J463" i="12"/>
  <c r="G463" i="12" s="1"/>
  <c r="F463" i="12"/>
  <c r="D463" i="12"/>
  <c r="AF462" i="12"/>
  <c r="AD462" i="12"/>
  <c r="AC462" i="12"/>
  <c r="AB462" i="12"/>
  <c r="Y462" i="12"/>
  <c r="U462" i="12"/>
  <c r="S462" i="12"/>
  <c r="P462" i="12"/>
  <c r="N462" i="12"/>
  <c r="M462" i="12"/>
  <c r="J462" i="12"/>
  <c r="G462" i="12"/>
  <c r="E462" i="12"/>
  <c r="AD461" i="12"/>
  <c r="AF461" i="12" s="1"/>
  <c r="AC461" i="12"/>
  <c r="AB461" i="12"/>
  <c r="Y461" i="12"/>
  <c r="V461" i="12"/>
  <c r="U461" i="12"/>
  <c r="S461" i="12"/>
  <c r="P461" i="12"/>
  <c r="N461" i="12"/>
  <c r="M461" i="12"/>
  <c r="J461" i="12"/>
  <c r="G461" i="12" s="1"/>
  <c r="F461" i="12"/>
  <c r="E461" i="12"/>
  <c r="D461" i="12" s="1"/>
  <c r="AD460" i="12"/>
  <c r="AC460" i="12"/>
  <c r="AF460" i="12" s="1"/>
  <c r="AB460" i="12"/>
  <c r="Y460" i="12"/>
  <c r="V460" i="12"/>
  <c r="U460" i="12"/>
  <c r="S460" i="12"/>
  <c r="P460" i="12"/>
  <c r="N460" i="12"/>
  <c r="M460" i="12"/>
  <c r="J460" i="12"/>
  <c r="F460" i="12"/>
  <c r="AD459" i="12"/>
  <c r="AF459" i="12" s="1"/>
  <c r="AC459" i="12"/>
  <c r="AB459" i="12"/>
  <c r="Y459" i="12"/>
  <c r="V459" i="12" s="1"/>
  <c r="U459" i="12"/>
  <c r="S459" i="12"/>
  <c r="P459" i="12"/>
  <c r="N459" i="12"/>
  <c r="M459" i="12"/>
  <c r="E459" i="12" s="1"/>
  <c r="J459" i="12"/>
  <c r="G459" i="12"/>
  <c r="AD458" i="12"/>
  <c r="AF458" i="12" s="1"/>
  <c r="AC458" i="12"/>
  <c r="AB458" i="12"/>
  <c r="V458" i="12" s="1"/>
  <c r="Y458" i="12"/>
  <c r="U458" i="12"/>
  <c r="S458" i="12"/>
  <c r="P458" i="12"/>
  <c r="N458" i="12"/>
  <c r="M458" i="12"/>
  <c r="E458" i="12" s="1"/>
  <c r="J458" i="12"/>
  <c r="AD457" i="12"/>
  <c r="AF457" i="12" s="1"/>
  <c r="AC457" i="12"/>
  <c r="AB457" i="12"/>
  <c r="Y457" i="12"/>
  <c r="V457" i="12"/>
  <c r="U457" i="12"/>
  <c r="S457" i="12"/>
  <c r="P457" i="12"/>
  <c r="N457" i="12"/>
  <c r="M457" i="12"/>
  <c r="J457" i="12"/>
  <c r="F457" i="12"/>
  <c r="AD456" i="12"/>
  <c r="AF456" i="12" s="1"/>
  <c r="AC456" i="12"/>
  <c r="AB456" i="12"/>
  <c r="Y456" i="12"/>
  <c r="V456" i="12" s="1"/>
  <c r="U456" i="12"/>
  <c r="S456" i="12"/>
  <c r="P456" i="12"/>
  <c r="E456" i="12" s="1"/>
  <c r="D456" i="12" s="1"/>
  <c r="N456" i="12"/>
  <c r="M456" i="12"/>
  <c r="J456" i="12"/>
  <c r="F456" i="12" s="1"/>
  <c r="G456" i="12"/>
  <c r="AF455" i="12"/>
  <c r="AD455" i="12"/>
  <c r="AC455" i="12"/>
  <c r="AB455" i="12"/>
  <c r="Y455" i="12"/>
  <c r="V455" i="12"/>
  <c r="U455" i="12"/>
  <c r="S455" i="12"/>
  <c r="P455" i="12"/>
  <c r="E455" i="12" s="1"/>
  <c r="D455" i="12" s="1"/>
  <c r="N455" i="12"/>
  <c r="M455" i="12"/>
  <c r="J455" i="12"/>
  <c r="G455" i="12" s="1"/>
  <c r="F455" i="12"/>
  <c r="AF454" i="12"/>
  <c r="AD454" i="12"/>
  <c r="AC454" i="12"/>
  <c r="AB454" i="12"/>
  <c r="Y454" i="12"/>
  <c r="U454" i="12"/>
  <c r="S454" i="12"/>
  <c r="P454" i="12"/>
  <c r="N454" i="12"/>
  <c r="M454" i="12"/>
  <c r="J454" i="12"/>
  <c r="G454" i="12"/>
  <c r="E454" i="12"/>
  <c r="AD453" i="12"/>
  <c r="AF453" i="12" s="1"/>
  <c r="AC453" i="12"/>
  <c r="AB453" i="12"/>
  <c r="Y453" i="12"/>
  <c r="U453" i="12"/>
  <c r="S453" i="12"/>
  <c r="P453" i="12"/>
  <c r="N453" i="12"/>
  <c r="M453" i="12"/>
  <c r="J453" i="12"/>
  <c r="G453" i="12" s="1"/>
  <c r="F453" i="12"/>
  <c r="AD452" i="12"/>
  <c r="AC452" i="12"/>
  <c r="AF452" i="12" s="1"/>
  <c r="AB452" i="12"/>
  <c r="Y452" i="12"/>
  <c r="V452" i="12"/>
  <c r="U452" i="12"/>
  <c r="S452" i="12"/>
  <c r="P452" i="12"/>
  <c r="N452" i="12"/>
  <c r="M452" i="12"/>
  <c r="J452" i="12"/>
  <c r="F452" i="12"/>
  <c r="AD451" i="12"/>
  <c r="AF451" i="12" s="1"/>
  <c r="AC451" i="12"/>
  <c r="AB451" i="12"/>
  <c r="Y451" i="12"/>
  <c r="U451" i="12"/>
  <c r="S451" i="12"/>
  <c r="P451" i="12"/>
  <c r="N451" i="12"/>
  <c r="M451" i="12"/>
  <c r="J451" i="12"/>
  <c r="G451" i="12"/>
  <c r="AD450" i="12"/>
  <c r="AC450" i="12"/>
  <c r="AB450" i="12"/>
  <c r="V450" i="12" s="1"/>
  <c r="Y450" i="12"/>
  <c r="U450" i="12"/>
  <c r="S450" i="12"/>
  <c r="P450" i="12"/>
  <c r="N450" i="12"/>
  <c r="M450" i="12"/>
  <c r="J450" i="12"/>
  <c r="AF449" i="12"/>
  <c r="AD449" i="12"/>
  <c r="AC449" i="12"/>
  <c r="AB449" i="12"/>
  <c r="Y449" i="12"/>
  <c r="V449" i="12"/>
  <c r="U449" i="12"/>
  <c r="S449" i="12"/>
  <c r="P449" i="12"/>
  <c r="N449" i="12"/>
  <c r="M449" i="12"/>
  <c r="J449" i="12"/>
  <c r="F449" i="12"/>
  <c r="AD448" i="12"/>
  <c r="AF448" i="12" s="1"/>
  <c r="AC448" i="12"/>
  <c r="AB448" i="12"/>
  <c r="Y448" i="12"/>
  <c r="V448" i="12" s="1"/>
  <c r="U448" i="12"/>
  <c r="S448" i="12"/>
  <c r="P448" i="12"/>
  <c r="N448" i="12"/>
  <c r="M448" i="12"/>
  <c r="J448" i="12"/>
  <c r="F448" i="12" s="1"/>
  <c r="G448" i="12"/>
  <c r="E448" i="12"/>
  <c r="AF447" i="12"/>
  <c r="AD447" i="12"/>
  <c r="AC447" i="12"/>
  <c r="AB447" i="12"/>
  <c r="Y447" i="12"/>
  <c r="V447" i="12"/>
  <c r="U447" i="12"/>
  <c r="S447" i="12"/>
  <c r="P447" i="12"/>
  <c r="E447" i="12" s="1"/>
  <c r="D447" i="12" s="1"/>
  <c r="N447" i="12"/>
  <c r="M447" i="12"/>
  <c r="J447" i="12"/>
  <c r="G447" i="12" s="1"/>
  <c r="F447" i="12"/>
  <c r="AF446" i="12"/>
  <c r="AD446" i="12"/>
  <c r="AC446" i="12"/>
  <c r="AB446" i="12"/>
  <c r="Y446" i="12"/>
  <c r="U446" i="12"/>
  <c r="S446" i="12"/>
  <c r="P446" i="12"/>
  <c r="N446" i="12"/>
  <c r="M446" i="12"/>
  <c r="J446" i="12"/>
  <c r="G446" i="12"/>
  <c r="E446" i="12"/>
  <c r="AD445" i="12"/>
  <c r="AF445" i="12" s="1"/>
  <c r="AC445" i="12"/>
  <c r="AB445" i="12"/>
  <c r="Y445" i="12"/>
  <c r="V445" i="12"/>
  <c r="U445" i="12"/>
  <c r="S445" i="12"/>
  <c r="P445" i="12"/>
  <c r="N445" i="12"/>
  <c r="M445" i="12"/>
  <c r="J445" i="12"/>
  <c r="E445" i="12"/>
  <c r="AD444" i="12"/>
  <c r="AC444" i="12"/>
  <c r="AF444" i="12" s="1"/>
  <c r="AB444" i="12"/>
  <c r="Y444" i="12"/>
  <c r="V444" i="12" s="1"/>
  <c r="U444" i="12"/>
  <c r="S444" i="12"/>
  <c r="P444" i="12"/>
  <c r="N444" i="12"/>
  <c r="M444" i="12"/>
  <c r="E444" i="12" s="1"/>
  <c r="J444" i="12"/>
  <c r="G444" i="12"/>
  <c r="AD443" i="12"/>
  <c r="AF443" i="12" s="1"/>
  <c r="AC443" i="12"/>
  <c r="AB443" i="12"/>
  <c r="Y443" i="12"/>
  <c r="U443" i="12"/>
  <c r="S443" i="12"/>
  <c r="P443" i="12"/>
  <c r="N443" i="12"/>
  <c r="M443" i="12"/>
  <c r="E443" i="12" s="1"/>
  <c r="J443" i="12"/>
  <c r="AD442" i="12"/>
  <c r="AC442" i="12"/>
  <c r="AB442" i="12"/>
  <c r="V442" i="12" s="1"/>
  <c r="Y442" i="12"/>
  <c r="U442" i="12"/>
  <c r="S442" i="12"/>
  <c r="P442" i="12"/>
  <c r="N442" i="12"/>
  <c r="M442" i="12"/>
  <c r="J442" i="12"/>
  <c r="AD441" i="12"/>
  <c r="AF441" i="12" s="1"/>
  <c r="AC441" i="12"/>
  <c r="AB441" i="12"/>
  <c r="Y441" i="12"/>
  <c r="V441" i="12"/>
  <c r="U441" i="12"/>
  <c r="S441" i="12"/>
  <c r="P441" i="12"/>
  <c r="N441" i="12"/>
  <c r="M441" i="12"/>
  <c r="J441" i="12"/>
  <c r="F441" i="12"/>
  <c r="AD440" i="12"/>
  <c r="AC440" i="12"/>
  <c r="AB440" i="12"/>
  <c r="Y440" i="12"/>
  <c r="V440" i="12" s="1"/>
  <c r="U440" i="12"/>
  <c r="S440" i="12"/>
  <c r="P440" i="12"/>
  <c r="N440" i="12"/>
  <c r="M440" i="12"/>
  <c r="J440" i="12"/>
  <c r="F440" i="12" s="1"/>
  <c r="G440" i="12"/>
  <c r="E440" i="12"/>
  <c r="D440" i="12" s="1"/>
  <c r="AF439" i="12"/>
  <c r="AD439" i="12"/>
  <c r="AC439" i="12"/>
  <c r="AB439" i="12"/>
  <c r="Y439" i="12"/>
  <c r="V439" i="12"/>
  <c r="U439" i="12"/>
  <c r="S439" i="12"/>
  <c r="P439" i="12"/>
  <c r="E439" i="12" s="1"/>
  <c r="N439" i="12"/>
  <c r="M439" i="12"/>
  <c r="J439" i="12"/>
  <c r="G439" i="12" s="1"/>
  <c r="F439" i="12"/>
  <c r="D439" i="12"/>
  <c r="AF438" i="12"/>
  <c r="AD438" i="12"/>
  <c r="AC438" i="12"/>
  <c r="AB438" i="12"/>
  <c r="Y438" i="12"/>
  <c r="V438" i="12" s="1"/>
  <c r="U438" i="12"/>
  <c r="S438" i="12"/>
  <c r="P438" i="12"/>
  <c r="N438" i="12"/>
  <c r="M438" i="12"/>
  <c r="J438" i="12"/>
  <c r="G438" i="12"/>
  <c r="F438" i="12"/>
  <c r="E438" i="12"/>
  <c r="D438" i="12"/>
  <c r="AD437" i="12"/>
  <c r="AF437" i="12" s="1"/>
  <c r="AC437" i="12"/>
  <c r="AB437" i="12"/>
  <c r="E437" i="12" s="1"/>
  <c r="Y437" i="12"/>
  <c r="V437" i="12" s="1"/>
  <c r="U437" i="12"/>
  <c r="S437" i="12"/>
  <c r="P437" i="12"/>
  <c r="N437" i="12"/>
  <c r="M437" i="12"/>
  <c r="J437" i="12"/>
  <c r="G437" i="12"/>
  <c r="AD436" i="12"/>
  <c r="AC436" i="12"/>
  <c r="AF436" i="12" s="1"/>
  <c r="AB436" i="12"/>
  <c r="Y436" i="12"/>
  <c r="V436" i="12"/>
  <c r="U436" i="12"/>
  <c r="S436" i="12"/>
  <c r="P436" i="12"/>
  <c r="N436" i="12"/>
  <c r="M436" i="12"/>
  <c r="J436" i="12"/>
  <c r="F436" i="12"/>
  <c r="AD435" i="12"/>
  <c r="AC435" i="12"/>
  <c r="AB435" i="12"/>
  <c r="Y435" i="12"/>
  <c r="V435" i="12" s="1"/>
  <c r="U435" i="12"/>
  <c r="S435" i="12"/>
  <c r="P435" i="12"/>
  <c r="N435" i="12"/>
  <c r="M435" i="12"/>
  <c r="J435" i="12"/>
  <c r="G435" i="12" s="1"/>
  <c r="AD434" i="12"/>
  <c r="AC434" i="12"/>
  <c r="AB434" i="12"/>
  <c r="V434" i="12" s="1"/>
  <c r="Y434" i="12"/>
  <c r="U434" i="12"/>
  <c r="S434" i="12"/>
  <c r="P434" i="12"/>
  <c r="N434" i="12"/>
  <c r="M434" i="12"/>
  <c r="J434" i="12"/>
  <c r="AF433" i="12"/>
  <c r="AD433" i="12"/>
  <c r="AC433" i="12"/>
  <c r="AB433" i="12"/>
  <c r="Y433" i="12"/>
  <c r="V433" i="12"/>
  <c r="U433" i="12"/>
  <c r="S433" i="12"/>
  <c r="P433" i="12"/>
  <c r="N433" i="12"/>
  <c r="M433" i="12"/>
  <c r="J433" i="12"/>
  <c r="F433" i="12"/>
  <c r="AD432" i="12"/>
  <c r="AF432" i="12" s="1"/>
  <c r="AC432" i="12"/>
  <c r="AB432" i="12"/>
  <c r="Y432" i="12"/>
  <c r="V432" i="12" s="1"/>
  <c r="U432" i="12"/>
  <c r="S432" i="12"/>
  <c r="P432" i="12"/>
  <c r="N432" i="12"/>
  <c r="M432" i="12"/>
  <c r="J432" i="12"/>
  <c r="F432" i="12" s="1"/>
  <c r="G432" i="12"/>
  <c r="E432" i="12"/>
  <c r="D432" i="12" s="1"/>
  <c r="AF431" i="12"/>
  <c r="AD431" i="12"/>
  <c r="AC431" i="12"/>
  <c r="AB431" i="12"/>
  <c r="Y431" i="12"/>
  <c r="V431" i="12"/>
  <c r="U431" i="12"/>
  <c r="S431" i="12"/>
  <c r="P431" i="12"/>
  <c r="N431" i="12"/>
  <c r="M431" i="12"/>
  <c r="J431" i="12"/>
  <c r="G431" i="12" s="1"/>
  <c r="F431" i="12"/>
  <c r="E431" i="12"/>
  <c r="D431" i="12" s="1"/>
  <c r="AF430" i="12"/>
  <c r="AD430" i="12"/>
  <c r="AC430" i="12"/>
  <c r="AB430" i="12"/>
  <c r="Y430" i="12"/>
  <c r="V430" i="12"/>
  <c r="U430" i="12"/>
  <c r="S430" i="12"/>
  <c r="P430" i="12"/>
  <c r="N430" i="12"/>
  <c r="M430" i="12"/>
  <c r="J430" i="12"/>
  <c r="G430" i="12"/>
  <c r="F430" i="12"/>
  <c r="E430" i="12"/>
  <c r="AD429" i="12"/>
  <c r="AF429" i="12" s="1"/>
  <c r="AC429" i="12"/>
  <c r="AB429" i="12"/>
  <c r="Y429" i="12"/>
  <c r="U429" i="12"/>
  <c r="S429" i="12"/>
  <c r="P429" i="12"/>
  <c r="N429" i="12"/>
  <c r="M429" i="12"/>
  <c r="J429" i="12"/>
  <c r="G429" i="12"/>
  <c r="E429" i="12"/>
  <c r="AD428" i="12"/>
  <c r="AC428" i="12"/>
  <c r="AF428" i="12" s="1"/>
  <c r="AB428" i="12"/>
  <c r="Y428" i="12"/>
  <c r="V428" i="12"/>
  <c r="U428" i="12"/>
  <c r="S428" i="12"/>
  <c r="P428" i="12"/>
  <c r="N428" i="12"/>
  <c r="M428" i="12"/>
  <c r="J428" i="12"/>
  <c r="G428" i="12" s="1"/>
  <c r="F428" i="12"/>
  <c r="AD427" i="12"/>
  <c r="AF427" i="12" s="1"/>
  <c r="AC427" i="12"/>
  <c r="AB427" i="12"/>
  <c r="Y427" i="12"/>
  <c r="V427" i="12" s="1"/>
  <c r="U427" i="12"/>
  <c r="S427" i="12"/>
  <c r="P427" i="12"/>
  <c r="N427" i="12"/>
  <c r="M427" i="12"/>
  <c r="J427" i="12"/>
  <c r="AD426" i="12"/>
  <c r="AC426" i="12"/>
  <c r="AB426" i="12"/>
  <c r="V426" i="12" s="1"/>
  <c r="Y426" i="12"/>
  <c r="U426" i="12"/>
  <c r="S426" i="12"/>
  <c r="P426" i="12"/>
  <c r="N426" i="12"/>
  <c r="M426" i="12"/>
  <c r="J426" i="12"/>
  <c r="E426" i="12"/>
  <c r="AF425" i="12"/>
  <c r="AD425" i="12"/>
  <c r="AC425" i="12"/>
  <c r="AB425" i="12"/>
  <c r="Y425" i="12"/>
  <c r="V425" i="12"/>
  <c r="U425" i="12"/>
  <c r="S425" i="12"/>
  <c r="P425" i="12"/>
  <c r="N425" i="12"/>
  <c r="M425" i="12"/>
  <c r="J425" i="12"/>
  <c r="F425" i="12"/>
  <c r="AD424" i="12"/>
  <c r="AF424" i="12" s="1"/>
  <c r="AC424" i="12"/>
  <c r="AB424" i="12"/>
  <c r="Y424" i="12"/>
  <c r="V424" i="12" s="1"/>
  <c r="U424" i="12"/>
  <c r="S424" i="12"/>
  <c r="P424" i="12"/>
  <c r="N424" i="12"/>
  <c r="M424" i="12"/>
  <c r="J424" i="12"/>
  <c r="G424" i="12"/>
  <c r="E424" i="12"/>
  <c r="AF423" i="12"/>
  <c r="AD423" i="12"/>
  <c r="AC423" i="12"/>
  <c r="AB423" i="12"/>
  <c r="Y423" i="12"/>
  <c r="V423" i="12"/>
  <c r="U423" i="12"/>
  <c r="S423" i="12"/>
  <c r="P423" i="12"/>
  <c r="E423" i="12" s="1"/>
  <c r="D423" i="12" s="1"/>
  <c r="N423" i="12"/>
  <c r="M423" i="12"/>
  <c r="J423" i="12"/>
  <c r="G423" i="12" s="1"/>
  <c r="F423" i="12"/>
  <c r="AD422" i="12"/>
  <c r="AC422" i="12"/>
  <c r="AF422" i="12" s="1"/>
  <c r="AB422" i="12"/>
  <c r="Y422" i="12"/>
  <c r="V422" i="12"/>
  <c r="U422" i="12"/>
  <c r="S422" i="12"/>
  <c r="P422" i="12"/>
  <c r="N422" i="12"/>
  <c r="M422" i="12"/>
  <c r="G422" i="12" s="1"/>
  <c r="J422" i="12"/>
  <c r="F422" i="12"/>
  <c r="E422" i="12"/>
  <c r="D422" i="12" s="1"/>
  <c r="AD421" i="12"/>
  <c r="AF421" i="12" s="1"/>
  <c r="AC421" i="12"/>
  <c r="AB421" i="12"/>
  <c r="Y421" i="12"/>
  <c r="V421" i="12"/>
  <c r="U421" i="12"/>
  <c r="S421" i="12"/>
  <c r="P421" i="12"/>
  <c r="N421" i="12"/>
  <c r="M421" i="12"/>
  <c r="J421" i="12"/>
  <c r="G421" i="12"/>
  <c r="F421" i="12"/>
  <c r="E421" i="12"/>
  <c r="D421" i="12" s="1"/>
  <c r="AD420" i="12"/>
  <c r="AC420" i="12"/>
  <c r="AB420" i="12"/>
  <c r="Y420" i="12"/>
  <c r="V420" i="12"/>
  <c r="U420" i="12"/>
  <c r="S420" i="12"/>
  <c r="P420" i="12"/>
  <c r="N420" i="12"/>
  <c r="M420" i="12"/>
  <c r="J420" i="12"/>
  <c r="F420" i="12"/>
  <c r="AD419" i="12"/>
  <c r="AF419" i="12" s="1"/>
  <c r="AC419" i="12"/>
  <c r="AB419" i="12"/>
  <c r="Y419" i="12"/>
  <c r="V419" i="12" s="1"/>
  <c r="U419" i="12"/>
  <c r="S419" i="12"/>
  <c r="P419" i="12"/>
  <c r="N419" i="12"/>
  <c r="M419" i="12"/>
  <c r="E419" i="12" s="1"/>
  <c r="J419" i="12"/>
  <c r="AD418" i="12"/>
  <c r="AC418" i="12"/>
  <c r="AB418" i="12"/>
  <c r="V418" i="12" s="1"/>
  <c r="Y418" i="12"/>
  <c r="U418" i="12"/>
  <c r="S418" i="12"/>
  <c r="P418" i="12"/>
  <c r="N418" i="12"/>
  <c r="M418" i="12"/>
  <c r="E418" i="12" s="1"/>
  <c r="J418" i="12"/>
  <c r="F418" i="12" s="1"/>
  <c r="AD417" i="12"/>
  <c r="AF417" i="12" s="1"/>
  <c r="AC417" i="12"/>
  <c r="AB417" i="12"/>
  <c r="Y417" i="12"/>
  <c r="V417" i="12" s="1"/>
  <c r="U417" i="12"/>
  <c r="S417" i="12"/>
  <c r="P417" i="12"/>
  <c r="N417" i="12"/>
  <c r="M417" i="12"/>
  <c r="J417" i="12"/>
  <c r="G417" i="12"/>
  <c r="AD416" i="12"/>
  <c r="AC416" i="12"/>
  <c r="AB416" i="12"/>
  <c r="Y416" i="12"/>
  <c r="V416" i="12" s="1"/>
  <c r="U416" i="12"/>
  <c r="S416" i="12"/>
  <c r="P416" i="12"/>
  <c r="N416" i="12"/>
  <c r="M416" i="12"/>
  <c r="J416" i="12"/>
  <c r="G416" i="12"/>
  <c r="E416" i="12"/>
  <c r="AD415" i="12"/>
  <c r="AC415" i="12"/>
  <c r="AF415" i="12" s="1"/>
  <c r="AB415" i="12"/>
  <c r="Y415" i="12"/>
  <c r="V415" i="12"/>
  <c r="U415" i="12"/>
  <c r="S415" i="12"/>
  <c r="P415" i="12"/>
  <c r="N415" i="12"/>
  <c r="M415" i="12"/>
  <c r="J415" i="12"/>
  <c r="F415" i="12"/>
  <c r="E415" i="12"/>
  <c r="D415" i="12" s="1"/>
  <c r="AD414" i="12"/>
  <c r="AF414" i="12" s="1"/>
  <c r="AC414" i="12"/>
  <c r="AB414" i="12"/>
  <c r="Y414" i="12"/>
  <c r="V414" i="12"/>
  <c r="U414" i="12"/>
  <c r="S414" i="12"/>
  <c r="P414" i="12"/>
  <c r="N414" i="12"/>
  <c r="M414" i="12"/>
  <c r="G414" i="12" s="1"/>
  <c r="J414" i="12"/>
  <c r="F414" i="12"/>
  <c r="E414" i="12"/>
  <c r="D414" i="12" s="1"/>
  <c r="AD413" i="12"/>
  <c r="AF413" i="12" s="1"/>
  <c r="AC413" i="12"/>
  <c r="AB413" i="12"/>
  <c r="Y413" i="12"/>
  <c r="V413" i="12" s="1"/>
  <c r="U413" i="12"/>
  <c r="S413" i="12"/>
  <c r="P413" i="12"/>
  <c r="N413" i="12"/>
  <c r="M413" i="12"/>
  <c r="J413" i="12"/>
  <c r="G413" i="12"/>
  <c r="E413" i="12"/>
  <c r="AD412" i="12"/>
  <c r="AC412" i="12"/>
  <c r="AF412" i="12" s="1"/>
  <c r="AB412" i="12"/>
  <c r="Y412" i="12"/>
  <c r="V412" i="12" s="1"/>
  <c r="U412" i="12"/>
  <c r="S412" i="12"/>
  <c r="P412" i="12"/>
  <c r="N412" i="12"/>
  <c r="M412" i="12"/>
  <c r="E412" i="12" s="1"/>
  <c r="J412" i="12"/>
  <c r="G412" i="12"/>
  <c r="AD411" i="12"/>
  <c r="AF411" i="12" s="1"/>
  <c r="AC411" i="12"/>
  <c r="AB411" i="12"/>
  <c r="Y411" i="12"/>
  <c r="V411" i="12" s="1"/>
  <c r="U411" i="12"/>
  <c r="S411" i="12"/>
  <c r="P411" i="12"/>
  <c r="N411" i="12"/>
  <c r="M411" i="12"/>
  <c r="E411" i="12" s="1"/>
  <c r="J411" i="12"/>
  <c r="AD410" i="12"/>
  <c r="AC410" i="12"/>
  <c r="AB410" i="12"/>
  <c r="V410" i="12" s="1"/>
  <c r="Y410" i="12"/>
  <c r="U410" i="12"/>
  <c r="S410" i="12"/>
  <c r="P410" i="12"/>
  <c r="N410" i="12"/>
  <c r="M410" i="12"/>
  <c r="J410" i="12"/>
  <c r="G410" i="12" s="1"/>
  <c r="F410" i="12"/>
  <c r="AF409" i="12"/>
  <c r="AD409" i="12"/>
  <c r="AC409" i="12"/>
  <c r="AB409" i="12"/>
  <c r="Y409" i="12"/>
  <c r="V409" i="12" s="1"/>
  <c r="U409" i="12"/>
  <c r="S409" i="12"/>
  <c r="P409" i="12"/>
  <c r="N409" i="12"/>
  <c r="M409" i="12"/>
  <c r="J409" i="12"/>
  <c r="G409" i="12"/>
  <c r="AD408" i="12"/>
  <c r="AC408" i="12"/>
  <c r="AB408" i="12"/>
  <c r="Y408" i="12"/>
  <c r="V408" i="12" s="1"/>
  <c r="U408" i="12"/>
  <c r="S408" i="12"/>
  <c r="P408" i="12"/>
  <c r="E408" i="12" s="1"/>
  <c r="N408" i="12"/>
  <c r="M408" i="12"/>
  <c r="J408" i="12"/>
  <c r="G408" i="12"/>
  <c r="AD407" i="12"/>
  <c r="AC407" i="12"/>
  <c r="AF407" i="12" s="1"/>
  <c r="AB407" i="12"/>
  <c r="Y407" i="12"/>
  <c r="V407" i="12"/>
  <c r="U407" i="12"/>
  <c r="S407" i="12"/>
  <c r="P407" i="12"/>
  <c r="N407" i="12"/>
  <c r="M407" i="12"/>
  <c r="E407" i="12" s="1"/>
  <c r="D407" i="12" s="1"/>
  <c r="J407" i="12"/>
  <c r="F407" i="12"/>
  <c r="AD406" i="12"/>
  <c r="AC406" i="12"/>
  <c r="AB406" i="12"/>
  <c r="Y406" i="12"/>
  <c r="V406" i="12"/>
  <c r="U406" i="12"/>
  <c r="S406" i="12"/>
  <c r="P406" i="12"/>
  <c r="N406" i="12"/>
  <c r="M406" i="12"/>
  <c r="G406" i="12" s="1"/>
  <c r="J406" i="12"/>
  <c r="F406" i="12"/>
  <c r="AD405" i="12"/>
  <c r="AC405" i="12"/>
  <c r="AB405" i="12"/>
  <c r="Y405" i="12"/>
  <c r="V405" i="12"/>
  <c r="U405" i="12"/>
  <c r="S405" i="12"/>
  <c r="P405" i="12"/>
  <c r="N405" i="12"/>
  <c r="M405" i="12"/>
  <c r="J405" i="12"/>
  <c r="G405" i="12"/>
  <c r="F405" i="12"/>
  <c r="E405" i="12"/>
  <c r="AD404" i="12"/>
  <c r="AC404" i="12"/>
  <c r="AF404" i="12" s="1"/>
  <c r="AB404" i="12"/>
  <c r="Y404" i="12"/>
  <c r="V404" i="12"/>
  <c r="U404" i="12"/>
  <c r="S404" i="12"/>
  <c r="P404" i="12"/>
  <c r="N404" i="12"/>
  <c r="M404" i="12"/>
  <c r="J404" i="12"/>
  <c r="F404" i="12"/>
  <c r="AD403" i="12"/>
  <c r="AF403" i="12" s="1"/>
  <c r="AC403" i="12"/>
  <c r="AB403" i="12"/>
  <c r="Y403" i="12"/>
  <c r="V403" i="12" s="1"/>
  <c r="U403" i="12"/>
  <c r="S403" i="12"/>
  <c r="P403" i="12"/>
  <c r="N403" i="12"/>
  <c r="M403" i="12"/>
  <c r="E403" i="12" s="1"/>
  <c r="J403" i="12"/>
  <c r="AD402" i="12"/>
  <c r="AC402" i="12"/>
  <c r="AB402" i="12"/>
  <c r="V402" i="12" s="1"/>
  <c r="Y402" i="12"/>
  <c r="U402" i="12"/>
  <c r="S402" i="12"/>
  <c r="P402" i="12"/>
  <c r="N402" i="12"/>
  <c r="M402" i="12"/>
  <c r="J402" i="12"/>
  <c r="F402" i="12"/>
  <c r="AD401" i="12"/>
  <c r="AF401" i="12" s="1"/>
  <c r="AC401" i="12"/>
  <c r="AB401" i="12"/>
  <c r="Y401" i="12"/>
  <c r="V401" i="12" s="1"/>
  <c r="U401" i="12"/>
  <c r="S401" i="12"/>
  <c r="P401" i="12"/>
  <c r="N401" i="12"/>
  <c r="M401" i="12"/>
  <c r="J401" i="12"/>
  <c r="G401" i="12"/>
  <c r="AD400" i="12"/>
  <c r="AF400" i="12" s="1"/>
  <c r="AC400" i="12"/>
  <c r="AB400" i="12"/>
  <c r="E400" i="12" s="1"/>
  <c r="Y400" i="12"/>
  <c r="U400" i="12"/>
  <c r="S400" i="12"/>
  <c r="P400" i="12"/>
  <c r="N400" i="12"/>
  <c r="M400" i="12"/>
  <c r="J400" i="12"/>
  <c r="G400" i="12"/>
  <c r="AD399" i="12"/>
  <c r="AC399" i="12"/>
  <c r="AF399" i="12" s="1"/>
  <c r="AB399" i="12"/>
  <c r="Y399" i="12"/>
  <c r="V399" i="12"/>
  <c r="U399" i="12"/>
  <c r="S399" i="12"/>
  <c r="P399" i="12"/>
  <c r="N399" i="12"/>
  <c r="M399" i="12"/>
  <c r="J399" i="12"/>
  <c r="F399" i="12"/>
  <c r="E399" i="12"/>
  <c r="AD398" i="12"/>
  <c r="AF398" i="12" s="1"/>
  <c r="AC398" i="12"/>
  <c r="AB398" i="12"/>
  <c r="Y398" i="12"/>
  <c r="V398" i="12"/>
  <c r="U398" i="12"/>
  <c r="S398" i="12"/>
  <c r="P398" i="12"/>
  <c r="N398" i="12"/>
  <c r="M398" i="12"/>
  <c r="J398" i="12"/>
  <c r="G398" i="12"/>
  <c r="F398" i="12"/>
  <c r="E398" i="12"/>
  <c r="D398" i="12" s="1"/>
  <c r="AD397" i="12"/>
  <c r="AF397" i="12" s="1"/>
  <c r="AC397" i="12"/>
  <c r="AB397" i="12"/>
  <c r="Y397" i="12"/>
  <c r="V397" i="12"/>
  <c r="U397" i="12"/>
  <c r="S397" i="12"/>
  <c r="P397" i="12"/>
  <c r="N397" i="12"/>
  <c r="M397" i="12"/>
  <c r="J397" i="12"/>
  <c r="G397" i="12"/>
  <c r="F397" i="12"/>
  <c r="E397" i="12"/>
  <c r="D397" i="12" s="1"/>
  <c r="AD396" i="12"/>
  <c r="AC396" i="12"/>
  <c r="AB396" i="12"/>
  <c r="Y396" i="12"/>
  <c r="V396" i="12" s="1"/>
  <c r="U396" i="12"/>
  <c r="S396" i="12"/>
  <c r="P396" i="12"/>
  <c r="N396" i="12"/>
  <c r="M396" i="12"/>
  <c r="G396" i="12" s="1"/>
  <c r="J396" i="12"/>
  <c r="AD395" i="12"/>
  <c r="AF395" i="12" s="1"/>
  <c r="AC395" i="12"/>
  <c r="AB395" i="12"/>
  <c r="Y395" i="12"/>
  <c r="V395" i="12" s="1"/>
  <c r="U395" i="12"/>
  <c r="S395" i="12"/>
  <c r="P395" i="12"/>
  <c r="N395" i="12"/>
  <c r="M395" i="12"/>
  <c r="E395" i="12" s="1"/>
  <c r="J395" i="12"/>
  <c r="AD394" i="12"/>
  <c r="AC394" i="12"/>
  <c r="AB394" i="12"/>
  <c r="V394" i="12" s="1"/>
  <c r="Y394" i="12"/>
  <c r="U394" i="12"/>
  <c r="S394" i="12"/>
  <c r="P394" i="12"/>
  <c r="N394" i="12"/>
  <c r="M394" i="12"/>
  <c r="J394" i="12"/>
  <c r="G394" i="12" s="1"/>
  <c r="F394" i="12"/>
  <c r="AF393" i="12"/>
  <c r="AD393" i="12"/>
  <c r="AC393" i="12"/>
  <c r="AB393" i="12"/>
  <c r="Y393" i="12"/>
  <c r="V393" i="12"/>
  <c r="U393" i="12"/>
  <c r="S393" i="12"/>
  <c r="P393" i="12"/>
  <c r="N393" i="12"/>
  <c r="M393" i="12"/>
  <c r="J393" i="12"/>
  <c r="G393" i="12"/>
  <c r="F393" i="12"/>
  <c r="AF392" i="12"/>
  <c r="AD392" i="12"/>
  <c r="AC392" i="12"/>
  <c r="AB392" i="12"/>
  <c r="Y392" i="12"/>
  <c r="U392" i="12"/>
  <c r="S392" i="12"/>
  <c r="P392" i="12"/>
  <c r="E392" i="12" s="1"/>
  <c r="N392" i="12"/>
  <c r="M392" i="12"/>
  <c r="J392" i="12"/>
  <c r="G392" i="12"/>
  <c r="AD391" i="12"/>
  <c r="AC391" i="12"/>
  <c r="AF391" i="12" s="1"/>
  <c r="AB391" i="12"/>
  <c r="Y391" i="12"/>
  <c r="V391" i="12"/>
  <c r="U391" i="12"/>
  <c r="S391" i="12"/>
  <c r="P391" i="12"/>
  <c r="N391" i="12"/>
  <c r="M391" i="12"/>
  <c r="E391" i="12" s="1"/>
  <c r="D391" i="12" s="1"/>
  <c r="J391" i="12"/>
  <c r="F391" i="12"/>
  <c r="AD390" i="12"/>
  <c r="AC390" i="12"/>
  <c r="AB390" i="12"/>
  <c r="Y390" i="12"/>
  <c r="V390" i="12"/>
  <c r="U390" i="12"/>
  <c r="S390" i="12"/>
  <c r="P390" i="12"/>
  <c r="N390" i="12"/>
  <c r="M390" i="12"/>
  <c r="J390" i="12"/>
  <c r="F390" i="12"/>
  <c r="AD389" i="12"/>
  <c r="AC389" i="12"/>
  <c r="AB389" i="12"/>
  <c r="Y389" i="12"/>
  <c r="U389" i="12"/>
  <c r="S389" i="12"/>
  <c r="P389" i="12"/>
  <c r="E389" i="12" s="1"/>
  <c r="N389" i="12"/>
  <c r="M389" i="12"/>
  <c r="J389" i="12"/>
  <c r="G389" i="12"/>
  <c r="AD388" i="12"/>
  <c r="AC388" i="12"/>
  <c r="AB388" i="12"/>
  <c r="Y388" i="12"/>
  <c r="U388" i="12"/>
  <c r="S388" i="12"/>
  <c r="P388" i="12"/>
  <c r="N388" i="12"/>
  <c r="M388" i="12"/>
  <c r="J388" i="12"/>
  <c r="G388" i="12"/>
  <c r="AD387" i="12"/>
  <c r="AC387" i="12"/>
  <c r="AB387" i="12"/>
  <c r="Y387" i="12"/>
  <c r="V387" i="12" s="1"/>
  <c r="U387" i="12"/>
  <c r="S387" i="12"/>
  <c r="P387" i="12"/>
  <c r="N387" i="12"/>
  <c r="M387" i="12"/>
  <c r="E387" i="12" s="1"/>
  <c r="J387" i="12"/>
  <c r="AD386" i="12"/>
  <c r="AC386" i="12"/>
  <c r="AB386" i="12"/>
  <c r="V386" i="12" s="1"/>
  <c r="Y386" i="12"/>
  <c r="U386" i="12"/>
  <c r="S386" i="12"/>
  <c r="P386" i="12"/>
  <c r="N386" i="12"/>
  <c r="M386" i="12"/>
  <c r="E386" i="12" s="1"/>
  <c r="D386" i="12" s="1"/>
  <c r="J386" i="12"/>
  <c r="F386" i="12"/>
  <c r="AF385" i="12"/>
  <c r="AD385" i="12"/>
  <c r="AC385" i="12"/>
  <c r="AB385" i="12"/>
  <c r="Y385" i="12"/>
  <c r="U385" i="12"/>
  <c r="S385" i="12"/>
  <c r="P385" i="12"/>
  <c r="N385" i="12"/>
  <c r="M385" i="12"/>
  <c r="J385" i="12"/>
  <c r="G385" i="12"/>
  <c r="AD384" i="12"/>
  <c r="AF384" i="12" s="1"/>
  <c r="AC384" i="12"/>
  <c r="AB384" i="12"/>
  <c r="Y384" i="12"/>
  <c r="V384" i="12" s="1"/>
  <c r="U384" i="12"/>
  <c r="S384" i="12"/>
  <c r="P384" i="12"/>
  <c r="N384" i="12"/>
  <c r="M384" i="12"/>
  <c r="J384" i="12"/>
  <c r="G384" i="12"/>
  <c r="E384" i="12"/>
  <c r="AD383" i="12"/>
  <c r="AC383" i="12"/>
  <c r="AF383" i="12" s="1"/>
  <c r="AB383" i="12"/>
  <c r="Y383" i="12"/>
  <c r="V383" i="12"/>
  <c r="U383" i="12"/>
  <c r="S383" i="12"/>
  <c r="P383" i="12"/>
  <c r="N383" i="12"/>
  <c r="M383" i="12"/>
  <c r="E383" i="12" s="1"/>
  <c r="J383" i="12"/>
  <c r="F383" i="12"/>
  <c r="D383" i="12"/>
  <c r="AD382" i="12"/>
  <c r="AC382" i="12"/>
  <c r="AB382" i="12"/>
  <c r="Y382" i="12"/>
  <c r="V382" i="12" s="1"/>
  <c r="U382" i="12"/>
  <c r="S382" i="12"/>
  <c r="P382" i="12"/>
  <c r="N382" i="12"/>
  <c r="M382" i="12"/>
  <c r="E382" i="12" s="1"/>
  <c r="J382" i="12"/>
  <c r="G382" i="12"/>
  <c r="AD381" i="12"/>
  <c r="AF381" i="12" s="1"/>
  <c r="AC381" i="12"/>
  <c r="AB381" i="12"/>
  <c r="Y381" i="12"/>
  <c r="V381" i="12"/>
  <c r="U381" i="12"/>
  <c r="S381" i="12"/>
  <c r="P381" i="12"/>
  <c r="E381" i="12" s="1"/>
  <c r="D381" i="12" s="1"/>
  <c r="N381" i="12"/>
  <c r="M381" i="12"/>
  <c r="J381" i="12"/>
  <c r="G381" i="12"/>
  <c r="F381" i="12"/>
  <c r="AD380" i="12"/>
  <c r="AC380" i="12"/>
  <c r="AF380" i="12" s="1"/>
  <c r="AB380" i="12"/>
  <c r="Y380" i="12"/>
  <c r="V380" i="12"/>
  <c r="U380" i="12"/>
  <c r="S380" i="12"/>
  <c r="P380" i="12"/>
  <c r="N380" i="12"/>
  <c r="M380" i="12"/>
  <c r="J380" i="12"/>
  <c r="F380" i="12"/>
  <c r="AD379" i="12"/>
  <c r="AC379" i="12"/>
  <c r="AB379" i="12"/>
  <c r="Y379" i="12"/>
  <c r="V379" i="12" s="1"/>
  <c r="U379" i="12"/>
  <c r="S379" i="12"/>
  <c r="P379" i="12"/>
  <c r="N379" i="12"/>
  <c r="M379" i="12"/>
  <c r="J379" i="12"/>
  <c r="E379" i="12"/>
  <c r="AD378" i="12"/>
  <c r="AC378" i="12"/>
  <c r="AB378" i="12"/>
  <c r="V378" i="12" s="1"/>
  <c r="Y378" i="12"/>
  <c r="U378" i="12"/>
  <c r="S378" i="12"/>
  <c r="P378" i="12"/>
  <c r="N378" i="12"/>
  <c r="M378" i="12"/>
  <c r="E378" i="12" s="1"/>
  <c r="J378" i="12"/>
  <c r="G378" i="12" s="1"/>
  <c r="AD377" i="12"/>
  <c r="AF377" i="12" s="1"/>
  <c r="AC377" i="12"/>
  <c r="AB377" i="12"/>
  <c r="Y377" i="12"/>
  <c r="V377" i="12"/>
  <c r="U377" i="12"/>
  <c r="S377" i="12"/>
  <c r="P377" i="12"/>
  <c r="N377" i="12"/>
  <c r="M377" i="12"/>
  <c r="J377" i="12"/>
  <c r="G377" i="12"/>
  <c r="F377" i="12"/>
  <c r="AD376" i="12"/>
  <c r="AF376" i="12" s="1"/>
  <c r="AC376" i="12"/>
  <c r="AB376" i="12"/>
  <c r="Y376" i="12"/>
  <c r="V376" i="12"/>
  <c r="U376" i="12"/>
  <c r="S376" i="12"/>
  <c r="P376" i="12"/>
  <c r="E376" i="12" s="1"/>
  <c r="N376" i="12"/>
  <c r="M376" i="12"/>
  <c r="J376" i="12"/>
  <c r="G376" i="12"/>
  <c r="F376" i="12"/>
  <c r="D376" i="12"/>
  <c r="AD375" i="12"/>
  <c r="AC375" i="12"/>
  <c r="AF375" i="12" s="1"/>
  <c r="AB375" i="12"/>
  <c r="Y375" i="12"/>
  <c r="V375" i="12" s="1"/>
  <c r="U375" i="12"/>
  <c r="S375" i="12"/>
  <c r="P375" i="12"/>
  <c r="N375" i="12"/>
  <c r="M375" i="12"/>
  <c r="E375" i="12" s="1"/>
  <c r="J375" i="12"/>
  <c r="AD374" i="12"/>
  <c r="AC374" i="12"/>
  <c r="AF374" i="12" s="1"/>
  <c r="AB374" i="12"/>
  <c r="V374" i="12" s="1"/>
  <c r="Y374" i="12"/>
  <c r="U374" i="12"/>
  <c r="S374" i="12"/>
  <c r="P374" i="12"/>
  <c r="N374" i="12"/>
  <c r="M374" i="12"/>
  <c r="E374" i="12" s="1"/>
  <c r="J374" i="12"/>
  <c r="AD373" i="12"/>
  <c r="AC373" i="12"/>
  <c r="AB373" i="12"/>
  <c r="Y373" i="12"/>
  <c r="U373" i="12"/>
  <c r="S373" i="12"/>
  <c r="P373" i="12"/>
  <c r="N373" i="12"/>
  <c r="M373" i="12"/>
  <c r="E373" i="12" s="1"/>
  <c r="J373" i="12"/>
  <c r="G373" i="12"/>
  <c r="AF372" i="12"/>
  <c r="AD372" i="12"/>
  <c r="AC372" i="12"/>
  <c r="AB372" i="12"/>
  <c r="Y372" i="12"/>
  <c r="U372" i="12"/>
  <c r="S372" i="12"/>
  <c r="P372" i="12"/>
  <c r="N372" i="12"/>
  <c r="M372" i="12"/>
  <c r="J372" i="12"/>
  <c r="AF371" i="12"/>
  <c r="AD371" i="12"/>
  <c r="AC371" i="12"/>
  <c r="AB371" i="12"/>
  <c r="Y371" i="12"/>
  <c r="V371" i="12" s="1"/>
  <c r="U371" i="12"/>
  <c r="S371" i="12"/>
  <c r="P371" i="12"/>
  <c r="N371" i="12"/>
  <c r="M371" i="12"/>
  <c r="J371" i="12"/>
  <c r="G371" i="12"/>
  <c r="E371" i="12"/>
  <c r="AD370" i="12"/>
  <c r="AF370" i="12" s="1"/>
  <c r="AC370" i="12"/>
  <c r="AB370" i="12"/>
  <c r="Y370" i="12"/>
  <c r="V370" i="12"/>
  <c r="U370" i="12"/>
  <c r="S370" i="12"/>
  <c r="P370" i="12"/>
  <c r="N370" i="12"/>
  <c r="M370" i="12"/>
  <c r="J370" i="12"/>
  <c r="G370" i="12" s="1"/>
  <c r="F370" i="12"/>
  <c r="E370" i="12"/>
  <c r="AD369" i="12"/>
  <c r="AC369" i="12"/>
  <c r="AB369" i="12"/>
  <c r="Y369" i="12"/>
  <c r="V369" i="12"/>
  <c r="U369" i="12"/>
  <c r="S369" i="12"/>
  <c r="P369" i="12"/>
  <c r="N369" i="12"/>
  <c r="M369" i="12"/>
  <c r="G369" i="12" s="1"/>
  <c r="J369" i="12"/>
  <c r="F369" i="12"/>
  <c r="E369" i="12"/>
  <c r="AD368" i="12"/>
  <c r="AF368" i="12" s="1"/>
  <c r="AC368" i="12"/>
  <c r="AB368" i="12"/>
  <c r="Y368" i="12"/>
  <c r="V368" i="12"/>
  <c r="U368" i="12"/>
  <c r="S368" i="12"/>
  <c r="P368" i="12"/>
  <c r="N368" i="12"/>
  <c r="M368" i="12"/>
  <c r="E368" i="12" s="1"/>
  <c r="J368" i="12"/>
  <c r="G368" i="12"/>
  <c r="F368" i="12"/>
  <c r="D368" i="12" s="1"/>
  <c r="AD367" i="12"/>
  <c r="AC367" i="12"/>
  <c r="AF367" i="12" s="1"/>
  <c r="AB367" i="12"/>
  <c r="Y367" i="12"/>
  <c r="V367" i="12" s="1"/>
  <c r="U367" i="12"/>
  <c r="S367" i="12"/>
  <c r="P367" i="12"/>
  <c r="N367" i="12"/>
  <c r="M367" i="12"/>
  <c r="E367" i="12" s="1"/>
  <c r="D367" i="12" s="1"/>
  <c r="J367" i="12"/>
  <c r="F367" i="12" s="1"/>
  <c r="AF366" i="12"/>
  <c r="AD366" i="12"/>
  <c r="AC366" i="12"/>
  <c r="AB366" i="12"/>
  <c r="V366" i="12" s="1"/>
  <c r="Y366" i="12"/>
  <c r="U366" i="12"/>
  <c r="S366" i="12"/>
  <c r="P366" i="12"/>
  <c r="N366" i="12"/>
  <c r="M366" i="12"/>
  <c r="E366" i="12" s="1"/>
  <c r="J366" i="12"/>
  <c r="G366" i="12" s="1"/>
  <c r="AD365" i="12"/>
  <c r="AC365" i="12"/>
  <c r="AB365" i="12"/>
  <c r="Y365" i="12"/>
  <c r="V365" i="12" s="1"/>
  <c r="U365" i="12"/>
  <c r="S365" i="12"/>
  <c r="P365" i="12"/>
  <c r="N365" i="12"/>
  <c r="M365" i="12"/>
  <c r="J365" i="12"/>
  <c r="G365" i="12"/>
  <c r="AF364" i="12"/>
  <c r="AD364" i="12"/>
  <c r="AC364" i="12"/>
  <c r="AB364" i="12"/>
  <c r="Y364" i="12"/>
  <c r="V364" i="12" s="1"/>
  <c r="U364" i="12"/>
  <c r="S364" i="12"/>
  <c r="P364" i="12"/>
  <c r="E364" i="12" s="1"/>
  <c r="N364" i="12"/>
  <c r="M364" i="12"/>
  <c r="J364" i="12"/>
  <c r="F364" i="12" s="1"/>
  <c r="G364" i="12"/>
  <c r="AF363" i="12"/>
  <c r="AD363" i="12"/>
  <c r="AC363" i="12"/>
  <c r="AB363" i="12"/>
  <c r="Y363" i="12"/>
  <c r="V363" i="12" s="1"/>
  <c r="U363" i="12"/>
  <c r="S363" i="12"/>
  <c r="P363" i="12"/>
  <c r="N363" i="12"/>
  <c r="M363" i="12"/>
  <c r="E363" i="12" s="1"/>
  <c r="D363" i="12" s="1"/>
  <c r="J363" i="12"/>
  <c r="F363" i="12" s="1"/>
  <c r="G363" i="12"/>
  <c r="AF362" i="12"/>
  <c r="AD362" i="12"/>
  <c r="AC362" i="12"/>
  <c r="AB362" i="12"/>
  <c r="V362" i="12" s="1"/>
  <c r="Y362" i="12"/>
  <c r="U362" i="12"/>
  <c r="S362" i="12"/>
  <c r="P362" i="12"/>
  <c r="N362" i="12"/>
  <c r="M362" i="12"/>
  <c r="J362" i="12"/>
  <c r="G362" i="12" s="1"/>
  <c r="E362" i="12"/>
  <c r="AD361" i="12"/>
  <c r="AF361" i="12" s="1"/>
  <c r="AC361" i="12"/>
  <c r="AB361" i="12"/>
  <c r="V361" i="12" s="1"/>
  <c r="Y361" i="12"/>
  <c r="U361" i="12"/>
  <c r="S361" i="12"/>
  <c r="P361" i="12"/>
  <c r="N361" i="12"/>
  <c r="M361" i="12"/>
  <c r="J361" i="12"/>
  <c r="G361" i="12" s="1"/>
  <c r="E361" i="12"/>
  <c r="AF360" i="12"/>
  <c r="AD360" i="12"/>
  <c r="AC360" i="12"/>
  <c r="AB360" i="12"/>
  <c r="V360" i="12" s="1"/>
  <c r="Y360" i="12"/>
  <c r="U360" i="12"/>
  <c r="S360" i="12"/>
  <c r="P360" i="12"/>
  <c r="N360" i="12"/>
  <c r="M360" i="12"/>
  <c r="J360" i="12"/>
  <c r="G360" i="12" s="1"/>
  <c r="AF359" i="12"/>
  <c r="AD359" i="12"/>
  <c r="AC359" i="12"/>
  <c r="AB359" i="12"/>
  <c r="Y359" i="12"/>
  <c r="U359" i="12"/>
  <c r="S359" i="12"/>
  <c r="P359" i="12"/>
  <c r="N359" i="12"/>
  <c r="M359" i="12"/>
  <c r="E359" i="12" s="1"/>
  <c r="D359" i="12" s="1"/>
  <c r="J359" i="12"/>
  <c r="F359" i="12" s="1"/>
  <c r="G359" i="12"/>
  <c r="AF358" i="12"/>
  <c r="AD358" i="12"/>
  <c r="AC358" i="12"/>
  <c r="AB358" i="12"/>
  <c r="V358" i="12" s="1"/>
  <c r="Y358" i="12"/>
  <c r="U358" i="12"/>
  <c r="S358" i="12"/>
  <c r="P358" i="12"/>
  <c r="N358" i="12"/>
  <c r="M358" i="12"/>
  <c r="E358" i="12" s="1"/>
  <c r="D358" i="12" s="1"/>
  <c r="J358" i="12"/>
  <c r="F358" i="12"/>
  <c r="AF357" i="12"/>
  <c r="AD357" i="12"/>
  <c r="AC357" i="12"/>
  <c r="AB357" i="12"/>
  <c r="Y357" i="12"/>
  <c r="V357" i="12" s="1"/>
  <c r="U357" i="12"/>
  <c r="S357" i="12"/>
  <c r="P357" i="12"/>
  <c r="N357" i="12"/>
  <c r="M357" i="12"/>
  <c r="J357" i="12"/>
  <c r="G357" i="12"/>
  <c r="AF356" i="12"/>
  <c r="AD356" i="12"/>
  <c r="AC356" i="12"/>
  <c r="AB356" i="12"/>
  <c r="V356" i="12" s="1"/>
  <c r="Y356" i="12"/>
  <c r="U356" i="12"/>
  <c r="S356" i="12"/>
  <c r="P356" i="12"/>
  <c r="N356" i="12"/>
  <c r="M356" i="12"/>
  <c r="J356" i="12"/>
  <c r="G356" i="12" s="1"/>
  <c r="E356" i="12"/>
  <c r="AD355" i="12"/>
  <c r="AF355" i="12" s="1"/>
  <c r="AC355" i="12"/>
  <c r="AB355" i="12"/>
  <c r="Y355" i="12"/>
  <c r="V355" i="12"/>
  <c r="U355" i="12"/>
  <c r="S355" i="12"/>
  <c r="P355" i="12"/>
  <c r="N355" i="12"/>
  <c r="M355" i="12"/>
  <c r="G355" i="12" s="1"/>
  <c r="J355" i="12"/>
  <c r="F355" i="12"/>
  <c r="E355" i="12"/>
  <c r="AD354" i="12"/>
  <c r="AF354" i="12" s="1"/>
  <c r="AC354" i="12"/>
  <c r="AB354" i="12"/>
  <c r="Y354" i="12"/>
  <c r="V354" i="12" s="1"/>
  <c r="U354" i="12"/>
  <c r="S354" i="12"/>
  <c r="P354" i="12"/>
  <c r="E354" i="12" s="1"/>
  <c r="N354" i="12"/>
  <c r="M354" i="12"/>
  <c r="J354" i="12"/>
  <c r="G354" i="12"/>
  <c r="AF353" i="12"/>
  <c r="AD353" i="12"/>
  <c r="AC353" i="12"/>
  <c r="AB353" i="12"/>
  <c r="Y353" i="12"/>
  <c r="U353" i="12"/>
  <c r="S353" i="12"/>
  <c r="P353" i="12"/>
  <c r="N353" i="12"/>
  <c r="M353" i="12"/>
  <c r="J353" i="12"/>
  <c r="F353" i="12" s="1"/>
  <c r="G353" i="12"/>
  <c r="AD352" i="12"/>
  <c r="AC352" i="12"/>
  <c r="AF352" i="12" s="1"/>
  <c r="AB352" i="12"/>
  <c r="V352" i="12" s="1"/>
  <c r="Y352" i="12"/>
  <c r="U352" i="12"/>
  <c r="S352" i="12"/>
  <c r="P352" i="12"/>
  <c r="N352" i="12"/>
  <c r="M352" i="12"/>
  <c r="E352" i="12" s="1"/>
  <c r="J352" i="12"/>
  <c r="AD351" i="12"/>
  <c r="AF351" i="12" s="1"/>
  <c r="AC351" i="12"/>
  <c r="AB351" i="12"/>
  <c r="Y351" i="12"/>
  <c r="V351" i="12" s="1"/>
  <c r="U351" i="12"/>
  <c r="S351" i="12"/>
  <c r="P351" i="12"/>
  <c r="N351" i="12"/>
  <c r="M351" i="12"/>
  <c r="J351" i="12"/>
  <c r="AD350" i="12"/>
  <c r="AF350" i="12" s="1"/>
  <c r="AC350" i="12"/>
  <c r="AB350" i="12"/>
  <c r="Y350" i="12"/>
  <c r="V350" i="12"/>
  <c r="U350" i="12"/>
  <c r="S350" i="12"/>
  <c r="P350" i="12"/>
  <c r="N350" i="12"/>
  <c r="M350" i="12"/>
  <c r="J350" i="12"/>
  <c r="G350" i="12" s="1"/>
  <c r="F350" i="12"/>
  <c r="AF349" i="12"/>
  <c r="AD349" i="12"/>
  <c r="AC349" i="12"/>
  <c r="AB349" i="12"/>
  <c r="Y349" i="12"/>
  <c r="V349" i="12" s="1"/>
  <c r="U349" i="12"/>
  <c r="S349" i="12"/>
  <c r="P349" i="12"/>
  <c r="N349" i="12"/>
  <c r="M349" i="12"/>
  <c r="J349" i="12"/>
  <c r="F349" i="12" s="1"/>
  <c r="G349" i="12"/>
  <c r="AF348" i="12"/>
  <c r="AD348" i="12"/>
  <c r="AC348" i="12"/>
  <c r="AB348" i="12"/>
  <c r="V348" i="12" s="1"/>
  <c r="Y348" i="12"/>
  <c r="U348" i="12"/>
  <c r="S348" i="12"/>
  <c r="P348" i="12"/>
  <c r="N348" i="12"/>
  <c r="M348" i="12"/>
  <c r="J348" i="12"/>
  <c r="G348" i="12" s="1"/>
  <c r="E348" i="12"/>
  <c r="AD347" i="12"/>
  <c r="AF347" i="12" s="1"/>
  <c r="AC347" i="12"/>
  <c r="AB347" i="12"/>
  <c r="Y347" i="12"/>
  <c r="V347" i="12"/>
  <c r="U347" i="12"/>
  <c r="S347" i="12"/>
  <c r="P347" i="12"/>
  <c r="N347" i="12"/>
  <c r="M347" i="12"/>
  <c r="G347" i="12" s="1"/>
  <c r="J347" i="12"/>
  <c r="F347" i="12"/>
  <c r="E347" i="12"/>
  <c r="D347" i="12" s="1"/>
  <c r="AD346" i="12"/>
  <c r="AF346" i="12" s="1"/>
  <c r="AC346" i="12"/>
  <c r="AB346" i="12"/>
  <c r="Y346" i="12"/>
  <c r="U346" i="12"/>
  <c r="S346" i="12"/>
  <c r="P346" i="12"/>
  <c r="E346" i="12" s="1"/>
  <c r="N346" i="12"/>
  <c r="M346" i="12"/>
  <c r="J346" i="12"/>
  <c r="G346" i="12"/>
  <c r="AF345" i="12"/>
  <c r="AD345" i="12"/>
  <c r="AC345" i="12"/>
  <c r="AB345" i="12"/>
  <c r="Y345" i="12"/>
  <c r="V345" i="12" s="1"/>
  <c r="U345" i="12"/>
  <c r="S345" i="12"/>
  <c r="P345" i="12"/>
  <c r="N345" i="12"/>
  <c r="M345" i="12"/>
  <c r="J345" i="12"/>
  <c r="G345" i="12"/>
  <c r="AF344" i="12"/>
  <c r="AD344" i="12"/>
  <c r="AC344" i="12"/>
  <c r="AB344" i="12"/>
  <c r="V344" i="12" s="1"/>
  <c r="Y344" i="12"/>
  <c r="U344" i="12"/>
  <c r="S344" i="12"/>
  <c r="P344" i="12"/>
  <c r="N344" i="12"/>
  <c r="M344" i="12"/>
  <c r="E344" i="12" s="1"/>
  <c r="J344" i="12"/>
  <c r="AD343" i="12"/>
  <c r="AC343" i="12"/>
  <c r="AB343" i="12"/>
  <c r="Y343" i="12"/>
  <c r="V343" i="12" s="1"/>
  <c r="U343" i="12"/>
  <c r="S343" i="12"/>
  <c r="P343" i="12"/>
  <c r="N343" i="12"/>
  <c r="M343" i="12"/>
  <c r="G343" i="12" s="1"/>
  <c r="J343" i="12"/>
  <c r="E343" i="12"/>
  <c r="AD342" i="12"/>
  <c r="AF342" i="12" s="1"/>
  <c r="AC342" i="12"/>
  <c r="AB342" i="12"/>
  <c r="Y342" i="12"/>
  <c r="V342" i="12"/>
  <c r="U342" i="12"/>
  <c r="S342" i="12"/>
  <c r="P342" i="12"/>
  <c r="N342" i="12"/>
  <c r="M342" i="12"/>
  <c r="E342" i="12" s="1"/>
  <c r="J342" i="12"/>
  <c r="G342" i="12" s="1"/>
  <c r="F342" i="12"/>
  <c r="AF341" i="12"/>
  <c r="AD341" i="12"/>
  <c r="AC341" i="12"/>
  <c r="AB341" i="12"/>
  <c r="Y341" i="12"/>
  <c r="V341" i="12" s="1"/>
  <c r="U341" i="12"/>
  <c r="S341" i="12"/>
  <c r="P341" i="12"/>
  <c r="N341" i="12"/>
  <c r="M341" i="12"/>
  <c r="E341" i="12" s="1"/>
  <c r="J341" i="12"/>
  <c r="G341" i="12"/>
  <c r="AF340" i="12"/>
  <c r="AD340" i="12"/>
  <c r="AC340" i="12"/>
  <c r="AB340" i="12"/>
  <c r="V340" i="12" s="1"/>
  <c r="Y340" i="12"/>
  <c r="U340" i="12"/>
  <c r="S340" i="12"/>
  <c r="P340" i="12"/>
  <c r="N340" i="12"/>
  <c r="M340" i="12"/>
  <c r="J340" i="12"/>
  <c r="E340" i="12"/>
  <c r="AD339" i="12"/>
  <c r="AF339" i="12" s="1"/>
  <c r="AC339" i="12"/>
  <c r="AB339" i="12"/>
  <c r="Y339" i="12"/>
  <c r="V339" i="12"/>
  <c r="U339" i="12"/>
  <c r="S339" i="12"/>
  <c r="P339" i="12"/>
  <c r="N339" i="12"/>
  <c r="M339" i="12"/>
  <c r="G339" i="12" s="1"/>
  <c r="J339" i="12"/>
  <c r="F339" i="12"/>
  <c r="E339" i="12"/>
  <c r="D339" i="12" s="1"/>
  <c r="AD338" i="12"/>
  <c r="AF338" i="12" s="1"/>
  <c r="AC338" i="12"/>
  <c r="AB338" i="12"/>
  <c r="Y338" i="12"/>
  <c r="V338" i="12"/>
  <c r="U338" i="12"/>
  <c r="S338" i="12"/>
  <c r="P338" i="12"/>
  <c r="E338" i="12" s="1"/>
  <c r="N338" i="12"/>
  <c r="M338" i="12"/>
  <c r="J338" i="12"/>
  <c r="G338" i="12"/>
  <c r="F338" i="12"/>
  <c r="AF337" i="12"/>
  <c r="AD337" i="12"/>
  <c r="AC337" i="12"/>
  <c r="AB337" i="12"/>
  <c r="Y337" i="12"/>
  <c r="V337" i="12" s="1"/>
  <c r="U337" i="12"/>
  <c r="S337" i="12"/>
  <c r="P337" i="12"/>
  <c r="E337" i="12" s="1"/>
  <c r="N337" i="12"/>
  <c r="M337" i="12"/>
  <c r="J337" i="12"/>
  <c r="AF336" i="12"/>
  <c r="AD336" i="12"/>
  <c r="AC336" i="12"/>
  <c r="AB336" i="12"/>
  <c r="V336" i="12" s="1"/>
  <c r="Y336" i="12"/>
  <c r="U336" i="12"/>
  <c r="S336" i="12"/>
  <c r="P336" i="12"/>
  <c r="N336" i="12"/>
  <c r="M336" i="12"/>
  <c r="E336" i="12" s="1"/>
  <c r="J336" i="12"/>
  <c r="AD335" i="12"/>
  <c r="AF335" i="12" s="1"/>
  <c r="AC335" i="12"/>
  <c r="AB335" i="12"/>
  <c r="Y335" i="12"/>
  <c r="V335" i="12" s="1"/>
  <c r="U335" i="12"/>
  <c r="S335" i="12"/>
  <c r="P335" i="12"/>
  <c r="N335" i="12"/>
  <c r="M335" i="12"/>
  <c r="G335" i="12" s="1"/>
  <c r="J335" i="12"/>
  <c r="E335" i="12"/>
  <c r="AD334" i="12"/>
  <c r="AC334" i="12"/>
  <c r="AB334" i="12"/>
  <c r="Y334" i="12"/>
  <c r="V334" i="12"/>
  <c r="U334" i="12"/>
  <c r="S334" i="12"/>
  <c r="P334" i="12"/>
  <c r="N334" i="12"/>
  <c r="M334" i="12"/>
  <c r="E334" i="12" s="1"/>
  <c r="D334" i="12" s="1"/>
  <c r="J334" i="12"/>
  <c r="G334" i="12" s="1"/>
  <c r="F334" i="12"/>
  <c r="AF333" i="12"/>
  <c r="AD333" i="12"/>
  <c r="AC333" i="12"/>
  <c r="AB333" i="12"/>
  <c r="Y333" i="12"/>
  <c r="V333" i="12" s="1"/>
  <c r="U333" i="12"/>
  <c r="S333" i="12"/>
  <c r="P333" i="12"/>
  <c r="N333" i="12"/>
  <c r="M333" i="12"/>
  <c r="E333" i="12" s="1"/>
  <c r="J333" i="12"/>
  <c r="G333" i="12"/>
  <c r="AF332" i="12"/>
  <c r="AD332" i="12"/>
  <c r="AC332" i="12"/>
  <c r="AB332" i="12"/>
  <c r="V332" i="12" s="1"/>
  <c r="Y332" i="12"/>
  <c r="U332" i="12"/>
  <c r="S332" i="12"/>
  <c r="P332" i="12"/>
  <c r="N332" i="12"/>
  <c r="M332" i="12"/>
  <c r="J332" i="12"/>
  <c r="E332" i="12"/>
  <c r="AD331" i="12"/>
  <c r="AF331" i="12" s="1"/>
  <c r="AC331" i="12"/>
  <c r="AB331" i="12"/>
  <c r="Y331" i="12"/>
  <c r="V331" i="12"/>
  <c r="U331" i="12"/>
  <c r="S331" i="12"/>
  <c r="P331" i="12"/>
  <c r="N331" i="12"/>
  <c r="M331" i="12"/>
  <c r="G331" i="12" s="1"/>
  <c r="J331" i="12"/>
  <c r="F331" i="12"/>
  <c r="E331" i="12"/>
  <c r="AD330" i="12"/>
  <c r="AF330" i="12" s="1"/>
  <c r="AC330" i="12"/>
  <c r="AB330" i="12"/>
  <c r="Y330" i="12"/>
  <c r="V330" i="12"/>
  <c r="U330" i="12"/>
  <c r="S330" i="12"/>
  <c r="P330" i="12"/>
  <c r="E330" i="12" s="1"/>
  <c r="D330" i="12" s="1"/>
  <c r="N330" i="12"/>
  <c r="M330" i="12"/>
  <c r="J330" i="12"/>
  <c r="G330" i="12"/>
  <c r="F330" i="12"/>
  <c r="AF329" i="12"/>
  <c r="AD329" i="12"/>
  <c r="AC329" i="12"/>
  <c r="AB329" i="12"/>
  <c r="Y329" i="12"/>
  <c r="U329" i="12"/>
  <c r="S329" i="12"/>
  <c r="P329" i="12"/>
  <c r="E329" i="12" s="1"/>
  <c r="N329" i="12"/>
  <c r="M329" i="12"/>
  <c r="J329" i="12"/>
  <c r="AD328" i="12"/>
  <c r="AC328" i="12"/>
  <c r="AF328" i="12" s="1"/>
  <c r="AB328" i="12"/>
  <c r="V328" i="12" s="1"/>
  <c r="Y328" i="12"/>
  <c r="U328" i="12"/>
  <c r="S328" i="12"/>
  <c r="P328" i="12"/>
  <c r="N328" i="12"/>
  <c r="M328" i="12"/>
  <c r="J328" i="12"/>
  <c r="AD327" i="12"/>
  <c r="AF327" i="12" s="1"/>
  <c r="AC327" i="12"/>
  <c r="AB327" i="12"/>
  <c r="Y327" i="12"/>
  <c r="V327" i="12" s="1"/>
  <c r="U327" i="12"/>
  <c r="S327" i="12"/>
  <c r="P327" i="12"/>
  <c r="N327" i="12"/>
  <c r="M327" i="12"/>
  <c r="J327" i="12"/>
  <c r="AD326" i="12"/>
  <c r="AC326" i="12"/>
  <c r="AB326" i="12"/>
  <c r="Y326" i="12"/>
  <c r="V326" i="12"/>
  <c r="U326" i="12"/>
  <c r="S326" i="12"/>
  <c r="P326" i="12"/>
  <c r="N326" i="12"/>
  <c r="M326" i="12"/>
  <c r="J326" i="12"/>
  <c r="G326" i="12" s="1"/>
  <c r="F326" i="12"/>
  <c r="AF325" i="12"/>
  <c r="AD325" i="12"/>
  <c r="AC325" i="12"/>
  <c r="AB325" i="12"/>
  <c r="Y325" i="12"/>
  <c r="V325" i="12" s="1"/>
  <c r="U325" i="12"/>
  <c r="S325" i="12"/>
  <c r="P325" i="12"/>
  <c r="N325" i="12"/>
  <c r="M325" i="12"/>
  <c r="J325" i="12"/>
  <c r="F325" i="12" s="1"/>
  <c r="G325" i="12"/>
  <c r="AF324" i="12"/>
  <c r="AD324" i="12"/>
  <c r="AC324" i="12"/>
  <c r="AB324" i="12"/>
  <c r="V324" i="12" s="1"/>
  <c r="Y324" i="12"/>
  <c r="U324" i="12"/>
  <c r="S324" i="12"/>
  <c r="P324" i="12"/>
  <c r="N324" i="12"/>
  <c r="M324" i="12"/>
  <c r="J324" i="12"/>
  <c r="E324" i="12"/>
  <c r="AD323" i="12"/>
  <c r="AC323" i="12"/>
  <c r="AB323" i="12"/>
  <c r="Y323" i="12"/>
  <c r="V323" i="12"/>
  <c r="U323" i="12"/>
  <c r="S323" i="12"/>
  <c r="P323" i="12"/>
  <c r="N323" i="12"/>
  <c r="M323" i="12"/>
  <c r="J323" i="12"/>
  <c r="F323" i="12"/>
  <c r="AD322" i="12"/>
  <c r="AF322" i="12" s="1"/>
  <c r="AC322" i="12"/>
  <c r="AB322" i="12"/>
  <c r="Y322" i="12"/>
  <c r="U322" i="12"/>
  <c r="S322" i="12"/>
  <c r="P322" i="12"/>
  <c r="E322" i="12" s="1"/>
  <c r="N322" i="12"/>
  <c r="M322" i="12"/>
  <c r="J322" i="12"/>
  <c r="G322" i="12"/>
  <c r="AF321" i="12"/>
  <c r="AD321" i="12"/>
  <c r="AC321" i="12"/>
  <c r="AB321" i="12"/>
  <c r="Y321" i="12"/>
  <c r="U321" i="12"/>
  <c r="S321" i="12"/>
  <c r="P321" i="12"/>
  <c r="N321" i="12"/>
  <c r="M321" i="12"/>
  <c r="J321" i="12"/>
  <c r="F321" i="12" s="1"/>
  <c r="G321" i="12"/>
  <c r="AD320" i="12"/>
  <c r="AC320" i="12"/>
  <c r="AF320" i="12" s="1"/>
  <c r="AB320" i="12"/>
  <c r="V320" i="12" s="1"/>
  <c r="Y320" i="12"/>
  <c r="U320" i="12"/>
  <c r="S320" i="12"/>
  <c r="P320" i="12"/>
  <c r="N320" i="12"/>
  <c r="M320" i="12"/>
  <c r="E320" i="12" s="1"/>
  <c r="J320" i="12"/>
  <c r="AD319" i="12"/>
  <c r="AC319" i="12"/>
  <c r="AB319" i="12"/>
  <c r="Y319" i="12"/>
  <c r="V319" i="12" s="1"/>
  <c r="U319" i="12"/>
  <c r="S319" i="12"/>
  <c r="P319" i="12"/>
  <c r="N319" i="12"/>
  <c r="M319" i="12"/>
  <c r="G319" i="12" s="1"/>
  <c r="J319" i="12"/>
  <c r="AD318" i="12"/>
  <c r="AF318" i="12" s="1"/>
  <c r="AC318" i="12"/>
  <c r="AB318" i="12"/>
  <c r="Y318" i="12"/>
  <c r="V318" i="12"/>
  <c r="U318" i="12"/>
  <c r="S318" i="12"/>
  <c r="P318" i="12"/>
  <c r="N318" i="12"/>
  <c r="M318" i="12"/>
  <c r="J318" i="12"/>
  <c r="G318" i="12" s="1"/>
  <c r="F318" i="12"/>
  <c r="AF317" i="12"/>
  <c r="AD317" i="12"/>
  <c r="AC317" i="12"/>
  <c r="AB317" i="12"/>
  <c r="Y317" i="12"/>
  <c r="V317" i="12" s="1"/>
  <c r="U317" i="12"/>
  <c r="S317" i="12"/>
  <c r="P317" i="12"/>
  <c r="N317" i="12"/>
  <c r="M317" i="12"/>
  <c r="J317" i="12"/>
  <c r="F317" i="12" s="1"/>
  <c r="G317" i="12"/>
  <c r="AF316" i="12"/>
  <c r="AD316" i="12"/>
  <c r="AC316" i="12"/>
  <c r="AB316" i="12"/>
  <c r="V316" i="12" s="1"/>
  <c r="Y316" i="12"/>
  <c r="U316" i="12"/>
  <c r="S316" i="12"/>
  <c r="P316" i="12"/>
  <c r="N316" i="12"/>
  <c r="M316" i="12"/>
  <c r="J316" i="12"/>
  <c r="E316" i="12"/>
  <c r="AD315" i="12"/>
  <c r="AC315" i="12"/>
  <c r="AB315" i="12"/>
  <c r="Y315" i="12"/>
  <c r="V315" i="12"/>
  <c r="U315" i="12"/>
  <c r="S315" i="12"/>
  <c r="P315" i="12"/>
  <c r="N315" i="12"/>
  <c r="M315" i="12"/>
  <c r="G315" i="12" s="1"/>
  <c r="J315" i="12"/>
  <c r="F315" i="12"/>
  <c r="AD314" i="12"/>
  <c r="AF314" i="12" s="1"/>
  <c r="AC314" i="12"/>
  <c r="AB314" i="12"/>
  <c r="Y314" i="12"/>
  <c r="U314" i="12"/>
  <c r="S314" i="12"/>
  <c r="P314" i="12"/>
  <c r="E314" i="12" s="1"/>
  <c r="N314" i="12"/>
  <c r="M314" i="12"/>
  <c r="J314" i="12"/>
  <c r="G314" i="12"/>
  <c r="AF313" i="12"/>
  <c r="AD313" i="12"/>
  <c r="AC313" i="12"/>
  <c r="AB313" i="12"/>
  <c r="Y313" i="12"/>
  <c r="V313" i="12" s="1"/>
  <c r="U313" i="12"/>
  <c r="S313" i="12"/>
  <c r="P313" i="12"/>
  <c r="N313" i="12"/>
  <c r="M313" i="12"/>
  <c r="J313" i="12"/>
  <c r="G313" i="12"/>
  <c r="AF312" i="12"/>
  <c r="AD312" i="12"/>
  <c r="AC312" i="12"/>
  <c r="AB312" i="12"/>
  <c r="V312" i="12" s="1"/>
  <c r="Y312" i="12"/>
  <c r="U312" i="12"/>
  <c r="S312" i="12"/>
  <c r="P312" i="12"/>
  <c r="N312" i="12"/>
  <c r="M312" i="12"/>
  <c r="E312" i="12" s="1"/>
  <c r="J312" i="12"/>
  <c r="AD311" i="12"/>
  <c r="AC311" i="12"/>
  <c r="AB311" i="12"/>
  <c r="Y311" i="12"/>
  <c r="V311" i="12"/>
  <c r="U311" i="12"/>
  <c r="S311" i="12"/>
  <c r="P311" i="12"/>
  <c r="N311" i="12"/>
  <c r="M311" i="12"/>
  <c r="G311" i="12" s="1"/>
  <c r="J311" i="12"/>
  <c r="F311" i="12"/>
  <c r="E311" i="12"/>
  <c r="D311" i="12" s="1"/>
  <c r="AD310" i="12"/>
  <c r="AC310" i="12"/>
  <c r="AB310" i="12"/>
  <c r="Y310" i="12"/>
  <c r="V310" i="12"/>
  <c r="U310" i="12"/>
  <c r="S310" i="12"/>
  <c r="P310" i="12"/>
  <c r="N310" i="12"/>
  <c r="M310" i="12"/>
  <c r="E310" i="12" s="1"/>
  <c r="D310" i="12" s="1"/>
  <c r="J310" i="12"/>
  <c r="G310" i="12"/>
  <c r="F310" i="12"/>
  <c r="AF309" i="12"/>
  <c r="AD309" i="12"/>
  <c r="AC309" i="12"/>
  <c r="AB309" i="12"/>
  <c r="Y309" i="12"/>
  <c r="V309" i="12" s="1"/>
  <c r="U309" i="12"/>
  <c r="S309" i="12"/>
  <c r="P309" i="12"/>
  <c r="N309" i="12"/>
  <c r="M309" i="12"/>
  <c r="E309" i="12" s="1"/>
  <c r="D309" i="12" s="1"/>
  <c r="J309" i="12"/>
  <c r="F309" i="12" s="1"/>
  <c r="G309" i="12"/>
  <c r="AF308" i="12"/>
  <c r="AD308" i="12"/>
  <c r="AC308" i="12"/>
  <c r="AB308" i="12"/>
  <c r="V308" i="12" s="1"/>
  <c r="Y308" i="12"/>
  <c r="U308" i="12"/>
  <c r="S308" i="12"/>
  <c r="P308" i="12"/>
  <c r="N308" i="12"/>
  <c r="M308" i="12"/>
  <c r="J308" i="12"/>
  <c r="E308" i="12"/>
  <c r="AD307" i="12"/>
  <c r="AC307" i="12"/>
  <c r="AB307" i="12"/>
  <c r="Y307" i="12"/>
  <c r="V307" i="12"/>
  <c r="U307" i="12"/>
  <c r="S307" i="12"/>
  <c r="P307" i="12"/>
  <c r="N307" i="12"/>
  <c r="M307" i="12"/>
  <c r="G307" i="12" s="1"/>
  <c r="J307" i="12"/>
  <c r="F307" i="12"/>
  <c r="E307" i="12"/>
  <c r="D307" i="12" s="1"/>
  <c r="AD306" i="12"/>
  <c r="AF306" i="12" s="1"/>
  <c r="AC306" i="12"/>
  <c r="AB306" i="12"/>
  <c r="Y306" i="12"/>
  <c r="V306" i="12"/>
  <c r="U306" i="12"/>
  <c r="S306" i="12"/>
  <c r="P306" i="12"/>
  <c r="E306" i="12" s="1"/>
  <c r="N306" i="12"/>
  <c r="M306" i="12"/>
  <c r="J306" i="12"/>
  <c r="G306" i="12"/>
  <c r="F306" i="12"/>
  <c r="AF305" i="12"/>
  <c r="AD305" i="12"/>
  <c r="AC305" i="12"/>
  <c r="AB305" i="12"/>
  <c r="Y305" i="12"/>
  <c r="V305" i="12" s="1"/>
  <c r="U305" i="12"/>
  <c r="S305" i="12"/>
  <c r="P305" i="12"/>
  <c r="E305" i="12" s="1"/>
  <c r="N305" i="12"/>
  <c r="M305" i="12"/>
  <c r="J305" i="12"/>
  <c r="G305" i="12" s="1"/>
  <c r="AD304" i="12"/>
  <c r="AC304" i="12"/>
  <c r="AF304" i="12" s="1"/>
  <c r="AB304" i="12"/>
  <c r="V304" i="12" s="1"/>
  <c r="Y304" i="12"/>
  <c r="U304" i="12"/>
  <c r="S304" i="12"/>
  <c r="P304" i="12"/>
  <c r="N304" i="12"/>
  <c r="M304" i="12"/>
  <c r="E304" i="12" s="1"/>
  <c r="J304" i="12"/>
  <c r="AD303" i="12"/>
  <c r="AF303" i="12" s="1"/>
  <c r="AC303" i="12"/>
  <c r="AB303" i="12"/>
  <c r="Y303" i="12"/>
  <c r="V303" i="12"/>
  <c r="U303" i="12"/>
  <c r="S303" i="12"/>
  <c r="P303" i="12"/>
  <c r="N303" i="12"/>
  <c r="M303" i="12"/>
  <c r="G303" i="12" s="1"/>
  <c r="J303" i="12"/>
  <c r="F303" i="12"/>
  <c r="E303" i="12"/>
  <c r="D303" i="12" s="1"/>
  <c r="AD302" i="12"/>
  <c r="AC302" i="12"/>
  <c r="AB302" i="12"/>
  <c r="Y302" i="12"/>
  <c r="V302" i="12"/>
  <c r="U302" i="12"/>
  <c r="S302" i="12"/>
  <c r="P302" i="12"/>
  <c r="N302" i="12"/>
  <c r="M302" i="12"/>
  <c r="J302" i="12"/>
  <c r="G302" i="12"/>
  <c r="F302" i="12"/>
  <c r="AF301" i="12"/>
  <c r="AD301" i="12"/>
  <c r="AC301" i="12"/>
  <c r="AB301" i="12"/>
  <c r="Y301" i="12"/>
  <c r="V301" i="12" s="1"/>
  <c r="U301" i="12"/>
  <c r="S301" i="12"/>
  <c r="P301" i="12"/>
  <c r="N301" i="12"/>
  <c r="M301" i="12"/>
  <c r="E301" i="12" s="1"/>
  <c r="G301" i="12"/>
  <c r="F301" i="12"/>
  <c r="AF300" i="12"/>
  <c r="AD300" i="12"/>
  <c r="AC300" i="12"/>
  <c r="AB300" i="12"/>
  <c r="Y300" i="12"/>
  <c r="U300" i="12"/>
  <c r="S300" i="12"/>
  <c r="P300" i="12"/>
  <c r="N300" i="12"/>
  <c r="M300" i="12"/>
  <c r="E300" i="12" s="1"/>
  <c r="G300" i="12"/>
  <c r="AF299" i="12"/>
  <c r="AD299" i="12"/>
  <c r="AC299" i="12"/>
  <c r="AB299" i="12"/>
  <c r="Y299" i="12"/>
  <c r="U299" i="12"/>
  <c r="S299" i="12"/>
  <c r="P299" i="12"/>
  <c r="N299" i="12"/>
  <c r="M299" i="12"/>
  <c r="E299" i="12" s="1"/>
  <c r="G299" i="12"/>
  <c r="AF298" i="12"/>
  <c r="AD298" i="12"/>
  <c r="AC298" i="12"/>
  <c r="AB298" i="12"/>
  <c r="Y298" i="12"/>
  <c r="V298" i="12" s="1"/>
  <c r="U298" i="12"/>
  <c r="S298" i="12"/>
  <c r="P298" i="12"/>
  <c r="N298" i="12"/>
  <c r="M298" i="12"/>
  <c r="J298" i="12"/>
  <c r="F298" i="12" s="1"/>
  <c r="G298" i="12"/>
  <c r="AF297" i="12"/>
  <c r="AD297" i="12"/>
  <c r="AC297" i="12"/>
  <c r="AB297" i="12"/>
  <c r="V297" i="12" s="1"/>
  <c r="Y297" i="12"/>
  <c r="U297" i="12"/>
  <c r="S297" i="12"/>
  <c r="P297" i="12"/>
  <c r="N297" i="12"/>
  <c r="M297" i="12"/>
  <c r="J297" i="12"/>
  <c r="E297" i="12"/>
  <c r="AD296" i="12"/>
  <c r="AF296" i="12" s="1"/>
  <c r="AC296" i="12"/>
  <c r="AB296" i="12"/>
  <c r="Y296" i="12"/>
  <c r="V296" i="12"/>
  <c r="U296" i="12"/>
  <c r="S296" i="12"/>
  <c r="P296" i="12"/>
  <c r="N296" i="12"/>
  <c r="M296" i="12"/>
  <c r="G296" i="12" s="1"/>
  <c r="J296" i="12"/>
  <c r="F296" i="12"/>
  <c r="E296" i="12"/>
  <c r="AD295" i="12"/>
  <c r="AF295" i="12" s="1"/>
  <c r="AC295" i="12"/>
  <c r="AB295" i="12"/>
  <c r="Y295" i="12"/>
  <c r="V295" i="12" s="1"/>
  <c r="U295" i="12"/>
  <c r="S295" i="12"/>
  <c r="P295" i="12"/>
  <c r="E295" i="12" s="1"/>
  <c r="N295" i="12"/>
  <c r="M295" i="12"/>
  <c r="J295" i="12"/>
  <c r="G295" i="12"/>
  <c r="AF294" i="12"/>
  <c r="AD294" i="12"/>
  <c r="AC294" i="12"/>
  <c r="AB294" i="12"/>
  <c r="Y294" i="12"/>
  <c r="U294" i="12"/>
  <c r="S294" i="12"/>
  <c r="P294" i="12"/>
  <c r="N294" i="12"/>
  <c r="M294" i="12"/>
  <c r="J294" i="12"/>
  <c r="F294" i="12" s="1"/>
  <c r="G294" i="12"/>
  <c r="AD293" i="12"/>
  <c r="AC293" i="12"/>
  <c r="AF293" i="12" s="1"/>
  <c r="AB293" i="12"/>
  <c r="V293" i="12" s="1"/>
  <c r="Y293" i="12"/>
  <c r="U293" i="12"/>
  <c r="S293" i="12"/>
  <c r="P293" i="12"/>
  <c r="N293" i="12"/>
  <c r="M293" i="12"/>
  <c r="J293" i="12"/>
  <c r="AD292" i="12"/>
  <c r="AC292" i="12"/>
  <c r="AB292" i="12"/>
  <c r="Y292" i="12"/>
  <c r="V292" i="12"/>
  <c r="U292" i="12"/>
  <c r="S292" i="12"/>
  <c r="P292" i="12"/>
  <c r="N292" i="12"/>
  <c r="M292" i="12"/>
  <c r="J292" i="12"/>
  <c r="F292" i="12"/>
  <c r="AD291" i="12"/>
  <c r="AF291" i="12" s="1"/>
  <c r="AC291" i="12"/>
  <c r="AB291" i="12"/>
  <c r="Y291" i="12"/>
  <c r="V291" i="12"/>
  <c r="U291" i="12"/>
  <c r="S291" i="12"/>
  <c r="P291" i="12"/>
  <c r="N291" i="12"/>
  <c r="M291" i="12"/>
  <c r="E291" i="12" s="1"/>
  <c r="D291" i="12" s="1"/>
  <c r="J291" i="12"/>
  <c r="G291" i="12"/>
  <c r="F291" i="12"/>
  <c r="AF290" i="12"/>
  <c r="AD290" i="12"/>
  <c r="AC290" i="12"/>
  <c r="AB290" i="12"/>
  <c r="Y290" i="12"/>
  <c r="V290" i="12" s="1"/>
  <c r="U290" i="12"/>
  <c r="S290" i="12"/>
  <c r="P290" i="12"/>
  <c r="N290" i="12"/>
  <c r="M290" i="12"/>
  <c r="J290" i="12"/>
  <c r="AF289" i="12"/>
  <c r="AD289" i="12"/>
  <c r="AC289" i="12"/>
  <c r="AB289" i="12"/>
  <c r="V289" i="12" s="1"/>
  <c r="Y289" i="12"/>
  <c r="U289" i="12"/>
  <c r="S289" i="12"/>
  <c r="P289" i="12"/>
  <c r="N289" i="12"/>
  <c r="M289" i="12"/>
  <c r="E289" i="12" s="1"/>
  <c r="J289" i="12"/>
  <c r="AD288" i="12"/>
  <c r="AC288" i="12"/>
  <c r="AB288" i="12"/>
  <c r="Y288" i="12"/>
  <c r="V288" i="12"/>
  <c r="U288" i="12"/>
  <c r="S288" i="12"/>
  <c r="P288" i="12"/>
  <c r="N288" i="12"/>
  <c r="M288" i="12"/>
  <c r="J288" i="12"/>
  <c r="F288" i="12"/>
  <c r="AD287" i="12"/>
  <c r="AF287" i="12" s="1"/>
  <c r="AC287" i="12"/>
  <c r="AB287" i="12"/>
  <c r="Y287" i="12"/>
  <c r="U287" i="12"/>
  <c r="S287" i="12"/>
  <c r="P287" i="12"/>
  <c r="E287" i="12" s="1"/>
  <c r="N287" i="12"/>
  <c r="M287" i="12"/>
  <c r="J287" i="12"/>
  <c r="G287" i="12"/>
  <c r="AF286" i="12"/>
  <c r="AD286" i="12"/>
  <c r="AC286" i="12"/>
  <c r="AB286" i="12"/>
  <c r="Y286" i="12"/>
  <c r="V286" i="12" s="1"/>
  <c r="U286" i="12"/>
  <c r="S286" i="12"/>
  <c r="P286" i="12"/>
  <c r="E286" i="12" s="1"/>
  <c r="N286" i="12"/>
  <c r="M286" i="12"/>
  <c r="J286" i="12"/>
  <c r="AF285" i="12"/>
  <c r="AD285" i="12"/>
  <c r="AC285" i="12"/>
  <c r="AB285" i="12"/>
  <c r="V285" i="12" s="1"/>
  <c r="Y285" i="12"/>
  <c r="U285" i="12"/>
  <c r="S285" i="12"/>
  <c r="P285" i="12"/>
  <c r="N285" i="12"/>
  <c r="M285" i="12"/>
  <c r="E285" i="12" s="1"/>
  <c r="D285" i="12" s="1"/>
  <c r="J285" i="12"/>
  <c r="F285" i="12"/>
  <c r="AD284" i="12"/>
  <c r="AF284" i="12" s="1"/>
  <c r="AC284" i="12"/>
  <c r="AB284" i="12"/>
  <c r="Y284" i="12"/>
  <c r="V284" i="12"/>
  <c r="U284" i="12"/>
  <c r="S284" i="12"/>
  <c r="P284" i="12"/>
  <c r="N284" i="12"/>
  <c r="M284" i="12"/>
  <c r="J284" i="12"/>
  <c r="G284" i="12"/>
  <c r="F284" i="12"/>
  <c r="E284" i="12"/>
  <c r="D284" i="12" s="1"/>
  <c r="AD283" i="12"/>
  <c r="AF283" i="12" s="1"/>
  <c r="AC283" i="12"/>
  <c r="AB283" i="12"/>
  <c r="Y283" i="12"/>
  <c r="U283" i="12"/>
  <c r="S283" i="12"/>
  <c r="P283" i="12"/>
  <c r="N283" i="12"/>
  <c r="M283" i="12"/>
  <c r="E283" i="12" s="1"/>
  <c r="J283" i="12"/>
  <c r="G283" i="12"/>
  <c r="AD282" i="12"/>
  <c r="AC282" i="12"/>
  <c r="AB282" i="12"/>
  <c r="Y282" i="12"/>
  <c r="U282" i="12"/>
  <c r="S282" i="12"/>
  <c r="P282" i="12"/>
  <c r="N282" i="12"/>
  <c r="M282" i="12"/>
  <c r="J282" i="12"/>
  <c r="F282" i="12" s="1"/>
  <c r="G282" i="12"/>
  <c r="AD281" i="12"/>
  <c r="AC281" i="12"/>
  <c r="AF281" i="12" s="1"/>
  <c r="AB281" i="12"/>
  <c r="V281" i="12" s="1"/>
  <c r="Y281" i="12"/>
  <c r="U281" i="12"/>
  <c r="S281" i="12"/>
  <c r="P281" i="12"/>
  <c r="N281" i="12"/>
  <c r="M281" i="12"/>
  <c r="J281" i="12"/>
  <c r="E281" i="12"/>
  <c r="AD280" i="12"/>
  <c r="AC280" i="12"/>
  <c r="AB280" i="12"/>
  <c r="Y280" i="12"/>
  <c r="V280" i="12"/>
  <c r="U280" i="12"/>
  <c r="S280" i="12"/>
  <c r="P280" i="12"/>
  <c r="N280" i="12"/>
  <c r="M280" i="12"/>
  <c r="J280" i="12"/>
  <c r="F280" i="12"/>
  <c r="AF279" i="12"/>
  <c r="AD279" i="12"/>
  <c r="AC279" i="12"/>
  <c r="AB279" i="12"/>
  <c r="Y279" i="12"/>
  <c r="V279" i="12"/>
  <c r="U279" i="12"/>
  <c r="S279" i="12"/>
  <c r="P279" i="12"/>
  <c r="E279" i="12" s="1"/>
  <c r="N279" i="12"/>
  <c r="M279" i="12"/>
  <c r="J279" i="12"/>
  <c r="G279" i="12"/>
  <c r="F279" i="12"/>
  <c r="AD278" i="12"/>
  <c r="AC278" i="12"/>
  <c r="AF278" i="12" s="1"/>
  <c r="AB278" i="12"/>
  <c r="Y278" i="12"/>
  <c r="V278" i="12" s="1"/>
  <c r="U278" i="12"/>
  <c r="S278" i="12"/>
  <c r="P278" i="12"/>
  <c r="E278" i="12" s="1"/>
  <c r="N278" i="12"/>
  <c r="M278" i="12"/>
  <c r="J278" i="12"/>
  <c r="AD277" i="12"/>
  <c r="AF277" i="12" s="1"/>
  <c r="AC277" i="12"/>
  <c r="AB277" i="12"/>
  <c r="Y277" i="12"/>
  <c r="U277" i="12"/>
  <c r="S277" i="12"/>
  <c r="P277" i="12"/>
  <c r="N277" i="12"/>
  <c r="M277" i="12"/>
  <c r="J277" i="12"/>
  <c r="AD276" i="12"/>
  <c r="AC276" i="12"/>
  <c r="AB276" i="12"/>
  <c r="Y276" i="12"/>
  <c r="U276" i="12"/>
  <c r="S276" i="12"/>
  <c r="P276" i="12"/>
  <c r="N276" i="12"/>
  <c r="M276" i="12"/>
  <c r="E276" i="12" s="1"/>
  <c r="J276" i="12"/>
  <c r="G276" i="12"/>
  <c r="AF275" i="12"/>
  <c r="AD275" i="12"/>
  <c r="AC275" i="12"/>
  <c r="AB275" i="12"/>
  <c r="Y275" i="12"/>
  <c r="U275" i="12"/>
  <c r="S275" i="12"/>
  <c r="P275" i="12"/>
  <c r="N275" i="12"/>
  <c r="M275" i="12"/>
  <c r="E275" i="12" s="1"/>
  <c r="J275" i="12"/>
  <c r="G275" i="12"/>
  <c r="AD274" i="12"/>
  <c r="AC274" i="12"/>
  <c r="AF274" i="12" s="1"/>
  <c r="AB274" i="12"/>
  <c r="Y274" i="12"/>
  <c r="V274" i="12" s="1"/>
  <c r="U274" i="12"/>
  <c r="S274" i="12"/>
  <c r="P274" i="12"/>
  <c r="N274" i="12"/>
  <c r="M274" i="12"/>
  <c r="J274" i="12"/>
  <c r="E274" i="12"/>
  <c r="AD273" i="12"/>
  <c r="AF273" i="12" s="1"/>
  <c r="AC273" i="12"/>
  <c r="AB273" i="12"/>
  <c r="Y273" i="12"/>
  <c r="V273" i="12"/>
  <c r="U273" i="12"/>
  <c r="S273" i="12"/>
  <c r="P273" i="12"/>
  <c r="N273" i="12"/>
  <c r="M273" i="12"/>
  <c r="J273" i="12"/>
  <c r="E273" i="12"/>
  <c r="AD272" i="12"/>
  <c r="AF272" i="12" s="1"/>
  <c r="AC272" i="12"/>
  <c r="AB272" i="12"/>
  <c r="Y272" i="12"/>
  <c r="U272" i="12"/>
  <c r="S272" i="12"/>
  <c r="P272" i="12"/>
  <c r="N272" i="12"/>
  <c r="M272" i="12"/>
  <c r="J272" i="12"/>
  <c r="G272" i="12"/>
  <c r="E272" i="12"/>
  <c r="AD271" i="12"/>
  <c r="AF271" i="12" s="1"/>
  <c r="AC271" i="12"/>
  <c r="AB271" i="12"/>
  <c r="Y271" i="12"/>
  <c r="V271" i="12" s="1"/>
  <c r="U271" i="12"/>
  <c r="S271" i="12"/>
  <c r="P271" i="12"/>
  <c r="N271" i="12"/>
  <c r="M271" i="12"/>
  <c r="J271" i="12"/>
  <c r="G271" i="12"/>
  <c r="AD270" i="12"/>
  <c r="AC270" i="12"/>
  <c r="AF270" i="12" s="1"/>
  <c r="AB270" i="12"/>
  <c r="Y270" i="12"/>
  <c r="V270" i="12" s="1"/>
  <c r="U270" i="12"/>
  <c r="S270" i="12"/>
  <c r="P270" i="12"/>
  <c r="N270" i="12"/>
  <c r="M270" i="12"/>
  <c r="E270" i="12" s="1"/>
  <c r="J270" i="12"/>
  <c r="G270" i="12" s="1"/>
  <c r="AD269" i="12"/>
  <c r="AC269" i="12"/>
  <c r="AF269" i="12" s="1"/>
  <c r="AB269" i="12"/>
  <c r="Y269" i="12"/>
  <c r="V269" i="12"/>
  <c r="U269" i="12"/>
  <c r="S269" i="12"/>
  <c r="P269" i="12"/>
  <c r="N269" i="12"/>
  <c r="M269" i="12"/>
  <c r="E269" i="12" s="1"/>
  <c r="D269" i="12" s="1"/>
  <c r="J269" i="12"/>
  <c r="F269" i="12" s="1"/>
  <c r="AD268" i="12"/>
  <c r="AC268" i="12"/>
  <c r="AB268" i="12"/>
  <c r="Y268" i="12"/>
  <c r="V268" i="12" s="1"/>
  <c r="U268" i="12"/>
  <c r="S268" i="12"/>
  <c r="P268" i="12"/>
  <c r="N268" i="12"/>
  <c r="M268" i="12"/>
  <c r="J268" i="12"/>
  <c r="G268" i="12"/>
  <c r="E268" i="12"/>
  <c r="AD267" i="12"/>
  <c r="AC267" i="12"/>
  <c r="AB267" i="12"/>
  <c r="Y267" i="12"/>
  <c r="U267" i="12"/>
  <c r="S267" i="12"/>
  <c r="P267" i="12"/>
  <c r="N267" i="12"/>
  <c r="M267" i="12"/>
  <c r="J267" i="12"/>
  <c r="AD266" i="12"/>
  <c r="AC266" i="12"/>
  <c r="AF266" i="12" s="1"/>
  <c r="AB266" i="12"/>
  <c r="Y266" i="12"/>
  <c r="V266" i="12" s="1"/>
  <c r="U266" i="12"/>
  <c r="S266" i="12"/>
  <c r="P266" i="12"/>
  <c r="N266" i="12"/>
  <c r="M266" i="12"/>
  <c r="J266" i="12"/>
  <c r="G266" i="12"/>
  <c r="E266" i="12"/>
  <c r="AD265" i="12"/>
  <c r="AF265" i="12" s="1"/>
  <c r="AC265" i="12"/>
  <c r="AB265" i="12"/>
  <c r="Y265" i="12"/>
  <c r="V265" i="12"/>
  <c r="U265" i="12"/>
  <c r="S265" i="12"/>
  <c r="P265" i="12"/>
  <c r="N265" i="12"/>
  <c r="M265" i="12"/>
  <c r="J265" i="12"/>
  <c r="G265" i="12" s="1"/>
  <c r="F265" i="12"/>
  <c r="E265" i="12"/>
  <c r="AD264" i="12"/>
  <c r="AC264" i="12"/>
  <c r="AB264" i="12"/>
  <c r="Y264" i="12"/>
  <c r="V264" i="12"/>
  <c r="U264" i="12"/>
  <c r="S264" i="12"/>
  <c r="P264" i="12"/>
  <c r="N264" i="12"/>
  <c r="M264" i="12"/>
  <c r="G264" i="12" s="1"/>
  <c r="J264" i="12"/>
  <c r="F264" i="12"/>
  <c r="AF263" i="12"/>
  <c r="AD263" i="12"/>
  <c r="AC263" i="12"/>
  <c r="AB263" i="12"/>
  <c r="Y263" i="12"/>
  <c r="V263" i="12"/>
  <c r="U263" i="12"/>
  <c r="S263" i="12"/>
  <c r="P263" i="12"/>
  <c r="E263" i="12" s="1"/>
  <c r="N263" i="12"/>
  <c r="M263" i="12"/>
  <c r="J263" i="12"/>
  <c r="G263" i="12"/>
  <c r="F263" i="12"/>
  <c r="AD262" i="12"/>
  <c r="AC262" i="12"/>
  <c r="AF262" i="12" s="1"/>
  <c r="AB262" i="12"/>
  <c r="Y262" i="12"/>
  <c r="V262" i="12" s="1"/>
  <c r="U262" i="12"/>
  <c r="S262" i="12"/>
  <c r="P262" i="12"/>
  <c r="E262" i="12" s="1"/>
  <c r="N262" i="12"/>
  <c r="M262" i="12"/>
  <c r="J262" i="12"/>
  <c r="AD261" i="12"/>
  <c r="AF261" i="12" s="1"/>
  <c r="AC261" i="12"/>
  <c r="AB261" i="12"/>
  <c r="Y261" i="12"/>
  <c r="U261" i="12"/>
  <c r="S261" i="12"/>
  <c r="P261" i="12"/>
  <c r="N261" i="12"/>
  <c r="M261" i="12"/>
  <c r="J261" i="12"/>
  <c r="AD260" i="12"/>
  <c r="AC260" i="12"/>
  <c r="AB260" i="12"/>
  <c r="Y260" i="12"/>
  <c r="U260" i="12"/>
  <c r="S260" i="12"/>
  <c r="P260" i="12"/>
  <c r="N260" i="12"/>
  <c r="M260" i="12"/>
  <c r="J260" i="12"/>
  <c r="AF259" i="12"/>
  <c r="AD259" i="12"/>
  <c r="AC259" i="12"/>
  <c r="AB259" i="12"/>
  <c r="Y259" i="12"/>
  <c r="U259" i="12"/>
  <c r="S259" i="12"/>
  <c r="P259" i="12"/>
  <c r="E259" i="12" s="1"/>
  <c r="N259" i="12"/>
  <c r="M259" i="12"/>
  <c r="J259" i="12"/>
  <c r="G259" i="12"/>
  <c r="AF258" i="12"/>
  <c r="AD258" i="12"/>
  <c r="AC258" i="12"/>
  <c r="AB258" i="12"/>
  <c r="Y258" i="12"/>
  <c r="V258" i="12" s="1"/>
  <c r="U258" i="12"/>
  <c r="S258" i="12"/>
  <c r="P258" i="12"/>
  <c r="N258" i="12"/>
  <c r="M258" i="12"/>
  <c r="J258" i="12"/>
  <c r="E258" i="12"/>
  <c r="AD257" i="12"/>
  <c r="AF257" i="12" s="1"/>
  <c r="AC257" i="12"/>
  <c r="AB257" i="12"/>
  <c r="Y257" i="12"/>
  <c r="U257" i="12"/>
  <c r="S257" i="12"/>
  <c r="P257" i="12"/>
  <c r="N257" i="12"/>
  <c r="M257" i="12"/>
  <c r="J257" i="12"/>
  <c r="AD256" i="12"/>
  <c r="AC256" i="12"/>
  <c r="AB256" i="12"/>
  <c r="Y256" i="12"/>
  <c r="U256" i="12"/>
  <c r="S256" i="12"/>
  <c r="P256" i="12"/>
  <c r="N256" i="12"/>
  <c r="M256" i="12"/>
  <c r="G256" i="12" s="1"/>
  <c r="J256" i="12"/>
  <c r="AD255" i="12"/>
  <c r="AF255" i="12" s="1"/>
  <c r="AC255" i="12"/>
  <c r="AB255" i="12"/>
  <c r="Y255" i="12"/>
  <c r="V255" i="12" s="1"/>
  <c r="U255" i="12"/>
  <c r="S255" i="12"/>
  <c r="P255" i="12"/>
  <c r="N255" i="12"/>
  <c r="M255" i="12"/>
  <c r="E255" i="12" s="1"/>
  <c r="D255" i="12" s="1"/>
  <c r="J255" i="12"/>
  <c r="F255" i="12" s="1"/>
  <c r="G255" i="12"/>
  <c r="AD254" i="12"/>
  <c r="AC254" i="12"/>
  <c r="AF254" i="12" s="1"/>
  <c r="AB254" i="12"/>
  <c r="Y254" i="12"/>
  <c r="V254" i="12" s="1"/>
  <c r="U254" i="12"/>
  <c r="S254" i="12"/>
  <c r="P254" i="12"/>
  <c r="N254" i="12"/>
  <c r="M254" i="12"/>
  <c r="J254" i="12"/>
  <c r="E254" i="12"/>
  <c r="AF253" i="12"/>
  <c r="AD253" i="12"/>
  <c r="AC253" i="12"/>
  <c r="AB253" i="12"/>
  <c r="V253" i="12" s="1"/>
  <c r="Y253" i="12"/>
  <c r="U253" i="12"/>
  <c r="S253" i="12"/>
  <c r="P253" i="12"/>
  <c r="N253" i="12"/>
  <c r="M253" i="12"/>
  <c r="J253" i="12"/>
  <c r="AD252" i="12"/>
  <c r="AC252" i="12"/>
  <c r="AB252" i="12"/>
  <c r="Y252" i="12"/>
  <c r="U252" i="12"/>
  <c r="S252" i="12"/>
  <c r="P252" i="12"/>
  <c r="N252" i="12"/>
  <c r="M252" i="12"/>
  <c r="J252" i="12"/>
  <c r="G252" i="12"/>
  <c r="E252" i="12"/>
  <c r="AD251" i="12"/>
  <c r="AF251" i="12" s="1"/>
  <c r="AC251" i="12"/>
  <c r="AB251" i="12"/>
  <c r="Y251" i="12"/>
  <c r="V251" i="12" s="1"/>
  <c r="U251" i="12"/>
  <c r="S251" i="12"/>
  <c r="P251" i="12"/>
  <c r="N251" i="12"/>
  <c r="M251" i="12"/>
  <c r="J251" i="12"/>
  <c r="G251" i="12"/>
  <c r="AD250" i="12"/>
  <c r="AC250" i="12"/>
  <c r="AB250" i="12"/>
  <c r="Y250" i="12"/>
  <c r="V250" i="12" s="1"/>
  <c r="U250" i="12"/>
  <c r="S250" i="12"/>
  <c r="P250" i="12"/>
  <c r="N250" i="12"/>
  <c r="M250" i="12"/>
  <c r="J250" i="12"/>
  <c r="G250" i="12"/>
  <c r="E250" i="12"/>
  <c r="AD249" i="12"/>
  <c r="AF249" i="12" s="1"/>
  <c r="AC249" i="12"/>
  <c r="AB249" i="12"/>
  <c r="Y249" i="12"/>
  <c r="V249" i="12"/>
  <c r="U249" i="12"/>
  <c r="S249" i="12"/>
  <c r="P249" i="12"/>
  <c r="N249" i="12"/>
  <c r="M249" i="12"/>
  <c r="J249" i="12"/>
  <c r="G249" i="12" s="1"/>
  <c r="F249" i="12"/>
  <c r="E249" i="12"/>
  <c r="D249" i="12" s="1"/>
  <c r="AD248" i="12"/>
  <c r="AC248" i="12"/>
  <c r="AB248" i="12"/>
  <c r="Y248" i="12"/>
  <c r="V248" i="12"/>
  <c r="U248" i="12"/>
  <c r="S248" i="12"/>
  <c r="P248" i="12"/>
  <c r="E248" i="12" s="1"/>
  <c r="N248" i="12"/>
  <c r="M248" i="12"/>
  <c r="G248" i="12" s="1"/>
  <c r="J248" i="12"/>
  <c r="F248" i="12"/>
  <c r="AD247" i="12"/>
  <c r="AC247" i="12"/>
  <c r="AF247" i="12" s="1"/>
  <c r="AB247" i="12"/>
  <c r="Y247" i="12"/>
  <c r="V247" i="12"/>
  <c r="U247" i="12"/>
  <c r="S247" i="12"/>
  <c r="P247" i="12"/>
  <c r="N247" i="12"/>
  <c r="M247" i="12"/>
  <c r="J247" i="12"/>
  <c r="F247" i="12"/>
  <c r="AF246" i="12"/>
  <c r="AD246" i="12"/>
  <c r="AC246" i="12"/>
  <c r="AB246" i="12"/>
  <c r="Y246" i="12"/>
  <c r="V246" i="12"/>
  <c r="U246" i="12"/>
  <c r="S246" i="12"/>
  <c r="P246" i="12"/>
  <c r="N246" i="12"/>
  <c r="M246" i="12"/>
  <c r="J246" i="12"/>
  <c r="G246" i="12"/>
  <c r="F246" i="12"/>
  <c r="E246" i="12"/>
  <c r="D246" i="12"/>
  <c r="AD245" i="12"/>
  <c r="AC245" i="12"/>
  <c r="AB245" i="12"/>
  <c r="Y245" i="12"/>
  <c r="U245" i="12"/>
  <c r="S245" i="12"/>
  <c r="P245" i="12"/>
  <c r="E245" i="12" s="1"/>
  <c r="D245" i="12" s="1"/>
  <c r="N245" i="12"/>
  <c r="M245" i="12"/>
  <c r="J245" i="12"/>
  <c r="F245" i="12" s="1"/>
  <c r="G245" i="12"/>
  <c r="AD244" i="12"/>
  <c r="AC244" i="12"/>
  <c r="AF244" i="12" s="1"/>
  <c r="AB244" i="12"/>
  <c r="Y244" i="12"/>
  <c r="V244" i="12"/>
  <c r="U244" i="12"/>
  <c r="S244" i="12"/>
  <c r="P244" i="12"/>
  <c r="N244" i="12"/>
  <c r="M244" i="12"/>
  <c r="E244" i="12" s="1"/>
  <c r="J244" i="12"/>
  <c r="F244" i="12"/>
  <c r="D244" i="12"/>
  <c r="AD243" i="12"/>
  <c r="AC243" i="12"/>
  <c r="AB243" i="12"/>
  <c r="Y243" i="12"/>
  <c r="V243" i="12" s="1"/>
  <c r="U243" i="12"/>
  <c r="S243" i="12"/>
  <c r="P243" i="12"/>
  <c r="N243" i="12"/>
  <c r="M243" i="12"/>
  <c r="J243" i="12"/>
  <c r="G243" i="12"/>
  <c r="E243" i="12"/>
  <c r="AD242" i="12"/>
  <c r="AF242" i="12" s="1"/>
  <c r="AC242" i="12"/>
  <c r="AB242" i="12"/>
  <c r="Y242" i="12"/>
  <c r="V242" i="12"/>
  <c r="U242" i="12"/>
  <c r="S242" i="12"/>
  <c r="P242" i="12"/>
  <c r="N242" i="12"/>
  <c r="M242" i="12"/>
  <c r="E242" i="12" s="1"/>
  <c r="D242" i="12" s="1"/>
  <c r="J242" i="12"/>
  <c r="G242" i="12" s="1"/>
  <c r="F242" i="12"/>
  <c r="AF241" i="12"/>
  <c r="AD241" i="12"/>
  <c r="AC241" i="12"/>
  <c r="AB241" i="12"/>
  <c r="Y241" i="12"/>
  <c r="U241" i="12"/>
  <c r="S241" i="12"/>
  <c r="P241" i="12"/>
  <c r="N241" i="12"/>
  <c r="M241" i="12"/>
  <c r="E241" i="12" s="1"/>
  <c r="J241" i="12"/>
  <c r="AD240" i="12"/>
  <c r="AF240" i="12" s="1"/>
  <c r="AC240" i="12"/>
  <c r="AB240" i="12"/>
  <c r="V240" i="12" s="1"/>
  <c r="Y240" i="12"/>
  <c r="U240" i="12"/>
  <c r="S240" i="12"/>
  <c r="P240" i="12"/>
  <c r="N240" i="12"/>
  <c r="M240" i="12"/>
  <c r="J240" i="12"/>
  <c r="E240" i="12"/>
  <c r="AF239" i="12"/>
  <c r="AD239" i="12"/>
  <c r="AC239" i="12"/>
  <c r="AB239" i="12"/>
  <c r="Y239" i="12"/>
  <c r="V239" i="12"/>
  <c r="U239" i="12"/>
  <c r="S239" i="12"/>
  <c r="P239" i="12"/>
  <c r="E239" i="12" s="1"/>
  <c r="D239" i="12" s="1"/>
  <c r="N239" i="12"/>
  <c r="M239" i="12"/>
  <c r="G239" i="12" s="1"/>
  <c r="J239" i="12"/>
  <c r="F239" i="12"/>
  <c r="AF238" i="12"/>
  <c r="AD238" i="12"/>
  <c r="AC238" i="12"/>
  <c r="AB238" i="12"/>
  <c r="Y238" i="12"/>
  <c r="U238" i="12"/>
  <c r="S238" i="12"/>
  <c r="P238" i="12"/>
  <c r="N238" i="12"/>
  <c r="M238" i="12"/>
  <c r="J238" i="12"/>
  <c r="G238" i="12"/>
  <c r="E238" i="12"/>
  <c r="AD237" i="12"/>
  <c r="AC237" i="12"/>
  <c r="AB237" i="12"/>
  <c r="Y237" i="12"/>
  <c r="U237" i="12"/>
  <c r="S237" i="12"/>
  <c r="P237" i="12"/>
  <c r="E237" i="12" s="1"/>
  <c r="N237" i="12"/>
  <c r="M237" i="12"/>
  <c r="J237" i="12"/>
  <c r="G237" i="12"/>
  <c r="AF236" i="12"/>
  <c r="AD236" i="12"/>
  <c r="AC236" i="12"/>
  <c r="AB236" i="12"/>
  <c r="Y236" i="12"/>
  <c r="U236" i="12"/>
  <c r="S236" i="12"/>
  <c r="P236" i="12"/>
  <c r="N236" i="12"/>
  <c r="M236" i="12"/>
  <c r="J236" i="12"/>
  <c r="G236" i="12"/>
  <c r="AD235" i="12"/>
  <c r="AF235" i="12" s="1"/>
  <c r="AC235" i="12"/>
  <c r="AB235" i="12"/>
  <c r="Y235" i="12"/>
  <c r="V235" i="12" s="1"/>
  <c r="U235" i="12"/>
  <c r="S235" i="12"/>
  <c r="P235" i="12"/>
  <c r="N235" i="12"/>
  <c r="M235" i="12"/>
  <c r="J235" i="12"/>
  <c r="AD234" i="12"/>
  <c r="AC234" i="12"/>
  <c r="AB234" i="12"/>
  <c r="V234" i="12" s="1"/>
  <c r="Y234" i="12"/>
  <c r="U234" i="12"/>
  <c r="S234" i="12"/>
  <c r="P234" i="12"/>
  <c r="N234" i="12"/>
  <c r="M234" i="12"/>
  <c r="J234" i="12"/>
  <c r="G234" i="12" s="1"/>
  <c r="F234" i="12"/>
  <c r="AD233" i="12"/>
  <c r="AC233" i="12"/>
  <c r="AB233" i="12"/>
  <c r="Y233" i="12"/>
  <c r="U233" i="12"/>
  <c r="S233" i="12"/>
  <c r="P233" i="12"/>
  <c r="N233" i="12"/>
  <c r="M233" i="12"/>
  <c r="E233" i="12" s="1"/>
  <c r="J233" i="12"/>
  <c r="G233" i="12"/>
  <c r="AF232" i="12"/>
  <c r="AD232" i="12"/>
  <c r="AC232" i="12"/>
  <c r="AB232" i="12"/>
  <c r="V232" i="12" s="1"/>
  <c r="Y232" i="12"/>
  <c r="U232" i="12"/>
  <c r="S232" i="12"/>
  <c r="P232" i="12"/>
  <c r="N232" i="12"/>
  <c r="M232" i="12"/>
  <c r="J232" i="12"/>
  <c r="E232" i="12"/>
  <c r="AD231" i="12"/>
  <c r="AC231" i="12"/>
  <c r="AF231" i="12" s="1"/>
  <c r="AB231" i="12"/>
  <c r="Y231" i="12"/>
  <c r="V231" i="12"/>
  <c r="U231" i="12"/>
  <c r="S231" i="12"/>
  <c r="P231" i="12"/>
  <c r="N231" i="12"/>
  <c r="M231" i="12"/>
  <c r="J231" i="12"/>
  <c r="F231" i="12"/>
  <c r="AF230" i="12"/>
  <c r="AD230" i="12"/>
  <c r="AC230" i="12"/>
  <c r="AB230" i="12"/>
  <c r="Y230" i="12"/>
  <c r="V230" i="12"/>
  <c r="U230" i="12"/>
  <c r="S230" i="12"/>
  <c r="P230" i="12"/>
  <c r="N230" i="12"/>
  <c r="M230" i="12"/>
  <c r="J230" i="12"/>
  <c r="G230" i="12"/>
  <c r="F230" i="12"/>
  <c r="E230" i="12"/>
  <c r="D230" i="12" s="1"/>
  <c r="AD229" i="12"/>
  <c r="AF229" i="12" s="1"/>
  <c r="AC229" i="12"/>
  <c r="AB229" i="12"/>
  <c r="Y229" i="12"/>
  <c r="V229" i="12"/>
  <c r="U229" i="12"/>
  <c r="S229" i="12"/>
  <c r="P229" i="12"/>
  <c r="N229" i="12"/>
  <c r="M229" i="12"/>
  <c r="J229" i="12"/>
  <c r="G229" i="12"/>
  <c r="F229" i="12"/>
  <c r="E229" i="12"/>
  <c r="D229" i="12" s="1"/>
  <c r="AD228" i="12"/>
  <c r="AC228" i="12"/>
  <c r="AF228" i="12" s="1"/>
  <c r="AB228" i="12"/>
  <c r="Y228" i="12"/>
  <c r="V228" i="12"/>
  <c r="U228" i="12"/>
  <c r="S228" i="12"/>
  <c r="P228" i="12"/>
  <c r="N228" i="12"/>
  <c r="M228" i="12"/>
  <c r="J228" i="12"/>
  <c r="F228" i="12"/>
  <c r="AD227" i="12"/>
  <c r="AC227" i="12"/>
  <c r="AB227" i="12"/>
  <c r="Y227" i="12"/>
  <c r="U227" i="12"/>
  <c r="S227" i="12"/>
  <c r="P227" i="12"/>
  <c r="N227" i="12"/>
  <c r="M227" i="12"/>
  <c r="J227" i="12"/>
  <c r="F227" i="12" s="1"/>
  <c r="G227" i="12"/>
  <c r="AD226" i="12"/>
  <c r="AC226" i="12"/>
  <c r="AB226" i="12"/>
  <c r="V226" i="12" s="1"/>
  <c r="Y226" i="12"/>
  <c r="U226" i="12"/>
  <c r="S226" i="12"/>
  <c r="P226" i="12"/>
  <c r="N226" i="12"/>
  <c r="M226" i="12"/>
  <c r="E226" i="12" s="1"/>
  <c r="J226" i="12"/>
  <c r="F226" i="12" s="1"/>
  <c r="AF225" i="12"/>
  <c r="AD225" i="12"/>
  <c r="AC225" i="12"/>
  <c r="AB225" i="12"/>
  <c r="Y225" i="12"/>
  <c r="U225" i="12"/>
  <c r="S225" i="12"/>
  <c r="P225" i="12"/>
  <c r="N225" i="12"/>
  <c r="M225" i="12"/>
  <c r="J225" i="12"/>
  <c r="G225" i="12"/>
  <c r="AF224" i="12"/>
  <c r="AD224" i="12"/>
  <c r="AC224" i="12"/>
  <c r="AB224" i="12"/>
  <c r="V224" i="12" s="1"/>
  <c r="Y224" i="12"/>
  <c r="U224" i="12"/>
  <c r="S224" i="12"/>
  <c r="P224" i="12"/>
  <c r="E224" i="12" s="1"/>
  <c r="N224" i="12"/>
  <c r="M224" i="12"/>
  <c r="J224" i="12"/>
  <c r="AF223" i="12"/>
  <c r="AD223" i="12"/>
  <c r="AC223" i="12"/>
  <c r="AB223" i="12"/>
  <c r="Y223" i="12"/>
  <c r="V223" i="12"/>
  <c r="U223" i="12"/>
  <c r="S223" i="12"/>
  <c r="P223" i="12"/>
  <c r="N223" i="12"/>
  <c r="M223" i="12"/>
  <c r="G223" i="12" s="1"/>
  <c r="J223" i="12"/>
  <c r="F223" i="12"/>
  <c r="AD222" i="12"/>
  <c r="AF222" i="12" s="1"/>
  <c r="AC222" i="12"/>
  <c r="AB222" i="12"/>
  <c r="Y222" i="12"/>
  <c r="U222" i="12"/>
  <c r="S222" i="12"/>
  <c r="P222" i="12"/>
  <c r="N222" i="12"/>
  <c r="M222" i="12"/>
  <c r="J222" i="12"/>
  <c r="G222" i="12"/>
  <c r="E222" i="12"/>
  <c r="AD221" i="12"/>
  <c r="AC221" i="12"/>
  <c r="AB221" i="12"/>
  <c r="Y221" i="12"/>
  <c r="V221" i="12" s="1"/>
  <c r="U221" i="12"/>
  <c r="S221" i="12"/>
  <c r="P221" i="12"/>
  <c r="E221" i="12" s="1"/>
  <c r="N221" i="12"/>
  <c r="M221" i="12"/>
  <c r="J221" i="12"/>
  <c r="G221" i="12"/>
  <c r="AF220" i="12"/>
  <c r="AD220" i="12"/>
  <c r="AC220" i="12"/>
  <c r="AB220" i="12"/>
  <c r="Y220" i="12"/>
  <c r="V220" i="12" s="1"/>
  <c r="U220" i="12"/>
  <c r="S220" i="12"/>
  <c r="P220" i="12"/>
  <c r="N220" i="12"/>
  <c r="M220" i="12"/>
  <c r="J220" i="12"/>
  <c r="G220" i="12"/>
  <c r="AD219" i="12"/>
  <c r="AF219" i="12" s="1"/>
  <c r="AC219" i="12"/>
  <c r="AB219" i="12"/>
  <c r="Y219" i="12"/>
  <c r="V219" i="12" s="1"/>
  <c r="U219" i="12"/>
  <c r="S219" i="12"/>
  <c r="P219" i="12"/>
  <c r="N219" i="12"/>
  <c r="M219" i="12"/>
  <c r="E219" i="12" s="1"/>
  <c r="D219" i="12" s="1"/>
  <c r="J219" i="12"/>
  <c r="F219" i="12" s="1"/>
  <c r="AD218" i="12"/>
  <c r="AC218" i="12"/>
  <c r="AB218" i="12"/>
  <c r="Y218" i="12"/>
  <c r="V218" i="12"/>
  <c r="U218" i="12"/>
  <c r="S218" i="12"/>
  <c r="P218" i="12"/>
  <c r="N218" i="12"/>
  <c r="M218" i="12"/>
  <c r="J218" i="12"/>
  <c r="G218" i="12" s="1"/>
  <c r="F218" i="12"/>
  <c r="AD217" i="12"/>
  <c r="AC217" i="12"/>
  <c r="AF217" i="12" s="1"/>
  <c r="AB217" i="12"/>
  <c r="Y217" i="12"/>
  <c r="U217" i="12"/>
  <c r="S217" i="12"/>
  <c r="P217" i="12"/>
  <c r="N217" i="12"/>
  <c r="M217" i="12"/>
  <c r="J217" i="12"/>
  <c r="AD216" i="12"/>
  <c r="AC216" i="12"/>
  <c r="AB216" i="12"/>
  <c r="V216" i="12" s="1"/>
  <c r="Y216" i="12"/>
  <c r="U216" i="12"/>
  <c r="S216" i="12"/>
  <c r="P216" i="12"/>
  <c r="E216" i="12" s="1"/>
  <c r="N216" i="12"/>
  <c r="M216" i="12"/>
  <c r="J216" i="12"/>
  <c r="AD215" i="12"/>
  <c r="AC215" i="12"/>
  <c r="AF215" i="12" s="1"/>
  <c r="AB215" i="12"/>
  <c r="Y215" i="12"/>
  <c r="V215" i="12"/>
  <c r="U215" i="12"/>
  <c r="S215" i="12"/>
  <c r="P215" i="12"/>
  <c r="N215" i="12"/>
  <c r="M215" i="12"/>
  <c r="J215" i="12"/>
  <c r="F215" i="12"/>
  <c r="AD214" i="12"/>
  <c r="AF214" i="12" s="1"/>
  <c r="AC214" i="12"/>
  <c r="AB214" i="12"/>
  <c r="Y214" i="12"/>
  <c r="V214" i="12"/>
  <c r="U214" i="12"/>
  <c r="S214" i="12"/>
  <c r="P214" i="12"/>
  <c r="N214" i="12"/>
  <c r="M214" i="12"/>
  <c r="J214" i="12"/>
  <c r="G214" i="12"/>
  <c r="F214" i="12"/>
  <c r="E214" i="12"/>
  <c r="D214" i="12" s="1"/>
  <c r="AD213" i="12"/>
  <c r="AC213" i="12"/>
  <c r="AF213" i="12" s="1"/>
  <c r="AB213" i="12"/>
  <c r="V213" i="12" s="1"/>
  <c r="Y213" i="12"/>
  <c r="U213" i="12"/>
  <c r="S213" i="12"/>
  <c r="P213" i="12"/>
  <c r="N213" i="12"/>
  <c r="M213" i="12"/>
  <c r="J213" i="12"/>
  <c r="G213" i="12" s="1"/>
  <c r="E213" i="12"/>
  <c r="AD212" i="12"/>
  <c r="AC212" i="12"/>
  <c r="AF212" i="12" s="1"/>
  <c r="AB212" i="12"/>
  <c r="V212" i="12" s="1"/>
  <c r="Y212" i="12"/>
  <c r="U212" i="12"/>
  <c r="S212" i="12"/>
  <c r="P212" i="12"/>
  <c r="N212" i="12"/>
  <c r="M212" i="12"/>
  <c r="E212" i="12" s="1"/>
  <c r="J212" i="12"/>
  <c r="AD211" i="12"/>
  <c r="AC211" i="12"/>
  <c r="AB211" i="12"/>
  <c r="E211" i="12" s="1"/>
  <c r="Y211" i="12"/>
  <c r="U211" i="12"/>
  <c r="S211" i="12"/>
  <c r="P211" i="12"/>
  <c r="N211" i="12"/>
  <c r="M211" i="12"/>
  <c r="J211" i="12"/>
  <c r="G211" i="12"/>
  <c r="AD210" i="12"/>
  <c r="AC210" i="12"/>
  <c r="AB210" i="12"/>
  <c r="Y210" i="12"/>
  <c r="V210" i="12"/>
  <c r="U210" i="12"/>
  <c r="S210" i="12"/>
  <c r="P210" i="12"/>
  <c r="N210" i="12"/>
  <c r="M210" i="12"/>
  <c r="E210" i="12" s="1"/>
  <c r="D210" i="12" s="1"/>
  <c r="J210" i="12"/>
  <c r="F210" i="12"/>
  <c r="AD209" i="12"/>
  <c r="AF209" i="12" s="1"/>
  <c r="AC209" i="12"/>
  <c r="AB209" i="12"/>
  <c r="Y209" i="12"/>
  <c r="V209" i="12" s="1"/>
  <c r="U209" i="12"/>
  <c r="S209" i="12"/>
  <c r="P209" i="12"/>
  <c r="N209" i="12"/>
  <c r="M209" i="12"/>
  <c r="E209" i="12" s="1"/>
  <c r="J209" i="12"/>
  <c r="AD208" i="12"/>
  <c r="AF208" i="12" s="1"/>
  <c r="AC208" i="12"/>
  <c r="AB208" i="12"/>
  <c r="V208" i="12" s="1"/>
  <c r="Y208" i="12"/>
  <c r="U208" i="12"/>
  <c r="S208" i="12"/>
  <c r="P208" i="12"/>
  <c r="N208" i="12"/>
  <c r="M208" i="12"/>
  <c r="J208" i="12"/>
  <c r="E208" i="12"/>
  <c r="AF207" i="12"/>
  <c r="AD207" i="12"/>
  <c r="AC207" i="12"/>
  <c r="AB207" i="12"/>
  <c r="Y207" i="12"/>
  <c r="V207" i="12"/>
  <c r="U207" i="12"/>
  <c r="S207" i="12"/>
  <c r="P207" i="12"/>
  <c r="E207" i="12" s="1"/>
  <c r="D207" i="12" s="1"/>
  <c r="N207" i="12"/>
  <c r="M207" i="12"/>
  <c r="G207" i="12" s="1"/>
  <c r="J207" i="12"/>
  <c r="F207" i="12"/>
  <c r="AF206" i="12"/>
  <c r="AD206" i="12"/>
  <c r="AC206" i="12"/>
  <c r="AB206" i="12"/>
  <c r="Y206" i="12"/>
  <c r="V206" i="12" s="1"/>
  <c r="U206" i="12"/>
  <c r="S206" i="12"/>
  <c r="P206" i="12"/>
  <c r="N206" i="12"/>
  <c r="M206" i="12"/>
  <c r="J206" i="12"/>
  <c r="G206" i="12"/>
  <c r="E206" i="12"/>
  <c r="AD205" i="12"/>
  <c r="AC205" i="12"/>
  <c r="AB205" i="12"/>
  <c r="Y205" i="12"/>
  <c r="V205" i="12"/>
  <c r="U205" i="12"/>
  <c r="S205" i="12"/>
  <c r="P205" i="12"/>
  <c r="E205" i="12" s="1"/>
  <c r="D205" i="12" s="1"/>
  <c r="N205" i="12"/>
  <c r="M205" i="12"/>
  <c r="J205" i="12"/>
  <c r="G205" i="12"/>
  <c r="F205" i="12"/>
  <c r="AF204" i="12"/>
  <c r="AD204" i="12"/>
  <c r="AC204" i="12"/>
  <c r="AB204" i="12"/>
  <c r="Y204" i="12"/>
  <c r="V204" i="12" s="1"/>
  <c r="U204" i="12"/>
  <c r="S204" i="12"/>
  <c r="P204" i="12"/>
  <c r="N204" i="12"/>
  <c r="M204" i="12"/>
  <c r="J204" i="12"/>
  <c r="G204" i="12"/>
  <c r="AD203" i="12"/>
  <c r="AF203" i="12" s="1"/>
  <c r="AC203" i="12"/>
  <c r="AB203" i="12"/>
  <c r="Y203" i="12"/>
  <c r="V203" i="12" s="1"/>
  <c r="U203" i="12"/>
  <c r="S203" i="12"/>
  <c r="P203" i="12"/>
  <c r="N203" i="12"/>
  <c r="M203" i="12"/>
  <c r="J203" i="12"/>
  <c r="AD202" i="12"/>
  <c r="AC202" i="12"/>
  <c r="AB202" i="12"/>
  <c r="V202" i="12" s="1"/>
  <c r="Y202" i="12"/>
  <c r="U202" i="12"/>
  <c r="S202" i="12"/>
  <c r="P202" i="12"/>
  <c r="N202" i="12"/>
  <c r="M202" i="12"/>
  <c r="J202" i="12"/>
  <c r="G202" i="12" s="1"/>
  <c r="F202" i="12"/>
  <c r="AD201" i="12"/>
  <c r="AF201" i="12" s="1"/>
  <c r="AC201" i="12"/>
  <c r="AB201" i="12"/>
  <c r="Y201" i="12"/>
  <c r="V201" i="12" s="1"/>
  <c r="U201" i="12"/>
  <c r="S201" i="12"/>
  <c r="P201" i="12"/>
  <c r="N201" i="12"/>
  <c r="M201" i="12"/>
  <c r="J201" i="12"/>
  <c r="F201" i="12" s="1"/>
  <c r="AD200" i="12"/>
  <c r="AF200" i="12" s="1"/>
  <c r="AC200" i="12"/>
  <c r="AB200" i="12"/>
  <c r="Y200" i="12"/>
  <c r="U200" i="12"/>
  <c r="S200" i="12"/>
  <c r="P200" i="12"/>
  <c r="N200" i="12"/>
  <c r="M200" i="12"/>
  <c r="J200" i="12"/>
  <c r="AD199" i="12"/>
  <c r="AC199" i="12"/>
  <c r="AF199" i="12" s="1"/>
  <c r="AB199" i="12"/>
  <c r="Y199" i="12"/>
  <c r="V199" i="12"/>
  <c r="U199" i="12"/>
  <c r="S199" i="12"/>
  <c r="P199" i="12"/>
  <c r="N199" i="12"/>
  <c r="M199" i="12"/>
  <c r="G199" i="12" s="1"/>
  <c r="J199" i="12"/>
  <c r="F199" i="12"/>
  <c r="AD198" i="12"/>
  <c r="AF198" i="12" s="1"/>
  <c r="AC198" i="12"/>
  <c r="AB198" i="12"/>
  <c r="E198" i="12" s="1"/>
  <c r="D198" i="12" s="1"/>
  <c r="Y198" i="12"/>
  <c r="V198" i="12"/>
  <c r="U198" i="12"/>
  <c r="S198" i="12"/>
  <c r="P198" i="12"/>
  <c r="N198" i="12"/>
  <c r="M198" i="12"/>
  <c r="J198" i="12"/>
  <c r="G198" i="12"/>
  <c r="F198" i="12"/>
  <c r="AD197" i="12"/>
  <c r="AC197" i="12"/>
  <c r="AF197" i="12" s="1"/>
  <c r="AB197" i="12"/>
  <c r="Y197" i="12"/>
  <c r="V197" i="12"/>
  <c r="U197" i="12"/>
  <c r="S197" i="12"/>
  <c r="P197" i="12"/>
  <c r="N197" i="12"/>
  <c r="M197" i="12"/>
  <c r="J197" i="12"/>
  <c r="F197" i="12"/>
  <c r="AD196" i="12"/>
  <c r="AF196" i="12" s="1"/>
  <c r="AC196" i="12"/>
  <c r="AB196" i="12"/>
  <c r="Y196" i="12"/>
  <c r="V196" i="12"/>
  <c r="U196" i="12"/>
  <c r="S196" i="12"/>
  <c r="P196" i="12"/>
  <c r="N196" i="12"/>
  <c r="M196" i="12"/>
  <c r="J196" i="12"/>
  <c r="F196" i="12"/>
  <c r="AD195" i="12"/>
  <c r="AC195" i="12"/>
  <c r="AB195" i="12"/>
  <c r="Y195" i="12"/>
  <c r="U195" i="12"/>
  <c r="S195" i="12"/>
  <c r="P195" i="12"/>
  <c r="N195" i="12"/>
  <c r="M195" i="12"/>
  <c r="J195" i="12"/>
  <c r="F195" i="12" s="1"/>
  <c r="G195" i="12"/>
  <c r="AF194" i="12"/>
  <c r="AD194" i="12"/>
  <c r="AC194" i="12"/>
  <c r="AB194" i="12"/>
  <c r="Y194" i="12"/>
  <c r="V194" i="12"/>
  <c r="U194" i="12"/>
  <c r="S194" i="12"/>
  <c r="P194" i="12"/>
  <c r="N194" i="12"/>
  <c r="M194" i="12"/>
  <c r="J194" i="12"/>
  <c r="G194" i="12" s="1"/>
  <c r="F194" i="12"/>
  <c r="AD193" i="12"/>
  <c r="AF193" i="12" s="1"/>
  <c r="AC193" i="12"/>
  <c r="AB193" i="12"/>
  <c r="Y193" i="12"/>
  <c r="V193" i="12" s="1"/>
  <c r="U193" i="12"/>
  <c r="S193" i="12"/>
  <c r="P193" i="12"/>
  <c r="N193" i="12"/>
  <c r="M193" i="12"/>
  <c r="J193" i="12"/>
  <c r="AF192" i="12"/>
  <c r="AD192" i="12"/>
  <c r="AC192" i="12"/>
  <c r="AB192" i="12"/>
  <c r="Y192" i="12"/>
  <c r="V192" i="12"/>
  <c r="U192" i="12"/>
  <c r="S192" i="12"/>
  <c r="P192" i="12"/>
  <c r="N192" i="12"/>
  <c r="M192" i="12"/>
  <c r="J192" i="12"/>
  <c r="G192" i="12" s="1"/>
  <c r="F192" i="12"/>
  <c r="E192" i="12"/>
  <c r="D192" i="12"/>
  <c r="AF191" i="12"/>
  <c r="AD191" i="12"/>
  <c r="AC191" i="12"/>
  <c r="AB191" i="12"/>
  <c r="Y191" i="12"/>
  <c r="V191" i="12"/>
  <c r="U191" i="12"/>
  <c r="S191" i="12"/>
  <c r="P191" i="12"/>
  <c r="N191" i="12"/>
  <c r="M191" i="12"/>
  <c r="G191" i="12" s="1"/>
  <c r="J191" i="12"/>
  <c r="F191" i="12"/>
  <c r="AD190" i="12"/>
  <c r="AF190" i="12" s="1"/>
  <c r="AC190" i="12"/>
  <c r="AB190" i="12"/>
  <c r="Y190" i="12"/>
  <c r="V190" i="12"/>
  <c r="U190" i="12"/>
  <c r="S190" i="12"/>
  <c r="P190" i="12"/>
  <c r="N190" i="12"/>
  <c r="M190" i="12"/>
  <c r="J190" i="12"/>
  <c r="G190" i="12"/>
  <c r="F190" i="12"/>
  <c r="E190" i="12"/>
  <c r="AF189" i="12"/>
  <c r="AD189" i="12"/>
  <c r="AC189" i="12"/>
  <c r="AB189" i="12"/>
  <c r="Y189" i="12"/>
  <c r="V189" i="12" s="1"/>
  <c r="U189" i="12"/>
  <c r="S189" i="12"/>
  <c r="P189" i="12"/>
  <c r="E189" i="12" s="1"/>
  <c r="N189" i="12"/>
  <c r="M189" i="12"/>
  <c r="J189" i="12"/>
  <c r="G189" i="12"/>
  <c r="AF188" i="12"/>
  <c r="AD188" i="12"/>
  <c r="AC188" i="12"/>
  <c r="AB188" i="12"/>
  <c r="Y188" i="12"/>
  <c r="V188" i="12" s="1"/>
  <c r="U188" i="12"/>
  <c r="S188" i="12"/>
  <c r="P188" i="12"/>
  <c r="N188" i="12"/>
  <c r="M188" i="12"/>
  <c r="E188" i="12" s="1"/>
  <c r="D188" i="12" s="1"/>
  <c r="J188" i="12"/>
  <c r="F188" i="12" s="1"/>
  <c r="AD187" i="12"/>
  <c r="AC187" i="12"/>
  <c r="AB187" i="12"/>
  <c r="Y187" i="12"/>
  <c r="U187" i="12"/>
  <c r="S187" i="12"/>
  <c r="P187" i="12"/>
  <c r="N187" i="12"/>
  <c r="M187" i="12"/>
  <c r="J187" i="12"/>
  <c r="F187" i="12" s="1"/>
  <c r="AF186" i="12"/>
  <c r="AD186" i="12"/>
  <c r="AC186" i="12"/>
  <c r="AB186" i="12"/>
  <c r="Y186" i="12"/>
  <c r="U186" i="12"/>
  <c r="S186" i="12"/>
  <c r="P186" i="12"/>
  <c r="N186" i="12"/>
  <c r="M186" i="12"/>
  <c r="J186" i="12"/>
  <c r="G186" i="12"/>
  <c r="AF185" i="12"/>
  <c r="AD185" i="12"/>
  <c r="AC185" i="12"/>
  <c r="AB185" i="12"/>
  <c r="Y185" i="12"/>
  <c r="U185" i="12"/>
  <c r="S185" i="12"/>
  <c r="P185" i="12"/>
  <c r="E185" i="12" s="1"/>
  <c r="N185" i="12"/>
  <c r="M185" i="12"/>
  <c r="J185" i="12"/>
  <c r="G185" i="12"/>
  <c r="AF184" i="12"/>
  <c r="AD184" i="12"/>
  <c r="AC184" i="12"/>
  <c r="AB184" i="12"/>
  <c r="Y184" i="12"/>
  <c r="V184" i="12"/>
  <c r="U184" i="12"/>
  <c r="S184" i="12"/>
  <c r="P184" i="12"/>
  <c r="N184" i="12"/>
  <c r="M184" i="12"/>
  <c r="J184" i="12"/>
  <c r="G184" i="12" s="1"/>
  <c r="F184" i="12"/>
  <c r="E184" i="12"/>
  <c r="AF183" i="12"/>
  <c r="AD183" i="12"/>
  <c r="AC183" i="12"/>
  <c r="AB183" i="12"/>
  <c r="Y183" i="12"/>
  <c r="V183" i="12"/>
  <c r="U183" i="12"/>
  <c r="S183" i="12"/>
  <c r="P183" i="12"/>
  <c r="E183" i="12" s="1"/>
  <c r="D183" i="12" s="1"/>
  <c r="N183" i="12"/>
  <c r="M183" i="12"/>
  <c r="J183" i="12"/>
  <c r="G183" i="12"/>
  <c r="F183" i="12"/>
  <c r="AF182" i="12"/>
  <c r="AD182" i="12"/>
  <c r="AC182" i="12"/>
  <c r="AB182" i="12"/>
  <c r="E182" i="12" s="1"/>
  <c r="Y182" i="12"/>
  <c r="V182" i="12" s="1"/>
  <c r="U182" i="12"/>
  <c r="S182" i="12"/>
  <c r="P182" i="12"/>
  <c r="N182" i="12"/>
  <c r="M182" i="12"/>
  <c r="J182" i="12"/>
  <c r="G182" i="12"/>
  <c r="AD181" i="12"/>
  <c r="AC181" i="12"/>
  <c r="AF181" i="12" s="1"/>
  <c r="AB181" i="12"/>
  <c r="Y181" i="12"/>
  <c r="V181" i="12" s="1"/>
  <c r="U181" i="12"/>
  <c r="S181" i="12"/>
  <c r="P181" i="12"/>
  <c r="N181" i="12"/>
  <c r="M181" i="12"/>
  <c r="E181" i="12" s="1"/>
  <c r="J181" i="12"/>
  <c r="AD180" i="12"/>
  <c r="AC180" i="12"/>
  <c r="AB180" i="12"/>
  <c r="Y180" i="12"/>
  <c r="V180" i="12"/>
  <c r="U180" i="12"/>
  <c r="S180" i="12"/>
  <c r="P180" i="12"/>
  <c r="N180" i="12"/>
  <c r="M180" i="12"/>
  <c r="E180" i="12" s="1"/>
  <c r="J180" i="12"/>
  <c r="G180" i="12" s="1"/>
  <c r="F180" i="12"/>
  <c r="AD179" i="12"/>
  <c r="AC179" i="12"/>
  <c r="AB179" i="12"/>
  <c r="Y179" i="12"/>
  <c r="V179" i="12" s="1"/>
  <c r="U179" i="12"/>
  <c r="S179" i="12"/>
  <c r="P179" i="12"/>
  <c r="N179" i="12"/>
  <c r="M179" i="12"/>
  <c r="E179" i="12" s="1"/>
  <c r="D179" i="12" s="1"/>
  <c r="J179" i="12"/>
  <c r="F179" i="12" s="1"/>
  <c r="G179" i="12"/>
  <c r="AF178" i="12"/>
  <c r="AD178" i="12"/>
  <c r="AC178" i="12"/>
  <c r="AB178" i="12"/>
  <c r="V178" i="12" s="1"/>
  <c r="Y178" i="12"/>
  <c r="U178" i="12"/>
  <c r="S178" i="12"/>
  <c r="P178" i="12"/>
  <c r="N178" i="12"/>
  <c r="M178" i="12"/>
  <c r="J178" i="12"/>
  <c r="AF177" i="12"/>
  <c r="AD177" i="12"/>
  <c r="AC177" i="12"/>
  <c r="AB177" i="12"/>
  <c r="Y177" i="12"/>
  <c r="V177" i="12"/>
  <c r="U177" i="12"/>
  <c r="S177" i="12"/>
  <c r="P177" i="12"/>
  <c r="N177" i="12"/>
  <c r="M177" i="12"/>
  <c r="G177" i="12" s="1"/>
  <c r="J177" i="12"/>
  <c r="F177" i="12"/>
  <c r="E177" i="12"/>
  <c r="D177" i="12"/>
  <c r="AD176" i="12"/>
  <c r="AF176" i="12" s="1"/>
  <c r="AC176" i="12"/>
  <c r="AB176" i="12"/>
  <c r="Y176" i="12"/>
  <c r="V176" i="12"/>
  <c r="U176" i="12"/>
  <c r="S176" i="12"/>
  <c r="P176" i="12"/>
  <c r="N176" i="12"/>
  <c r="M176" i="12"/>
  <c r="J176" i="12"/>
  <c r="G176" i="12"/>
  <c r="F176" i="12"/>
  <c r="E176" i="12"/>
  <c r="AF175" i="12"/>
  <c r="AD175" i="12"/>
  <c r="AC175" i="12"/>
  <c r="AB175" i="12"/>
  <c r="Y175" i="12"/>
  <c r="V175" i="12"/>
  <c r="U175" i="12"/>
  <c r="S175" i="12"/>
  <c r="P175" i="12"/>
  <c r="E175" i="12" s="1"/>
  <c r="D175" i="12" s="1"/>
  <c r="N175" i="12"/>
  <c r="M175" i="12"/>
  <c r="J175" i="12"/>
  <c r="G175" i="12"/>
  <c r="F175" i="12"/>
  <c r="AF174" i="12"/>
  <c r="AD174" i="12"/>
  <c r="AC174" i="12"/>
  <c r="AB174" i="12"/>
  <c r="Y174" i="12"/>
  <c r="V174" i="12" s="1"/>
  <c r="U174" i="12"/>
  <c r="S174" i="12"/>
  <c r="P174" i="12"/>
  <c r="N174" i="12"/>
  <c r="M174" i="12"/>
  <c r="E174" i="12" s="1"/>
  <c r="J174" i="12"/>
  <c r="G174" i="12" s="1"/>
  <c r="AD173" i="12"/>
  <c r="AC173" i="12"/>
  <c r="AB173" i="12"/>
  <c r="Y173" i="12"/>
  <c r="V173" i="12" s="1"/>
  <c r="U173" i="12"/>
  <c r="S173" i="12"/>
  <c r="P173" i="12"/>
  <c r="N173" i="12"/>
  <c r="M173" i="12"/>
  <c r="J173" i="12"/>
  <c r="E173" i="12"/>
  <c r="AD172" i="12"/>
  <c r="AF172" i="12" s="1"/>
  <c r="AC172" i="12"/>
  <c r="AB172" i="12"/>
  <c r="Y172" i="12"/>
  <c r="V172" i="12"/>
  <c r="U172" i="12"/>
  <c r="S172" i="12"/>
  <c r="P172" i="12"/>
  <c r="N172" i="12"/>
  <c r="M172" i="12"/>
  <c r="E172" i="12" s="1"/>
  <c r="D172" i="12" s="1"/>
  <c r="J172" i="12"/>
  <c r="G172" i="12" s="1"/>
  <c r="F172" i="12"/>
  <c r="AD171" i="12"/>
  <c r="AF171" i="12" s="1"/>
  <c r="AC171" i="12"/>
  <c r="AB171" i="12"/>
  <c r="Y171" i="12"/>
  <c r="V171" i="12" s="1"/>
  <c r="U171" i="12"/>
  <c r="S171" i="12"/>
  <c r="P171" i="12"/>
  <c r="N171" i="12"/>
  <c r="M171" i="12"/>
  <c r="E171" i="12" s="1"/>
  <c r="J171" i="12"/>
  <c r="G171" i="12"/>
  <c r="AF170" i="12"/>
  <c r="AD170" i="12"/>
  <c r="AC170" i="12"/>
  <c r="AB170" i="12"/>
  <c r="V170" i="12" s="1"/>
  <c r="Y170" i="12"/>
  <c r="U170" i="12"/>
  <c r="S170" i="12"/>
  <c r="P170" i="12"/>
  <c r="E170" i="12" s="1"/>
  <c r="N170" i="12"/>
  <c r="M170" i="12"/>
  <c r="J170" i="12"/>
  <c r="AF169" i="12"/>
  <c r="AD169" i="12"/>
  <c r="AC169" i="12"/>
  <c r="AB169" i="12"/>
  <c r="Y169" i="12"/>
  <c r="V169" i="12"/>
  <c r="U169" i="12"/>
  <c r="S169" i="12"/>
  <c r="P169" i="12"/>
  <c r="N169" i="12"/>
  <c r="M169" i="12"/>
  <c r="E169" i="12" s="1"/>
  <c r="D169" i="12" s="1"/>
  <c r="J169" i="12"/>
  <c r="F169" i="12"/>
  <c r="AD168" i="12"/>
  <c r="AF168" i="12" s="1"/>
  <c r="AC168" i="12"/>
  <c r="AB168" i="12"/>
  <c r="Y168" i="12"/>
  <c r="V168" i="12"/>
  <c r="U168" i="12"/>
  <c r="S168" i="12"/>
  <c r="P168" i="12"/>
  <c r="N168" i="12"/>
  <c r="M168" i="12"/>
  <c r="J168" i="12"/>
  <c r="F168" i="12"/>
  <c r="E168" i="12"/>
  <c r="D168" i="12" s="1"/>
  <c r="AD167" i="12"/>
  <c r="AF167" i="12" s="1"/>
  <c r="AC167" i="12"/>
  <c r="AB167" i="12"/>
  <c r="Y167" i="12"/>
  <c r="V167" i="12"/>
  <c r="U167" i="12"/>
  <c r="S167" i="12"/>
  <c r="P167" i="12"/>
  <c r="N167" i="12"/>
  <c r="M167" i="12"/>
  <c r="J167" i="12"/>
  <c r="G167" i="12"/>
  <c r="F167" i="12"/>
  <c r="E167" i="12"/>
  <c r="D167" i="12" s="1"/>
  <c r="AF166" i="12"/>
  <c r="AD166" i="12"/>
  <c r="AC166" i="12"/>
  <c r="AB166" i="12"/>
  <c r="Y166" i="12"/>
  <c r="V166" i="12" s="1"/>
  <c r="U166" i="12"/>
  <c r="S166" i="12"/>
  <c r="P166" i="12"/>
  <c r="E166" i="12" s="1"/>
  <c r="N166" i="12"/>
  <c r="M166" i="12"/>
  <c r="J166" i="12"/>
  <c r="G166" i="12"/>
  <c r="AF165" i="12"/>
  <c r="AD165" i="12"/>
  <c r="AC165" i="12"/>
  <c r="AB165" i="12"/>
  <c r="Y165" i="12"/>
  <c r="U165" i="12"/>
  <c r="S165" i="12"/>
  <c r="P165" i="12"/>
  <c r="N165" i="12"/>
  <c r="M165" i="12"/>
  <c r="J165" i="12"/>
  <c r="G165" i="12"/>
  <c r="AD164" i="12"/>
  <c r="AF164" i="12" s="1"/>
  <c r="AC164" i="12"/>
  <c r="AB164" i="12"/>
  <c r="Y164" i="12"/>
  <c r="U164" i="12"/>
  <c r="S164" i="12"/>
  <c r="P164" i="12"/>
  <c r="N164" i="12"/>
  <c r="M164" i="12"/>
  <c r="J164" i="12"/>
  <c r="E164" i="12"/>
  <c r="AD163" i="12"/>
  <c r="AC163" i="12"/>
  <c r="AB163" i="12"/>
  <c r="Y163" i="12"/>
  <c r="V163" i="12"/>
  <c r="U163" i="12"/>
  <c r="S163" i="12"/>
  <c r="P163" i="12"/>
  <c r="N163" i="12"/>
  <c r="M163" i="12"/>
  <c r="E163" i="12" s="1"/>
  <c r="J163" i="12"/>
  <c r="F163" i="12"/>
  <c r="AD162" i="12"/>
  <c r="AC162" i="12"/>
  <c r="AB162" i="12"/>
  <c r="Y162" i="12"/>
  <c r="V162" i="12" s="1"/>
  <c r="U162" i="12"/>
  <c r="S162" i="12"/>
  <c r="P162" i="12"/>
  <c r="N162" i="12"/>
  <c r="M162" i="12"/>
  <c r="J162" i="12"/>
  <c r="F162" i="12" s="1"/>
  <c r="G162" i="12"/>
  <c r="AF161" i="12"/>
  <c r="AD161" i="12"/>
  <c r="AC161" i="12"/>
  <c r="AB161" i="12"/>
  <c r="Y161" i="12"/>
  <c r="U161" i="12"/>
  <c r="S161" i="12"/>
  <c r="P161" i="12"/>
  <c r="N161" i="12"/>
  <c r="M161" i="12"/>
  <c r="J161" i="12"/>
  <c r="AD160" i="12"/>
  <c r="AC160" i="12"/>
  <c r="AF160" i="12" s="1"/>
  <c r="AB160" i="12"/>
  <c r="Y160" i="12"/>
  <c r="V160" i="12"/>
  <c r="U160" i="12"/>
  <c r="S160" i="12"/>
  <c r="P160" i="12"/>
  <c r="N160" i="12"/>
  <c r="M160" i="12"/>
  <c r="J160" i="12"/>
  <c r="G160" i="12" s="1"/>
  <c r="F160" i="12"/>
  <c r="E160" i="12"/>
  <c r="D160" i="12" s="1"/>
  <c r="AD159" i="12"/>
  <c r="AF159" i="12" s="1"/>
  <c r="AC159" i="12"/>
  <c r="AB159" i="12"/>
  <c r="Y159" i="12"/>
  <c r="V159" i="12"/>
  <c r="U159" i="12"/>
  <c r="S159" i="12"/>
  <c r="P159" i="12"/>
  <c r="N159" i="12"/>
  <c r="M159" i="12"/>
  <c r="J159" i="12"/>
  <c r="G159" i="12"/>
  <c r="F159" i="12"/>
  <c r="E159" i="12"/>
  <c r="D159" i="12" s="1"/>
  <c r="AF158" i="12"/>
  <c r="AD158" i="12"/>
  <c r="AC158" i="12"/>
  <c r="AB158" i="12"/>
  <c r="Y158" i="12"/>
  <c r="V158" i="12"/>
  <c r="U158" i="12"/>
  <c r="S158" i="12"/>
  <c r="P158" i="12"/>
  <c r="E158" i="12" s="1"/>
  <c r="N158" i="12"/>
  <c r="M158" i="12"/>
  <c r="J158" i="12"/>
  <c r="G158" i="12"/>
  <c r="F158" i="12"/>
  <c r="AF157" i="12"/>
  <c r="AD157" i="12"/>
  <c r="AC157" i="12"/>
  <c r="AB157" i="12"/>
  <c r="Y157" i="12"/>
  <c r="U157" i="12"/>
  <c r="S157" i="12"/>
  <c r="P157" i="12"/>
  <c r="N157" i="12"/>
  <c r="M157" i="12"/>
  <c r="J157" i="12"/>
  <c r="F157" i="12" s="1"/>
  <c r="G157" i="12"/>
  <c r="AD156" i="12"/>
  <c r="AF156" i="12" s="1"/>
  <c r="AC156" i="12"/>
  <c r="AB156" i="12"/>
  <c r="Y156" i="12"/>
  <c r="U156" i="12"/>
  <c r="S156" i="12"/>
  <c r="P156" i="12"/>
  <c r="N156" i="12"/>
  <c r="M156" i="12"/>
  <c r="J156" i="12"/>
  <c r="E156" i="12"/>
  <c r="AD155" i="12"/>
  <c r="AC155" i="12"/>
  <c r="AB155" i="12"/>
  <c r="Y155" i="12"/>
  <c r="V155" i="12"/>
  <c r="U155" i="12"/>
  <c r="S155" i="12"/>
  <c r="P155" i="12"/>
  <c r="N155" i="12"/>
  <c r="M155" i="12"/>
  <c r="E155" i="12" s="1"/>
  <c r="D155" i="12" s="1"/>
  <c r="J155" i="12"/>
  <c r="F155" i="12"/>
  <c r="AD154" i="12"/>
  <c r="AC154" i="12"/>
  <c r="AB154" i="12"/>
  <c r="Y154" i="12"/>
  <c r="V154" i="12" s="1"/>
  <c r="U154" i="12"/>
  <c r="S154" i="12"/>
  <c r="P154" i="12"/>
  <c r="N154" i="12"/>
  <c r="M154" i="12"/>
  <c r="E154" i="12" s="1"/>
  <c r="J154" i="12"/>
  <c r="F154" i="12" s="1"/>
  <c r="G154" i="12"/>
  <c r="AF153" i="12"/>
  <c r="AD153" i="12"/>
  <c r="AC153" i="12"/>
  <c r="AB153" i="12"/>
  <c r="V153" i="12" s="1"/>
  <c r="Y153" i="12"/>
  <c r="U153" i="12"/>
  <c r="S153" i="12"/>
  <c r="P153" i="12"/>
  <c r="N153" i="12"/>
  <c r="M153" i="12"/>
  <c r="J153" i="12"/>
  <c r="AF152" i="12"/>
  <c r="AD152" i="12"/>
  <c r="AC152" i="12"/>
  <c r="AB152" i="12"/>
  <c r="Y152" i="12"/>
  <c r="V152" i="12"/>
  <c r="U152" i="12"/>
  <c r="S152" i="12"/>
  <c r="P152" i="12"/>
  <c r="N152" i="12"/>
  <c r="M152" i="12"/>
  <c r="E152" i="12" s="1"/>
  <c r="D152" i="12" s="1"/>
  <c r="J152" i="12"/>
  <c r="G152" i="12" s="1"/>
  <c r="F152" i="12"/>
  <c r="AD151" i="12"/>
  <c r="AF151" i="12" s="1"/>
  <c r="AC151" i="12"/>
  <c r="AB151" i="12"/>
  <c r="Y151" i="12"/>
  <c r="V151" i="12"/>
  <c r="U151" i="12"/>
  <c r="S151" i="12"/>
  <c r="P151" i="12"/>
  <c r="N151" i="12"/>
  <c r="M151" i="12"/>
  <c r="J151" i="12"/>
  <c r="G151" i="12"/>
  <c r="F151" i="12"/>
  <c r="E151" i="12"/>
  <c r="D151" i="12" s="1"/>
  <c r="AF150" i="12"/>
  <c r="AD150" i="12"/>
  <c r="AC150" i="12"/>
  <c r="AB150" i="12"/>
  <c r="Y150" i="12"/>
  <c r="V150" i="12"/>
  <c r="U150" i="12"/>
  <c r="S150" i="12"/>
  <c r="P150" i="12"/>
  <c r="E150" i="12" s="1"/>
  <c r="N150" i="12"/>
  <c r="M150" i="12"/>
  <c r="J150" i="12"/>
  <c r="G150" i="12"/>
  <c r="F150" i="12"/>
  <c r="AF149" i="12"/>
  <c r="AD149" i="12"/>
  <c r="AC149" i="12"/>
  <c r="AB149" i="12"/>
  <c r="Y149" i="12"/>
  <c r="U149" i="12"/>
  <c r="S149" i="12"/>
  <c r="P149" i="12"/>
  <c r="N149" i="12"/>
  <c r="M149" i="12"/>
  <c r="J149" i="12"/>
  <c r="G149" i="12"/>
  <c r="AD148" i="12"/>
  <c r="AF148" i="12" s="1"/>
  <c r="AC148" i="12"/>
  <c r="AB148" i="12"/>
  <c r="Y148" i="12"/>
  <c r="V148" i="12" s="1"/>
  <c r="U148" i="12"/>
  <c r="S148" i="12"/>
  <c r="P148" i="12"/>
  <c r="N148" i="12"/>
  <c r="M148" i="12"/>
  <c r="E148" i="12" s="1"/>
  <c r="J148" i="12"/>
  <c r="AD147" i="12"/>
  <c r="AC147" i="12"/>
  <c r="AB147" i="12"/>
  <c r="Y147" i="12"/>
  <c r="V147" i="12"/>
  <c r="U147" i="12"/>
  <c r="S147" i="12"/>
  <c r="P147" i="12"/>
  <c r="N147" i="12"/>
  <c r="M147" i="12"/>
  <c r="E147" i="12" s="1"/>
  <c r="D147" i="12" s="1"/>
  <c r="J147" i="12"/>
  <c r="F147" i="12"/>
  <c r="AD146" i="12"/>
  <c r="AC146" i="12"/>
  <c r="AB146" i="12"/>
  <c r="Y146" i="12"/>
  <c r="V146" i="12" s="1"/>
  <c r="U146" i="12"/>
  <c r="S146" i="12"/>
  <c r="P146" i="12"/>
  <c r="N146" i="12"/>
  <c r="M146" i="12"/>
  <c r="J146" i="12"/>
  <c r="G146" i="12"/>
  <c r="AF145" i="12"/>
  <c r="AD145" i="12"/>
  <c r="AC145" i="12"/>
  <c r="AB145" i="12"/>
  <c r="V145" i="12" s="1"/>
  <c r="Y145" i="12"/>
  <c r="U145" i="12"/>
  <c r="S145" i="12"/>
  <c r="P145" i="12"/>
  <c r="N145" i="12"/>
  <c r="M145" i="12"/>
  <c r="J145" i="12"/>
  <c r="AD144" i="12"/>
  <c r="AC144" i="12"/>
  <c r="AF144" i="12" s="1"/>
  <c r="AB144" i="12"/>
  <c r="Y144" i="12"/>
  <c r="V144" i="12"/>
  <c r="U144" i="12"/>
  <c r="S144" i="12"/>
  <c r="P144" i="12"/>
  <c r="N144" i="12"/>
  <c r="M144" i="12"/>
  <c r="E144" i="12" s="1"/>
  <c r="D144" i="12" s="1"/>
  <c r="J144" i="12"/>
  <c r="G144" i="12" s="1"/>
  <c r="F144" i="12"/>
  <c r="AD143" i="12"/>
  <c r="AF143" i="12" s="1"/>
  <c r="AC143" i="12"/>
  <c r="AB143" i="12"/>
  <c r="Y143" i="12"/>
  <c r="V143" i="12"/>
  <c r="U143" i="12"/>
  <c r="S143" i="12"/>
  <c r="P143" i="12"/>
  <c r="N143" i="12"/>
  <c r="M143" i="12"/>
  <c r="J143" i="12"/>
  <c r="G143" i="12"/>
  <c r="F143" i="12"/>
  <c r="E143" i="12"/>
  <c r="AF142" i="12"/>
  <c r="AD142" i="12"/>
  <c r="AC142" i="12"/>
  <c r="AB142" i="12"/>
  <c r="Y142" i="12"/>
  <c r="V142" i="12"/>
  <c r="U142" i="12"/>
  <c r="S142" i="12"/>
  <c r="P142" i="12"/>
  <c r="E142" i="12" s="1"/>
  <c r="D142" i="12" s="1"/>
  <c r="N142" i="12"/>
  <c r="M142" i="12"/>
  <c r="J142" i="12"/>
  <c r="G142" i="12"/>
  <c r="F142" i="12"/>
  <c r="AF141" i="12"/>
  <c r="AD141" i="12"/>
  <c r="AC141" i="12"/>
  <c r="AB141" i="12"/>
  <c r="Y141" i="12"/>
  <c r="V141" i="12" s="1"/>
  <c r="U141" i="12"/>
  <c r="S141" i="12"/>
  <c r="P141" i="12"/>
  <c r="N141" i="12"/>
  <c r="M141" i="12"/>
  <c r="E141" i="12" s="1"/>
  <c r="J141" i="12"/>
  <c r="G141" i="12"/>
  <c r="AD140" i="12"/>
  <c r="AF140" i="12" s="1"/>
  <c r="AC140" i="12"/>
  <c r="AB140" i="12"/>
  <c r="V140" i="12" s="1"/>
  <c r="Y140" i="12"/>
  <c r="U140" i="12"/>
  <c r="S140" i="12"/>
  <c r="P140" i="12"/>
  <c r="N140" i="12"/>
  <c r="M140" i="12"/>
  <c r="E140" i="12" s="1"/>
  <c r="J140" i="12"/>
  <c r="AD139" i="12"/>
  <c r="AC139" i="12"/>
  <c r="AB139" i="12"/>
  <c r="Y139" i="12"/>
  <c r="V139" i="12"/>
  <c r="U139" i="12"/>
  <c r="S139" i="12"/>
  <c r="P139" i="12"/>
  <c r="N139" i="12"/>
  <c r="M139" i="12"/>
  <c r="J139" i="12"/>
  <c r="F139" i="12"/>
  <c r="AD138" i="12"/>
  <c r="AC138" i="12"/>
  <c r="AB138" i="12"/>
  <c r="Y138" i="12"/>
  <c r="V138" i="12" s="1"/>
  <c r="U138" i="12"/>
  <c r="S138" i="12"/>
  <c r="P138" i="12"/>
  <c r="N138" i="12"/>
  <c r="M138" i="12"/>
  <c r="E138" i="12" s="1"/>
  <c r="D138" i="12" s="1"/>
  <c r="J138" i="12"/>
  <c r="F138" i="12" s="1"/>
  <c r="G138" i="12"/>
  <c r="AF137" i="12"/>
  <c r="AD137" i="12"/>
  <c r="AC137" i="12"/>
  <c r="AB137" i="12"/>
  <c r="Y137" i="12"/>
  <c r="U137" i="12"/>
  <c r="S137" i="12"/>
  <c r="P137" i="12"/>
  <c r="N137" i="12"/>
  <c r="M137" i="12"/>
  <c r="J137" i="12"/>
  <c r="AF136" i="12"/>
  <c r="AD136" i="12"/>
  <c r="AC136" i="12"/>
  <c r="AB136" i="12"/>
  <c r="Y136" i="12"/>
  <c r="V136" i="12"/>
  <c r="U136" i="12"/>
  <c r="S136" i="12"/>
  <c r="P136" i="12"/>
  <c r="N136" i="12"/>
  <c r="M136" i="12"/>
  <c r="J136" i="12"/>
  <c r="G136" i="12" s="1"/>
  <c r="F136" i="12"/>
  <c r="E136" i="12"/>
  <c r="D136" i="12"/>
  <c r="AD135" i="12"/>
  <c r="AF135" i="12" s="1"/>
  <c r="AC135" i="12"/>
  <c r="AB135" i="12"/>
  <c r="Y135" i="12"/>
  <c r="V135" i="12"/>
  <c r="U135" i="12"/>
  <c r="S135" i="12"/>
  <c r="P135" i="12"/>
  <c r="N135" i="12"/>
  <c r="M135" i="12"/>
  <c r="J135" i="12"/>
  <c r="G135" i="12"/>
  <c r="F135" i="12"/>
  <c r="E135" i="12"/>
  <c r="AF134" i="12"/>
  <c r="AD134" i="12"/>
  <c r="AC134" i="12"/>
  <c r="AB134" i="12"/>
  <c r="Y134" i="12"/>
  <c r="V134" i="12"/>
  <c r="U134" i="12"/>
  <c r="S134" i="12"/>
  <c r="P134" i="12"/>
  <c r="E134" i="12" s="1"/>
  <c r="D134" i="12" s="1"/>
  <c r="N134" i="12"/>
  <c r="M134" i="12"/>
  <c r="J134" i="12"/>
  <c r="G134" i="12"/>
  <c r="F134" i="12"/>
  <c r="AF133" i="12"/>
  <c r="AD133" i="12"/>
  <c r="AC133" i="12"/>
  <c r="AB133" i="12"/>
  <c r="Y133" i="12"/>
  <c r="V133" i="12" s="1"/>
  <c r="U133" i="12"/>
  <c r="S133" i="12"/>
  <c r="P133" i="12"/>
  <c r="N133" i="12"/>
  <c r="M133" i="12"/>
  <c r="E133" i="12" s="1"/>
  <c r="J133" i="12"/>
  <c r="G133" i="12" s="1"/>
  <c r="AD132" i="12"/>
  <c r="AC132" i="12"/>
  <c r="AB132" i="12"/>
  <c r="V132" i="12" s="1"/>
  <c r="Y132" i="12"/>
  <c r="U132" i="12"/>
  <c r="S132" i="12"/>
  <c r="P132" i="12"/>
  <c r="N132" i="12"/>
  <c r="M132" i="12"/>
  <c r="J132" i="12"/>
  <c r="E132" i="12"/>
  <c r="AD131" i="12"/>
  <c r="AF131" i="12" s="1"/>
  <c r="AC131" i="12"/>
  <c r="AB131" i="12"/>
  <c r="Y131" i="12"/>
  <c r="V131" i="12"/>
  <c r="U131" i="12"/>
  <c r="S131" i="12"/>
  <c r="P131" i="12"/>
  <c r="N131" i="12"/>
  <c r="M131" i="12"/>
  <c r="J131" i="12"/>
  <c r="F131" i="12"/>
  <c r="AD130" i="12"/>
  <c r="AF130" i="12" s="1"/>
  <c r="AC130" i="12"/>
  <c r="AB130" i="12"/>
  <c r="Y130" i="12"/>
  <c r="V130" i="12" s="1"/>
  <c r="U130" i="12"/>
  <c r="S130" i="12"/>
  <c r="P130" i="12"/>
  <c r="N130" i="12"/>
  <c r="M130" i="12"/>
  <c r="E130" i="12" s="1"/>
  <c r="J130" i="12"/>
  <c r="G130" i="12"/>
  <c r="AF129" i="12"/>
  <c r="AD129" i="12"/>
  <c r="AC129" i="12"/>
  <c r="AB129" i="12"/>
  <c r="Y129" i="12"/>
  <c r="V129" i="12" s="1"/>
  <c r="U129" i="12"/>
  <c r="S129" i="12"/>
  <c r="P129" i="12"/>
  <c r="E129" i="12" s="1"/>
  <c r="N129" i="12"/>
  <c r="M129" i="12"/>
  <c r="J129" i="12"/>
  <c r="AF128" i="12"/>
  <c r="AD128" i="12"/>
  <c r="AC128" i="12"/>
  <c r="AB128" i="12"/>
  <c r="Y128" i="12"/>
  <c r="V128" i="12"/>
  <c r="U128" i="12"/>
  <c r="S128" i="12"/>
  <c r="P128" i="12"/>
  <c r="N128" i="12"/>
  <c r="M128" i="12"/>
  <c r="E128" i="12" s="1"/>
  <c r="D128" i="12" s="1"/>
  <c r="J128" i="12"/>
  <c r="F128" i="12"/>
  <c r="AD127" i="12"/>
  <c r="AF127" i="12" s="1"/>
  <c r="AC127" i="12"/>
  <c r="AB127" i="12"/>
  <c r="Y127" i="12"/>
  <c r="V127" i="12"/>
  <c r="U127" i="12"/>
  <c r="S127" i="12"/>
  <c r="P127" i="12"/>
  <c r="N127" i="12"/>
  <c r="M127" i="12"/>
  <c r="J127" i="12"/>
  <c r="G127" i="12"/>
  <c r="F127" i="12"/>
  <c r="E127" i="12"/>
  <c r="AF126" i="12"/>
  <c r="AD126" i="12"/>
  <c r="AC126" i="12"/>
  <c r="AB126" i="12"/>
  <c r="Y126" i="12"/>
  <c r="V126" i="12" s="1"/>
  <c r="U126" i="12"/>
  <c r="S126" i="12"/>
  <c r="P126" i="12"/>
  <c r="E126" i="12" s="1"/>
  <c r="N126" i="12"/>
  <c r="M126" i="12"/>
  <c r="J126" i="12"/>
  <c r="G126" i="12"/>
  <c r="AF125" i="12"/>
  <c r="AD125" i="12"/>
  <c r="AC125" i="12"/>
  <c r="AB125" i="12"/>
  <c r="Y125" i="12"/>
  <c r="V125" i="12" s="1"/>
  <c r="U125" i="12"/>
  <c r="S125" i="12"/>
  <c r="P125" i="12"/>
  <c r="N125" i="12"/>
  <c r="M125" i="12"/>
  <c r="E125" i="12" s="1"/>
  <c r="J125" i="12"/>
  <c r="G125" i="12" s="1"/>
  <c r="AD124" i="12"/>
  <c r="AC124" i="12"/>
  <c r="AB124" i="12"/>
  <c r="V124" i="12" s="1"/>
  <c r="Y124" i="12"/>
  <c r="U124" i="12"/>
  <c r="S124" i="12"/>
  <c r="P124" i="12"/>
  <c r="N124" i="12"/>
  <c r="M124" i="12"/>
  <c r="E124" i="12" s="1"/>
  <c r="J124" i="12"/>
  <c r="AD123" i="12"/>
  <c r="AF123" i="12" s="1"/>
  <c r="AC123" i="12"/>
  <c r="AB123" i="12"/>
  <c r="Y123" i="12"/>
  <c r="V123" i="12"/>
  <c r="U123" i="12"/>
  <c r="S123" i="12"/>
  <c r="P123" i="12"/>
  <c r="N123" i="12"/>
  <c r="M123" i="12"/>
  <c r="J123" i="12"/>
  <c r="F123" i="12"/>
  <c r="AD122" i="12"/>
  <c r="AF122" i="12" s="1"/>
  <c r="AC122" i="12"/>
  <c r="AB122" i="12"/>
  <c r="Y122" i="12"/>
  <c r="V122" i="12" s="1"/>
  <c r="U122" i="12"/>
  <c r="S122" i="12"/>
  <c r="P122" i="12"/>
  <c r="N122" i="12"/>
  <c r="M122" i="12"/>
  <c r="E122" i="12" s="1"/>
  <c r="J122" i="12"/>
  <c r="G122" i="12"/>
  <c r="AF121" i="12"/>
  <c r="AD121" i="12"/>
  <c r="AC121" i="12"/>
  <c r="AB121" i="12"/>
  <c r="Y121" i="12"/>
  <c r="V121" i="12" s="1"/>
  <c r="U121" i="12"/>
  <c r="S121" i="12"/>
  <c r="P121" i="12"/>
  <c r="E121" i="12" s="1"/>
  <c r="N121" i="12"/>
  <c r="M121" i="12"/>
  <c r="J121" i="12"/>
  <c r="AF120" i="12"/>
  <c r="AD120" i="12"/>
  <c r="AC120" i="12"/>
  <c r="AB120" i="12"/>
  <c r="Y120" i="12"/>
  <c r="V120" i="12"/>
  <c r="U120" i="12"/>
  <c r="S120" i="12"/>
  <c r="P120" i="12"/>
  <c r="N120" i="12"/>
  <c r="M120" i="12"/>
  <c r="G120" i="12" s="1"/>
  <c r="J120" i="12"/>
  <c r="F120" i="12"/>
  <c r="AD119" i="12"/>
  <c r="AF119" i="12" s="1"/>
  <c r="AC119" i="12"/>
  <c r="AB119" i="12"/>
  <c r="Y119" i="12"/>
  <c r="V119" i="12"/>
  <c r="U119" i="12"/>
  <c r="S119" i="12"/>
  <c r="P119" i="12"/>
  <c r="N119" i="12"/>
  <c r="M119" i="12"/>
  <c r="J119" i="12"/>
  <c r="G119" i="12"/>
  <c r="F119" i="12"/>
  <c r="E119" i="12"/>
  <c r="AF118" i="12"/>
  <c r="AD118" i="12"/>
  <c r="AC118" i="12"/>
  <c r="AB118" i="12"/>
  <c r="Y118" i="12"/>
  <c r="V118" i="12" s="1"/>
  <c r="U118" i="12"/>
  <c r="S118" i="12"/>
  <c r="P118" i="12"/>
  <c r="E118" i="12" s="1"/>
  <c r="N118" i="12"/>
  <c r="M118" i="12"/>
  <c r="J118" i="12"/>
  <c r="G118" i="12"/>
  <c r="AF117" i="12"/>
  <c r="AD117" i="12"/>
  <c r="AC117" i="12"/>
  <c r="AB117" i="12"/>
  <c r="Y117" i="12"/>
  <c r="V117" i="12" s="1"/>
  <c r="U117" i="12"/>
  <c r="S117" i="12"/>
  <c r="P117" i="12"/>
  <c r="N117" i="12"/>
  <c r="M117" i="12"/>
  <c r="E117" i="12" s="1"/>
  <c r="D117" i="12" s="1"/>
  <c r="J117" i="12"/>
  <c r="F117" i="12" s="1"/>
  <c r="AD116" i="12"/>
  <c r="AC116" i="12"/>
  <c r="AB116" i="12"/>
  <c r="V116" i="12" s="1"/>
  <c r="Y116" i="12"/>
  <c r="U116" i="12"/>
  <c r="S116" i="12"/>
  <c r="P116" i="12"/>
  <c r="N116" i="12"/>
  <c r="M116" i="12"/>
  <c r="J116" i="12"/>
  <c r="E116" i="12"/>
  <c r="AD115" i="12"/>
  <c r="AF115" i="12" s="1"/>
  <c r="AC115" i="12"/>
  <c r="AB115" i="12"/>
  <c r="Y115" i="12"/>
  <c r="V115" i="12"/>
  <c r="U115" i="12"/>
  <c r="S115" i="12"/>
  <c r="P115" i="12"/>
  <c r="N115" i="12"/>
  <c r="M115" i="12"/>
  <c r="J115" i="12"/>
  <c r="F115" i="12"/>
  <c r="AD114" i="12"/>
  <c r="AF114" i="12" s="1"/>
  <c r="AC114" i="12"/>
  <c r="AB114" i="12"/>
  <c r="Y114" i="12"/>
  <c r="V114" i="12" s="1"/>
  <c r="U114" i="12"/>
  <c r="S114" i="12"/>
  <c r="P114" i="12"/>
  <c r="E114" i="12" s="1"/>
  <c r="N114" i="12"/>
  <c r="M114" i="12"/>
  <c r="J114" i="12"/>
  <c r="G114" i="12"/>
  <c r="AF113" i="12"/>
  <c r="AD113" i="12"/>
  <c r="AC113" i="12"/>
  <c r="AB113" i="12"/>
  <c r="V113" i="12" s="1"/>
  <c r="Y113" i="12"/>
  <c r="U113" i="12"/>
  <c r="S113" i="12"/>
  <c r="P113" i="12"/>
  <c r="E113" i="12" s="1"/>
  <c r="N113" i="12"/>
  <c r="M113" i="12"/>
  <c r="J113" i="12"/>
  <c r="AD112" i="12"/>
  <c r="AC112" i="12"/>
  <c r="AF112" i="12" s="1"/>
  <c r="AB112" i="12"/>
  <c r="Y112" i="12"/>
  <c r="V112" i="12"/>
  <c r="U112" i="12"/>
  <c r="S112" i="12"/>
  <c r="P112" i="12"/>
  <c r="N112" i="12"/>
  <c r="M112" i="12"/>
  <c r="E112" i="12" s="1"/>
  <c r="D112" i="12" s="1"/>
  <c r="J112" i="12"/>
  <c r="F112" i="12"/>
  <c r="AD111" i="12"/>
  <c r="AF111" i="12" s="1"/>
  <c r="AC111" i="12"/>
  <c r="AB111" i="12"/>
  <c r="Y111" i="12"/>
  <c r="V111" i="12"/>
  <c r="U111" i="12"/>
  <c r="S111" i="12"/>
  <c r="P111" i="12"/>
  <c r="N111" i="12"/>
  <c r="M111" i="12"/>
  <c r="J111" i="12"/>
  <c r="G111" i="12"/>
  <c r="F111" i="12"/>
  <c r="E111" i="12"/>
  <c r="D111" i="12" s="1"/>
  <c r="AF110" i="12"/>
  <c r="AD110" i="12"/>
  <c r="AC110" i="12"/>
  <c r="AB110" i="12"/>
  <c r="Y110" i="12"/>
  <c r="V110" i="12" s="1"/>
  <c r="U110" i="12"/>
  <c r="S110" i="12"/>
  <c r="P110" i="12"/>
  <c r="E110" i="12" s="1"/>
  <c r="N110" i="12"/>
  <c r="M110" i="12"/>
  <c r="J110" i="12"/>
  <c r="G110" i="12"/>
  <c r="AF109" i="12"/>
  <c r="AD109" i="12"/>
  <c r="AC109" i="12"/>
  <c r="AB109" i="12"/>
  <c r="Y109" i="12"/>
  <c r="U109" i="12"/>
  <c r="S109" i="12"/>
  <c r="P109" i="12"/>
  <c r="N109" i="12"/>
  <c r="M109" i="12"/>
  <c r="E109" i="12" s="1"/>
  <c r="D109" i="12" s="1"/>
  <c r="J109" i="12"/>
  <c r="F109" i="12" s="1"/>
  <c r="AD108" i="12"/>
  <c r="AC108" i="12"/>
  <c r="AB108" i="12"/>
  <c r="V108" i="12" s="1"/>
  <c r="Y108" i="12"/>
  <c r="U108" i="12"/>
  <c r="S108" i="12"/>
  <c r="P108" i="12"/>
  <c r="N108" i="12"/>
  <c r="M108" i="12"/>
  <c r="J108" i="12"/>
  <c r="E108" i="12"/>
  <c r="AD107" i="12"/>
  <c r="AF107" i="12" s="1"/>
  <c r="AC107" i="12"/>
  <c r="AB107" i="12"/>
  <c r="Y107" i="12"/>
  <c r="V107" i="12"/>
  <c r="U107" i="12"/>
  <c r="S107" i="12"/>
  <c r="P107" i="12"/>
  <c r="N107" i="12"/>
  <c r="M107" i="12"/>
  <c r="J107" i="12"/>
  <c r="F107" i="12"/>
  <c r="AD106" i="12"/>
  <c r="AF106" i="12" s="1"/>
  <c r="AC106" i="12"/>
  <c r="AB106" i="12"/>
  <c r="Y106" i="12"/>
  <c r="V106" i="12" s="1"/>
  <c r="U106" i="12"/>
  <c r="S106" i="12"/>
  <c r="P106" i="12"/>
  <c r="N106" i="12"/>
  <c r="M106" i="12"/>
  <c r="J106" i="12"/>
  <c r="G106" i="12"/>
  <c r="AF105" i="12"/>
  <c r="AD105" i="12"/>
  <c r="AC105" i="12"/>
  <c r="AB105" i="12"/>
  <c r="V105" i="12" s="1"/>
  <c r="Y105" i="12"/>
  <c r="U105" i="12"/>
  <c r="S105" i="12"/>
  <c r="P105" i="12"/>
  <c r="E105" i="12" s="1"/>
  <c r="N105" i="12"/>
  <c r="M105" i="12"/>
  <c r="J105" i="12"/>
  <c r="AD104" i="12"/>
  <c r="AC104" i="12"/>
  <c r="AF104" i="12" s="1"/>
  <c r="AB104" i="12"/>
  <c r="Y104" i="12"/>
  <c r="V104" i="12"/>
  <c r="U104" i="12"/>
  <c r="S104" i="12"/>
  <c r="P104" i="12"/>
  <c r="N104" i="12"/>
  <c r="M104" i="12"/>
  <c r="J104" i="12"/>
  <c r="F104" i="12"/>
  <c r="E104" i="12"/>
  <c r="D104" i="12" s="1"/>
  <c r="AD103" i="12"/>
  <c r="AF103" i="12" s="1"/>
  <c r="AC103" i="12"/>
  <c r="AB103" i="12"/>
  <c r="Y103" i="12"/>
  <c r="V103" i="12"/>
  <c r="U103" i="12"/>
  <c r="S103" i="12"/>
  <c r="P103" i="12"/>
  <c r="N103" i="12"/>
  <c r="M103" i="12"/>
  <c r="J103" i="12"/>
  <c r="G103" i="12"/>
  <c r="F103" i="12"/>
  <c r="E103" i="12"/>
  <c r="D103" i="12" s="1"/>
  <c r="AF102" i="12"/>
  <c r="AD102" i="12"/>
  <c r="AC102" i="12"/>
  <c r="AB102" i="12"/>
  <c r="Y102" i="12"/>
  <c r="V102" i="12" s="1"/>
  <c r="U102" i="12"/>
  <c r="S102" i="12"/>
  <c r="P102" i="12"/>
  <c r="E102" i="12" s="1"/>
  <c r="N102" i="12"/>
  <c r="M102" i="12"/>
  <c r="J102" i="12"/>
  <c r="G102" i="12"/>
  <c r="AF101" i="12"/>
  <c r="AD101" i="12"/>
  <c r="AC101" i="12"/>
  <c r="AB101" i="12"/>
  <c r="Y101" i="12"/>
  <c r="U101" i="12"/>
  <c r="S101" i="12"/>
  <c r="P101" i="12"/>
  <c r="N101" i="12"/>
  <c r="M101" i="12"/>
  <c r="J101" i="12"/>
  <c r="G101" i="12"/>
  <c r="AD100" i="12"/>
  <c r="AF100" i="12" s="1"/>
  <c r="AC100" i="12"/>
  <c r="AB100" i="12"/>
  <c r="V100" i="12" s="1"/>
  <c r="Y100" i="12"/>
  <c r="U100" i="12"/>
  <c r="S100" i="12"/>
  <c r="P100" i="12"/>
  <c r="N100" i="12"/>
  <c r="M100" i="12"/>
  <c r="J100" i="12"/>
  <c r="E100" i="12"/>
  <c r="AD99" i="12"/>
  <c r="AC99" i="12"/>
  <c r="AB99" i="12"/>
  <c r="Y99" i="12"/>
  <c r="V99" i="12"/>
  <c r="U99" i="12"/>
  <c r="S99" i="12"/>
  <c r="P99" i="12"/>
  <c r="N99" i="12"/>
  <c r="M99" i="12"/>
  <c r="J99" i="12"/>
  <c r="F99" i="12"/>
  <c r="AD98" i="12"/>
  <c r="AC98" i="12"/>
  <c r="AB98" i="12"/>
  <c r="Y98" i="12"/>
  <c r="V98" i="12" s="1"/>
  <c r="U98" i="12"/>
  <c r="S98" i="12"/>
  <c r="P98" i="12"/>
  <c r="N98" i="12"/>
  <c r="M98" i="12"/>
  <c r="J98" i="12"/>
  <c r="F98" i="12" s="1"/>
  <c r="G98" i="12"/>
  <c r="AF97" i="12"/>
  <c r="AD97" i="12"/>
  <c r="AC97" i="12"/>
  <c r="AB97" i="12"/>
  <c r="Y97" i="12"/>
  <c r="U97" i="12"/>
  <c r="S97" i="12"/>
  <c r="P97" i="12"/>
  <c r="N97" i="12"/>
  <c r="M97" i="12"/>
  <c r="J97" i="12"/>
  <c r="AF96" i="12"/>
  <c r="AD96" i="12"/>
  <c r="AC96" i="12"/>
  <c r="AB96" i="12"/>
  <c r="Y96" i="12"/>
  <c r="V96" i="12"/>
  <c r="U96" i="12"/>
  <c r="S96" i="12"/>
  <c r="P96" i="12"/>
  <c r="N96" i="12"/>
  <c r="M96" i="12"/>
  <c r="G96" i="12" s="1"/>
  <c r="J96" i="12"/>
  <c r="F96" i="12"/>
  <c r="E96" i="12"/>
  <c r="D96" i="12" s="1"/>
  <c r="AD95" i="12"/>
  <c r="AF95" i="12" s="1"/>
  <c r="AC95" i="12"/>
  <c r="AB95" i="12"/>
  <c r="Y95" i="12"/>
  <c r="V95" i="12"/>
  <c r="U95" i="12"/>
  <c r="S95" i="12"/>
  <c r="P95" i="12"/>
  <c r="N95" i="12"/>
  <c r="M95" i="12"/>
  <c r="J95" i="12"/>
  <c r="G95" i="12"/>
  <c r="F95" i="12"/>
  <c r="E95" i="12"/>
  <c r="D95" i="12" s="1"/>
  <c r="AF94" i="12"/>
  <c r="AD94" i="12"/>
  <c r="AC94" i="12"/>
  <c r="AB94" i="12"/>
  <c r="Y94" i="12"/>
  <c r="V94" i="12"/>
  <c r="U94" i="12"/>
  <c r="S94" i="12"/>
  <c r="P94" i="12"/>
  <c r="E94" i="12" s="1"/>
  <c r="N94" i="12"/>
  <c r="M94" i="12"/>
  <c r="J94" i="12"/>
  <c r="G94" i="12"/>
  <c r="F94" i="12"/>
  <c r="AF93" i="12"/>
  <c r="AD93" i="12"/>
  <c r="AC93" i="12"/>
  <c r="AB93" i="12"/>
  <c r="Y93" i="12"/>
  <c r="U93" i="12"/>
  <c r="S93" i="12"/>
  <c r="P93" i="12"/>
  <c r="N93" i="12"/>
  <c r="M93" i="12"/>
  <c r="J93" i="12"/>
  <c r="F93" i="12" s="1"/>
  <c r="G93" i="12"/>
  <c r="AD92" i="12"/>
  <c r="AF92" i="12" s="1"/>
  <c r="AC92" i="12"/>
  <c r="AB92" i="12"/>
  <c r="V92" i="12" s="1"/>
  <c r="Y92" i="12"/>
  <c r="U92" i="12"/>
  <c r="S92" i="12"/>
  <c r="P92" i="12"/>
  <c r="N92" i="12"/>
  <c r="M92" i="12"/>
  <c r="J92" i="12"/>
  <c r="E92" i="12"/>
  <c r="AD91" i="12"/>
  <c r="AC91" i="12"/>
  <c r="AB91" i="12"/>
  <c r="Y91" i="12"/>
  <c r="V91" i="12"/>
  <c r="U91" i="12"/>
  <c r="S91" i="12"/>
  <c r="P91" i="12"/>
  <c r="N91" i="12"/>
  <c r="M91" i="12"/>
  <c r="J91" i="12"/>
  <c r="F91" i="12"/>
  <c r="AD90" i="12"/>
  <c r="AC90" i="12"/>
  <c r="AB90" i="12"/>
  <c r="Y90" i="12"/>
  <c r="V90" i="12" s="1"/>
  <c r="U90" i="12"/>
  <c r="S90" i="12"/>
  <c r="P90" i="12"/>
  <c r="E90" i="12" s="1"/>
  <c r="N90" i="12"/>
  <c r="M90" i="12"/>
  <c r="J90" i="12"/>
  <c r="F90" i="12" s="1"/>
  <c r="G90" i="12"/>
  <c r="AF89" i="12"/>
  <c r="AD89" i="12"/>
  <c r="AC89" i="12"/>
  <c r="AB89" i="12"/>
  <c r="Y89" i="12"/>
  <c r="U89" i="12"/>
  <c r="S89" i="12"/>
  <c r="P89" i="12"/>
  <c r="N89" i="12"/>
  <c r="M89" i="12"/>
  <c r="J89" i="12"/>
  <c r="AF88" i="12"/>
  <c r="AD88" i="12"/>
  <c r="AC88" i="12"/>
  <c r="AB88" i="12"/>
  <c r="Y88" i="12"/>
  <c r="V88" i="12"/>
  <c r="U88" i="12"/>
  <c r="S88" i="12"/>
  <c r="P88" i="12"/>
  <c r="N88" i="12"/>
  <c r="M88" i="12"/>
  <c r="E88" i="12" s="1"/>
  <c r="D88" i="12" s="1"/>
  <c r="J88" i="12"/>
  <c r="G88" i="12" s="1"/>
  <c r="F88" i="12"/>
  <c r="AD87" i="12"/>
  <c r="AF87" i="12" s="1"/>
  <c r="AC87" i="12"/>
  <c r="AB87" i="12"/>
  <c r="Y87" i="12"/>
  <c r="V87" i="12"/>
  <c r="U87" i="12"/>
  <c r="S87" i="12"/>
  <c r="P87" i="12"/>
  <c r="N87" i="12"/>
  <c r="M87" i="12"/>
  <c r="J87" i="12"/>
  <c r="G87" i="12"/>
  <c r="F87" i="12"/>
  <c r="E87" i="12"/>
  <c r="D87" i="12" s="1"/>
  <c r="AF86" i="12"/>
  <c r="AD86" i="12"/>
  <c r="AC86" i="12"/>
  <c r="AB86" i="12"/>
  <c r="Y86" i="12"/>
  <c r="V86" i="12"/>
  <c r="U86" i="12"/>
  <c r="S86" i="12"/>
  <c r="P86" i="12"/>
  <c r="E86" i="12" s="1"/>
  <c r="N86" i="12"/>
  <c r="M86" i="12"/>
  <c r="J86" i="12"/>
  <c r="G86" i="12"/>
  <c r="F86" i="12"/>
  <c r="AF85" i="12"/>
  <c r="AD85" i="12"/>
  <c r="AC85" i="12"/>
  <c r="AB85" i="12"/>
  <c r="Y85" i="12"/>
  <c r="U85" i="12"/>
  <c r="S85" i="12"/>
  <c r="P85" i="12"/>
  <c r="N85" i="12"/>
  <c r="M85" i="12"/>
  <c r="J85" i="12"/>
  <c r="G85" i="12"/>
  <c r="AD84" i="12"/>
  <c r="AF84" i="12" s="1"/>
  <c r="AC84" i="12"/>
  <c r="AB84" i="12"/>
  <c r="V84" i="12" s="1"/>
  <c r="Y84" i="12"/>
  <c r="U84" i="12"/>
  <c r="S84" i="12"/>
  <c r="P84" i="12"/>
  <c r="N84" i="12"/>
  <c r="M84" i="12"/>
  <c r="E84" i="12" s="1"/>
  <c r="J84" i="12"/>
  <c r="AD83" i="12"/>
  <c r="AC83" i="12"/>
  <c r="AB83" i="12"/>
  <c r="Y83" i="12"/>
  <c r="V83" i="12"/>
  <c r="U83" i="12"/>
  <c r="S83" i="12"/>
  <c r="P83" i="12"/>
  <c r="N83" i="12"/>
  <c r="M83" i="12"/>
  <c r="J83" i="12"/>
  <c r="F83" i="12"/>
  <c r="AD82" i="12"/>
  <c r="AC82" i="12"/>
  <c r="AB82" i="12"/>
  <c r="Y82" i="12"/>
  <c r="V82" i="12" s="1"/>
  <c r="U82" i="12"/>
  <c r="S82" i="12"/>
  <c r="P82" i="12"/>
  <c r="E82" i="12" s="1"/>
  <c r="N82" i="12"/>
  <c r="M82" i="12"/>
  <c r="J82" i="12"/>
  <c r="G82" i="12"/>
  <c r="AF81" i="12"/>
  <c r="AD81" i="12"/>
  <c r="AC81" i="12"/>
  <c r="AB81" i="12"/>
  <c r="Y81" i="12"/>
  <c r="U81" i="12"/>
  <c r="S81" i="12"/>
  <c r="P81" i="12"/>
  <c r="N81" i="12"/>
  <c r="M81" i="12"/>
  <c r="J81" i="12"/>
  <c r="E81" i="12"/>
  <c r="AD80" i="12"/>
  <c r="AC80" i="12"/>
  <c r="AF80" i="12" s="1"/>
  <c r="AB80" i="12"/>
  <c r="Y80" i="12"/>
  <c r="V80" i="12"/>
  <c r="U80" i="12"/>
  <c r="S80" i="12"/>
  <c r="P80" i="12"/>
  <c r="N80" i="12"/>
  <c r="M80" i="12"/>
  <c r="J80" i="12"/>
  <c r="F80" i="12"/>
  <c r="E80" i="12"/>
  <c r="D80" i="12" s="1"/>
  <c r="AD79" i="12"/>
  <c r="AF79" i="12" s="1"/>
  <c r="AC79" i="12"/>
  <c r="AB79" i="12"/>
  <c r="Y79" i="12"/>
  <c r="V79" i="12" s="1"/>
  <c r="U79" i="12"/>
  <c r="S79" i="12"/>
  <c r="P79" i="12"/>
  <c r="N79" i="12"/>
  <c r="M79" i="12"/>
  <c r="J79" i="12"/>
  <c r="G79" i="12"/>
  <c r="E79" i="12"/>
  <c r="AF78" i="12"/>
  <c r="AD78" i="12"/>
  <c r="AC78" i="12"/>
  <c r="AB78" i="12"/>
  <c r="Y78" i="12"/>
  <c r="V78" i="12" s="1"/>
  <c r="U78" i="12"/>
  <c r="S78" i="12"/>
  <c r="P78" i="12"/>
  <c r="N78" i="12"/>
  <c r="M78" i="12"/>
  <c r="J78" i="12"/>
  <c r="G78" i="12"/>
  <c r="AF77" i="12"/>
  <c r="AD77" i="12"/>
  <c r="AC77" i="12"/>
  <c r="AB77" i="12"/>
  <c r="Y77" i="12"/>
  <c r="U77" i="12"/>
  <c r="S77" i="12"/>
  <c r="P77" i="12"/>
  <c r="N77" i="12"/>
  <c r="M77" i="12"/>
  <c r="J77" i="12"/>
  <c r="G77" i="12"/>
  <c r="AD76" i="12"/>
  <c r="AF76" i="12" s="1"/>
  <c r="AC76" i="12"/>
  <c r="AB76" i="12"/>
  <c r="V76" i="12" s="1"/>
  <c r="Y76" i="12"/>
  <c r="U76" i="12"/>
  <c r="S76" i="12"/>
  <c r="P76" i="12"/>
  <c r="N76" i="12"/>
  <c r="M76" i="12"/>
  <c r="J76" i="12"/>
  <c r="E76" i="12"/>
  <c r="AD75" i="12"/>
  <c r="AC75" i="12"/>
  <c r="AB75" i="12"/>
  <c r="Y75" i="12"/>
  <c r="V75" i="12"/>
  <c r="U75" i="12"/>
  <c r="S75" i="12"/>
  <c r="P75" i="12"/>
  <c r="N75" i="12"/>
  <c r="M75" i="12"/>
  <c r="J75" i="12"/>
  <c r="F75" i="12"/>
  <c r="AD74" i="12"/>
  <c r="AF74" i="12" s="1"/>
  <c r="AC74" i="12"/>
  <c r="AB74" i="12"/>
  <c r="Y74" i="12"/>
  <c r="V74" i="12" s="1"/>
  <c r="U74" i="12"/>
  <c r="S74" i="12"/>
  <c r="P74" i="12"/>
  <c r="E74" i="12" s="1"/>
  <c r="N74" i="12"/>
  <c r="M74" i="12"/>
  <c r="J74" i="12"/>
  <c r="G74" i="12"/>
  <c r="AF73" i="12"/>
  <c r="AD73" i="12"/>
  <c r="AC73" i="12"/>
  <c r="AB73" i="12"/>
  <c r="E73" i="12" s="1"/>
  <c r="Y73" i="12"/>
  <c r="U73" i="12"/>
  <c r="S73" i="12"/>
  <c r="P73" i="12"/>
  <c r="N73" i="12"/>
  <c r="M73" i="12"/>
  <c r="J73" i="12"/>
  <c r="AD72" i="12"/>
  <c r="AC72" i="12"/>
  <c r="AF72" i="12" s="1"/>
  <c r="AB72" i="12"/>
  <c r="Y72" i="12"/>
  <c r="V72" i="12"/>
  <c r="U72" i="12"/>
  <c r="S72" i="12"/>
  <c r="P72" i="12"/>
  <c r="N72" i="12"/>
  <c r="M72" i="12"/>
  <c r="J72" i="12"/>
  <c r="F72" i="12"/>
  <c r="E72" i="12"/>
  <c r="D72" i="12" s="1"/>
  <c r="AD71" i="12"/>
  <c r="AF71" i="12" s="1"/>
  <c r="AC71" i="12"/>
  <c r="AB71" i="12"/>
  <c r="Y71" i="12"/>
  <c r="V71" i="12" s="1"/>
  <c r="U71" i="12"/>
  <c r="S71" i="12"/>
  <c r="P71" i="12"/>
  <c r="N71" i="12"/>
  <c r="M71" i="12"/>
  <c r="J71" i="12"/>
  <c r="G71" i="12"/>
  <c r="E71" i="12"/>
  <c r="AF70" i="12"/>
  <c r="AD70" i="12"/>
  <c r="AC70" i="12"/>
  <c r="AB70" i="12"/>
  <c r="Y70" i="12"/>
  <c r="V70" i="12" s="1"/>
  <c r="U70" i="12"/>
  <c r="S70" i="12"/>
  <c r="P70" i="12"/>
  <c r="N70" i="12"/>
  <c r="M70" i="12"/>
  <c r="J70" i="12"/>
  <c r="G70" i="12"/>
  <c r="AF69" i="12"/>
  <c r="AD69" i="12"/>
  <c r="AC69" i="12"/>
  <c r="AB69" i="12"/>
  <c r="Y69" i="12"/>
  <c r="U69" i="12"/>
  <c r="S69" i="12"/>
  <c r="P69" i="12"/>
  <c r="N69" i="12"/>
  <c r="M69" i="12"/>
  <c r="J69" i="12"/>
  <c r="G69" i="12"/>
  <c r="AD68" i="12"/>
  <c r="AF68" i="12" s="1"/>
  <c r="AC68" i="12"/>
  <c r="AB68" i="12"/>
  <c r="V68" i="12" s="1"/>
  <c r="Y68" i="12"/>
  <c r="U68" i="12"/>
  <c r="S68" i="12"/>
  <c r="P68" i="12"/>
  <c r="N68" i="12"/>
  <c r="M68" i="12"/>
  <c r="J68" i="12"/>
  <c r="AD67" i="12"/>
  <c r="AC67" i="12"/>
  <c r="AB67" i="12"/>
  <c r="Y67" i="12"/>
  <c r="V67" i="12"/>
  <c r="U67" i="12"/>
  <c r="S67" i="12"/>
  <c r="P67" i="12"/>
  <c r="N67" i="12"/>
  <c r="M67" i="12"/>
  <c r="J67" i="12"/>
  <c r="F67" i="12"/>
  <c r="AD66" i="12"/>
  <c r="AF66" i="12" s="1"/>
  <c r="AC66" i="12"/>
  <c r="AB66" i="12"/>
  <c r="Y66" i="12"/>
  <c r="V66" i="12" s="1"/>
  <c r="U66" i="12"/>
  <c r="S66" i="12"/>
  <c r="P66" i="12"/>
  <c r="E66" i="12" s="1"/>
  <c r="N66" i="12"/>
  <c r="M66" i="12"/>
  <c r="J66" i="12"/>
  <c r="G66" i="12"/>
  <c r="AF65" i="12"/>
  <c r="AD65" i="12"/>
  <c r="AC65" i="12"/>
  <c r="AB65" i="12"/>
  <c r="E65" i="12" s="1"/>
  <c r="Y65" i="12"/>
  <c r="U65" i="12"/>
  <c r="S65" i="12"/>
  <c r="P65" i="12"/>
  <c r="N65" i="12"/>
  <c r="M65" i="12"/>
  <c r="J65" i="12"/>
  <c r="AD64" i="12"/>
  <c r="AC64" i="12"/>
  <c r="AF64" i="12" s="1"/>
  <c r="AB64" i="12"/>
  <c r="Y64" i="12"/>
  <c r="V64" i="12"/>
  <c r="U64" i="12"/>
  <c r="S64" i="12"/>
  <c r="P64" i="12"/>
  <c r="N64" i="12"/>
  <c r="M64" i="12"/>
  <c r="J64" i="12"/>
  <c r="F64" i="12"/>
  <c r="E64" i="12"/>
  <c r="D64" i="12" s="1"/>
  <c r="AD63" i="12"/>
  <c r="AF63" i="12" s="1"/>
  <c r="AC63" i="12"/>
  <c r="AB63" i="12"/>
  <c r="Y63" i="12"/>
  <c r="V63" i="12" s="1"/>
  <c r="U63" i="12"/>
  <c r="S63" i="12"/>
  <c r="P63" i="12"/>
  <c r="N63" i="12"/>
  <c r="M63" i="12"/>
  <c r="J63" i="12"/>
  <c r="G63" i="12"/>
  <c r="E63" i="12"/>
  <c r="AF62" i="12"/>
  <c r="AD62" i="12"/>
  <c r="AC62" i="12"/>
  <c r="AB62" i="12"/>
  <c r="Y62" i="12"/>
  <c r="V62" i="12" s="1"/>
  <c r="U62" i="12"/>
  <c r="S62" i="12"/>
  <c r="P62" i="12"/>
  <c r="N62" i="12"/>
  <c r="M62" i="12"/>
  <c r="E62" i="12" s="1"/>
  <c r="J62" i="12"/>
  <c r="G62" i="12"/>
  <c r="AF61" i="12"/>
  <c r="AD61" i="12"/>
  <c r="AC61" i="12"/>
  <c r="AB61" i="12"/>
  <c r="Y61" i="12"/>
  <c r="U61" i="12"/>
  <c r="S61" i="12"/>
  <c r="P61" i="12"/>
  <c r="N61" i="12"/>
  <c r="M61" i="12"/>
  <c r="J61" i="12"/>
  <c r="G61" i="12"/>
  <c r="AD60" i="12"/>
  <c r="AF60" i="12" s="1"/>
  <c r="AC60" i="12"/>
  <c r="AB60" i="12"/>
  <c r="V60" i="12" s="1"/>
  <c r="Y60" i="12"/>
  <c r="U60" i="12"/>
  <c r="S60" i="12"/>
  <c r="P60" i="12"/>
  <c r="N60" i="12"/>
  <c r="M60" i="12"/>
  <c r="J60" i="12"/>
  <c r="E60" i="12"/>
  <c r="AD59" i="12"/>
  <c r="AC59" i="12"/>
  <c r="AB59" i="12"/>
  <c r="Y59" i="12"/>
  <c r="V59" i="12"/>
  <c r="U59" i="12"/>
  <c r="S59" i="12"/>
  <c r="P59" i="12"/>
  <c r="N59" i="12"/>
  <c r="M59" i="12"/>
  <c r="J59" i="12"/>
  <c r="F59" i="12"/>
  <c r="AD58" i="12"/>
  <c r="AF58" i="12" s="1"/>
  <c r="AC58" i="12"/>
  <c r="AB58" i="12"/>
  <c r="Y58" i="12"/>
  <c r="V58" i="12" s="1"/>
  <c r="U58" i="12"/>
  <c r="S58" i="12"/>
  <c r="P58" i="12"/>
  <c r="E58" i="12" s="1"/>
  <c r="N58" i="12"/>
  <c r="M58" i="12"/>
  <c r="J58" i="12"/>
  <c r="G58" i="12"/>
  <c r="AF57" i="12"/>
  <c r="AD57" i="12"/>
  <c r="AC57" i="12"/>
  <c r="AB57" i="12"/>
  <c r="Y57" i="12"/>
  <c r="U57" i="12"/>
  <c r="S57" i="12"/>
  <c r="P57" i="12"/>
  <c r="N57" i="12"/>
  <c r="M57" i="12"/>
  <c r="J57" i="12"/>
  <c r="E57" i="12"/>
  <c r="AD56" i="12"/>
  <c r="AC56" i="12"/>
  <c r="AF56" i="12" s="1"/>
  <c r="AB56" i="12"/>
  <c r="Y56" i="12"/>
  <c r="V56" i="12"/>
  <c r="U56" i="12"/>
  <c r="S56" i="12"/>
  <c r="P56" i="12"/>
  <c r="N56" i="12"/>
  <c r="M56" i="12"/>
  <c r="J56" i="12"/>
  <c r="F56" i="12"/>
  <c r="E56" i="12"/>
  <c r="D56" i="12" s="1"/>
  <c r="AD55" i="12"/>
  <c r="AF55" i="12" s="1"/>
  <c r="AC55" i="12"/>
  <c r="AB55" i="12"/>
  <c r="Y55" i="12"/>
  <c r="V55" i="12" s="1"/>
  <c r="U55" i="12"/>
  <c r="S55" i="12"/>
  <c r="P55" i="12"/>
  <c r="N55" i="12"/>
  <c r="M55" i="12"/>
  <c r="J55" i="12"/>
  <c r="G55" i="12"/>
  <c r="E55" i="12"/>
  <c r="AF54" i="12"/>
  <c r="AD54" i="12"/>
  <c r="AC54" i="12"/>
  <c r="AB54" i="12"/>
  <c r="Y54" i="12"/>
  <c r="V54" i="12" s="1"/>
  <c r="U54" i="12"/>
  <c r="S54" i="12"/>
  <c r="P54" i="12"/>
  <c r="E54" i="12" s="1"/>
  <c r="N54" i="12"/>
  <c r="M54" i="12"/>
  <c r="J54" i="12"/>
  <c r="G54" i="12"/>
  <c r="AF53" i="12"/>
  <c r="AD53" i="12"/>
  <c r="AC53" i="12"/>
  <c r="AB53" i="12"/>
  <c r="Y53" i="12"/>
  <c r="U53" i="12"/>
  <c r="S53" i="12"/>
  <c r="P53" i="12"/>
  <c r="N53" i="12"/>
  <c r="M53" i="12"/>
  <c r="J53" i="12"/>
  <c r="G53" i="12"/>
  <c r="AD52" i="12"/>
  <c r="AF52" i="12" s="1"/>
  <c r="AC52" i="12"/>
  <c r="AB52" i="12"/>
  <c r="V52" i="12" s="1"/>
  <c r="Y52" i="12"/>
  <c r="U52" i="12"/>
  <c r="S52" i="12"/>
  <c r="P52" i="12"/>
  <c r="N52" i="12"/>
  <c r="M52" i="12"/>
  <c r="J52" i="12"/>
  <c r="AD51" i="12"/>
  <c r="AC51" i="12"/>
  <c r="AB51" i="12"/>
  <c r="Y51" i="12"/>
  <c r="V51" i="12"/>
  <c r="U51" i="12"/>
  <c r="S51" i="12"/>
  <c r="P51" i="12"/>
  <c r="N51" i="12"/>
  <c r="M51" i="12"/>
  <c r="J51" i="12"/>
  <c r="F51" i="12"/>
  <c r="AD50" i="12"/>
  <c r="AF50" i="12" s="1"/>
  <c r="AC50" i="12"/>
  <c r="AB50" i="12"/>
  <c r="Y50" i="12"/>
  <c r="V50" i="12" s="1"/>
  <c r="U50" i="12"/>
  <c r="S50" i="12"/>
  <c r="P50" i="12"/>
  <c r="E50" i="12" s="1"/>
  <c r="N50" i="12"/>
  <c r="M50" i="12"/>
  <c r="J50" i="12"/>
  <c r="G50" i="12"/>
  <c r="AF49" i="12"/>
  <c r="AD49" i="12"/>
  <c r="AC49" i="12"/>
  <c r="AB49" i="12"/>
  <c r="Y49" i="12"/>
  <c r="U49" i="12"/>
  <c r="S49" i="12"/>
  <c r="P49" i="12"/>
  <c r="N49" i="12"/>
  <c r="M49" i="12"/>
  <c r="J49" i="12"/>
  <c r="E49" i="12"/>
  <c r="AD48" i="12"/>
  <c r="AC48" i="12"/>
  <c r="AF48" i="12" s="1"/>
  <c r="AB48" i="12"/>
  <c r="Y48" i="12"/>
  <c r="V48" i="12"/>
  <c r="U48" i="12"/>
  <c r="S48" i="12"/>
  <c r="P48" i="12"/>
  <c r="N48" i="12"/>
  <c r="M48" i="12"/>
  <c r="J48" i="12"/>
  <c r="F48" i="12"/>
  <c r="E48" i="12"/>
  <c r="D48" i="12" s="1"/>
  <c r="AD47" i="12"/>
  <c r="AF47" i="12" s="1"/>
  <c r="AC47" i="12"/>
  <c r="AB47" i="12"/>
  <c r="Y47" i="12"/>
  <c r="V47" i="12" s="1"/>
  <c r="U47" i="12"/>
  <c r="S47" i="12"/>
  <c r="P47" i="12"/>
  <c r="N47" i="12"/>
  <c r="M47" i="12"/>
  <c r="J47" i="12"/>
  <c r="G47" i="12"/>
  <c r="E47" i="12"/>
  <c r="AF46" i="12"/>
  <c r="AD46" i="12"/>
  <c r="AC46" i="12"/>
  <c r="AB46" i="12"/>
  <c r="Y46" i="12"/>
  <c r="V46" i="12" s="1"/>
  <c r="U46" i="12"/>
  <c r="S46" i="12"/>
  <c r="P46" i="12"/>
  <c r="E46" i="12" s="1"/>
  <c r="N46" i="12"/>
  <c r="M46" i="12"/>
  <c r="J46" i="12"/>
  <c r="G46" i="12"/>
  <c r="AF45" i="12"/>
  <c r="AD45" i="12"/>
  <c r="AC45" i="12"/>
  <c r="AB45" i="12"/>
  <c r="Y45" i="12"/>
  <c r="U45" i="12"/>
  <c r="S45" i="12"/>
  <c r="P45" i="12"/>
  <c r="N45" i="12"/>
  <c r="M45" i="12"/>
  <c r="J45" i="12"/>
  <c r="G45" i="12"/>
  <c r="AD44" i="12"/>
  <c r="AF44" i="12" s="1"/>
  <c r="AC44" i="12"/>
  <c r="AB44" i="12"/>
  <c r="V44" i="12" s="1"/>
  <c r="Y44" i="12"/>
  <c r="U44" i="12"/>
  <c r="S44" i="12"/>
  <c r="P44" i="12"/>
  <c r="N44" i="12"/>
  <c r="M44" i="12"/>
  <c r="J44" i="12"/>
  <c r="AD43" i="12"/>
  <c r="AC43" i="12"/>
  <c r="AB43" i="12"/>
  <c r="Y43" i="12"/>
  <c r="V43" i="12"/>
  <c r="U43" i="12"/>
  <c r="S43" i="12"/>
  <c r="P43" i="12"/>
  <c r="N43" i="12"/>
  <c r="M43" i="12"/>
  <c r="J43" i="12"/>
  <c r="F43" i="12"/>
  <c r="AD42" i="12"/>
  <c r="AF42" i="12" s="1"/>
  <c r="AC42" i="12"/>
  <c r="AB42" i="12"/>
  <c r="Y42" i="12"/>
  <c r="V42" i="12" s="1"/>
  <c r="U42" i="12"/>
  <c r="S42" i="12"/>
  <c r="P42" i="12"/>
  <c r="E42" i="12" s="1"/>
  <c r="N42" i="12"/>
  <c r="M42" i="12"/>
  <c r="J42" i="12"/>
  <c r="G42" i="12"/>
  <c r="AF41" i="12"/>
  <c r="AD41" i="12"/>
  <c r="AC41" i="12"/>
  <c r="AB41" i="12"/>
  <c r="V41" i="12" s="1"/>
  <c r="Y41" i="12"/>
  <c r="U41" i="12"/>
  <c r="S41" i="12"/>
  <c r="P41" i="12"/>
  <c r="N41" i="12"/>
  <c r="M41" i="12"/>
  <c r="J41" i="12"/>
  <c r="E41" i="12"/>
  <c r="AD40" i="12"/>
  <c r="AC40" i="12"/>
  <c r="AF40" i="12" s="1"/>
  <c r="AB40" i="12"/>
  <c r="Y40" i="12"/>
  <c r="V40" i="12"/>
  <c r="U40" i="12"/>
  <c r="S40" i="12"/>
  <c r="P40" i="12"/>
  <c r="N40" i="12"/>
  <c r="M40" i="12"/>
  <c r="G40" i="12" s="1"/>
  <c r="J40" i="12"/>
  <c r="F40" i="12"/>
  <c r="E40" i="12"/>
  <c r="D40" i="12" s="1"/>
  <c r="AD39" i="12"/>
  <c r="AF39" i="12" s="1"/>
  <c r="AC39" i="12"/>
  <c r="AB39" i="12"/>
  <c r="Y39" i="12"/>
  <c r="V39" i="12"/>
  <c r="U39" i="12"/>
  <c r="S39" i="12"/>
  <c r="P39" i="12"/>
  <c r="N39" i="12"/>
  <c r="M39" i="12"/>
  <c r="J39" i="12"/>
  <c r="G39" i="12"/>
  <c r="F39" i="12"/>
  <c r="E39" i="12"/>
  <c r="D39" i="12" s="1"/>
  <c r="AF38" i="12"/>
  <c r="AD38" i="12"/>
  <c r="AC38" i="12"/>
  <c r="AB38" i="12"/>
  <c r="V38" i="12" s="1"/>
  <c r="Y38" i="12"/>
  <c r="U38" i="12"/>
  <c r="S38" i="12"/>
  <c r="P38" i="12"/>
  <c r="N38" i="12"/>
  <c r="M38" i="12"/>
  <c r="J38" i="12"/>
  <c r="G38" i="12" s="1"/>
  <c r="AF37" i="12"/>
  <c r="AD37" i="12"/>
  <c r="AC37" i="12"/>
  <c r="AB37" i="12"/>
  <c r="Y37" i="12"/>
  <c r="U37" i="12"/>
  <c r="S37" i="12"/>
  <c r="P37" i="12"/>
  <c r="N37" i="12"/>
  <c r="M37" i="12"/>
  <c r="E37" i="12" s="1"/>
  <c r="J37" i="12"/>
  <c r="G37" i="12"/>
  <c r="AF36" i="12"/>
  <c r="AD36" i="12"/>
  <c r="AC36" i="12"/>
  <c r="AB36" i="12"/>
  <c r="Y36" i="12"/>
  <c r="V36" i="12" s="1"/>
  <c r="U36" i="12"/>
  <c r="S36" i="12"/>
  <c r="P36" i="12"/>
  <c r="N36" i="12"/>
  <c r="M36" i="12"/>
  <c r="E36" i="12" s="1"/>
  <c r="J36" i="12"/>
  <c r="G36" i="12"/>
  <c r="AD35" i="12"/>
  <c r="AF35" i="12" s="1"/>
  <c r="AC35" i="12"/>
  <c r="AB35" i="12"/>
  <c r="Y35" i="12"/>
  <c r="V35" i="12" s="1"/>
  <c r="U35" i="12"/>
  <c r="S35" i="12"/>
  <c r="P35" i="12"/>
  <c r="N35" i="12"/>
  <c r="M35" i="12"/>
  <c r="J35" i="12"/>
  <c r="G35" i="12" s="1"/>
  <c r="E35" i="12"/>
  <c r="AD34" i="12"/>
  <c r="AF34" i="12" s="1"/>
  <c r="AC34" i="12"/>
  <c r="AB34" i="12"/>
  <c r="Y34" i="12"/>
  <c r="V34" i="12"/>
  <c r="U34" i="12"/>
  <c r="S34" i="12"/>
  <c r="P34" i="12"/>
  <c r="N34" i="12"/>
  <c r="M34" i="12"/>
  <c r="E34" i="12" s="1"/>
  <c r="D34" i="12" s="1"/>
  <c r="J34" i="12"/>
  <c r="G34" i="12" s="1"/>
  <c r="F34" i="12"/>
  <c r="AD33" i="12"/>
  <c r="AF33" i="12" s="1"/>
  <c r="AC33" i="12"/>
  <c r="AB33" i="12"/>
  <c r="Y33" i="12"/>
  <c r="V33" i="12" s="1"/>
  <c r="U33" i="12"/>
  <c r="S33" i="12"/>
  <c r="P33" i="12"/>
  <c r="N33" i="12"/>
  <c r="M33" i="12"/>
  <c r="E33" i="12" s="1"/>
  <c r="J33" i="12"/>
  <c r="G33" i="12"/>
  <c r="AD32" i="12"/>
  <c r="AF32" i="12" s="1"/>
  <c r="AC32" i="12"/>
  <c r="AB32" i="12"/>
  <c r="Y32" i="12"/>
  <c r="V32" i="12" s="1"/>
  <c r="U32" i="12"/>
  <c r="S32" i="12"/>
  <c r="P32" i="12"/>
  <c r="E32" i="12" s="1"/>
  <c r="N32" i="12"/>
  <c r="M32" i="12"/>
  <c r="J32" i="12"/>
  <c r="G32" i="12" s="1"/>
  <c r="AD31" i="12"/>
  <c r="AC31" i="12"/>
  <c r="AF31" i="12" s="1"/>
  <c r="AB31" i="12"/>
  <c r="Y31" i="12"/>
  <c r="V31" i="12"/>
  <c r="U31" i="12"/>
  <c r="S31" i="12"/>
  <c r="P31" i="12"/>
  <c r="N31" i="12"/>
  <c r="M31" i="12"/>
  <c r="E31" i="12" s="1"/>
  <c r="D31" i="12" s="1"/>
  <c r="J31" i="12"/>
  <c r="G31" i="12" s="1"/>
  <c r="F31" i="12"/>
  <c r="AD30" i="12"/>
  <c r="AF30" i="12" s="1"/>
  <c r="AC30" i="12"/>
  <c r="AB30" i="12"/>
  <c r="Y30" i="12"/>
  <c r="V30" i="12" s="1"/>
  <c r="U30" i="12"/>
  <c r="S30" i="12"/>
  <c r="P30" i="12"/>
  <c r="N30" i="12"/>
  <c r="M30" i="12"/>
  <c r="J30" i="12"/>
  <c r="G30" i="12"/>
  <c r="E30" i="12"/>
  <c r="AD29" i="12"/>
  <c r="AF29" i="12" s="1"/>
  <c r="AC29" i="12"/>
  <c r="AB29" i="12"/>
  <c r="Y29" i="12"/>
  <c r="V29" i="12"/>
  <c r="U29" i="12"/>
  <c r="S29" i="12"/>
  <c r="P29" i="12"/>
  <c r="E29" i="12" s="1"/>
  <c r="D29" i="12" s="1"/>
  <c r="N29" i="12"/>
  <c r="M29" i="12"/>
  <c r="J29" i="12"/>
  <c r="G29" i="12" s="1"/>
  <c r="F29" i="12"/>
  <c r="AF28" i="12"/>
  <c r="AD28" i="12"/>
  <c r="AC28" i="12"/>
  <c r="AB28" i="12"/>
  <c r="Y28" i="12"/>
  <c r="V28" i="12" s="1"/>
  <c r="U28" i="12"/>
  <c r="S28" i="12"/>
  <c r="P28" i="12"/>
  <c r="N28" i="12"/>
  <c r="M28" i="12"/>
  <c r="E28" i="12" s="1"/>
  <c r="J28" i="12"/>
  <c r="G28" i="12"/>
  <c r="AD27" i="12"/>
  <c r="AF27" i="12" s="1"/>
  <c r="AC27" i="12"/>
  <c r="AB27" i="12"/>
  <c r="Y27" i="12"/>
  <c r="V27" i="12" s="1"/>
  <c r="U27" i="12"/>
  <c r="S27" i="12"/>
  <c r="P27" i="12"/>
  <c r="N27" i="12"/>
  <c r="M27" i="12"/>
  <c r="J27" i="12"/>
  <c r="G27" i="12" s="1"/>
  <c r="E27" i="12"/>
  <c r="AD26" i="12"/>
  <c r="AF26" i="12" s="1"/>
  <c r="AC26" i="12"/>
  <c r="AB26" i="12"/>
  <c r="Y26" i="12"/>
  <c r="V26" i="12"/>
  <c r="U26" i="12"/>
  <c r="S26" i="12"/>
  <c r="P26" i="12"/>
  <c r="N26" i="12"/>
  <c r="M26" i="12"/>
  <c r="E26" i="12" s="1"/>
  <c r="D26" i="12" s="1"/>
  <c r="J26" i="12"/>
  <c r="G26" i="12" s="1"/>
  <c r="F26" i="12"/>
  <c r="AD25" i="12"/>
  <c r="AF25" i="12" s="1"/>
  <c r="AC25" i="12"/>
  <c r="AB25" i="12"/>
  <c r="Y25" i="12"/>
  <c r="V25" i="12" s="1"/>
  <c r="U25" i="12"/>
  <c r="S25" i="12"/>
  <c r="P25" i="12"/>
  <c r="N25" i="12"/>
  <c r="M25" i="12"/>
  <c r="E25" i="12" s="1"/>
  <c r="J25" i="12"/>
  <c r="G25" i="12"/>
  <c r="AD24" i="12"/>
  <c r="AF24" i="12" s="1"/>
  <c r="AC24" i="12"/>
  <c r="AB24" i="12"/>
  <c r="Y24" i="12"/>
  <c r="V24" i="12" s="1"/>
  <c r="U24" i="12"/>
  <c r="S24" i="12"/>
  <c r="P24" i="12"/>
  <c r="E24" i="12" s="1"/>
  <c r="N24" i="12"/>
  <c r="M24" i="12"/>
  <c r="J24" i="12"/>
  <c r="G24" i="12" s="1"/>
  <c r="AD23" i="12"/>
  <c r="AC23" i="12"/>
  <c r="AF23" i="12" s="1"/>
  <c r="AB23" i="12"/>
  <c r="Y23" i="12"/>
  <c r="V23" i="12"/>
  <c r="U23" i="12"/>
  <c r="S23" i="12"/>
  <c r="P23" i="12"/>
  <c r="N23" i="12"/>
  <c r="M23" i="12"/>
  <c r="E23" i="12" s="1"/>
  <c r="D23" i="12" s="1"/>
  <c r="J23" i="12"/>
  <c r="G23" i="12" s="1"/>
  <c r="F23" i="12"/>
  <c r="AD22" i="12"/>
  <c r="AF22" i="12" s="1"/>
  <c r="AC22" i="12"/>
  <c r="AB22" i="12"/>
  <c r="Y22" i="12"/>
  <c r="V22" i="12" s="1"/>
  <c r="U22" i="12"/>
  <c r="S22" i="12"/>
  <c r="P22" i="12"/>
  <c r="N22" i="12"/>
  <c r="M22" i="12"/>
  <c r="J22" i="12"/>
  <c r="G22" i="12"/>
  <c r="E22" i="12"/>
  <c r="AD21" i="12"/>
  <c r="AF21" i="12" s="1"/>
  <c r="AC21" i="12"/>
  <c r="AB21" i="12"/>
  <c r="Y21" i="12"/>
  <c r="V21" i="12"/>
  <c r="U21" i="12"/>
  <c r="S21" i="12"/>
  <c r="P21" i="12"/>
  <c r="E21" i="12" s="1"/>
  <c r="D21" i="12" s="1"/>
  <c r="N21" i="12"/>
  <c r="M21" i="12"/>
  <c r="J21" i="12"/>
  <c r="G21" i="12" s="1"/>
  <c r="F21" i="12"/>
  <c r="AF20" i="12"/>
  <c r="AD20" i="12"/>
  <c r="AC20" i="12"/>
  <c r="AB20" i="12"/>
  <c r="Y20" i="12"/>
  <c r="V20" i="12" s="1"/>
  <c r="U20" i="12"/>
  <c r="S20" i="12"/>
  <c r="P20" i="12"/>
  <c r="N20" i="12"/>
  <c r="M20" i="12"/>
  <c r="E20" i="12" s="1"/>
  <c r="J20" i="12"/>
  <c r="G20" i="12"/>
  <c r="AD19" i="12"/>
  <c r="AF19" i="12" s="1"/>
  <c r="AC19" i="12"/>
  <c r="AB19" i="12"/>
  <c r="Y19" i="12"/>
  <c r="V19" i="12" s="1"/>
  <c r="U19" i="12"/>
  <c r="S19" i="12"/>
  <c r="P19" i="12"/>
  <c r="N19" i="12"/>
  <c r="M19" i="12"/>
  <c r="J19" i="12"/>
  <c r="G19" i="12" s="1"/>
  <c r="E19" i="12"/>
  <c r="AD18" i="12"/>
  <c r="AF18" i="12" s="1"/>
  <c r="AC18" i="12"/>
  <c r="AB18" i="12"/>
  <c r="Y18" i="12"/>
  <c r="V18" i="12"/>
  <c r="U18" i="12"/>
  <c r="S18" i="12"/>
  <c r="P18" i="12"/>
  <c r="N18" i="12"/>
  <c r="M18" i="12"/>
  <c r="E18" i="12" s="1"/>
  <c r="D18" i="12" s="1"/>
  <c r="J18" i="12"/>
  <c r="G18" i="12" s="1"/>
  <c r="F18" i="12"/>
  <c r="AD17" i="12"/>
  <c r="AF17" i="12" s="1"/>
  <c r="AC17" i="12"/>
  <c r="AB17" i="12"/>
  <c r="Y17" i="12"/>
  <c r="V17" i="12" s="1"/>
  <c r="U17" i="12"/>
  <c r="S17" i="12"/>
  <c r="P17" i="12"/>
  <c r="N17" i="12"/>
  <c r="M17" i="12"/>
  <c r="E17" i="12" s="1"/>
  <c r="J17" i="12"/>
  <c r="G17" i="12"/>
  <c r="AD16" i="12"/>
  <c r="AF16" i="12" s="1"/>
  <c r="AC16" i="12"/>
  <c r="AB16" i="12"/>
  <c r="Y16" i="12"/>
  <c r="V16" i="12" s="1"/>
  <c r="U16" i="12"/>
  <c r="S16" i="12"/>
  <c r="P16" i="12"/>
  <c r="E16" i="12" s="1"/>
  <c r="N16" i="12"/>
  <c r="M16" i="12"/>
  <c r="J16" i="12"/>
  <c r="G16" i="12" s="1"/>
  <c r="AD15" i="12"/>
  <c r="AC15" i="12"/>
  <c r="AF15" i="12" s="1"/>
  <c r="AB15" i="12"/>
  <c r="Y15" i="12"/>
  <c r="V15" i="12"/>
  <c r="U15" i="12"/>
  <c r="S15" i="12"/>
  <c r="P15" i="12"/>
  <c r="N15" i="12"/>
  <c r="M15" i="12"/>
  <c r="E15" i="12" s="1"/>
  <c r="D15" i="12" s="1"/>
  <c r="J15" i="12"/>
  <c r="G15" i="12" s="1"/>
  <c r="F15" i="12"/>
  <c r="AD14" i="12"/>
  <c r="AF14" i="12" s="1"/>
  <c r="AC14" i="12"/>
  <c r="AB14" i="12"/>
  <c r="Y14" i="12"/>
  <c r="V14" i="12" s="1"/>
  <c r="U14" i="12"/>
  <c r="S14" i="12"/>
  <c r="P14" i="12"/>
  <c r="N14" i="12"/>
  <c r="M14" i="12"/>
  <c r="J14" i="12"/>
  <c r="G14" i="12"/>
  <c r="E14" i="12"/>
  <c r="AD13" i="12"/>
  <c r="AF13" i="12" s="1"/>
  <c r="AC13" i="12"/>
  <c r="AB13" i="12"/>
  <c r="Y13" i="12"/>
  <c r="V13" i="12"/>
  <c r="U13" i="12"/>
  <c r="S13" i="12"/>
  <c r="P13" i="12"/>
  <c r="E13" i="12" s="1"/>
  <c r="D13" i="12" s="1"/>
  <c r="N13" i="12"/>
  <c r="M13" i="12"/>
  <c r="J13" i="12"/>
  <c r="G13" i="12" s="1"/>
  <c r="F13" i="12"/>
  <c r="AF12" i="12"/>
  <c r="AD12" i="12"/>
  <c r="AC12" i="12"/>
  <c r="AB12" i="12"/>
  <c r="Y12" i="12"/>
  <c r="V12" i="12" s="1"/>
  <c r="U12" i="12"/>
  <c r="S12" i="12"/>
  <c r="P12" i="12"/>
  <c r="N12" i="12"/>
  <c r="M12" i="12"/>
  <c r="E12" i="12" s="1"/>
  <c r="J12" i="12"/>
  <c r="G12" i="12"/>
  <c r="AD11" i="12"/>
  <c r="AF11" i="12" s="1"/>
  <c r="AC11" i="12"/>
  <c r="AB11" i="12"/>
  <c r="V11" i="12" s="1"/>
  <c r="Y11" i="12"/>
  <c r="U11" i="12"/>
  <c r="S11" i="12"/>
  <c r="P11" i="12"/>
  <c r="N11" i="12"/>
  <c r="M11" i="12"/>
  <c r="J11" i="12"/>
  <c r="G11" i="12" s="1"/>
  <c r="E11" i="12"/>
  <c r="AD10" i="12"/>
  <c r="AF10" i="12" s="1"/>
  <c r="AC10" i="12"/>
  <c r="AB10" i="12"/>
  <c r="Y10" i="12"/>
  <c r="V10" i="12"/>
  <c r="U10" i="12"/>
  <c r="S10" i="12"/>
  <c r="P10" i="12"/>
  <c r="N10" i="12"/>
  <c r="M10" i="12"/>
  <c r="E10" i="12" s="1"/>
  <c r="D10" i="12" s="1"/>
  <c r="J10" i="12"/>
  <c r="F10" i="12"/>
  <c r="AD9" i="12"/>
  <c r="AF9" i="12" s="1"/>
  <c r="AC9" i="12"/>
  <c r="AB9" i="12"/>
  <c r="Y9" i="12"/>
  <c r="V9" i="12" s="1"/>
  <c r="U9" i="12"/>
  <c r="S9" i="12"/>
  <c r="P9" i="12"/>
  <c r="N9" i="12"/>
  <c r="M9" i="12"/>
  <c r="E9" i="12" s="1"/>
  <c r="J9" i="12"/>
  <c r="G9" i="12"/>
  <c r="AD8" i="12"/>
  <c r="AF8" i="12" s="1"/>
  <c r="AC8" i="12"/>
  <c r="AB8" i="12"/>
  <c r="Y8" i="12"/>
  <c r="V8" i="12" s="1"/>
  <c r="U8" i="12"/>
  <c r="S8" i="12"/>
  <c r="P8" i="12"/>
  <c r="E8" i="12" s="1"/>
  <c r="N8" i="12"/>
  <c r="M8" i="12"/>
  <c r="J8" i="12"/>
  <c r="G8" i="12" s="1"/>
  <c r="AD7" i="12"/>
  <c r="AC7" i="12"/>
  <c r="AF7" i="12" s="1"/>
  <c r="AB7" i="12"/>
  <c r="Y7" i="12"/>
  <c r="V7" i="12"/>
  <c r="U7" i="12"/>
  <c r="S7" i="12"/>
  <c r="P7" i="12"/>
  <c r="N7" i="12"/>
  <c r="M7" i="12"/>
  <c r="E7" i="12" s="1"/>
  <c r="D7" i="12" s="1"/>
  <c r="J7" i="12"/>
  <c r="G7" i="12" s="1"/>
  <c r="F7" i="12"/>
  <c r="AD6" i="12"/>
  <c r="AF6" i="12" s="1"/>
  <c r="AC6" i="12"/>
  <c r="AB6" i="12"/>
  <c r="Y6" i="12"/>
  <c r="V6" i="12" s="1"/>
  <c r="U6" i="12"/>
  <c r="S6" i="12"/>
  <c r="P6" i="12"/>
  <c r="N6" i="12"/>
  <c r="M6" i="12"/>
  <c r="J6" i="12"/>
  <c r="G6" i="12"/>
  <c r="E6" i="12"/>
  <c r="AF5" i="12"/>
  <c r="AD5" i="12"/>
  <c r="AC5" i="12"/>
  <c r="AB5" i="12"/>
  <c r="Y5" i="12"/>
  <c r="V5" i="12"/>
  <c r="U5" i="12"/>
  <c r="S5" i="12"/>
  <c r="P5" i="12"/>
  <c r="E5" i="12" s="1"/>
  <c r="D5" i="12" s="1"/>
  <c r="N5" i="12"/>
  <c r="M5" i="12"/>
  <c r="J5" i="12"/>
  <c r="G5" i="12" s="1"/>
  <c r="F5" i="12"/>
  <c r="AF4" i="12"/>
  <c r="AD4" i="12"/>
  <c r="AC4" i="12"/>
  <c r="AB4" i="12"/>
  <c r="Y4" i="12"/>
  <c r="V4" i="12" s="1"/>
  <c r="U4" i="12"/>
  <c r="S4" i="12"/>
  <c r="S677" i="12" s="1"/>
  <c r="P4" i="12"/>
  <c r="N4" i="12"/>
  <c r="M4" i="12"/>
  <c r="E4" i="12" s="1"/>
  <c r="J4" i="12"/>
  <c r="G4" i="12"/>
  <c r="D121" i="12" l="1"/>
  <c r="D28" i="12"/>
  <c r="D30" i="12"/>
  <c r="D65" i="12"/>
  <c r="D81" i="12"/>
  <c r="D27" i="12"/>
  <c r="D9" i="12"/>
  <c r="D22" i="12"/>
  <c r="D36" i="12"/>
  <c r="D73" i="12"/>
  <c r="D11" i="12"/>
  <c r="D32" i="12"/>
  <c r="D41" i="12"/>
  <c r="D57" i="12"/>
  <c r="E52" i="12"/>
  <c r="G208" i="12"/>
  <c r="F208" i="12"/>
  <c r="D208" i="12" s="1"/>
  <c r="G235" i="12"/>
  <c r="E235" i="12"/>
  <c r="G257" i="12"/>
  <c r="F257" i="12"/>
  <c r="F507" i="12"/>
  <c r="G507" i="12"/>
  <c r="F648" i="12"/>
  <c r="D648" i="12" s="1"/>
  <c r="G648" i="12"/>
  <c r="U677" i="12"/>
  <c r="G10" i="12"/>
  <c r="F11" i="12"/>
  <c r="F19" i="12"/>
  <c r="D19" i="12" s="1"/>
  <c r="F27" i="12"/>
  <c r="F35" i="12"/>
  <c r="D35" i="12" s="1"/>
  <c r="F38" i="12"/>
  <c r="G41" i="12"/>
  <c r="F41" i="12"/>
  <c r="G44" i="12"/>
  <c r="F44" i="12"/>
  <c r="F47" i="12"/>
  <c r="G49" i="12"/>
  <c r="F49" i="12"/>
  <c r="D49" i="12" s="1"/>
  <c r="G52" i="12"/>
  <c r="F52" i="12"/>
  <c r="F55" i="12"/>
  <c r="G57" i="12"/>
  <c r="F57" i="12"/>
  <c r="G60" i="12"/>
  <c r="F60" i="12"/>
  <c r="F63" i="12"/>
  <c r="D63" i="12" s="1"/>
  <c r="G65" i="12"/>
  <c r="F65" i="12"/>
  <c r="G68" i="12"/>
  <c r="F68" i="12"/>
  <c r="F71" i="12"/>
  <c r="G73" i="12"/>
  <c r="F73" i="12"/>
  <c r="G76" i="12"/>
  <c r="F76" i="12"/>
  <c r="D76" i="12" s="1"/>
  <c r="F79" i="12"/>
  <c r="D79" i="12" s="1"/>
  <c r="G81" i="12"/>
  <c r="F81" i="12"/>
  <c r="E89" i="12"/>
  <c r="AF91" i="12"/>
  <c r="V97" i="12"/>
  <c r="E98" i="12"/>
  <c r="D98" i="12" s="1"/>
  <c r="AF98" i="12"/>
  <c r="G100" i="12"/>
  <c r="F100" i="12"/>
  <c r="V109" i="12"/>
  <c r="AF124" i="12"/>
  <c r="F126" i="12"/>
  <c r="D126" i="12" s="1"/>
  <c r="G128" i="12"/>
  <c r="E131" i="12"/>
  <c r="D131" i="12" s="1"/>
  <c r="G131" i="12"/>
  <c r="D143" i="12"/>
  <c r="G145" i="12"/>
  <c r="F145" i="12"/>
  <c r="E153" i="12"/>
  <c r="AF155" i="12"/>
  <c r="V161" i="12"/>
  <c r="E162" i="12"/>
  <c r="D162" i="12" s="1"/>
  <c r="AF162" i="12"/>
  <c r="G164" i="12"/>
  <c r="F164" i="12"/>
  <c r="D164" i="12" s="1"/>
  <c r="G169" i="12"/>
  <c r="D184" i="12"/>
  <c r="V187" i="12"/>
  <c r="D189" i="12"/>
  <c r="E196" i="12"/>
  <c r="D196" i="12" s="1"/>
  <c r="G196" i="12"/>
  <c r="G212" i="12"/>
  <c r="D226" i="12"/>
  <c r="AF233" i="12"/>
  <c r="V236" i="12"/>
  <c r="F236" i="12"/>
  <c r="V241" i="12"/>
  <c r="F241" i="12"/>
  <c r="D241" i="12" s="1"/>
  <c r="G253" i="12"/>
  <c r="F253" i="12"/>
  <c r="F372" i="12"/>
  <c r="G372" i="12"/>
  <c r="D374" i="12"/>
  <c r="E91" i="12"/>
  <c r="D91" i="12" s="1"/>
  <c r="G91" i="12"/>
  <c r="G547" i="12"/>
  <c r="F547" i="12"/>
  <c r="F4" i="12"/>
  <c r="F12" i="12"/>
  <c r="D12" i="12" s="1"/>
  <c r="F20" i="12"/>
  <c r="D20" i="12" s="1"/>
  <c r="F28" i="12"/>
  <c r="F36" i="12"/>
  <c r="V37" i="12"/>
  <c r="F46" i="12"/>
  <c r="G48" i="12"/>
  <c r="F54" i="12"/>
  <c r="G56" i="12"/>
  <c r="F62" i="12"/>
  <c r="D62" i="12" s="1"/>
  <c r="G64" i="12"/>
  <c r="F70" i="12"/>
  <c r="G72" i="12"/>
  <c r="F78" i="12"/>
  <c r="G80" i="12"/>
  <c r="V85" i="12"/>
  <c r="E93" i="12"/>
  <c r="D93" i="12" s="1"/>
  <c r="D94" i="12"/>
  <c r="F102" i="12"/>
  <c r="G104" i="12"/>
  <c r="E107" i="12"/>
  <c r="D107" i="12" s="1"/>
  <c r="G107" i="12"/>
  <c r="G109" i="12"/>
  <c r="F114" i="12"/>
  <c r="D116" i="12"/>
  <c r="D119" i="12"/>
  <c r="E120" i="12"/>
  <c r="D120" i="12" s="1"/>
  <c r="G121" i="12"/>
  <c r="F121" i="12"/>
  <c r="F133" i="12"/>
  <c r="D133" i="12" s="1"/>
  <c r="V137" i="12"/>
  <c r="AF138" i="12"/>
  <c r="G140" i="12"/>
  <c r="F140" i="12"/>
  <c r="D140" i="12" s="1"/>
  <c r="G147" i="12"/>
  <c r="V149" i="12"/>
  <c r="V156" i="12"/>
  <c r="E157" i="12"/>
  <c r="D157" i="12" s="1"/>
  <c r="D158" i="12"/>
  <c r="F166" i="12"/>
  <c r="F174" i="12"/>
  <c r="D174" i="12" s="1"/>
  <c r="AF179" i="12"/>
  <c r="G181" i="12"/>
  <c r="F181" i="12"/>
  <c r="D181" i="12" s="1"/>
  <c r="G187" i="12"/>
  <c r="D190" i="12"/>
  <c r="E191" i="12"/>
  <c r="D191" i="12" s="1"/>
  <c r="G203" i="12"/>
  <c r="E203" i="12"/>
  <c r="D203" i="12" s="1"/>
  <c r="F206" i="12"/>
  <c r="D206" i="12" s="1"/>
  <c r="G215" i="12"/>
  <c r="E215" i="12"/>
  <c r="D215" i="12" s="1"/>
  <c r="F221" i="12"/>
  <c r="E228" i="12"/>
  <c r="D228" i="12" s="1"/>
  <c r="G228" i="12"/>
  <c r="E253" i="12"/>
  <c r="D253" i="12" s="1"/>
  <c r="F262" i="12"/>
  <c r="D262" i="12" s="1"/>
  <c r="G262" i="12"/>
  <c r="D263" i="12"/>
  <c r="G193" i="12"/>
  <c r="E193" i="12"/>
  <c r="G201" i="12"/>
  <c r="E201" i="12"/>
  <c r="D201" i="12" s="1"/>
  <c r="V225" i="12"/>
  <c r="F225" i="12"/>
  <c r="D237" i="12"/>
  <c r="V238" i="12"/>
  <c r="F238" i="12"/>
  <c r="D238" i="12" s="1"/>
  <c r="D286" i="12"/>
  <c r="V287" i="12"/>
  <c r="F287" i="12"/>
  <c r="D55" i="12"/>
  <c r="D71" i="12"/>
  <c r="D100" i="12"/>
  <c r="G124" i="12"/>
  <c r="F124" i="12"/>
  <c r="D124" i="12" s="1"/>
  <c r="G161" i="12"/>
  <c r="F161" i="12"/>
  <c r="J677" i="12"/>
  <c r="G677" i="12" s="1"/>
  <c r="AB677" i="12"/>
  <c r="F6" i="12"/>
  <c r="D6" i="12" s="1"/>
  <c r="F14" i="12"/>
  <c r="D14" i="12" s="1"/>
  <c r="F22" i="12"/>
  <c r="F30" i="12"/>
  <c r="F37" i="12"/>
  <c r="D37" i="12" s="1"/>
  <c r="V45" i="12"/>
  <c r="V677" i="12" s="1"/>
  <c r="V53" i="12"/>
  <c r="V61" i="12"/>
  <c r="V69" i="12"/>
  <c r="V77" i="12"/>
  <c r="AF83" i="12"/>
  <c r="F85" i="12"/>
  <c r="V89" i="12"/>
  <c r="AF90" i="12"/>
  <c r="G92" i="12"/>
  <c r="F92" i="12"/>
  <c r="D92" i="12" s="1"/>
  <c r="V101" i="12"/>
  <c r="AF116" i="12"/>
  <c r="F118" i="12"/>
  <c r="D118" i="12" s="1"/>
  <c r="E123" i="12"/>
  <c r="D123" i="12" s="1"/>
  <c r="G123" i="12"/>
  <c r="F130" i="12"/>
  <c r="D130" i="12" s="1"/>
  <c r="D135" i="12"/>
  <c r="G137" i="12"/>
  <c r="F137" i="12"/>
  <c r="E145" i="12"/>
  <c r="D145" i="12" s="1"/>
  <c r="AF147" i="12"/>
  <c r="F149" i="12"/>
  <c r="D154" i="12"/>
  <c r="AF154" i="12"/>
  <c r="G156" i="12"/>
  <c r="F156" i="12"/>
  <c r="G163" i="12"/>
  <c r="V165" i="12"/>
  <c r="F171" i="12"/>
  <c r="D171" i="12" s="1"/>
  <c r="D173" i="12"/>
  <c r="D176" i="12"/>
  <c r="G178" i="12"/>
  <c r="F178" i="12"/>
  <c r="V186" i="12"/>
  <c r="E187" i="12"/>
  <c r="D187" i="12" s="1"/>
  <c r="F189" i="12"/>
  <c r="F204" i="12"/>
  <c r="D213" i="12"/>
  <c r="D248" i="12"/>
  <c r="G327" i="12"/>
  <c r="E327" i="12"/>
  <c r="E44" i="12"/>
  <c r="D44" i="12" s="1"/>
  <c r="D60" i="12"/>
  <c r="E68" i="12"/>
  <c r="D68" i="12" s="1"/>
  <c r="G105" i="12"/>
  <c r="F105" i="12"/>
  <c r="D105" i="12" s="1"/>
  <c r="Y677" i="12"/>
  <c r="E83" i="12"/>
  <c r="D83" i="12" s="1"/>
  <c r="G83" i="12"/>
  <c r="D156" i="12"/>
  <c r="E43" i="12"/>
  <c r="D43" i="12" s="1"/>
  <c r="G43" i="12"/>
  <c r="E51" i="12"/>
  <c r="D51" i="12" s="1"/>
  <c r="G51" i="12"/>
  <c r="E59" i="12"/>
  <c r="D59" i="12" s="1"/>
  <c r="G59" i="12"/>
  <c r="E67" i="12"/>
  <c r="D67" i="12" s="1"/>
  <c r="G67" i="12"/>
  <c r="E75" i="12"/>
  <c r="D75" i="12" s="1"/>
  <c r="G75" i="12"/>
  <c r="E85" i="12"/>
  <c r="D86" i="12"/>
  <c r="E99" i="12"/>
  <c r="D99" i="12" s="1"/>
  <c r="G99" i="12"/>
  <c r="F106" i="12"/>
  <c r="D108" i="12"/>
  <c r="G113" i="12"/>
  <c r="F113" i="12"/>
  <c r="D113" i="12" s="1"/>
  <c r="D114" i="12"/>
  <c r="F125" i="12"/>
  <c r="D125" i="12" s="1"/>
  <c r="G132" i="12"/>
  <c r="F132" i="12"/>
  <c r="D132" i="12" s="1"/>
  <c r="E149" i="12"/>
  <c r="D149" i="12" s="1"/>
  <c r="D150" i="12"/>
  <c r="D163" i="12"/>
  <c r="G173" i="12"/>
  <c r="F173" i="12"/>
  <c r="E195" i="12"/>
  <c r="D195" i="12" s="1"/>
  <c r="V200" i="12"/>
  <c r="E200" i="12"/>
  <c r="D200" i="12" s="1"/>
  <c r="F220" i="12"/>
  <c r="D221" i="12"/>
  <c r="V222" i="12"/>
  <c r="F222" i="12"/>
  <c r="D222" i="12" s="1"/>
  <c r="E227" i="12"/>
  <c r="D227" i="12" s="1"/>
  <c r="G247" i="12"/>
  <c r="E247" i="12"/>
  <c r="D247" i="12" s="1"/>
  <c r="E260" i="12"/>
  <c r="D260" i="12" s="1"/>
  <c r="G260" i="12"/>
  <c r="E280" i="12"/>
  <c r="D280" i="12" s="1"/>
  <c r="G280" i="12"/>
  <c r="M677" i="12"/>
  <c r="N677" i="12"/>
  <c r="AD677" i="12"/>
  <c r="AF677" i="12" s="1"/>
  <c r="F8" i="12"/>
  <c r="D8" i="12" s="1"/>
  <c r="F16" i="12"/>
  <c r="D16" i="12" s="1"/>
  <c r="F24" i="12"/>
  <c r="D24" i="12" s="1"/>
  <c r="F32" i="12"/>
  <c r="E38" i="12"/>
  <c r="AF43" i="12"/>
  <c r="F45" i="12"/>
  <c r="AF51" i="12"/>
  <c r="F53" i="12"/>
  <c r="AF59" i="12"/>
  <c r="F61" i="12"/>
  <c r="AF67" i="12"/>
  <c r="F69" i="12"/>
  <c r="AF75" i="12"/>
  <c r="F77" i="12"/>
  <c r="F82" i="12"/>
  <c r="D82" i="12" s="1"/>
  <c r="G89" i="12"/>
  <c r="F89" i="12"/>
  <c r="D90" i="12"/>
  <c r="E97" i="12"/>
  <c r="AF99" i="12"/>
  <c r="F101" i="12"/>
  <c r="E106" i="12"/>
  <c r="D106" i="12" s="1"/>
  <c r="G108" i="12"/>
  <c r="F108" i="12"/>
  <c r="AF132" i="12"/>
  <c r="E139" i="12"/>
  <c r="D139" i="12" s="1"/>
  <c r="G139" i="12"/>
  <c r="F146" i="12"/>
  <c r="G153" i="12"/>
  <c r="F153" i="12"/>
  <c r="E161" i="12"/>
  <c r="D161" i="12" s="1"/>
  <c r="AF163" i="12"/>
  <c r="F165" i="12"/>
  <c r="AF173" i="12"/>
  <c r="D180" i="12"/>
  <c r="F186" i="12"/>
  <c r="E197" i="12"/>
  <c r="D197" i="12" s="1"/>
  <c r="G197" i="12"/>
  <c r="G200" i="12"/>
  <c r="F200" i="12"/>
  <c r="V237" i="12"/>
  <c r="F237" i="12"/>
  <c r="V277" i="12"/>
  <c r="E277" i="12"/>
  <c r="D277" i="12" s="1"/>
  <c r="D289" i="12"/>
  <c r="D47" i="12"/>
  <c r="D122" i="12"/>
  <c r="G97" i="12"/>
  <c r="F97" i="12"/>
  <c r="G116" i="12"/>
  <c r="F116" i="12"/>
  <c r="AC677" i="12"/>
  <c r="P677" i="12"/>
  <c r="AE677" i="12"/>
  <c r="F9" i="12"/>
  <c r="F17" i="12"/>
  <c r="D17" i="12" s="1"/>
  <c r="F25" i="12"/>
  <c r="D25" i="12" s="1"/>
  <c r="F33" i="12"/>
  <c r="D33" i="12" s="1"/>
  <c r="F42" i="12"/>
  <c r="D42" i="12" s="1"/>
  <c r="E45" i="12"/>
  <c r="D45" i="12" s="1"/>
  <c r="D46" i="12"/>
  <c r="V49" i="12"/>
  <c r="F50" i="12"/>
  <c r="D50" i="12" s="1"/>
  <c r="E53" i="12"/>
  <c r="D53" i="12" s="1"/>
  <c r="D54" i="12"/>
  <c r="V57" i="12"/>
  <c r="F58" i="12"/>
  <c r="D58" i="12" s="1"/>
  <c r="E61" i="12"/>
  <c r="D61" i="12" s="1"/>
  <c r="V65" i="12"/>
  <c r="F66" i="12"/>
  <c r="D66" i="12" s="1"/>
  <c r="E69" i="12"/>
  <c r="D69" i="12" s="1"/>
  <c r="E70" i="12"/>
  <c r="D70" i="12" s="1"/>
  <c r="V73" i="12"/>
  <c r="F74" i="12"/>
  <c r="D74" i="12" s="1"/>
  <c r="E77" i="12"/>
  <c r="E78" i="12"/>
  <c r="D78" i="12" s="1"/>
  <c r="V81" i="12"/>
  <c r="AF82" i="12"/>
  <c r="G84" i="12"/>
  <c r="F84" i="12"/>
  <c r="D84" i="12" s="1"/>
  <c r="V93" i="12"/>
  <c r="E101" i="12"/>
  <c r="D102" i="12"/>
  <c r="AF108" i="12"/>
  <c r="F110" i="12"/>
  <c r="D110" i="12" s="1"/>
  <c r="G112" i="12"/>
  <c r="E115" i="12"/>
  <c r="D115" i="12" s="1"/>
  <c r="G115" i="12"/>
  <c r="G117" i="12"/>
  <c r="F122" i="12"/>
  <c r="D127" i="12"/>
  <c r="G129" i="12"/>
  <c r="F129" i="12"/>
  <c r="D129" i="12" s="1"/>
  <c r="E137" i="12"/>
  <c r="D137" i="12" s="1"/>
  <c r="AF139" i="12"/>
  <c r="F141" i="12"/>
  <c r="D141" i="12" s="1"/>
  <c r="E146" i="12"/>
  <c r="AF146" i="12"/>
  <c r="G148" i="12"/>
  <c r="F148" i="12"/>
  <c r="D148" i="12" s="1"/>
  <c r="G155" i="12"/>
  <c r="V157" i="12"/>
  <c r="V164" i="12"/>
  <c r="E165" i="12"/>
  <c r="D165" i="12" s="1"/>
  <c r="D166" i="12"/>
  <c r="G170" i="12"/>
  <c r="F170" i="12"/>
  <c r="D170" i="12" s="1"/>
  <c r="E178" i="12"/>
  <c r="D178" i="12" s="1"/>
  <c r="AF180" i="12"/>
  <c r="F182" i="12"/>
  <c r="D182" i="12" s="1"/>
  <c r="V185" i="12"/>
  <c r="G188" i="12"/>
  <c r="E199" i="12"/>
  <c r="D199" i="12" s="1"/>
  <c r="AF202" i="12"/>
  <c r="AF216" i="12"/>
  <c r="G224" i="12"/>
  <c r="F224" i="12"/>
  <c r="D224" i="12" s="1"/>
  <c r="G231" i="12"/>
  <c r="E231" i="12"/>
  <c r="D231" i="12" s="1"/>
  <c r="G240" i="12"/>
  <c r="F240" i="12"/>
  <c r="D240" i="12" s="1"/>
  <c r="E257" i="12"/>
  <c r="D257" i="12" s="1"/>
  <c r="V257" i="12"/>
  <c r="V259" i="12"/>
  <c r="F259" i="12"/>
  <c r="D272" i="12"/>
  <c r="V272" i="12"/>
  <c r="F272" i="12"/>
  <c r="G209" i="12"/>
  <c r="AF210" i="12"/>
  <c r="F212" i="12"/>
  <c r="D212" i="12" s="1"/>
  <c r="F213" i="12"/>
  <c r="E217" i="12"/>
  <c r="D217" i="12" s="1"/>
  <c r="G241" i="12"/>
  <c r="AF256" i="12"/>
  <c r="F258" i="12"/>
  <c r="D258" i="12" s="1"/>
  <c r="G258" i="12"/>
  <c r="D259" i="12"/>
  <c r="V260" i="12"/>
  <c r="F260" i="12"/>
  <c r="G267" i="12"/>
  <c r="F267" i="12"/>
  <c r="G277" i="12"/>
  <c r="F277" i="12"/>
  <c r="AF282" i="12"/>
  <c r="G336" i="12"/>
  <c r="F336" i="12"/>
  <c r="D336" i="12" s="1"/>
  <c r="V429" i="12"/>
  <c r="F429" i="12"/>
  <c r="F443" i="12"/>
  <c r="D443" i="12" s="1"/>
  <c r="G443" i="12"/>
  <c r="F499" i="12"/>
  <c r="G499" i="12"/>
  <c r="V195" i="12"/>
  <c r="E202" i="12"/>
  <c r="D202" i="12" s="1"/>
  <c r="F209" i="12"/>
  <c r="D209" i="12" s="1"/>
  <c r="G216" i="12"/>
  <c r="F216" i="12"/>
  <c r="D216" i="12" s="1"/>
  <c r="G219" i="12"/>
  <c r="E220" i="12"/>
  <c r="D220" i="12" s="1"/>
  <c r="AF227" i="12"/>
  <c r="V233" i="12"/>
  <c r="F233" i="12"/>
  <c r="D233" i="12" s="1"/>
  <c r="E234" i="12"/>
  <c r="D234" i="12" s="1"/>
  <c r="G244" i="12"/>
  <c r="AF245" i="12"/>
  <c r="AF250" i="12"/>
  <c r="E251" i="12"/>
  <c r="D251" i="12" s="1"/>
  <c r="D252" i="12"/>
  <c r="V252" i="12"/>
  <c r="F252" i="12"/>
  <c r="AF267" i="12"/>
  <c r="V299" i="12"/>
  <c r="F299" i="12"/>
  <c r="D299" i="12" s="1"/>
  <c r="E302" i="12"/>
  <c r="D302" i="12" s="1"/>
  <c r="V314" i="12"/>
  <c r="F314" i="12"/>
  <c r="D343" i="12"/>
  <c r="D352" i="12"/>
  <c r="V373" i="12"/>
  <c r="F373" i="12"/>
  <c r="F375" i="12"/>
  <c r="D375" i="12" s="1"/>
  <c r="G375" i="12"/>
  <c r="V211" i="12"/>
  <c r="AF221" i="12"/>
  <c r="G226" i="12"/>
  <c r="AF234" i="12"/>
  <c r="D266" i="12"/>
  <c r="F274" i="12"/>
  <c r="D274" i="12" s="1"/>
  <c r="G274" i="12"/>
  <c r="V276" i="12"/>
  <c r="F276" i="12"/>
  <c r="D276" i="12" s="1"/>
  <c r="V283" i="12"/>
  <c r="F283" i="12"/>
  <c r="D283" i="12" s="1"/>
  <c r="G292" i="12"/>
  <c r="E292" i="12"/>
  <c r="D292" i="12" s="1"/>
  <c r="G304" i="12"/>
  <c r="F304" i="12"/>
  <c r="F513" i="12"/>
  <c r="G513" i="12"/>
  <c r="D265" i="12"/>
  <c r="E267" i="12"/>
  <c r="D267" i="12" s="1"/>
  <c r="G281" i="12"/>
  <c r="F281" i="12"/>
  <c r="D281" i="12" s="1"/>
  <c r="D304" i="12"/>
  <c r="D312" i="12"/>
  <c r="G323" i="12"/>
  <c r="E323" i="12"/>
  <c r="D323" i="12" s="1"/>
  <c r="F185" i="12"/>
  <c r="D185" i="12" s="1"/>
  <c r="E186" i="12"/>
  <c r="D186" i="12" s="1"/>
  <c r="AF195" i="12"/>
  <c r="F211" i="12"/>
  <c r="D211" i="12" s="1"/>
  <c r="AF226" i="12"/>
  <c r="F243" i="12"/>
  <c r="D243" i="12" s="1"/>
  <c r="F271" i="12"/>
  <c r="F278" i="12"/>
  <c r="D278" i="12" s="1"/>
  <c r="G278" i="12"/>
  <c r="D279" i="12"/>
  <c r="F286" i="12"/>
  <c r="G286" i="12"/>
  <c r="D301" i="12"/>
  <c r="V322" i="12"/>
  <c r="F322" i="12"/>
  <c r="D322" i="12" s="1"/>
  <c r="D332" i="12"/>
  <c r="D335" i="12"/>
  <c r="F337" i="12"/>
  <c r="D337" i="12" s="1"/>
  <c r="G337" i="12"/>
  <c r="D338" i="12"/>
  <c r="V346" i="12"/>
  <c r="F346" i="12"/>
  <c r="D373" i="12"/>
  <c r="D379" i="12"/>
  <c r="V388" i="12"/>
  <c r="F388" i="12"/>
  <c r="AF187" i="12"/>
  <c r="E194" i="12"/>
  <c r="D194" i="12" s="1"/>
  <c r="E204" i="12"/>
  <c r="AF205" i="12"/>
  <c r="AF211" i="12"/>
  <c r="V217" i="12"/>
  <c r="F217" i="12"/>
  <c r="E218" i="12"/>
  <c r="D218" i="12" s="1"/>
  <c r="G232" i="12"/>
  <c r="F232" i="12"/>
  <c r="D232" i="12" s="1"/>
  <c r="E236" i="12"/>
  <c r="AF243" i="12"/>
  <c r="F254" i="12"/>
  <c r="D254" i="12" s="1"/>
  <c r="G254" i="12"/>
  <c r="E256" i="12"/>
  <c r="D256" i="12" s="1"/>
  <c r="V256" i="12"/>
  <c r="F256" i="12"/>
  <c r="V261" i="12"/>
  <c r="E261" i="12"/>
  <c r="D261" i="12" s="1"/>
  <c r="E264" i="12"/>
  <c r="D264" i="12" s="1"/>
  <c r="G273" i="12"/>
  <c r="F273" i="12"/>
  <c r="D273" i="12" s="1"/>
  <c r="V275" i="12"/>
  <c r="F275" i="12"/>
  <c r="D275" i="12" s="1"/>
  <c r="V300" i="12"/>
  <c r="F300" i="12"/>
  <c r="D300" i="12" s="1"/>
  <c r="D308" i="12"/>
  <c r="G316" i="12"/>
  <c r="F316" i="12"/>
  <c r="D316" i="12" s="1"/>
  <c r="F329" i="12"/>
  <c r="G329" i="12"/>
  <c r="E436" i="12"/>
  <c r="D436" i="12" s="1"/>
  <c r="G436" i="12"/>
  <c r="F193" i="12"/>
  <c r="F203" i="12"/>
  <c r="G210" i="12"/>
  <c r="G217" i="12"/>
  <c r="AF218" i="12"/>
  <c r="E223" i="12"/>
  <c r="D223" i="12" s="1"/>
  <c r="E225" i="12"/>
  <c r="D225" i="12" s="1"/>
  <c r="V227" i="12"/>
  <c r="F235" i="12"/>
  <c r="AF237" i="12"/>
  <c r="V245" i="12"/>
  <c r="F251" i="12"/>
  <c r="G261" i="12"/>
  <c r="F261" i="12"/>
  <c r="V267" i="12"/>
  <c r="G288" i="12"/>
  <c r="E288" i="12"/>
  <c r="D288" i="12" s="1"/>
  <c r="F290" i="12"/>
  <c r="G290" i="12"/>
  <c r="G308" i="12"/>
  <c r="F308" i="12"/>
  <c r="E315" i="12"/>
  <c r="D315" i="12" s="1"/>
  <c r="D344" i="12"/>
  <c r="G351" i="12"/>
  <c r="E351" i="12"/>
  <c r="F250" i="12"/>
  <c r="D250" i="12" s="1"/>
  <c r="F266" i="12"/>
  <c r="E271" i="12"/>
  <c r="D271" i="12" s="1"/>
  <c r="D287" i="12"/>
  <c r="E290" i="12"/>
  <c r="D290" i="12" s="1"/>
  <c r="G293" i="12"/>
  <c r="F293" i="12"/>
  <c r="E294" i="12"/>
  <c r="D294" i="12" s="1"/>
  <c r="F295" i="12"/>
  <c r="AF310" i="12"/>
  <c r="AF319" i="12"/>
  <c r="E325" i="12"/>
  <c r="D325" i="12" s="1"/>
  <c r="V329" i="12"/>
  <c r="AF334" i="12"/>
  <c r="E353" i="12"/>
  <c r="D353" i="12" s="1"/>
  <c r="F354" i="12"/>
  <c r="D369" i="12"/>
  <c r="V372" i="12"/>
  <c r="F379" i="12"/>
  <c r="G379" i="12"/>
  <c r="D382" i="12"/>
  <c r="F467" i="12"/>
  <c r="G467" i="12"/>
  <c r="D499" i="12"/>
  <c r="G505" i="12"/>
  <c r="E505" i="12"/>
  <c r="D505" i="12" s="1"/>
  <c r="AF252" i="12"/>
  <c r="AF268" i="12"/>
  <c r="G285" i="12"/>
  <c r="G289" i="12"/>
  <c r="F289" i="12"/>
  <c r="E293" i="12"/>
  <c r="F305" i="12"/>
  <c r="D305" i="12" s="1"/>
  <c r="D306" i="12"/>
  <c r="G312" i="12"/>
  <c r="F312" i="12"/>
  <c r="E313" i="12"/>
  <c r="D313" i="12" s="1"/>
  <c r="G324" i="12"/>
  <c r="F324" i="12"/>
  <c r="D324" i="12" s="1"/>
  <c r="F333" i="12"/>
  <c r="D333" i="12" s="1"/>
  <c r="D342" i="12"/>
  <c r="G344" i="12"/>
  <c r="F344" i="12"/>
  <c r="E345" i="12"/>
  <c r="D345" i="12" s="1"/>
  <c r="G352" i="12"/>
  <c r="F352" i="12"/>
  <c r="G374" i="12"/>
  <c r="F374" i="12"/>
  <c r="D392" i="12"/>
  <c r="D399" i="12"/>
  <c r="F411" i="12"/>
  <c r="D411" i="12" s="1"/>
  <c r="G411" i="12"/>
  <c r="G441" i="12"/>
  <c r="E441" i="12"/>
  <c r="D441" i="12" s="1"/>
  <c r="AF248" i="12"/>
  <c r="AF264" i="12"/>
  <c r="AF280" i="12"/>
  <c r="V282" i="12"/>
  <c r="V294" i="12"/>
  <c r="AF302" i="12"/>
  <c r="AF315" i="12"/>
  <c r="E318" i="12"/>
  <c r="D318" i="12" s="1"/>
  <c r="G320" i="12"/>
  <c r="F320" i="12"/>
  <c r="D320" i="12" s="1"/>
  <c r="E321" i="12"/>
  <c r="D321" i="12" s="1"/>
  <c r="D331" i="12"/>
  <c r="G332" i="12"/>
  <c r="F332" i="12"/>
  <c r="F341" i="12"/>
  <c r="D341" i="12" s="1"/>
  <c r="E350" i="12"/>
  <c r="D350" i="12" s="1"/>
  <c r="V353" i="12"/>
  <c r="D364" i="12"/>
  <c r="D389" i="12"/>
  <c r="D405" i="12"/>
  <c r="V451" i="12"/>
  <c r="V483" i="12"/>
  <c r="AF260" i="12"/>
  <c r="F268" i="12"/>
  <c r="D268" i="12" s="1"/>
  <c r="AF276" i="12"/>
  <c r="AF288" i="12"/>
  <c r="AF292" i="12"/>
  <c r="D295" i="12"/>
  <c r="E298" i="12"/>
  <c r="D298" i="12" s="1"/>
  <c r="AF323" i="12"/>
  <c r="E326" i="12"/>
  <c r="D326" i="12" s="1"/>
  <c r="G328" i="12"/>
  <c r="F328" i="12"/>
  <c r="D329" i="12"/>
  <c r="G340" i="12"/>
  <c r="F340" i="12"/>
  <c r="D340" i="12" s="1"/>
  <c r="D354" i="12"/>
  <c r="E357" i="12"/>
  <c r="E380" i="12"/>
  <c r="D380" i="12" s="1"/>
  <c r="G380" i="12"/>
  <c r="V385" i="12"/>
  <c r="F385" i="12"/>
  <c r="G390" i="12"/>
  <c r="E390" i="12"/>
  <c r="D390" i="12" s="1"/>
  <c r="V509" i="12"/>
  <c r="E509" i="12"/>
  <c r="G269" i="12"/>
  <c r="F270" i="12"/>
  <c r="D270" i="12" s="1"/>
  <c r="E282" i="12"/>
  <c r="D282" i="12" s="1"/>
  <c r="D296" i="12"/>
  <c r="G297" i="12"/>
  <c r="F297" i="12"/>
  <c r="D297" i="12" s="1"/>
  <c r="AF307" i="12"/>
  <c r="AF311" i="12"/>
  <c r="F313" i="12"/>
  <c r="D314" i="12"/>
  <c r="E317" i="12"/>
  <c r="D317" i="12" s="1"/>
  <c r="E319" i="12"/>
  <c r="D319" i="12" s="1"/>
  <c r="V321" i="12"/>
  <c r="AF326" i="12"/>
  <c r="E328" i="12"/>
  <c r="AF343" i="12"/>
  <c r="F345" i="12"/>
  <c r="D346" i="12"/>
  <c r="E349" i="12"/>
  <c r="D349" i="12" s="1"/>
  <c r="D355" i="12"/>
  <c r="E365" i="12"/>
  <c r="D370" i="12"/>
  <c r="V389" i="12"/>
  <c r="F389" i="12"/>
  <c r="AF408" i="12"/>
  <c r="D412" i="12"/>
  <c r="F419" i="12"/>
  <c r="D419" i="12" s="1"/>
  <c r="G419" i="12"/>
  <c r="F348" i="12"/>
  <c r="D348" i="12" s="1"/>
  <c r="F356" i="12"/>
  <c r="D356" i="12" s="1"/>
  <c r="F360" i="12"/>
  <c r="F361" i="12"/>
  <c r="D361" i="12" s="1"/>
  <c r="F362" i="12"/>
  <c r="D362" i="12" s="1"/>
  <c r="F371" i="12"/>
  <c r="D371" i="12" s="1"/>
  <c r="AF379" i="12"/>
  <c r="AF390" i="12"/>
  <c r="G445" i="12"/>
  <c r="F445" i="12"/>
  <c r="D445" i="12" s="1"/>
  <c r="V453" i="12"/>
  <c r="E453" i="12"/>
  <c r="D453" i="12" s="1"/>
  <c r="D459" i="12"/>
  <c r="D467" i="12"/>
  <c r="G473" i="12"/>
  <c r="E473" i="12"/>
  <c r="D473" i="12" s="1"/>
  <c r="V477" i="12"/>
  <c r="E477" i="12"/>
  <c r="V485" i="12"/>
  <c r="E485" i="12"/>
  <c r="D485" i="12" s="1"/>
  <c r="G497" i="12"/>
  <c r="E497" i="12"/>
  <c r="D497" i="12" s="1"/>
  <c r="V500" i="12"/>
  <c r="F500" i="12"/>
  <c r="G509" i="12"/>
  <c r="F509" i="12"/>
  <c r="F357" i="12"/>
  <c r="V359" i="12"/>
  <c r="F365" i="12"/>
  <c r="F366" i="12"/>
  <c r="D366" i="12" s="1"/>
  <c r="G367" i="12"/>
  <c r="AF373" i="12"/>
  <c r="F378" i="12"/>
  <c r="F382" i="12"/>
  <c r="E388" i="12"/>
  <c r="D388" i="12" s="1"/>
  <c r="AF388" i="12"/>
  <c r="AF389" i="12"/>
  <c r="E394" i="12"/>
  <c r="D394" i="12" s="1"/>
  <c r="F396" i="12"/>
  <c r="G402" i="12"/>
  <c r="AF406" i="12"/>
  <c r="F409" i="12"/>
  <c r="F413" i="12"/>
  <c r="D413" i="12" s="1"/>
  <c r="AF416" i="12"/>
  <c r="E428" i="12"/>
  <c r="D428" i="12" s="1"/>
  <c r="F444" i="12"/>
  <c r="D444" i="12" s="1"/>
  <c r="G465" i="12"/>
  <c r="E465" i="12"/>
  <c r="D465" i="12" s="1"/>
  <c r="V468" i="12"/>
  <c r="F468" i="12"/>
  <c r="G477" i="12"/>
  <c r="F477" i="12"/>
  <c r="AF497" i="12"/>
  <c r="E372" i="12"/>
  <c r="D372" i="12" s="1"/>
  <c r="F387" i="12"/>
  <c r="D387" i="12" s="1"/>
  <c r="G387" i="12"/>
  <c r="V392" i="12"/>
  <c r="F401" i="12"/>
  <c r="E402" i="12"/>
  <c r="D402" i="12" s="1"/>
  <c r="E410" i="12"/>
  <c r="D410" i="12" s="1"/>
  <c r="F412" i="12"/>
  <c r="G418" i="12"/>
  <c r="AF426" i="12"/>
  <c r="G433" i="12"/>
  <c r="E433" i="12"/>
  <c r="D433" i="12" s="1"/>
  <c r="F435" i="12"/>
  <c r="F437" i="12"/>
  <c r="D437" i="12" s="1"/>
  <c r="AF440" i="12"/>
  <c r="G442" i="12"/>
  <c r="F442" i="12"/>
  <c r="F508" i="12"/>
  <c r="G512" i="12"/>
  <c r="F512" i="12"/>
  <c r="D512" i="12" s="1"/>
  <c r="G554" i="12"/>
  <c r="E554" i="12"/>
  <c r="D554" i="12" s="1"/>
  <c r="F319" i="12"/>
  <c r="F327" i="12"/>
  <c r="F335" i="12"/>
  <c r="F343" i="12"/>
  <c r="F351" i="12"/>
  <c r="G358" i="12"/>
  <c r="E360" i="12"/>
  <c r="D360" i="12" s="1"/>
  <c r="AF369" i="12"/>
  <c r="D378" i="12"/>
  <c r="AF387" i="12"/>
  <c r="E404" i="12"/>
  <c r="D404" i="12" s="1"/>
  <c r="G404" i="12"/>
  <c r="AF405" i="12"/>
  <c r="F417" i="12"/>
  <c r="D418" i="12"/>
  <c r="D430" i="12"/>
  <c r="F476" i="12"/>
  <c r="D476" i="12" s="1"/>
  <c r="E492" i="12"/>
  <c r="D492" i="12" s="1"/>
  <c r="G492" i="12"/>
  <c r="G498" i="12"/>
  <c r="F498" i="12"/>
  <c r="V502" i="12"/>
  <c r="F502" i="12"/>
  <c r="D502" i="12" s="1"/>
  <c r="AF504" i="12"/>
  <c r="G506" i="12"/>
  <c r="F506" i="12"/>
  <c r="F522" i="12"/>
  <c r="AF526" i="12"/>
  <c r="D552" i="12"/>
  <c r="D576" i="12"/>
  <c r="E580" i="12"/>
  <c r="D580" i="12" s="1"/>
  <c r="G580" i="12"/>
  <c r="E396" i="12"/>
  <c r="D396" i="12" s="1"/>
  <c r="AF396" i="12"/>
  <c r="E420" i="12"/>
  <c r="D420" i="12" s="1"/>
  <c r="G420" i="12"/>
  <c r="AF420" i="12"/>
  <c r="D429" i="12"/>
  <c r="G450" i="12"/>
  <c r="F450" i="12"/>
  <c r="E460" i="12"/>
  <c r="D460" i="12" s="1"/>
  <c r="G460" i="12"/>
  <c r="G466" i="12"/>
  <c r="F466" i="12"/>
  <c r="D466" i="12" s="1"/>
  <c r="D470" i="12"/>
  <c r="V470" i="12"/>
  <c r="F470" i="12"/>
  <c r="G474" i="12"/>
  <c r="F474" i="12"/>
  <c r="D498" i="12"/>
  <c r="V510" i="12"/>
  <c r="F510" i="12"/>
  <c r="D510" i="12" s="1"/>
  <c r="D524" i="12"/>
  <c r="AF365" i="12"/>
  <c r="AF382" i="12"/>
  <c r="G386" i="12"/>
  <c r="F395" i="12"/>
  <c r="D395" i="12" s="1"/>
  <c r="G395" i="12"/>
  <c r="V400" i="12"/>
  <c r="F403" i="12"/>
  <c r="D403" i="12" s="1"/>
  <c r="G403" i="12"/>
  <c r="E406" i="12"/>
  <c r="D406" i="12" s="1"/>
  <c r="E427" i="12"/>
  <c r="G427" i="12"/>
  <c r="V446" i="12"/>
  <c r="F446" i="12"/>
  <c r="D446" i="12" s="1"/>
  <c r="E452" i="12"/>
  <c r="D452" i="12" s="1"/>
  <c r="G452" i="12"/>
  <c r="AF466" i="12"/>
  <c r="V478" i="12"/>
  <c r="F478" i="12"/>
  <c r="D478" i="12" s="1"/>
  <c r="E484" i="12"/>
  <c r="D484" i="12" s="1"/>
  <c r="G484" i="12"/>
  <c r="D488" i="12"/>
  <c r="G425" i="12"/>
  <c r="E425" i="12"/>
  <c r="D425" i="12" s="1"/>
  <c r="G434" i="12"/>
  <c r="F434" i="12"/>
  <c r="E442" i="12"/>
  <c r="D442" i="12" s="1"/>
  <c r="AF442" i="12"/>
  <c r="D448" i="12"/>
  <c r="G449" i="12"/>
  <c r="E449" i="12"/>
  <c r="D449" i="12" s="1"/>
  <c r="F451" i="12"/>
  <c r="V454" i="12"/>
  <c r="F454" i="12"/>
  <c r="D454" i="12" s="1"/>
  <c r="D468" i="12"/>
  <c r="E475" i="12"/>
  <c r="D475" i="12" s="1"/>
  <c r="G482" i="12"/>
  <c r="F482" i="12"/>
  <c r="E506" i="12"/>
  <c r="D506" i="12" s="1"/>
  <c r="AF506" i="12"/>
  <c r="AF513" i="12"/>
  <c r="D541" i="12"/>
  <c r="E377" i="12"/>
  <c r="D377" i="12" s="1"/>
  <c r="AF378" i="12"/>
  <c r="G391" i="12"/>
  <c r="F392" i="12"/>
  <c r="E393" i="12"/>
  <c r="D393" i="12" s="1"/>
  <c r="AF394" i="12"/>
  <c r="G407" i="12"/>
  <c r="F408" i="12"/>
  <c r="D408" i="12" s="1"/>
  <c r="E409" i="12"/>
  <c r="D409" i="12" s="1"/>
  <c r="AF410" i="12"/>
  <c r="F424" i="12"/>
  <c r="D424" i="12" s="1"/>
  <c r="F427" i="12"/>
  <c r="E434" i="12"/>
  <c r="D434" i="12" s="1"/>
  <c r="AF434" i="12"/>
  <c r="V443" i="12"/>
  <c r="E451" i="12"/>
  <c r="D451" i="12" s="1"/>
  <c r="G458" i="12"/>
  <c r="F458" i="12"/>
  <c r="D458" i="12" s="1"/>
  <c r="E482" i="12"/>
  <c r="D482" i="12" s="1"/>
  <c r="AF482" i="12"/>
  <c r="G489" i="12"/>
  <c r="E489" i="12"/>
  <c r="D489" i="12" s="1"/>
  <c r="F491" i="12"/>
  <c r="D491" i="12" s="1"/>
  <c r="V494" i="12"/>
  <c r="F494" i="12"/>
  <c r="D494" i="12" s="1"/>
  <c r="AF496" i="12"/>
  <c r="V507" i="12"/>
  <c r="D508" i="12"/>
  <c r="D522" i="12"/>
  <c r="D525" i="12"/>
  <c r="F573" i="12"/>
  <c r="G573" i="12"/>
  <c r="V576" i="12"/>
  <c r="F623" i="12"/>
  <c r="G623" i="12"/>
  <c r="G562" i="12"/>
  <c r="E562" i="12"/>
  <c r="D562" i="12" s="1"/>
  <c r="AF562" i="12"/>
  <c r="V592" i="12"/>
  <c r="E592" i="12"/>
  <c r="E474" i="12"/>
  <c r="D474" i="12" s="1"/>
  <c r="AF474" i="12"/>
  <c r="D480" i="12"/>
  <c r="G481" i="12"/>
  <c r="E481" i="12"/>
  <c r="D481" i="12" s="1"/>
  <c r="F483" i="12"/>
  <c r="V486" i="12"/>
  <c r="F486" i="12"/>
  <c r="D486" i="12" s="1"/>
  <c r="D500" i="12"/>
  <c r="E507" i="12"/>
  <c r="D507" i="12" s="1"/>
  <c r="E514" i="12"/>
  <c r="D514" i="12" s="1"/>
  <c r="G514" i="12"/>
  <c r="D516" i="12"/>
  <c r="G523" i="12"/>
  <c r="F523" i="12"/>
  <c r="V530" i="12"/>
  <c r="F530" i="12"/>
  <c r="AF531" i="12"/>
  <c r="D587" i="12"/>
  <c r="G592" i="12"/>
  <c r="F592" i="12"/>
  <c r="G383" i="12"/>
  <c r="F384" i="12"/>
  <c r="D384" i="12" s="1"/>
  <c r="E385" i="12"/>
  <c r="AF386" i="12"/>
  <c r="G399" i="12"/>
  <c r="F400" i="12"/>
  <c r="D400" i="12" s="1"/>
  <c r="E401" i="12"/>
  <c r="D401" i="12" s="1"/>
  <c r="AF402" i="12"/>
  <c r="G415" i="12"/>
  <c r="F416" i="12"/>
  <c r="D416" i="12" s="1"/>
  <c r="E417" i="12"/>
  <c r="AF418" i="12"/>
  <c r="G426" i="12"/>
  <c r="F426" i="12"/>
  <c r="D426" i="12" s="1"/>
  <c r="E435" i="12"/>
  <c r="D435" i="12" s="1"/>
  <c r="AF435" i="12"/>
  <c r="E450" i="12"/>
  <c r="D450" i="12" s="1"/>
  <c r="AF450" i="12"/>
  <c r="G457" i="12"/>
  <c r="E457" i="12"/>
  <c r="D457" i="12" s="1"/>
  <c r="F459" i="12"/>
  <c r="V462" i="12"/>
  <c r="F462" i="12"/>
  <c r="D462" i="12" s="1"/>
  <c r="AF464" i="12"/>
  <c r="V475" i="12"/>
  <c r="E483" i="12"/>
  <c r="G490" i="12"/>
  <c r="F490" i="12"/>
  <c r="D490" i="12" s="1"/>
  <c r="AF514" i="12"/>
  <c r="E523" i="12"/>
  <c r="D523" i="12" s="1"/>
  <c r="E513" i="12"/>
  <c r="D513" i="12" s="1"/>
  <c r="AF518" i="12"/>
  <c r="V521" i="12"/>
  <c r="AF523" i="12"/>
  <c r="F533" i="12"/>
  <c r="D533" i="12" s="1"/>
  <c r="AF538" i="12"/>
  <c r="E547" i="12"/>
  <c r="D547" i="12" s="1"/>
  <c r="AF547" i="12"/>
  <c r="G555" i="12"/>
  <c r="F555" i="12"/>
  <c r="F557" i="12"/>
  <c r="D566" i="12"/>
  <c r="F576" i="12"/>
  <c r="F584" i="12"/>
  <c r="D584" i="12" s="1"/>
  <c r="G597" i="12"/>
  <c r="F597" i="12"/>
  <c r="F617" i="12"/>
  <c r="F540" i="12"/>
  <c r="D540" i="12" s="1"/>
  <c r="E555" i="12"/>
  <c r="D555" i="12" s="1"/>
  <c r="G563" i="12"/>
  <c r="F563" i="12"/>
  <c r="D570" i="12"/>
  <c r="G574" i="12"/>
  <c r="F574" i="12"/>
  <c r="F590" i="12"/>
  <c r="F615" i="12"/>
  <c r="D615" i="12" s="1"/>
  <c r="G615" i="12"/>
  <c r="G511" i="12"/>
  <c r="V520" i="12"/>
  <c r="F521" i="12"/>
  <c r="AF522" i="12"/>
  <c r="F525" i="12"/>
  <c r="E528" i="12"/>
  <c r="D530" i="12"/>
  <c r="AF530" i="12"/>
  <c r="E545" i="12"/>
  <c r="D545" i="12" s="1"/>
  <c r="AF545" i="12"/>
  <c r="V556" i="12"/>
  <c r="E563" i="12"/>
  <c r="AF563" i="12"/>
  <c r="E574" i="12"/>
  <c r="D574" i="12" s="1"/>
  <c r="D579" i="12"/>
  <c r="F583" i="12"/>
  <c r="D583" i="12" s="1"/>
  <c r="AF615" i="12"/>
  <c r="G630" i="12"/>
  <c r="E630" i="12"/>
  <c r="G638" i="12"/>
  <c r="E638" i="12"/>
  <c r="D638" i="12" s="1"/>
  <c r="AF638" i="12"/>
  <c r="V673" i="12"/>
  <c r="F673" i="12"/>
  <c r="E521" i="12"/>
  <c r="V529" i="12"/>
  <c r="F532" i="12"/>
  <c r="D532" i="12" s="1"/>
  <c r="G537" i="12"/>
  <c r="F537" i="12"/>
  <c r="G539" i="12"/>
  <c r="F548" i="12"/>
  <c r="D548" i="12" s="1"/>
  <c r="AF553" i="12"/>
  <c r="G556" i="12"/>
  <c r="D556" i="12"/>
  <c r="V564" i="12"/>
  <c r="D578" i="12"/>
  <c r="G579" i="12"/>
  <c r="F579" i="12"/>
  <c r="D588" i="12"/>
  <c r="AF588" i="12"/>
  <c r="V593" i="12"/>
  <c r="F593" i="12"/>
  <c r="D593" i="12" s="1"/>
  <c r="V609" i="12"/>
  <c r="F609" i="12"/>
  <c r="D609" i="12" s="1"/>
  <c r="D653" i="12"/>
  <c r="AF653" i="12"/>
  <c r="G520" i="12"/>
  <c r="F520" i="12"/>
  <c r="D520" i="12" s="1"/>
  <c r="E537" i="12"/>
  <c r="D539" i="12"/>
  <c r="D549" i="12"/>
  <c r="E561" i="12"/>
  <c r="D561" i="12" s="1"/>
  <c r="E571" i="12"/>
  <c r="G575" i="12"/>
  <c r="F575" i="12"/>
  <c r="G591" i="12"/>
  <c r="F591" i="12"/>
  <c r="D628" i="12"/>
  <c r="V513" i="12"/>
  <c r="G519" i="12"/>
  <c r="F524" i="12"/>
  <c r="G529" i="12"/>
  <c r="F529" i="12"/>
  <c r="D529" i="12" s="1"/>
  <c r="G531" i="12"/>
  <c r="V538" i="12"/>
  <c r="F538" i="12"/>
  <c r="D538" i="12" s="1"/>
  <c r="AF539" i="12"/>
  <c r="D542" i="12"/>
  <c r="G546" i="12"/>
  <c r="E546" i="12"/>
  <c r="AF546" i="12"/>
  <c r="D557" i="12"/>
  <c r="F564" i="12"/>
  <c r="D564" i="12" s="1"/>
  <c r="E575" i="12"/>
  <c r="D575" i="12" s="1"/>
  <c r="E591" i="12"/>
  <c r="V608" i="12"/>
  <c r="D626" i="12"/>
  <c r="E573" i="12"/>
  <c r="AF574" i="12"/>
  <c r="E590" i="12"/>
  <c r="D590" i="12" s="1"/>
  <c r="E597" i="12"/>
  <c r="D597" i="12" s="1"/>
  <c r="E599" i="12"/>
  <c r="D599" i="12" s="1"/>
  <c r="F608" i="12"/>
  <c r="D608" i="12" s="1"/>
  <c r="E623" i="12"/>
  <c r="AF623" i="12"/>
  <c r="F631" i="12"/>
  <c r="G631" i="12"/>
  <c r="G646" i="12"/>
  <c r="E646" i="12"/>
  <c r="D646" i="12" s="1"/>
  <c r="AF646" i="12"/>
  <c r="F664" i="12"/>
  <c r="D664" i="12" s="1"/>
  <c r="F528" i="12"/>
  <c r="F536" i="12"/>
  <c r="D536" i="12" s="1"/>
  <c r="F544" i="12"/>
  <c r="D544" i="12" s="1"/>
  <c r="F552" i="12"/>
  <c r="F560" i="12"/>
  <c r="D560" i="12" s="1"/>
  <c r="F568" i="12"/>
  <c r="D568" i="12" s="1"/>
  <c r="V571" i="12"/>
  <c r="F572" i="12"/>
  <c r="AF573" i="12"/>
  <c r="F581" i="12"/>
  <c r="AF590" i="12"/>
  <c r="E613" i="12"/>
  <c r="AF613" i="12"/>
  <c r="E631" i="12"/>
  <c r="AF631" i="12"/>
  <c r="F639" i="12"/>
  <c r="G639" i="12"/>
  <c r="F641" i="12"/>
  <c r="D641" i="12" s="1"/>
  <c r="E644" i="12"/>
  <c r="G654" i="12"/>
  <c r="E654" i="12"/>
  <c r="AF654" i="12"/>
  <c r="D665" i="12"/>
  <c r="F672" i="12"/>
  <c r="D672" i="12" s="1"/>
  <c r="F545" i="12"/>
  <c r="F553" i="12"/>
  <c r="D553" i="12" s="1"/>
  <c r="F561" i="12"/>
  <c r="F569" i="12"/>
  <c r="D569" i="12" s="1"/>
  <c r="E572" i="12"/>
  <c r="D582" i="12"/>
  <c r="F589" i="12"/>
  <c r="G598" i="12"/>
  <c r="G606" i="12"/>
  <c r="E606" i="12"/>
  <c r="D606" i="12" s="1"/>
  <c r="F616" i="12"/>
  <c r="D616" i="12" s="1"/>
  <c r="E621" i="12"/>
  <c r="AF621" i="12"/>
  <c r="G624" i="12"/>
  <c r="D624" i="12"/>
  <c r="V632" i="12"/>
  <c r="E639" i="12"/>
  <c r="D639" i="12" s="1"/>
  <c r="F647" i="12"/>
  <c r="D647" i="12" s="1"/>
  <c r="G647" i="12"/>
  <c r="F649" i="12"/>
  <c r="D649" i="12" s="1"/>
  <c r="E652" i="12"/>
  <c r="D658" i="12"/>
  <c r="G662" i="12"/>
  <c r="E662" i="12"/>
  <c r="D662" i="12" s="1"/>
  <c r="AF662" i="12"/>
  <c r="D673" i="12"/>
  <c r="F546" i="12"/>
  <c r="F554" i="12"/>
  <c r="F562" i="12"/>
  <c r="F570" i="12"/>
  <c r="G571" i="12"/>
  <c r="F571" i="12"/>
  <c r="V580" i="12"/>
  <c r="V588" i="12"/>
  <c r="E589" i="12"/>
  <c r="D589" i="12" s="1"/>
  <c r="AF589" i="12"/>
  <c r="G596" i="12"/>
  <c r="V600" i="12"/>
  <c r="F601" i="12"/>
  <c r="D601" i="12" s="1"/>
  <c r="E604" i="12"/>
  <c r="D604" i="12" s="1"/>
  <c r="D617" i="12"/>
  <c r="E629" i="12"/>
  <c r="D629" i="12" s="1"/>
  <c r="AF629" i="12"/>
  <c r="G632" i="12"/>
  <c r="D632" i="12"/>
  <c r="V640" i="12"/>
  <c r="F655" i="12"/>
  <c r="G655" i="12"/>
  <c r="F657" i="12"/>
  <c r="D657" i="12" s="1"/>
  <c r="E660" i="12"/>
  <c r="D660" i="12" s="1"/>
  <c r="D666" i="12"/>
  <c r="G670" i="12"/>
  <c r="E670" i="12"/>
  <c r="E581" i="12"/>
  <c r="E596" i="12"/>
  <c r="D596" i="12" s="1"/>
  <c r="F607" i="12"/>
  <c r="G607" i="12"/>
  <c r="G614" i="12"/>
  <c r="E614" i="12"/>
  <c r="D625" i="12"/>
  <c r="E637" i="12"/>
  <c r="D655" i="12"/>
  <c r="F663" i="12"/>
  <c r="D663" i="12" s="1"/>
  <c r="G663" i="12"/>
  <c r="E668" i="12"/>
  <c r="D668" i="12" s="1"/>
  <c r="V579" i="12"/>
  <c r="AF581" i="12"/>
  <c r="G588" i="12"/>
  <c r="F588" i="12"/>
  <c r="V597" i="12"/>
  <c r="D607" i="12"/>
  <c r="AF607" i="12"/>
  <c r="E612" i="12"/>
  <c r="D612" i="12" s="1"/>
  <c r="D618" i="12"/>
  <c r="G622" i="12"/>
  <c r="E622" i="12"/>
  <c r="AF622" i="12"/>
  <c r="D633" i="12"/>
  <c r="F640" i="12"/>
  <c r="D640" i="12" s="1"/>
  <c r="E645" i="12"/>
  <c r="D645" i="12" s="1"/>
  <c r="AF645" i="12"/>
  <c r="V656" i="12"/>
  <c r="AF663" i="12"/>
  <c r="F671" i="12"/>
  <c r="D671" i="12" s="1"/>
  <c r="G671" i="12"/>
  <c r="E676" i="12"/>
  <c r="D676" i="12" s="1"/>
  <c r="F587" i="12"/>
  <c r="F595" i="12"/>
  <c r="D595" i="12" s="1"/>
  <c r="F596" i="12"/>
  <c r="F604" i="12"/>
  <c r="F612" i="12"/>
  <c r="F620" i="12"/>
  <c r="D620" i="12" s="1"/>
  <c r="F628" i="12"/>
  <c r="F636" i="12"/>
  <c r="D636" i="12" s="1"/>
  <c r="F644" i="12"/>
  <c r="F652" i="12"/>
  <c r="F660" i="12"/>
  <c r="F668" i="12"/>
  <c r="F676" i="12"/>
  <c r="F605" i="12"/>
  <c r="D605" i="12" s="1"/>
  <c r="F613" i="12"/>
  <c r="F621" i="12"/>
  <c r="F629" i="12"/>
  <c r="F637" i="12"/>
  <c r="F645" i="12"/>
  <c r="F653" i="12"/>
  <c r="F661" i="12"/>
  <c r="D661" i="12" s="1"/>
  <c r="F669" i="12"/>
  <c r="D669" i="12" s="1"/>
  <c r="F614" i="12"/>
  <c r="F622" i="12"/>
  <c r="F630" i="12"/>
  <c r="F638" i="12"/>
  <c r="F646" i="12"/>
  <c r="F654" i="12"/>
  <c r="F662" i="12"/>
  <c r="F670" i="12"/>
  <c r="D204" i="12" l="1"/>
  <c r="D477" i="12"/>
  <c r="D581" i="12"/>
  <c r="D573" i="12"/>
  <c r="D546" i="12"/>
  <c r="D537" i="12"/>
  <c r="D630" i="12"/>
  <c r="D528" i="12"/>
  <c r="D427" i="12"/>
  <c r="D293" i="12"/>
  <c r="D77" i="12"/>
  <c r="F677" i="12"/>
  <c r="D153" i="12"/>
  <c r="D622" i="12"/>
  <c r="D637" i="12"/>
  <c r="D670" i="12"/>
  <c r="D631" i="12"/>
  <c r="D563" i="12"/>
  <c r="D509" i="12"/>
  <c r="D101" i="12"/>
  <c r="D38" i="12"/>
  <c r="D327" i="12"/>
  <c r="D193" i="12"/>
  <c r="D89" i="12"/>
  <c r="D236" i="12"/>
  <c r="D652" i="12"/>
  <c r="D572" i="12"/>
  <c r="D654" i="12"/>
  <c r="D623" i="12"/>
  <c r="D521" i="12"/>
  <c r="D483" i="12"/>
  <c r="D417" i="12"/>
  <c r="D385" i="12"/>
  <c r="D328" i="12"/>
  <c r="D357" i="12"/>
  <c r="D146" i="12"/>
  <c r="D97" i="12"/>
  <c r="D4" i="12"/>
  <c r="D614" i="12"/>
  <c r="D621" i="12"/>
  <c r="D591" i="12"/>
  <c r="D571" i="12"/>
  <c r="D85" i="12"/>
  <c r="D52" i="12"/>
  <c r="E677" i="12"/>
  <c r="D644" i="12"/>
  <c r="D613" i="12"/>
  <c r="D592" i="12"/>
  <c r="D365" i="12"/>
  <c r="D235" i="12"/>
  <c r="D351" i="12"/>
  <c r="D677" i="12" l="1"/>
  <c r="X677" i="11" l="1"/>
  <c r="W677" i="11"/>
  <c r="V677" i="11"/>
  <c r="T677" i="11"/>
  <c r="S677" i="11"/>
  <c r="P677" i="11"/>
  <c r="O677" i="11"/>
  <c r="L677" i="11"/>
  <c r="K677" i="11"/>
  <c r="I677" i="11"/>
  <c r="H677" i="11"/>
  <c r="Z676" i="11"/>
  <c r="Y676" i="11"/>
  <c r="AB676" i="11" s="1"/>
  <c r="U676" i="11"/>
  <c r="R676" i="11"/>
  <c r="Q676" i="11"/>
  <c r="N676" i="11"/>
  <c r="M676" i="11"/>
  <c r="E676" i="11" s="1"/>
  <c r="J676" i="11"/>
  <c r="G676" i="11" s="1"/>
  <c r="Z675" i="11"/>
  <c r="AB675" i="11" s="1"/>
  <c r="Y675" i="11"/>
  <c r="U675" i="11"/>
  <c r="R675" i="11"/>
  <c r="Q675" i="11"/>
  <c r="N675" i="11"/>
  <c r="M675" i="11"/>
  <c r="J675" i="11"/>
  <c r="E675" i="11"/>
  <c r="Z674" i="11"/>
  <c r="Y674" i="11"/>
  <c r="U674" i="11"/>
  <c r="R674" i="11"/>
  <c r="Q674" i="11"/>
  <c r="N674" i="11"/>
  <c r="M674" i="11"/>
  <c r="J674" i="11"/>
  <c r="G674" i="11" s="1"/>
  <c r="E674" i="11"/>
  <c r="Z673" i="11"/>
  <c r="Y673" i="11"/>
  <c r="U673" i="11"/>
  <c r="R673" i="11"/>
  <c r="Q673" i="11"/>
  <c r="N673" i="11"/>
  <c r="M673" i="11"/>
  <c r="E673" i="11" s="1"/>
  <c r="J673" i="11"/>
  <c r="G673" i="11" s="1"/>
  <c r="F673" i="11"/>
  <c r="D673" i="11"/>
  <c r="Z672" i="11"/>
  <c r="Y672" i="11"/>
  <c r="AB672" i="11" s="1"/>
  <c r="U672" i="11"/>
  <c r="R672" i="11"/>
  <c r="Q672" i="11"/>
  <c r="N672" i="11"/>
  <c r="M672" i="11"/>
  <c r="E672" i="11" s="1"/>
  <c r="J672" i="11"/>
  <c r="G672" i="11" s="1"/>
  <c r="Z671" i="11"/>
  <c r="Y671" i="11"/>
  <c r="U671" i="11"/>
  <c r="R671" i="11"/>
  <c r="Q671" i="11"/>
  <c r="N671" i="11"/>
  <c r="M671" i="11"/>
  <c r="J671" i="11"/>
  <c r="G671" i="11" s="1"/>
  <c r="E671" i="11"/>
  <c r="Z670" i="11"/>
  <c r="Y670" i="11"/>
  <c r="U670" i="11"/>
  <c r="R670" i="11"/>
  <c r="Q670" i="11"/>
  <c r="N670" i="11"/>
  <c r="M670" i="11"/>
  <c r="J670" i="11"/>
  <c r="E670" i="11"/>
  <c r="Z669" i="11"/>
  <c r="Y669" i="11"/>
  <c r="U669" i="11"/>
  <c r="R669" i="11"/>
  <c r="Q669" i="11"/>
  <c r="N669" i="11"/>
  <c r="M669" i="11"/>
  <c r="E669" i="11" s="1"/>
  <c r="J669" i="11"/>
  <c r="G669" i="11" s="1"/>
  <c r="Z668" i="11"/>
  <c r="Y668" i="11"/>
  <c r="U668" i="11"/>
  <c r="R668" i="11"/>
  <c r="Q668" i="11"/>
  <c r="N668" i="11"/>
  <c r="M668" i="11"/>
  <c r="E668" i="11" s="1"/>
  <c r="J668" i="11"/>
  <c r="G668" i="11" s="1"/>
  <c r="F668" i="11"/>
  <c r="D668" i="11" s="1"/>
  <c r="Z667" i="11"/>
  <c r="Y667" i="11"/>
  <c r="U667" i="11"/>
  <c r="R667" i="11"/>
  <c r="Q667" i="11"/>
  <c r="N667" i="11"/>
  <c r="M667" i="11"/>
  <c r="J667" i="11"/>
  <c r="G667" i="11" s="1"/>
  <c r="F667" i="11"/>
  <c r="D667" i="11" s="1"/>
  <c r="E667" i="11"/>
  <c r="Z666" i="11"/>
  <c r="Y666" i="11"/>
  <c r="AB666" i="11" s="1"/>
  <c r="U666" i="11"/>
  <c r="R666" i="11"/>
  <c r="Q666" i="11"/>
  <c r="N666" i="11"/>
  <c r="M666" i="11"/>
  <c r="J666" i="11"/>
  <c r="G666" i="11" s="1"/>
  <c r="F666" i="11"/>
  <c r="D666" i="11" s="1"/>
  <c r="E666" i="11"/>
  <c r="Z665" i="11"/>
  <c r="Y665" i="11"/>
  <c r="U665" i="11"/>
  <c r="R665" i="11"/>
  <c r="Q665" i="11"/>
  <c r="N665" i="11"/>
  <c r="M665" i="11"/>
  <c r="E665" i="11" s="1"/>
  <c r="J665" i="11"/>
  <c r="G665" i="11" s="1"/>
  <c r="Z664" i="11"/>
  <c r="Y664" i="11"/>
  <c r="U664" i="11"/>
  <c r="R664" i="11"/>
  <c r="Q664" i="11"/>
  <c r="N664" i="11"/>
  <c r="M664" i="11"/>
  <c r="E664" i="11" s="1"/>
  <c r="J664" i="11"/>
  <c r="G664" i="11" s="1"/>
  <c r="Z663" i="11"/>
  <c r="Y663" i="11"/>
  <c r="U663" i="11"/>
  <c r="R663" i="11"/>
  <c r="Q663" i="11"/>
  <c r="N663" i="11"/>
  <c r="M663" i="11"/>
  <c r="J663" i="11"/>
  <c r="E663" i="11"/>
  <c r="Z662" i="11"/>
  <c r="Y662" i="11"/>
  <c r="U662" i="11"/>
  <c r="R662" i="11"/>
  <c r="Q662" i="11"/>
  <c r="N662" i="11"/>
  <c r="M662" i="11"/>
  <c r="J662" i="11"/>
  <c r="G662" i="11" s="1"/>
  <c r="E662" i="11"/>
  <c r="Z661" i="11"/>
  <c r="Y661" i="11"/>
  <c r="U661" i="11"/>
  <c r="R661" i="11"/>
  <c r="Q661" i="11"/>
  <c r="N661" i="11"/>
  <c r="M661" i="11"/>
  <c r="E661" i="11" s="1"/>
  <c r="J661" i="11"/>
  <c r="Z660" i="11"/>
  <c r="Y660" i="11"/>
  <c r="U660" i="11"/>
  <c r="R660" i="11"/>
  <c r="Q660" i="11"/>
  <c r="N660" i="11"/>
  <c r="M660" i="11"/>
  <c r="E660" i="11" s="1"/>
  <c r="D660" i="11" s="1"/>
  <c r="J660" i="11"/>
  <c r="G660" i="11" s="1"/>
  <c r="F660" i="11"/>
  <c r="Z659" i="11"/>
  <c r="Y659" i="11"/>
  <c r="U659" i="11"/>
  <c r="R659" i="11"/>
  <c r="Q659" i="11"/>
  <c r="N659" i="11"/>
  <c r="M659" i="11"/>
  <c r="J659" i="11"/>
  <c r="G659" i="11" s="1"/>
  <c r="E659" i="11"/>
  <c r="Z658" i="11"/>
  <c r="Y658" i="11"/>
  <c r="AB658" i="11" s="1"/>
  <c r="U658" i="11"/>
  <c r="R658" i="11"/>
  <c r="Q658" i="11"/>
  <c r="N658" i="11"/>
  <c r="M658" i="11"/>
  <c r="J658" i="11"/>
  <c r="G658" i="11" s="1"/>
  <c r="E658" i="11"/>
  <c r="Z657" i="11"/>
  <c r="Y657" i="11"/>
  <c r="U657" i="11"/>
  <c r="R657" i="11"/>
  <c r="Q657" i="11"/>
  <c r="N657" i="11"/>
  <c r="M657" i="11"/>
  <c r="E657" i="11" s="1"/>
  <c r="J657" i="11"/>
  <c r="G657" i="11" s="1"/>
  <c r="Z656" i="11"/>
  <c r="Y656" i="11"/>
  <c r="U656" i="11"/>
  <c r="R656" i="11"/>
  <c r="Q656" i="11"/>
  <c r="N656" i="11"/>
  <c r="M656" i="11"/>
  <c r="E656" i="11" s="1"/>
  <c r="D656" i="11" s="1"/>
  <c r="J656" i="11"/>
  <c r="G656" i="11" s="1"/>
  <c r="F656" i="11"/>
  <c r="Z655" i="11"/>
  <c r="Y655" i="11"/>
  <c r="U655" i="11"/>
  <c r="R655" i="11"/>
  <c r="Q655" i="11"/>
  <c r="N655" i="11"/>
  <c r="M655" i="11"/>
  <c r="J655" i="11"/>
  <c r="G655" i="11" s="1"/>
  <c r="E655" i="11"/>
  <c r="Z654" i="11"/>
  <c r="Y654" i="11"/>
  <c r="U654" i="11"/>
  <c r="R654" i="11"/>
  <c r="Q654" i="11"/>
  <c r="N654" i="11"/>
  <c r="M654" i="11"/>
  <c r="J654" i="11"/>
  <c r="E654" i="11"/>
  <c r="Z653" i="11"/>
  <c r="Y653" i="11"/>
  <c r="U653" i="11"/>
  <c r="R653" i="11"/>
  <c r="Q653" i="11"/>
  <c r="N653" i="11"/>
  <c r="M653" i="11"/>
  <c r="E653" i="11" s="1"/>
  <c r="J653" i="11"/>
  <c r="G653" i="11" s="1"/>
  <c r="Z652" i="11"/>
  <c r="Y652" i="11"/>
  <c r="AB652" i="11" s="1"/>
  <c r="U652" i="11"/>
  <c r="R652" i="11"/>
  <c r="Q652" i="11"/>
  <c r="N652" i="11"/>
  <c r="M652" i="11"/>
  <c r="E652" i="11" s="1"/>
  <c r="D652" i="11" s="1"/>
  <c r="J652" i="11"/>
  <c r="G652" i="11" s="1"/>
  <c r="F652" i="11"/>
  <c r="Z651" i="11"/>
  <c r="Y651" i="11"/>
  <c r="U651" i="11"/>
  <c r="R651" i="11"/>
  <c r="Q651" i="11"/>
  <c r="N651" i="11"/>
  <c r="M651" i="11"/>
  <c r="J651" i="11"/>
  <c r="G651" i="11" s="1"/>
  <c r="E651" i="11"/>
  <c r="Z650" i="11"/>
  <c r="Y650" i="11"/>
  <c r="AB650" i="11" s="1"/>
  <c r="U650" i="11"/>
  <c r="R650" i="11"/>
  <c r="Q650" i="11"/>
  <c r="N650" i="11"/>
  <c r="M650" i="11"/>
  <c r="J650" i="11"/>
  <c r="G650" i="11" s="1"/>
  <c r="E650" i="11"/>
  <c r="Z649" i="11"/>
  <c r="Y649" i="11"/>
  <c r="U649" i="11"/>
  <c r="R649" i="11"/>
  <c r="Q649" i="11"/>
  <c r="N649" i="11"/>
  <c r="M649" i="11"/>
  <c r="E649" i="11" s="1"/>
  <c r="J649" i="11"/>
  <c r="G649" i="11" s="1"/>
  <c r="Z648" i="11"/>
  <c r="Y648" i="11"/>
  <c r="U648" i="11"/>
  <c r="R648" i="11"/>
  <c r="Q648" i="11"/>
  <c r="N648" i="11"/>
  <c r="M648" i="11"/>
  <c r="E648" i="11" s="1"/>
  <c r="D648" i="11" s="1"/>
  <c r="J648" i="11"/>
  <c r="G648" i="11" s="1"/>
  <c r="F648" i="11"/>
  <c r="Z647" i="11"/>
  <c r="Y647" i="11"/>
  <c r="U647" i="11"/>
  <c r="R647" i="11"/>
  <c r="Q647" i="11"/>
  <c r="N647" i="11"/>
  <c r="M647" i="11"/>
  <c r="J647" i="11"/>
  <c r="E647" i="11"/>
  <c r="Z646" i="11"/>
  <c r="Y646" i="11"/>
  <c r="U646" i="11"/>
  <c r="R646" i="11"/>
  <c r="Q646" i="11"/>
  <c r="N646" i="11"/>
  <c r="M646" i="11"/>
  <c r="J646" i="11"/>
  <c r="G646" i="11" s="1"/>
  <c r="E646" i="11"/>
  <c r="Z645" i="11"/>
  <c r="Y645" i="11"/>
  <c r="U645" i="11"/>
  <c r="R645" i="11"/>
  <c r="Q645" i="11"/>
  <c r="N645" i="11"/>
  <c r="M645" i="11"/>
  <c r="E645" i="11" s="1"/>
  <c r="J645" i="11"/>
  <c r="Z644" i="11"/>
  <c r="Y644" i="11"/>
  <c r="U644" i="11"/>
  <c r="R644" i="11"/>
  <c r="Q644" i="11"/>
  <c r="N644" i="11"/>
  <c r="M644" i="11"/>
  <c r="E644" i="11" s="1"/>
  <c r="D644" i="11" s="1"/>
  <c r="J644" i="11"/>
  <c r="G644" i="11" s="1"/>
  <c r="F644" i="11"/>
  <c r="Z643" i="11"/>
  <c r="Y643" i="11"/>
  <c r="U643" i="11"/>
  <c r="R643" i="11"/>
  <c r="Q643" i="11"/>
  <c r="N643" i="11"/>
  <c r="M643" i="11"/>
  <c r="J643" i="11"/>
  <c r="G643" i="11" s="1"/>
  <c r="E643" i="11"/>
  <c r="Z642" i="11"/>
  <c r="Y642" i="11"/>
  <c r="AB642" i="11" s="1"/>
  <c r="U642" i="11"/>
  <c r="R642" i="11"/>
  <c r="Q642" i="11"/>
  <c r="N642" i="11"/>
  <c r="M642" i="11"/>
  <c r="J642" i="11"/>
  <c r="G642" i="11" s="1"/>
  <c r="E642" i="11"/>
  <c r="Z641" i="11"/>
  <c r="Y641" i="11"/>
  <c r="U641" i="11"/>
  <c r="R641" i="11"/>
  <c r="Q641" i="11"/>
  <c r="N641" i="11"/>
  <c r="M641" i="11"/>
  <c r="E641" i="11" s="1"/>
  <c r="J641" i="11"/>
  <c r="G641" i="11" s="1"/>
  <c r="Z640" i="11"/>
  <c r="Y640" i="11"/>
  <c r="U640" i="11"/>
  <c r="R640" i="11"/>
  <c r="Q640" i="11"/>
  <c r="N640" i="11"/>
  <c r="M640" i="11"/>
  <c r="E640" i="11" s="1"/>
  <c r="D640" i="11" s="1"/>
  <c r="J640" i="11"/>
  <c r="G640" i="11" s="1"/>
  <c r="F640" i="11"/>
  <c r="Z639" i="11"/>
  <c r="Y639" i="11"/>
  <c r="U639" i="11"/>
  <c r="R639" i="11"/>
  <c r="Q639" i="11"/>
  <c r="N639" i="11"/>
  <c r="M639" i="11"/>
  <c r="J639" i="11"/>
  <c r="G639" i="11" s="1"/>
  <c r="E639" i="11"/>
  <c r="Z638" i="11"/>
  <c r="Y638" i="11"/>
  <c r="U638" i="11"/>
  <c r="R638" i="11"/>
  <c r="Q638" i="11"/>
  <c r="N638" i="11"/>
  <c r="M638" i="11"/>
  <c r="J638" i="11"/>
  <c r="E638" i="11"/>
  <c r="Z637" i="11"/>
  <c r="Y637" i="11"/>
  <c r="U637" i="11"/>
  <c r="R637" i="11"/>
  <c r="Q637" i="11"/>
  <c r="N637" i="11"/>
  <c r="M637" i="11"/>
  <c r="E637" i="11" s="1"/>
  <c r="J637" i="11"/>
  <c r="G637" i="11" s="1"/>
  <c r="Z636" i="11"/>
  <c r="Y636" i="11"/>
  <c r="AB636" i="11" s="1"/>
  <c r="U636" i="11"/>
  <c r="R636" i="11"/>
  <c r="Q636" i="11"/>
  <c r="N636" i="11"/>
  <c r="M636" i="11"/>
  <c r="E636" i="11" s="1"/>
  <c r="J636" i="11"/>
  <c r="G636" i="11" s="1"/>
  <c r="F636" i="11"/>
  <c r="Z635" i="11"/>
  <c r="Y635" i="11"/>
  <c r="U635" i="11"/>
  <c r="R635" i="11"/>
  <c r="Q635" i="11"/>
  <c r="N635" i="11"/>
  <c r="M635" i="11"/>
  <c r="J635" i="11"/>
  <c r="G635" i="11" s="1"/>
  <c r="E635" i="11"/>
  <c r="Z634" i="11"/>
  <c r="Y634" i="11"/>
  <c r="AB634" i="11" s="1"/>
  <c r="U634" i="11"/>
  <c r="R634" i="11"/>
  <c r="Q634" i="11"/>
  <c r="N634" i="11"/>
  <c r="M634" i="11"/>
  <c r="J634" i="11"/>
  <c r="G634" i="11" s="1"/>
  <c r="E634" i="11"/>
  <c r="Z633" i="11"/>
  <c r="Y633" i="11"/>
  <c r="U633" i="11"/>
  <c r="R633" i="11"/>
  <c r="Q633" i="11"/>
  <c r="N633" i="11"/>
  <c r="M633" i="11"/>
  <c r="E633" i="11" s="1"/>
  <c r="J633" i="11"/>
  <c r="G633" i="11" s="1"/>
  <c r="Z632" i="11"/>
  <c r="Y632" i="11"/>
  <c r="AB632" i="11" s="1"/>
  <c r="U632" i="11"/>
  <c r="R632" i="11"/>
  <c r="Q632" i="11"/>
  <c r="N632" i="11"/>
  <c r="M632" i="11"/>
  <c r="E632" i="11" s="1"/>
  <c r="J632" i="11"/>
  <c r="G632" i="11" s="1"/>
  <c r="Z631" i="11"/>
  <c r="AB631" i="11" s="1"/>
  <c r="Y631" i="11"/>
  <c r="U631" i="11"/>
  <c r="R631" i="11"/>
  <c r="Q631" i="11"/>
  <c r="N631" i="11"/>
  <c r="M631" i="11"/>
  <c r="J631" i="11"/>
  <c r="F631" i="11" s="1"/>
  <c r="D631" i="11" s="1"/>
  <c r="G631" i="11"/>
  <c r="E631" i="11"/>
  <c r="Z630" i="11"/>
  <c r="Y630" i="11"/>
  <c r="AB630" i="11" s="1"/>
  <c r="U630" i="11"/>
  <c r="R630" i="11"/>
  <c r="Q630" i="11"/>
  <c r="N630" i="11"/>
  <c r="M630" i="11"/>
  <c r="J630" i="11"/>
  <c r="G630" i="11" s="1"/>
  <c r="E630" i="11"/>
  <c r="Z629" i="11"/>
  <c r="Y629" i="11"/>
  <c r="U629" i="11"/>
  <c r="R629" i="11"/>
  <c r="Q629" i="11"/>
  <c r="N629" i="11"/>
  <c r="M629" i="11"/>
  <c r="E629" i="11" s="1"/>
  <c r="J629" i="11"/>
  <c r="G629" i="11" s="1"/>
  <c r="Z628" i="11"/>
  <c r="Y628" i="11"/>
  <c r="AB628" i="11" s="1"/>
  <c r="U628" i="11"/>
  <c r="R628" i="11"/>
  <c r="Q628" i="11"/>
  <c r="N628" i="11"/>
  <c r="M628" i="11"/>
  <c r="E628" i="11" s="1"/>
  <c r="J628" i="11"/>
  <c r="Z627" i="11"/>
  <c r="AB627" i="11" s="1"/>
  <c r="Y627" i="11"/>
  <c r="U627" i="11"/>
  <c r="R627" i="11"/>
  <c r="Q627" i="11"/>
  <c r="N627" i="11"/>
  <c r="M627" i="11"/>
  <c r="J627" i="11"/>
  <c r="F627" i="11" s="1"/>
  <c r="D627" i="11" s="1"/>
  <c r="G627" i="11"/>
  <c r="E627" i="11"/>
  <c r="Z626" i="11"/>
  <c r="Y626" i="11"/>
  <c r="U626" i="11"/>
  <c r="R626" i="11"/>
  <c r="Q626" i="11"/>
  <c r="N626" i="11"/>
  <c r="M626" i="11"/>
  <c r="J626" i="11"/>
  <c r="E626" i="11"/>
  <c r="Z625" i="11"/>
  <c r="Y625" i="11"/>
  <c r="U625" i="11"/>
  <c r="R625" i="11"/>
  <c r="Q625" i="11"/>
  <c r="N625" i="11"/>
  <c r="M625" i="11"/>
  <c r="E625" i="11" s="1"/>
  <c r="J625" i="11"/>
  <c r="Z624" i="11"/>
  <c r="Y624" i="11"/>
  <c r="AB624" i="11" s="1"/>
  <c r="U624" i="11"/>
  <c r="R624" i="11"/>
  <c r="Q624" i="11"/>
  <c r="N624" i="11"/>
  <c r="M624" i="11"/>
  <c r="E624" i="11" s="1"/>
  <c r="J624" i="11"/>
  <c r="Z623" i="11"/>
  <c r="AB623" i="11" s="1"/>
  <c r="Y623" i="11"/>
  <c r="U623" i="11"/>
  <c r="R623" i="11"/>
  <c r="Q623" i="11"/>
  <c r="N623" i="11"/>
  <c r="M623" i="11"/>
  <c r="J623" i="11"/>
  <c r="F623" i="11" s="1"/>
  <c r="D623" i="11" s="1"/>
  <c r="G623" i="11"/>
  <c r="E623" i="11"/>
  <c r="Z622" i="11"/>
  <c r="Y622" i="11"/>
  <c r="U622" i="11"/>
  <c r="R622" i="11"/>
  <c r="Q622" i="11"/>
  <c r="N622" i="11"/>
  <c r="M622" i="11"/>
  <c r="J622" i="11"/>
  <c r="E622" i="11"/>
  <c r="Z621" i="11"/>
  <c r="Y621" i="11"/>
  <c r="U621" i="11"/>
  <c r="R621" i="11"/>
  <c r="Q621" i="11"/>
  <c r="N621" i="11"/>
  <c r="M621" i="11"/>
  <c r="E621" i="11" s="1"/>
  <c r="J621" i="11"/>
  <c r="Z620" i="11"/>
  <c r="Y620" i="11"/>
  <c r="AB620" i="11" s="1"/>
  <c r="U620" i="11"/>
  <c r="R620" i="11"/>
  <c r="Q620" i="11"/>
  <c r="N620" i="11"/>
  <c r="M620" i="11"/>
  <c r="E620" i="11" s="1"/>
  <c r="J620" i="11"/>
  <c r="Z619" i="11"/>
  <c r="AB619" i="11" s="1"/>
  <c r="Y619" i="11"/>
  <c r="U619" i="11"/>
  <c r="R619" i="11"/>
  <c r="Q619" i="11"/>
  <c r="N619" i="11"/>
  <c r="M619" i="11"/>
  <c r="J619" i="11"/>
  <c r="F619" i="11" s="1"/>
  <c r="D619" i="11" s="1"/>
  <c r="G619" i="11"/>
  <c r="E619" i="11"/>
  <c r="Z618" i="11"/>
  <c r="Y618" i="11"/>
  <c r="U618" i="11"/>
  <c r="R618" i="11"/>
  <c r="Q618" i="11"/>
  <c r="N618" i="11"/>
  <c r="M618" i="11"/>
  <c r="J618" i="11"/>
  <c r="E618" i="11"/>
  <c r="Z617" i="11"/>
  <c r="Y617" i="11"/>
  <c r="U617" i="11"/>
  <c r="R617" i="11"/>
  <c r="Q617" i="11"/>
  <c r="N617" i="11"/>
  <c r="M617" i="11"/>
  <c r="E617" i="11" s="1"/>
  <c r="J617" i="11"/>
  <c r="AB616" i="11"/>
  <c r="Z616" i="11"/>
  <c r="Y616" i="11"/>
  <c r="U616" i="11"/>
  <c r="R616" i="11" s="1"/>
  <c r="Q616" i="11"/>
  <c r="N616" i="11"/>
  <c r="M616" i="11"/>
  <c r="E616" i="11" s="1"/>
  <c r="J616" i="11"/>
  <c r="Z615" i="11"/>
  <c r="AB615" i="11" s="1"/>
  <c r="Y615" i="11"/>
  <c r="U615" i="11"/>
  <c r="R615" i="11"/>
  <c r="Q615" i="11"/>
  <c r="N615" i="11"/>
  <c r="M615" i="11"/>
  <c r="J615" i="11"/>
  <c r="F615" i="11" s="1"/>
  <c r="D615" i="11" s="1"/>
  <c r="G615" i="11"/>
  <c r="E615" i="11"/>
  <c r="AB614" i="11"/>
  <c r="Z614" i="11"/>
  <c r="Y614" i="11"/>
  <c r="U614" i="11"/>
  <c r="R614" i="11" s="1"/>
  <c r="Q614" i="11"/>
  <c r="N614" i="11"/>
  <c r="M614" i="11"/>
  <c r="E614" i="11" s="1"/>
  <c r="D614" i="11" s="1"/>
  <c r="J614" i="11"/>
  <c r="F614" i="11"/>
  <c r="Z613" i="11"/>
  <c r="AB613" i="11" s="1"/>
  <c r="Y613" i="11"/>
  <c r="U613" i="11"/>
  <c r="R613" i="11"/>
  <c r="Q613" i="11"/>
  <c r="N613" i="11"/>
  <c r="M613" i="11"/>
  <c r="E613" i="11" s="1"/>
  <c r="J613" i="11"/>
  <c r="G613" i="11"/>
  <c r="F613" i="11"/>
  <c r="D613" i="11"/>
  <c r="Z612" i="11"/>
  <c r="Y612" i="11"/>
  <c r="U612" i="11"/>
  <c r="R612" i="11"/>
  <c r="Q612" i="11"/>
  <c r="N612" i="11"/>
  <c r="M612" i="11"/>
  <c r="J612" i="11"/>
  <c r="E612" i="11"/>
  <c r="Z611" i="11"/>
  <c r="Y611" i="11"/>
  <c r="U611" i="11"/>
  <c r="R611" i="11"/>
  <c r="Q611" i="11"/>
  <c r="N611" i="11"/>
  <c r="M611" i="11"/>
  <c r="J611" i="11"/>
  <c r="G611" i="11" s="1"/>
  <c r="E611" i="11"/>
  <c r="Z610" i="11"/>
  <c r="Y610" i="11"/>
  <c r="AB610" i="11" s="1"/>
  <c r="U610" i="11"/>
  <c r="R610" i="11"/>
  <c r="Q610" i="11"/>
  <c r="N610" i="11"/>
  <c r="M610" i="11"/>
  <c r="J610" i="11"/>
  <c r="G610" i="11" s="1"/>
  <c r="E610" i="11"/>
  <c r="Z609" i="11"/>
  <c r="Y609" i="11"/>
  <c r="U609" i="11"/>
  <c r="R609" i="11"/>
  <c r="Q609" i="11"/>
  <c r="N609" i="11"/>
  <c r="M609" i="11"/>
  <c r="E609" i="11" s="1"/>
  <c r="J609" i="11"/>
  <c r="G609" i="11" s="1"/>
  <c r="AB608" i="11"/>
  <c r="Z608" i="11"/>
  <c r="Y608" i="11"/>
  <c r="U608" i="11"/>
  <c r="Q608" i="11"/>
  <c r="N608" i="11"/>
  <c r="M608" i="11"/>
  <c r="E608" i="11" s="1"/>
  <c r="J608" i="11"/>
  <c r="Z607" i="11"/>
  <c r="AB607" i="11" s="1"/>
  <c r="Y607" i="11"/>
  <c r="U607" i="11"/>
  <c r="R607" i="11"/>
  <c r="Q607" i="11"/>
  <c r="N607" i="11"/>
  <c r="M607" i="11"/>
  <c r="J607" i="11"/>
  <c r="F607" i="11" s="1"/>
  <c r="D607" i="11" s="1"/>
  <c r="G607" i="11"/>
  <c r="E607" i="11"/>
  <c r="AB606" i="11"/>
  <c r="Z606" i="11"/>
  <c r="Y606" i="11"/>
  <c r="U606" i="11"/>
  <c r="R606" i="11" s="1"/>
  <c r="Q606" i="11"/>
  <c r="N606" i="11"/>
  <c r="M606" i="11"/>
  <c r="E606" i="11" s="1"/>
  <c r="J606" i="11"/>
  <c r="F606" i="11"/>
  <c r="D606" i="11"/>
  <c r="Z605" i="11"/>
  <c r="AB605" i="11" s="1"/>
  <c r="Y605" i="11"/>
  <c r="U605" i="11"/>
  <c r="R605" i="11"/>
  <c r="Q605" i="11"/>
  <c r="N605" i="11"/>
  <c r="M605" i="11"/>
  <c r="E605" i="11" s="1"/>
  <c r="D605" i="11" s="1"/>
  <c r="J605" i="11"/>
  <c r="F605" i="11" s="1"/>
  <c r="G605" i="11"/>
  <c r="Z604" i="11"/>
  <c r="Y604" i="11"/>
  <c r="U604" i="11"/>
  <c r="R604" i="11"/>
  <c r="Q604" i="11"/>
  <c r="N604" i="11"/>
  <c r="M604" i="11"/>
  <c r="J604" i="11"/>
  <c r="E604" i="11"/>
  <c r="Z603" i="11"/>
  <c r="Y603" i="11"/>
  <c r="U603" i="11"/>
  <c r="R603" i="11"/>
  <c r="Q603" i="11"/>
  <c r="N603" i="11"/>
  <c r="M603" i="11"/>
  <c r="J603" i="11"/>
  <c r="G603" i="11" s="1"/>
  <c r="E603" i="11"/>
  <c r="Z602" i="11"/>
  <c r="Y602" i="11"/>
  <c r="AB602" i="11" s="1"/>
  <c r="U602" i="11"/>
  <c r="R602" i="11"/>
  <c r="Q602" i="11"/>
  <c r="N602" i="11"/>
  <c r="M602" i="11"/>
  <c r="J602" i="11"/>
  <c r="E602" i="11"/>
  <c r="Z601" i="11"/>
  <c r="Y601" i="11"/>
  <c r="U601" i="11"/>
  <c r="R601" i="11"/>
  <c r="Q601" i="11"/>
  <c r="N601" i="11"/>
  <c r="M601" i="11"/>
  <c r="E601" i="11" s="1"/>
  <c r="J601" i="11"/>
  <c r="AB600" i="11"/>
  <c r="Z600" i="11"/>
  <c r="Y600" i="11"/>
  <c r="U600" i="11"/>
  <c r="R600" i="11" s="1"/>
  <c r="Q600" i="11"/>
  <c r="N600" i="11"/>
  <c r="M600" i="11"/>
  <c r="E600" i="11" s="1"/>
  <c r="J600" i="11"/>
  <c r="Z599" i="11"/>
  <c r="AB599" i="11" s="1"/>
  <c r="Y599" i="11"/>
  <c r="U599" i="11"/>
  <c r="R599" i="11"/>
  <c r="Q599" i="11"/>
  <c r="N599" i="11"/>
  <c r="M599" i="11"/>
  <c r="J599" i="11"/>
  <c r="G599" i="11"/>
  <c r="F599" i="11"/>
  <c r="D599" i="11" s="1"/>
  <c r="E599" i="11"/>
  <c r="AB598" i="11"/>
  <c r="Z598" i="11"/>
  <c r="Y598" i="11"/>
  <c r="U598" i="11"/>
  <c r="R598" i="11" s="1"/>
  <c r="Q598" i="11"/>
  <c r="N598" i="11"/>
  <c r="M598" i="11"/>
  <c r="E598" i="11" s="1"/>
  <c r="D598" i="11" s="1"/>
  <c r="J598" i="11"/>
  <c r="F598" i="11"/>
  <c r="Z597" i="11"/>
  <c r="AB597" i="11" s="1"/>
  <c r="Y597" i="11"/>
  <c r="U597" i="11"/>
  <c r="R597" i="11"/>
  <c r="Q597" i="11"/>
  <c r="N597" i="11"/>
  <c r="M597" i="11"/>
  <c r="E597" i="11" s="1"/>
  <c r="J597" i="11"/>
  <c r="F597" i="11" s="1"/>
  <c r="D597" i="11"/>
  <c r="Z596" i="11"/>
  <c r="AB596" i="11" s="1"/>
  <c r="Y596" i="11"/>
  <c r="U596" i="11"/>
  <c r="R596" i="11" s="1"/>
  <c r="Q596" i="11"/>
  <c r="N596" i="11"/>
  <c r="M596" i="11"/>
  <c r="J596" i="11"/>
  <c r="G596" i="11" s="1"/>
  <c r="F596" i="11"/>
  <c r="D596" i="11" s="1"/>
  <c r="E596" i="11"/>
  <c r="Z595" i="11"/>
  <c r="AB595" i="11" s="1"/>
  <c r="Y595" i="11"/>
  <c r="U595" i="11"/>
  <c r="R595" i="11" s="1"/>
  <c r="Q595" i="11"/>
  <c r="N595" i="11"/>
  <c r="M595" i="11"/>
  <c r="J595" i="11"/>
  <c r="F595" i="11" s="1"/>
  <c r="G595" i="11"/>
  <c r="E595" i="11"/>
  <c r="AB594" i="11"/>
  <c r="Z594" i="11"/>
  <c r="Y594" i="11"/>
  <c r="U594" i="11"/>
  <c r="R594" i="11" s="1"/>
  <c r="Q594" i="11"/>
  <c r="N594" i="11"/>
  <c r="M594" i="11"/>
  <c r="E594" i="11" s="1"/>
  <c r="J594" i="11"/>
  <c r="F594" i="11"/>
  <c r="Z593" i="11"/>
  <c r="Y593" i="11"/>
  <c r="U593" i="11"/>
  <c r="R593" i="11"/>
  <c r="Q593" i="11"/>
  <c r="N593" i="11"/>
  <c r="M593" i="11"/>
  <c r="E593" i="11" s="1"/>
  <c r="J593" i="11"/>
  <c r="AB592" i="11"/>
  <c r="Z592" i="11"/>
  <c r="Y592" i="11"/>
  <c r="U592" i="11"/>
  <c r="R592" i="11" s="1"/>
  <c r="Q592" i="11"/>
  <c r="N592" i="11"/>
  <c r="M592" i="11"/>
  <c r="G592" i="11" s="1"/>
  <c r="J592" i="11"/>
  <c r="F592" i="11" s="1"/>
  <c r="Z591" i="11"/>
  <c r="Y591" i="11"/>
  <c r="U591" i="11"/>
  <c r="R591" i="11"/>
  <c r="Q591" i="11"/>
  <c r="N591" i="11"/>
  <c r="M591" i="11"/>
  <c r="J591" i="11"/>
  <c r="G591" i="11" s="1"/>
  <c r="E591" i="11"/>
  <c r="Z590" i="11"/>
  <c r="Y590" i="11"/>
  <c r="U590" i="11"/>
  <c r="R590" i="11" s="1"/>
  <c r="Q590" i="11"/>
  <c r="N590" i="11"/>
  <c r="M590" i="11"/>
  <c r="J590" i="11"/>
  <c r="E590" i="11"/>
  <c r="Z589" i="11"/>
  <c r="AB589" i="11" s="1"/>
  <c r="Y589" i="11"/>
  <c r="U589" i="11"/>
  <c r="R589" i="11"/>
  <c r="Q589" i="11"/>
  <c r="N589" i="11"/>
  <c r="M589" i="11"/>
  <c r="E589" i="11" s="1"/>
  <c r="D589" i="11" s="1"/>
  <c r="J589" i="11"/>
  <c r="F589" i="11" s="1"/>
  <c r="G589" i="11"/>
  <c r="Z588" i="11"/>
  <c r="Y588" i="11"/>
  <c r="U588" i="11"/>
  <c r="R588" i="11"/>
  <c r="Q588" i="11"/>
  <c r="N588" i="11"/>
  <c r="M588" i="11"/>
  <c r="J588" i="11"/>
  <c r="G588" i="11" s="1"/>
  <c r="E588" i="11"/>
  <c r="Z587" i="11"/>
  <c r="AB587" i="11" s="1"/>
  <c r="Y587" i="11"/>
  <c r="U587" i="11"/>
  <c r="R587" i="11" s="1"/>
  <c r="Q587" i="11"/>
  <c r="N587" i="11"/>
  <c r="M587" i="11"/>
  <c r="J587" i="11"/>
  <c r="G587" i="11"/>
  <c r="E587" i="11"/>
  <c r="AB586" i="11"/>
  <c r="Z586" i="11"/>
  <c r="Y586" i="11"/>
  <c r="U586" i="11"/>
  <c r="R586" i="11" s="1"/>
  <c r="Q586" i="11"/>
  <c r="N586" i="11"/>
  <c r="M586" i="11"/>
  <c r="E586" i="11" s="1"/>
  <c r="D586" i="11" s="1"/>
  <c r="J586" i="11"/>
  <c r="F586" i="11"/>
  <c r="Z585" i="11"/>
  <c r="Y585" i="11"/>
  <c r="U585" i="11"/>
  <c r="R585" i="11"/>
  <c r="Q585" i="11"/>
  <c r="N585" i="11"/>
  <c r="M585" i="11"/>
  <c r="E585" i="11" s="1"/>
  <c r="J585" i="11"/>
  <c r="G585" i="11" s="1"/>
  <c r="F585" i="11"/>
  <c r="D585" i="11" s="1"/>
  <c r="AB584" i="11"/>
  <c r="Z584" i="11"/>
  <c r="Y584" i="11"/>
  <c r="U584" i="11"/>
  <c r="R584" i="11" s="1"/>
  <c r="Q584" i="11"/>
  <c r="N584" i="11"/>
  <c r="M584" i="11"/>
  <c r="G584" i="11" s="1"/>
  <c r="J584" i="11"/>
  <c r="Z583" i="11"/>
  <c r="AB583" i="11" s="1"/>
  <c r="Y583" i="11"/>
  <c r="U583" i="11"/>
  <c r="R583" i="11"/>
  <c r="Q583" i="11"/>
  <c r="N583" i="11"/>
  <c r="M583" i="11"/>
  <c r="J583" i="11"/>
  <c r="F583" i="11" s="1"/>
  <c r="D583" i="11" s="1"/>
  <c r="G583" i="11"/>
  <c r="E583" i="11"/>
  <c r="Z582" i="11"/>
  <c r="Y582" i="11"/>
  <c r="AB582" i="11" s="1"/>
  <c r="U582" i="11"/>
  <c r="R582" i="11"/>
  <c r="Q582" i="11"/>
  <c r="N582" i="11"/>
  <c r="M582" i="11"/>
  <c r="J582" i="11"/>
  <c r="G582" i="11" s="1"/>
  <c r="E582" i="11"/>
  <c r="AB581" i="11"/>
  <c r="Z581" i="11"/>
  <c r="Y581" i="11"/>
  <c r="U581" i="11"/>
  <c r="R581" i="11"/>
  <c r="Q581" i="11"/>
  <c r="N581" i="11"/>
  <c r="M581" i="11"/>
  <c r="J581" i="11"/>
  <c r="F581" i="11" s="1"/>
  <c r="Z580" i="11"/>
  <c r="AB580" i="11" s="1"/>
  <c r="Y580" i="11"/>
  <c r="U580" i="11"/>
  <c r="R580" i="11"/>
  <c r="Q580" i="11"/>
  <c r="N580" i="11"/>
  <c r="M580" i="11"/>
  <c r="E580" i="11" s="1"/>
  <c r="J580" i="11"/>
  <c r="G580" i="11"/>
  <c r="F580" i="11"/>
  <c r="D580" i="11"/>
  <c r="Z579" i="11"/>
  <c r="AB579" i="11" s="1"/>
  <c r="Y579" i="11"/>
  <c r="U579" i="11"/>
  <c r="F579" i="11" s="1"/>
  <c r="Q579" i="11"/>
  <c r="N579" i="11"/>
  <c r="M579" i="11"/>
  <c r="J579" i="11"/>
  <c r="G579" i="11"/>
  <c r="E579" i="11"/>
  <c r="AB578" i="11"/>
  <c r="Z578" i="11"/>
  <c r="Y578" i="11"/>
  <c r="U578" i="11"/>
  <c r="R578" i="11" s="1"/>
  <c r="Q578" i="11"/>
  <c r="N578" i="11"/>
  <c r="M578" i="11"/>
  <c r="E578" i="11" s="1"/>
  <c r="D578" i="11" s="1"/>
  <c r="J578" i="11"/>
  <c r="F578" i="11"/>
  <c r="AB577" i="11"/>
  <c r="Z577" i="11"/>
  <c r="Y577" i="11"/>
  <c r="U577" i="11"/>
  <c r="R577" i="11"/>
  <c r="Q577" i="11"/>
  <c r="N577" i="11"/>
  <c r="M577" i="11"/>
  <c r="E577" i="11" s="1"/>
  <c r="J577" i="11"/>
  <c r="G577" i="11" s="1"/>
  <c r="Z576" i="11"/>
  <c r="AB576" i="11" s="1"/>
  <c r="Y576" i="11"/>
  <c r="U576" i="11"/>
  <c r="F576" i="11" s="1"/>
  <c r="R576" i="11"/>
  <c r="Q576" i="11"/>
  <c r="N576" i="11"/>
  <c r="M576" i="11"/>
  <c r="E576" i="11" s="1"/>
  <c r="J576" i="11"/>
  <c r="G576" i="11"/>
  <c r="Z575" i="11"/>
  <c r="Y575" i="11"/>
  <c r="U575" i="11"/>
  <c r="R575" i="11"/>
  <c r="Q575" i="11"/>
  <c r="N575" i="11"/>
  <c r="M575" i="11"/>
  <c r="J575" i="11"/>
  <c r="G575" i="11" s="1"/>
  <c r="E575" i="11"/>
  <c r="AB574" i="11"/>
  <c r="Z574" i="11"/>
  <c r="Y574" i="11"/>
  <c r="U574" i="11"/>
  <c r="R574" i="11"/>
  <c r="Q574" i="11"/>
  <c r="N574" i="11"/>
  <c r="M574" i="11"/>
  <c r="E574" i="11" s="1"/>
  <c r="D574" i="11" s="1"/>
  <c r="J574" i="11"/>
  <c r="F574" i="11"/>
  <c r="Z573" i="11"/>
  <c r="AB573" i="11" s="1"/>
  <c r="Y573" i="11"/>
  <c r="U573" i="11"/>
  <c r="R573" i="11"/>
  <c r="Q573" i="11"/>
  <c r="N573" i="11"/>
  <c r="M573" i="11"/>
  <c r="E573" i="11" s="1"/>
  <c r="J573" i="11"/>
  <c r="G573" i="11"/>
  <c r="F573" i="11"/>
  <c r="D573" i="11"/>
  <c r="Z572" i="11"/>
  <c r="Y572" i="11"/>
  <c r="AB572" i="11" s="1"/>
  <c r="U572" i="11"/>
  <c r="R572" i="11"/>
  <c r="Q572" i="11"/>
  <c r="N572" i="11"/>
  <c r="M572" i="11"/>
  <c r="E572" i="11" s="1"/>
  <c r="J572" i="11"/>
  <c r="G572" i="11" s="1"/>
  <c r="Z571" i="11"/>
  <c r="AB571" i="11" s="1"/>
  <c r="Y571" i="11"/>
  <c r="U571" i="11"/>
  <c r="R571" i="11" s="1"/>
  <c r="Q571" i="11"/>
  <c r="N571" i="11"/>
  <c r="M571" i="11"/>
  <c r="J571" i="11"/>
  <c r="G571" i="11" s="1"/>
  <c r="F571" i="11"/>
  <c r="E571" i="11"/>
  <c r="AB570" i="11"/>
  <c r="Z570" i="11"/>
  <c r="Y570" i="11"/>
  <c r="U570" i="11"/>
  <c r="R570" i="11" s="1"/>
  <c r="Q570" i="11"/>
  <c r="N570" i="11"/>
  <c r="M570" i="11"/>
  <c r="E570" i="11" s="1"/>
  <c r="D570" i="11" s="1"/>
  <c r="J570" i="11"/>
  <c r="F570" i="11"/>
  <c r="Z569" i="11"/>
  <c r="Y569" i="11"/>
  <c r="U569" i="11"/>
  <c r="R569" i="11"/>
  <c r="Q569" i="11"/>
  <c r="N569" i="11"/>
  <c r="M569" i="11"/>
  <c r="E569" i="11" s="1"/>
  <c r="J569" i="11"/>
  <c r="Z568" i="11"/>
  <c r="AB568" i="11" s="1"/>
  <c r="Y568" i="11"/>
  <c r="U568" i="11"/>
  <c r="R568" i="11" s="1"/>
  <c r="Q568" i="11"/>
  <c r="N568" i="11"/>
  <c r="M568" i="11"/>
  <c r="J568" i="11"/>
  <c r="F568" i="11"/>
  <c r="Z567" i="11"/>
  <c r="AB567" i="11" s="1"/>
  <c r="Y567" i="11"/>
  <c r="U567" i="11"/>
  <c r="R567" i="11" s="1"/>
  <c r="Q567" i="11"/>
  <c r="N567" i="11"/>
  <c r="M567" i="11"/>
  <c r="J567" i="11"/>
  <c r="F567" i="11" s="1"/>
  <c r="G567" i="11"/>
  <c r="E567" i="11"/>
  <c r="D567" i="11" s="1"/>
  <c r="AB566" i="11"/>
  <c r="Z566" i="11"/>
  <c r="Y566" i="11"/>
  <c r="U566" i="11"/>
  <c r="Q566" i="11"/>
  <c r="N566" i="11"/>
  <c r="M566" i="11"/>
  <c r="E566" i="11" s="1"/>
  <c r="J566" i="11"/>
  <c r="Z565" i="11"/>
  <c r="Y565" i="11"/>
  <c r="U565" i="11"/>
  <c r="R565" i="11"/>
  <c r="Q565" i="11"/>
  <c r="N565" i="11"/>
  <c r="M565" i="11"/>
  <c r="E565" i="11" s="1"/>
  <c r="J565" i="11"/>
  <c r="Z564" i="11"/>
  <c r="AB564" i="11" s="1"/>
  <c r="Y564" i="11"/>
  <c r="U564" i="11"/>
  <c r="R564" i="11" s="1"/>
  <c r="Q564" i="11"/>
  <c r="N564" i="11"/>
  <c r="M564" i="11"/>
  <c r="J564" i="11"/>
  <c r="G564" i="11"/>
  <c r="E564" i="11"/>
  <c r="Z563" i="11"/>
  <c r="Y563" i="11"/>
  <c r="U563" i="11"/>
  <c r="R563" i="11"/>
  <c r="Q563" i="11"/>
  <c r="N563" i="11"/>
  <c r="M563" i="11"/>
  <c r="J563" i="11"/>
  <c r="G563" i="11" s="1"/>
  <c r="E563" i="11"/>
  <c r="Z562" i="11"/>
  <c r="Y562" i="11"/>
  <c r="U562" i="11"/>
  <c r="R562" i="11"/>
  <c r="Q562" i="11"/>
  <c r="N562" i="11"/>
  <c r="M562" i="11"/>
  <c r="J562" i="11"/>
  <c r="E562" i="11"/>
  <c r="Z561" i="11"/>
  <c r="AB561" i="11" s="1"/>
  <c r="Y561" i="11"/>
  <c r="U561" i="11"/>
  <c r="R561" i="11"/>
  <c r="Q561" i="11"/>
  <c r="N561" i="11"/>
  <c r="M561" i="11"/>
  <c r="E561" i="11" s="1"/>
  <c r="J561" i="11"/>
  <c r="F561" i="11" s="1"/>
  <c r="D561" i="11" s="1"/>
  <c r="G561" i="11"/>
  <c r="Z560" i="11"/>
  <c r="AB560" i="11" s="1"/>
  <c r="Y560" i="11"/>
  <c r="U560" i="11"/>
  <c r="R560" i="11"/>
  <c r="Q560" i="11"/>
  <c r="N560" i="11"/>
  <c r="M560" i="11"/>
  <c r="J560" i="11"/>
  <c r="G560" i="11" s="1"/>
  <c r="E560" i="11"/>
  <c r="Z559" i="11"/>
  <c r="AB559" i="11" s="1"/>
  <c r="Y559" i="11"/>
  <c r="U559" i="11"/>
  <c r="R559" i="11" s="1"/>
  <c r="Q559" i="11"/>
  <c r="N559" i="11"/>
  <c r="M559" i="11"/>
  <c r="J559" i="11"/>
  <c r="F559" i="11" s="1"/>
  <c r="G559" i="11"/>
  <c r="E559" i="11"/>
  <c r="AB558" i="11"/>
  <c r="Z558" i="11"/>
  <c r="Y558" i="11"/>
  <c r="U558" i="11"/>
  <c r="R558" i="11" s="1"/>
  <c r="Q558" i="11"/>
  <c r="N558" i="11"/>
  <c r="M558" i="11"/>
  <c r="E558" i="11" s="1"/>
  <c r="J558" i="11"/>
  <c r="G558" i="11" s="1"/>
  <c r="Z557" i="11"/>
  <c r="AB557" i="11" s="1"/>
  <c r="Y557" i="11"/>
  <c r="U557" i="11"/>
  <c r="R557" i="11"/>
  <c r="Q557" i="11"/>
  <c r="N557" i="11"/>
  <c r="M557" i="11"/>
  <c r="E557" i="11" s="1"/>
  <c r="J557" i="11"/>
  <c r="G557" i="11" s="1"/>
  <c r="Z556" i="11"/>
  <c r="AB556" i="11" s="1"/>
  <c r="Y556" i="11"/>
  <c r="U556" i="11"/>
  <c r="R556" i="11" s="1"/>
  <c r="Q556" i="11"/>
  <c r="N556" i="11"/>
  <c r="M556" i="11"/>
  <c r="E556" i="11" s="1"/>
  <c r="J556" i="11"/>
  <c r="F556" i="11" s="1"/>
  <c r="G556" i="11"/>
  <c r="Z555" i="11"/>
  <c r="Y555" i="11"/>
  <c r="U555" i="11"/>
  <c r="R555" i="11"/>
  <c r="Q555" i="11"/>
  <c r="N555" i="11"/>
  <c r="M555" i="11"/>
  <c r="J555" i="11"/>
  <c r="G555" i="11"/>
  <c r="F555" i="11"/>
  <c r="E555" i="11"/>
  <c r="D555" i="11"/>
  <c r="Z554" i="11"/>
  <c r="Y554" i="11"/>
  <c r="AB554" i="11" s="1"/>
  <c r="U554" i="11"/>
  <c r="R554" i="11"/>
  <c r="Q554" i="11"/>
  <c r="N554" i="11"/>
  <c r="M554" i="11"/>
  <c r="J554" i="11"/>
  <c r="G554" i="11" s="1"/>
  <c r="E554" i="11"/>
  <c r="Z553" i="11"/>
  <c r="AB553" i="11" s="1"/>
  <c r="Y553" i="11"/>
  <c r="U553" i="11"/>
  <c r="R553" i="11"/>
  <c r="Q553" i="11"/>
  <c r="N553" i="11"/>
  <c r="M553" i="11"/>
  <c r="E553" i="11" s="1"/>
  <c r="J553" i="11"/>
  <c r="F553" i="11" s="1"/>
  <c r="G553" i="11"/>
  <c r="Z552" i="11"/>
  <c r="Y552" i="11"/>
  <c r="U552" i="11"/>
  <c r="R552" i="11"/>
  <c r="Q552" i="11"/>
  <c r="N552" i="11"/>
  <c r="M552" i="11"/>
  <c r="E552" i="11" s="1"/>
  <c r="D552" i="11" s="1"/>
  <c r="J552" i="11"/>
  <c r="G552" i="11"/>
  <c r="F552" i="11"/>
  <c r="Z551" i="11"/>
  <c r="AB551" i="11" s="1"/>
  <c r="Y551" i="11"/>
  <c r="U551" i="11"/>
  <c r="F551" i="11" s="1"/>
  <c r="D551" i="11" s="1"/>
  <c r="R551" i="11"/>
  <c r="Q551" i="11"/>
  <c r="N551" i="11"/>
  <c r="M551" i="11"/>
  <c r="J551" i="11"/>
  <c r="G551" i="11"/>
  <c r="E551" i="11"/>
  <c r="AB550" i="11"/>
  <c r="Z550" i="11"/>
  <c r="Y550" i="11"/>
  <c r="U550" i="11"/>
  <c r="R550" i="11" s="1"/>
  <c r="Q550" i="11"/>
  <c r="N550" i="11"/>
  <c r="M550" i="11"/>
  <c r="E550" i="11" s="1"/>
  <c r="D550" i="11" s="1"/>
  <c r="J550" i="11"/>
  <c r="F550" i="11"/>
  <c r="Z549" i="11"/>
  <c r="AB549" i="11" s="1"/>
  <c r="Y549" i="11"/>
  <c r="U549" i="11"/>
  <c r="R549" i="11"/>
  <c r="Q549" i="11"/>
  <c r="N549" i="11"/>
  <c r="M549" i="11"/>
  <c r="E549" i="11" s="1"/>
  <c r="J549" i="11"/>
  <c r="G549" i="11"/>
  <c r="F549" i="11"/>
  <c r="AB548" i="11"/>
  <c r="Z548" i="11"/>
  <c r="Y548" i="11"/>
  <c r="U548" i="11"/>
  <c r="F548" i="11" s="1"/>
  <c r="R548" i="11"/>
  <c r="Q548" i="11"/>
  <c r="N548" i="11"/>
  <c r="M548" i="11"/>
  <c r="J548" i="11"/>
  <c r="Z547" i="11"/>
  <c r="Y547" i="11"/>
  <c r="U547" i="11"/>
  <c r="R547" i="11"/>
  <c r="Q547" i="11"/>
  <c r="N547" i="11"/>
  <c r="M547" i="11"/>
  <c r="J547" i="11"/>
  <c r="G547" i="11" s="1"/>
  <c r="E547" i="11"/>
  <c r="Z546" i="11"/>
  <c r="Y546" i="11"/>
  <c r="AB546" i="11" s="1"/>
  <c r="U546" i="11"/>
  <c r="R546" i="11"/>
  <c r="Q546" i="11"/>
  <c r="N546" i="11"/>
  <c r="M546" i="11"/>
  <c r="J546" i="11"/>
  <c r="G546" i="11" s="1"/>
  <c r="F546" i="11"/>
  <c r="E546" i="11"/>
  <c r="D546" i="11" s="1"/>
  <c r="AB545" i="11"/>
  <c r="Z545" i="11"/>
  <c r="Y545" i="11"/>
  <c r="U545" i="11"/>
  <c r="R545" i="11"/>
  <c r="Q545" i="11"/>
  <c r="N545" i="11"/>
  <c r="M545" i="11"/>
  <c r="J545" i="11"/>
  <c r="F545" i="11"/>
  <c r="Z544" i="11"/>
  <c r="Y544" i="11"/>
  <c r="U544" i="11"/>
  <c r="R544" i="11"/>
  <c r="Q544" i="11"/>
  <c r="N544" i="11"/>
  <c r="M544" i="11"/>
  <c r="E544" i="11" s="1"/>
  <c r="J544" i="11"/>
  <c r="G544" i="11" s="1"/>
  <c r="Z543" i="11"/>
  <c r="Y543" i="11"/>
  <c r="U543" i="11"/>
  <c r="Q543" i="11"/>
  <c r="N543" i="11"/>
  <c r="M543" i="11"/>
  <c r="J543" i="11"/>
  <c r="G543" i="11"/>
  <c r="E543" i="11"/>
  <c r="AB542" i="11"/>
  <c r="Z542" i="11"/>
  <c r="Y542" i="11"/>
  <c r="U542" i="11"/>
  <c r="R542" i="11"/>
  <c r="Q542" i="11"/>
  <c r="N542" i="11"/>
  <c r="M542" i="11"/>
  <c r="E542" i="11" s="1"/>
  <c r="D542" i="11" s="1"/>
  <c r="J542" i="11"/>
  <c r="F542" i="11"/>
  <c r="Z541" i="11"/>
  <c r="Y541" i="11"/>
  <c r="U541" i="11"/>
  <c r="R541" i="11"/>
  <c r="Q541" i="11"/>
  <c r="N541" i="11"/>
  <c r="M541" i="11"/>
  <c r="E541" i="11" s="1"/>
  <c r="J541" i="11"/>
  <c r="Z540" i="11"/>
  <c r="Y540" i="11"/>
  <c r="AB540" i="11" s="1"/>
  <c r="U540" i="11"/>
  <c r="Q540" i="11"/>
  <c r="N540" i="11"/>
  <c r="M540" i="11"/>
  <c r="G540" i="11" s="1"/>
  <c r="J540" i="11"/>
  <c r="E540" i="11"/>
  <c r="AB539" i="11"/>
  <c r="Z539" i="11"/>
  <c r="Y539" i="11"/>
  <c r="U539" i="11"/>
  <c r="R539" i="11"/>
  <c r="Q539" i="11"/>
  <c r="N539" i="11"/>
  <c r="M539" i="11"/>
  <c r="J539" i="11"/>
  <c r="F539" i="11" s="1"/>
  <c r="Z538" i="11"/>
  <c r="AB538" i="11" s="1"/>
  <c r="Y538" i="11"/>
  <c r="U538" i="11"/>
  <c r="R538" i="11" s="1"/>
  <c r="Q538" i="11"/>
  <c r="N538" i="11"/>
  <c r="M538" i="11"/>
  <c r="E538" i="11" s="1"/>
  <c r="J538" i="11"/>
  <c r="Z537" i="11"/>
  <c r="AB537" i="11" s="1"/>
  <c r="Y537" i="11"/>
  <c r="U537" i="11"/>
  <c r="R537" i="11" s="1"/>
  <c r="Q537" i="11"/>
  <c r="N537" i="11"/>
  <c r="M537" i="11"/>
  <c r="J537" i="11"/>
  <c r="F537" i="11" s="1"/>
  <c r="G537" i="11"/>
  <c r="E537" i="11"/>
  <c r="D537" i="11" s="1"/>
  <c r="Z536" i="11"/>
  <c r="Y536" i="11"/>
  <c r="AB536" i="11" s="1"/>
  <c r="U536" i="11"/>
  <c r="R536" i="11" s="1"/>
  <c r="Q536" i="11"/>
  <c r="N536" i="11"/>
  <c r="M536" i="11"/>
  <c r="G536" i="11" s="1"/>
  <c r="J536" i="11"/>
  <c r="F536" i="11"/>
  <c r="E536" i="11"/>
  <c r="AB535" i="11"/>
  <c r="Z535" i="11"/>
  <c r="Y535" i="11"/>
  <c r="U535" i="11"/>
  <c r="R535" i="11"/>
  <c r="Q535" i="11"/>
  <c r="N535" i="11"/>
  <c r="M535" i="11"/>
  <c r="J535" i="11"/>
  <c r="F535" i="11" s="1"/>
  <c r="Z534" i="11"/>
  <c r="AB534" i="11" s="1"/>
  <c r="Y534" i="11"/>
  <c r="U534" i="11"/>
  <c r="R534" i="11" s="1"/>
  <c r="Q534" i="11"/>
  <c r="N534" i="11"/>
  <c r="M534" i="11"/>
  <c r="E534" i="11" s="1"/>
  <c r="J534" i="11"/>
  <c r="G534" i="11"/>
  <c r="Z533" i="11"/>
  <c r="Y533" i="11"/>
  <c r="U533" i="11"/>
  <c r="R533" i="11" s="1"/>
  <c r="Q533" i="11"/>
  <c r="N533" i="11"/>
  <c r="M533" i="11"/>
  <c r="J533" i="11"/>
  <c r="F533" i="11" s="1"/>
  <c r="G533" i="11"/>
  <c r="E533" i="11"/>
  <c r="D533" i="11" s="1"/>
  <c r="Z532" i="11"/>
  <c r="Y532" i="11"/>
  <c r="AB532" i="11" s="1"/>
  <c r="U532" i="11"/>
  <c r="R532" i="11" s="1"/>
  <c r="Q532" i="11"/>
  <c r="N532" i="11"/>
  <c r="M532" i="11"/>
  <c r="G532" i="11" s="1"/>
  <c r="J532" i="11"/>
  <c r="E532" i="11"/>
  <c r="AB531" i="11"/>
  <c r="Z531" i="11"/>
  <c r="Y531" i="11"/>
  <c r="U531" i="11"/>
  <c r="R531" i="11"/>
  <c r="Q531" i="11"/>
  <c r="N531" i="11"/>
  <c r="M531" i="11"/>
  <c r="J531" i="11"/>
  <c r="F531" i="11" s="1"/>
  <c r="Z530" i="11"/>
  <c r="AB530" i="11" s="1"/>
  <c r="Y530" i="11"/>
  <c r="U530" i="11"/>
  <c r="R530" i="11" s="1"/>
  <c r="Q530" i="11"/>
  <c r="N530" i="11"/>
  <c r="M530" i="11"/>
  <c r="E530" i="11" s="1"/>
  <c r="J530" i="11"/>
  <c r="G530" i="11"/>
  <c r="Z529" i="11"/>
  <c r="Y529" i="11"/>
  <c r="U529" i="11"/>
  <c r="R529" i="11" s="1"/>
  <c r="Q529" i="11"/>
  <c r="N529" i="11"/>
  <c r="M529" i="11"/>
  <c r="J529" i="11"/>
  <c r="E529" i="11"/>
  <c r="Z528" i="11"/>
  <c r="Y528" i="11"/>
  <c r="AB528" i="11" s="1"/>
  <c r="U528" i="11"/>
  <c r="R528" i="11" s="1"/>
  <c r="Q528" i="11"/>
  <c r="N528" i="11"/>
  <c r="M528" i="11"/>
  <c r="G528" i="11" s="1"/>
  <c r="J528" i="11"/>
  <c r="E528" i="11"/>
  <c r="AB527" i="11"/>
  <c r="Z527" i="11"/>
  <c r="Y527" i="11"/>
  <c r="U527" i="11"/>
  <c r="R527" i="11"/>
  <c r="Q527" i="11"/>
  <c r="N527" i="11"/>
  <c r="M527" i="11"/>
  <c r="J527" i="11"/>
  <c r="F527" i="11" s="1"/>
  <c r="AB526" i="11"/>
  <c r="Z526" i="11"/>
  <c r="Y526" i="11"/>
  <c r="U526" i="11"/>
  <c r="R526" i="11" s="1"/>
  <c r="Q526" i="11"/>
  <c r="N526" i="11"/>
  <c r="M526" i="11"/>
  <c r="E526" i="11" s="1"/>
  <c r="J526" i="11"/>
  <c r="G526" i="11"/>
  <c r="Z525" i="11"/>
  <c r="Y525" i="11"/>
  <c r="U525" i="11"/>
  <c r="R525" i="11" s="1"/>
  <c r="Q525" i="11"/>
  <c r="N525" i="11"/>
  <c r="M525" i="11"/>
  <c r="J525" i="11"/>
  <c r="F525" i="11" s="1"/>
  <c r="E525" i="11"/>
  <c r="Z524" i="11"/>
  <c r="Y524" i="11"/>
  <c r="AB524" i="11" s="1"/>
  <c r="U524" i="11"/>
  <c r="R524" i="11" s="1"/>
  <c r="Q524" i="11"/>
  <c r="N524" i="11"/>
  <c r="M524" i="11"/>
  <c r="G524" i="11" s="1"/>
  <c r="J524" i="11"/>
  <c r="F524" i="11"/>
  <c r="E524" i="11"/>
  <c r="AB523" i="11"/>
  <c r="Z523" i="11"/>
  <c r="Y523" i="11"/>
  <c r="U523" i="11"/>
  <c r="R523" i="11"/>
  <c r="Q523" i="11"/>
  <c r="N523" i="11"/>
  <c r="M523" i="11"/>
  <c r="J523" i="11"/>
  <c r="F523" i="11" s="1"/>
  <c r="AB522" i="11"/>
  <c r="Z522" i="11"/>
  <c r="Y522" i="11"/>
  <c r="U522" i="11"/>
  <c r="R522" i="11" s="1"/>
  <c r="Q522" i="11"/>
  <c r="N522" i="11"/>
  <c r="M522" i="11"/>
  <c r="J522" i="11"/>
  <c r="Z521" i="11"/>
  <c r="AB521" i="11" s="1"/>
  <c r="Y521" i="11"/>
  <c r="U521" i="11"/>
  <c r="R521" i="11" s="1"/>
  <c r="Q521" i="11"/>
  <c r="N521" i="11"/>
  <c r="M521" i="11"/>
  <c r="J521" i="11"/>
  <c r="G521" i="11"/>
  <c r="E521" i="11"/>
  <c r="Z520" i="11"/>
  <c r="Y520" i="11"/>
  <c r="AB520" i="11" s="1"/>
  <c r="U520" i="11"/>
  <c r="Q520" i="11"/>
  <c r="N520" i="11"/>
  <c r="M520" i="11"/>
  <c r="G520" i="11" s="1"/>
  <c r="J520" i="11"/>
  <c r="E520" i="11"/>
  <c r="AB519" i="11"/>
  <c r="Z519" i="11"/>
  <c r="Y519" i="11"/>
  <c r="U519" i="11"/>
  <c r="R519" i="11"/>
  <c r="Q519" i="11"/>
  <c r="N519" i="11"/>
  <c r="M519" i="11"/>
  <c r="J519" i="11"/>
  <c r="F519" i="11" s="1"/>
  <c r="Z518" i="11"/>
  <c r="AB518" i="11" s="1"/>
  <c r="Y518" i="11"/>
  <c r="U518" i="11"/>
  <c r="R518" i="11" s="1"/>
  <c r="Q518" i="11"/>
  <c r="N518" i="11"/>
  <c r="M518" i="11"/>
  <c r="E518" i="11" s="1"/>
  <c r="J518" i="11"/>
  <c r="Z517" i="11"/>
  <c r="Y517" i="11"/>
  <c r="U517" i="11"/>
  <c r="R517" i="11" s="1"/>
  <c r="Q517" i="11"/>
  <c r="N517" i="11"/>
  <c r="M517" i="11"/>
  <c r="J517" i="11"/>
  <c r="G517" i="11"/>
  <c r="E517" i="11"/>
  <c r="Z516" i="11"/>
  <c r="Y516" i="11"/>
  <c r="AB516" i="11" s="1"/>
  <c r="U516" i="11"/>
  <c r="R516" i="11" s="1"/>
  <c r="Q516" i="11"/>
  <c r="N516" i="11"/>
  <c r="M516" i="11"/>
  <c r="G516" i="11" s="1"/>
  <c r="J516" i="11"/>
  <c r="E516" i="11"/>
  <c r="AB515" i="11"/>
  <c r="Z515" i="11"/>
  <c r="Y515" i="11"/>
  <c r="U515" i="11"/>
  <c r="R515" i="11"/>
  <c r="Q515" i="11"/>
  <c r="N515" i="11"/>
  <c r="M515" i="11"/>
  <c r="J515" i="11"/>
  <c r="F515" i="11" s="1"/>
  <c r="Z514" i="11"/>
  <c r="AB514" i="11" s="1"/>
  <c r="Y514" i="11"/>
  <c r="U514" i="11"/>
  <c r="R514" i="11" s="1"/>
  <c r="Q514" i="11"/>
  <c r="N514" i="11"/>
  <c r="M514" i="11"/>
  <c r="E514" i="11" s="1"/>
  <c r="J514" i="11"/>
  <c r="G514" i="11"/>
  <c r="Z513" i="11"/>
  <c r="Y513" i="11"/>
  <c r="U513" i="11"/>
  <c r="R513" i="11" s="1"/>
  <c r="Q513" i="11"/>
  <c r="N513" i="11"/>
  <c r="M513" i="11"/>
  <c r="J513" i="11"/>
  <c r="G513" i="11" s="1"/>
  <c r="E513" i="11"/>
  <c r="Z512" i="11"/>
  <c r="Y512" i="11"/>
  <c r="AB512" i="11" s="1"/>
  <c r="U512" i="11"/>
  <c r="R512" i="11" s="1"/>
  <c r="Q512" i="11"/>
  <c r="N512" i="11"/>
  <c r="M512" i="11"/>
  <c r="G512" i="11" s="1"/>
  <c r="J512" i="11"/>
  <c r="F512" i="11"/>
  <c r="E512" i="11"/>
  <c r="D512" i="11" s="1"/>
  <c r="AB511" i="11"/>
  <c r="Z511" i="11"/>
  <c r="Y511" i="11"/>
  <c r="U511" i="11"/>
  <c r="R511" i="11"/>
  <c r="Q511" i="11"/>
  <c r="N511" i="11"/>
  <c r="M511" i="11"/>
  <c r="J511" i="11"/>
  <c r="F511" i="11"/>
  <c r="Z510" i="11"/>
  <c r="AB510" i="11" s="1"/>
  <c r="Y510" i="11"/>
  <c r="U510" i="11"/>
  <c r="F510" i="11" s="1"/>
  <c r="R510" i="11"/>
  <c r="Q510" i="11"/>
  <c r="N510" i="11"/>
  <c r="M510" i="11"/>
  <c r="E510" i="11" s="1"/>
  <c r="J510" i="11"/>
  <c r="G510" i="11"/>
  <c r="Z509" i="11"/>
  <c r="Y509" i="11"/>
  <c r="U509" i="11"/>
  <c r="R509" i="11" s="1"/>
  <c r="Q509" i="11"/>
  <c r="N509" i="11"/>
  <c r="M509" i="11"/>
  <c r="J509" i="11"/>
  <c r="F509" i="11" s="1"/>
  <c r="G509" i="11"/>
  <c r="E509" i="11"/>
  <c r="D509" i="11" s="1"/>
  <c r="Z508" i="11"/>
  <c r="Y508" i="11"/>
  <c r="AB508" i="11" s="1"/>
  <c r="U508" i="11"/>
  <c r="R508" i="11" s="1"/>
  <c r="Q508" i="11"/>
  <c r="N508" i="11"/>
  <c r="M508" i="11"/>
  <c r="J508" i="11"/>
  <c r="G508" i="11" s="1"/>
  <c r="E508" i="11"/>
  <c r="AB507" i="11"/>
  <c r="Z507" i="11"/>
  <c r="Y507" i="11"/>
  <c r="U507" i="11"/>
  <c r="R507" i="11"/>
  <c r="Q507" i="11"/>
  <c r="N507" i="11"/>
  <c r="M507" i="11"/>
  <c r="J507" i="11"/>
  <c r="F507" i="11"/>
  <c r="AB506" i="11"/>
  <c r="Z506" i="11"/>
  <c r="Y506" i="11"/>
  <c r="U506" i="11"/>
  <c r="R506" i="11"/>
  <c r="Q506" i="11"/>
  <c r="N506" i="11"/>
  <c r="M506" i="11"/>
  <c r="J506" i="11"/>
  <c r="F506" i="11" s="1"/>
  <c r="Z505" i="11"/>
  <c r="Y505" i="11"/>
  <c r="U505" i="11"/>
  <c r="R505" i="11" s="1"/>
  <c r="Q505" i="11"/>
  <c r="N505" i="11"/>
  <c r="M505" i="11"/>
  <c r="J505" i="11"/>
  <c r="G505" i="11"/>
  <c r="E505" i="11"/>
  <c r="Z504" i="11"/>
  <c r="Y504" i="11"/>
  <c r="AB504" i="11" s="1"/>
  <c r="U504" i="11"/>
  <c r="R504" i="11"/>
  <c r="Q504" i="11"/>
  <c r="N504" i="11"/>
  <c r="M504" i="11"/>
  <c r="J504" i="11"/>
  <c r="G504" i="11" s="1"/>
  <c r="F504" i="11"/>
  <c r="E504" i="11"/>
  <c r="Z503" i="11"/>
  <c r="Y503" i="11"/>
  <c r="AB503" i="11" s="1"/>
  <c r="U503" i="11"/>
  <c r="R503" i="11"/>
  <c r="Q503" i="11"/>
  <c r="N503" i="11"/>
  <c r="M503" i="11"/>
  <c r="J503" i="11"/>
  <c r="F503" i="11"/>
  <c r="Z502" i="11"/>
  <c r="Y502" i="11"/>
  <c r="U502" i="11"/>
  <c r="R502" i="11"/>
  <c r="Q502" i="11"/>
  <c r="N502" i="11"/>
  <c r="M502" i="11"/>
  <c r="E502" i="11" s="1"/>
  <c r="J502" i="11"/>
  <c r="Z501" i="11"/>
  <c r="AB501" i="11" s="1"/>
  <c r="Y501" i="11"/>
  <c r="U501" i="11"/>
  <c r="R501" i="11" s="1"/>
  <c r="Q501" i="11"/>
  <c r="N501" i="11"/>
  <c r="M501" i="11"/>
  <c r="J501" i="11"/>
  <c r="G501" i="11"/>
  <c r="F501" i="11"/>
  <c r="E501" i="11"/>
  <c r="Z500" i="11"/>
  <c r="Y500" i="11"/>
  <c r="AB500" i="11" s="1"/>
  <c r="U500" i="11"/>
  <c r="R500" i="11" s="1"/>
  <c r="Q500" i="11"/>
  <c r="N500" i="11"/>
  <c r="M500" i="11"/>
  <c r="J500" i="11"/>
  <c r="G500" i="11" s="1"/>
  <c r="E500" i="11"/>
  <c r="Z499" i="11"/>
  <c r="AB499" i="11" s="1"/>
  <c r="Y499" i="11"/>
  <c r="U499" i="11"/>
  <c r="R499" i="11"/>
  <c r="Q499" i="11"/>
  <c r="N499" i="11"/>
  <c r="M499" i="11"/>
  <c r="E499" i="11" s="1"/>
  <c r="J499" i="11"/>
  <c r="G499" i="11"/>
  <c r="F499" i="11"/>
  <c r="D499" i="11"/>
  <c r="Z498" i="11"/>
  <c r="Y498" i="11"/>
  <c r="U498" i="11"/>
  <c r="R498" i="11"/>
  <c r="Q498" i="11"/>
  <c r="N498" i="11"/>
  <c r="M498" i="11"/>
  <c r="E498" i="11" s="1"/>
  <c r="J498" i="11"/>
  <c r="Z497" i="11"/>
  <c r="Y497" i="11"/>
  <c r="U497" i="11"/>
  <c r="R497" i="11" s="1"/>
  <c r="Q497" i="11"/>
  <c r="N497" i="11"/>
  <c r="M497" i="11"/>
  <c r="J497" i="11"/>
  <c r="G497" i="11"/>
  <c r="E497" i="11"/>
  <c r="AB496" i="11"/>
  <c r="Z496" i="11"/>
  <c r="Y496" i="11"/>
  <c r="U496" i="11"/>
  <c r="R496" i="11"/>
  <c r="Q496" i="11"/>
  <c r="N496" i="11"/>
  <c r="M496" i="11"/>
  <c r="E496" i="11" s="1"/>
  <c r="J496" i="11"/>
  <c r="AB495" i="11"/>
  <c r="Z495" i="11"/>
  <c r="Y495" i="11"/>
  <c r="U495" i="11"/>
  <c r="R495" i="11"/>
  <c r="Q495" i="11"/>
  <c r="N495" i="11"/>
  <c r="M495" i="11"/>
  <c r="E495" i="11" s="1"/>
  <c r="J495" i="11"/>
  <c r="F495" i="11"/>
  <c r="D495" i="11"/>
  <c r="AB494" i="11"/>
  <c r="Z494" i="11"/>
  <c r="Y494" i="11"/>
  <c r="U494" i="11"/>
  <c r="R494" i="11"/>
  <c r="Q494" i="11"/>
  <c r="N494" i="11"/>
  <c r="M494" i="11"/>
  <c r="G494" i="11" s="1"/>
  <c r="J494" i="11"/>
  <c r="Z493" i="11"/>
  <c r="Y493" i="11"/>
  <c r="U493" i="11"/>
  <c r="R493" i="11" s="1"/>
  <c r="Q493" i="11"/>
  <c r="N493" i="11"/>
  <c r="M493" i="11"/>
  <c r="J493" i="11"/>
  <c r="G493" i="11"/>
  <c r="E493" i="11"/>
  <c r="AB492" i="11"/>
  <c r="Z492" i="11"/>
  <c r="Y492" i="11"/>
  <c r="U492" i="11"/>
  <c r="R492" i="11"/>
  <c r="Q492" i="11"/>
  <c r="N492" i="11"/>
  <c r="M492" i="11"/>
  <c r="E492" i="11" s="1"/>
  <c r="J492" i="11"/>
  <c r="F492" i="11" s="1"/>
  <c r="Z491" i="11"/>
  <c r="AB491" i="11" s="1"/>
  <c r="Y491" i="11"/>
  <c r="U491" i="11"/>
  <c r="R491" i="11"/>
  <c r="Q491" i="11"/>
  <c r="N491" i="11"/>
  <c r="M491" i="11"/>
  <c r="E491" i="11" s="1"/>
  <c r="D491" i="11" s="1"/>
  <c r="J491" i="11"/>
  <c r="G491" i="11"/>
  <c r="F491" i="11"/>
  <c r="Z490" i="11"/>
  <c r="AB490" i="11" s="1"/>
  <c r="Y490" i="11"/>
  <c r="U490" i="11"/>
  <c r="R490" i="11"/>
  <c r="Q490" i="11"/>
  <c r="N490" i="11"/>
  <c r="M490" i="11"/>
  <c r="J490" i="11"/>
  <c r="F490" i="11" s="1"/>
  <c r="E490" i="11"/>
  <c r="D490" i="11" s="1"/>
  <c r="Z489" i="11"/>
  <c r="Y489" i="11"/>
  <c r="U489" i="11"/>
  <c r="R489" i="11" s="1"/>
  <c r="Q489" i="11"/>
  <c r="N489" i="11"/>
  <c r="M489" i="11"/>
  <c r="J489" i="11"/>
  <c r="G489" i="11"/>
  <c r="F489" i="11"/>
  <c r="E489" i="11"/>
  <c r="Z488" i="11"/>
  <c r="Y488" i="11"/>
  <c r="AB488" i="11" s="1"/>
  <c r="U488" i="11"/>
  <c r="R488" i="11"/>
  <c r="Q488" i="11"/>
  <c r="N488" i="11"/>
  <c r="M488" i="11"/>
  <c r="J488" i="11"/>
  <c r="G488" i="11" s="1"/>
  <c r="E488" i="11"/>
  <c r="AB487" i="11"/>
  <c r="Z487" i="11"/>
  <c r="Y487" i="11"/>
  <c r="U487" i="11"/>
  <c r="R487" i="11"/>
  <c r="Q487" i="11"/>
  <c r="N487" i="11"/>
  <c r="M487" i="11"/>
  <c r="E487" i="11" s="1"/>
  <c r="J487" i="11"/>
  <c r="Z486" i="11"/>
  <c r="AB486" i="11" s="1"/>
  <c r="Y486" i="11"/>
  <c r="U486" i="11"/>
  <c r="R486" i="11" s="1"/>
  <c r="Q486" i="11"/>
  <c r="N486" i="11"/>
  <c r="M486" i="11"/>
  <c r="J486" i="11"/>
  <c r="G486" i="11" s="1"/>
  <c r="F486" i="11"/>
  <c r="E486" i="11"/>
  <c r="Z485" i="11"/>
  <c r="AB485" i="11" s="1"/>
  <c r="Y485" i="11"/>
  <c r="U485" i="11"/>
  <c r="F485" i="11" s="1"/>
  <c r="Q485" i="11"/>
  <c r="N485" i="11"/>
  <c r="M485" i="11"/>
  <c r="J485" i="11"/>
  <c r="G485" i="11"/>
  <c r="E485" i="11"/>
  <c r="AB484" i="11"/>
  <c r="Z484" i="11"/>
  <c r="Y484" i="11"/>
  <c r="U484" i="11"/>
  <c r="R484" i="11" s="1"/>
  <c r="Q484" i="11"/>
  <c r="N484" i="11"/>
  <c r="M484" i="11"/>
  <c r="E484" i="11" s="1"/>
  <c r="J484" i="11"/>
  <c r="Z483" i="11"/>
  <c r="AB483" i="11" s="1"/>
  <c r="Y483" i="11"/>
  <c r="U483" i="11"/>
  <c r="R483" i="11"/>
  <c r="Q483" i="11"/>
  <c r="N483" i="11"/>
  <c r="M483" i="11"/>
  <c r="E483" i="11" s="1"/>
  <c r="J483" i="11"/>
  <c r="G483" i="11" s="1"/>
  <c r="F483" i="11"/>
  <c r="D483" i="11" s="1"/>
  <c r="Z482" i="11"/>
  <c r="AB482" i="11" s="1"/>
  <c r="Y482" i="11"/>
  <c r="U482" i="11"/>
  <c r="F482" i="11" s="1"/>
  <c r="Q482" i="11"/>
  <c r="N482" i="11"/>
  <c r="M482" i="11"/>
  <c r="J482" i="11"/>
  <c r="G482" i="11"/>
  <c r="E482" i="11"/>
  <c r="D482" i="11" s="1"/>
  <c r="Z481" i="11"/>
  <c r="Y481" i="11"/>
  <c r="U481" i="11"/>
  <c r="R481" i="11"/>
  <c r="Q481" i="11"/>
  <c r="N481" i="11"/>
  <c r="M481" i="11"/>
  <c r="J481" i="11"/>
  <c r="E481" i="11"/>
  <c r="Z480" i="11"/>
  <c r="Y480" i="11"/>
  <c r="AB480" i="11" s="1"/>
  <c r="U480" i="11"/>
  <c r="R480" i="11" s="1"/>
  <c r="Q480" i="11"/>
  <c r="N480" i="11"/>
  <c r="M480" i="11"/>
  <c r="J480" i="11"/>
  <c r="G480" i="11" s="1"/>
  <c r="E480" i="11"/>
  <c r="Z479" i="11"/>
  <c r="AB479" i="11" s="1"/>
  <c r="Y479" i="11"/>
  <c r="U479" i="11"/>
  <c r="R479" i="11"/>
  <c r="Q479" i="11"/>
  <c r="N479" i="11"/>
  <c r="M479" i="11"/>
  <c r="E479" i="11" s="1"/>
  <c r="J479" i="11"/>
  <c r="G479" i="11"/>
  <c r="F479" i="11"/>
  <c r="D479" i="11"/>
  <c r="Z478" i="11"/>
  <c r="Y478" i="11"/>
  <c r="U478" i="11"/>
  <c r="R478" i="11"/>
  <c r="Q478" i="11"/>
  <c r="N478" i="11"/>
  <c r="M478" i="11"/>
  <c r="E478" i="11" s="1"/>
  <c r="J478" i="11"/>
  <c r="Z477" i="11"/>
  <c r="AB477" i="11" s="1"/>
  <c r="Y477" i="11"/>
  <c r="U477" i="11"/>
  <c r="Q477" i="11"/>
  <c r="N477" i="11"/>
  <c r="M477" i="11"/>
  <c r="J477" i="11"/>
  <c r="G477" i="11"/>
  <c r="E477" i="11"/>
  <c r="Z476" i="11"/>
  <c r="Y476" i="11"/>
  <c r="AB476" i="11" s="1"/>
  <c r="U476" i="11"/>
  <c r="R476" i="11" s="1"/>
  <c r="Q476" i="11"/>
  <c r="N476" i="11"/>
  <c r="M476" i="11"/>
  <c r="J476" i="11"/>
  <c r="G476" i="11" s="1"/>
  <c r="F476" i="11"/>
  <c r="D476" i="11" s="1"/>
  <c r="E476" i="11"/>
  <c r="Z475" i="11"/>
  <c r="Y475" i="11"/>
  <c r="U475" i="11"/>
  <c r="R475" i="11"/>
  <c r="Q475" i="11"/>
  <c r="N475" i="11"/>
  <c r="M475" i="11"/>
  <c r="E475" i="11" s="1"/>
  <c r="J475" i="11"/>
  <c r="AB474" i="11"/>
  <c r="Z474" i="11"/>
  <c r="Y474" i="11"/>
  <c r="U474" i="11"/>
  <c r="Q474" i="11"/>
  <c r="N474" i="11"/>
  <c r="M474" i="11"/>
  <c r="G474" i="11" s="1"/>
  <c r="J474" i="11"/>
  <c r="E474" i="11"/>
  <c r="Z473" i="11"/>
  <c r="Y473" i="11"/>
  <c r="U473" i="11"/>
  <c r="R473" i="11"/>
  <c r="Q473" i="11"/>
  <c r="N473" i="11"/>
  <c r="M473" i="11"/>
  <c r="J473" i="11"/>
  <c r="G473" i="11"/>
  <c r="F473" i="11"/>
  <c r="D473" i="11" s="1"/>
  <c r="E473" i="11"/>
  <c r="AB472" i="11"/>
  <c r="Z472" i="11"/>
  <c r="Y472" i="11"/>
  <c r="U472" i="11"/>
  <c r="R472" i="11"/>
  <c r="Q472" i="11"/>
  <c r="N472" i="11"/>
  <c r="M472" i="11"/>
  <c r="E472" i="11" s="1"/>
  <c r="J472" i="11"/>
  <c r="AB471" i="11"/>
  <c r="Z471" i="11"/>
  <c r="Y471" i="11"/>
  <c r="U471" i="11"/>
  <c r="R471" i="11"/>
  <c r="Q471" i="11"/>
  <c r="N471" i="11"/>
  <c r="M471" i="11"/>
  <c r="E471" i="11" s="1"/>
  <c r="J471" i="11"/>
  <c r="F471" i="11" s="1"/>
  <c r="D471" i="11" s="1"/>
  <c r="Z470" i="11"/>
  <c r="Y470" i="11"/>
  <c r="AB470" i="11" s="1"/>
  <c r="U470" i="11"/>
  <c r="R470" i="11"/>
  <c r="Q470" i="11"/>
  <c r="N470" i="11"/>
  <c r="M470" i="11"/>
  <c r="G470" i="11" s="1"/>
  <c r="J470" i="11"/>
  <c r="F470" i="11"/>
  <c r="Z469" i="11"/>
  <c r="AB469" i="11" s="1"/>
  <c r="Y469" i="11"/>
  <c r="U469" i="11"/>
  <c r="R469" i="11"/>
  <c r="Q469" i="11"/>
  <c r="N469" i="11"/>
  <c r="M469" i="11"/>
  <c r="J469" i="11"/>
  <c r="G469" i="11"/>
  <c r="F469" i="11"/>
  <c r="D469" i="11" s="1"/>
  <c r="E469" i="11"/>
  <c r="AB468" i="11"/>
  <c r="Z468" i="11"/>
  <c r="Y468" i="11"/>
  <c r="U468" i="11"/>
  <c r="Q468" i="11"/>
  <c r="N468" i="11"/>
  <c r="M468" i="11"/>
  <c r="E468" i="11" s="1"/>
  <c r="J468" i="11"/>
  <c r="Z467" i="11"/>
  <c r="Y467" i="11"/>
  <c r="AB467" i="11" s="1"/>
  <c r="U467" i="11"/>
  <c r="R467" i="11"/>
  <c r="Q467" i="11"/>
  <c r="N467" i="11"/>
  <c r="M467" i="11"/>
  <c r="E467" i="11" s="1"/>
  <c r="D467" i="11" s="1"/>
  <c r="J467" i="11"/>
  <c r="F467" i="11"/>
  <c r="Z466" i="11"/>
  <c r="AB466" i="11" s="1"/>
  <c r="Y466" i="11"/>
  <c r="U466" i="11"/>
  <c r="R466" i="11"/>
  <c r="Q466" i="11"/>
  <c r="N466" i="11"/>
  <c r="M466" i="11"/>
  <c r="E466" i="11" s="1"/>
  <c r="D466" i="11" s="1"/>
  <c r="J466" i="11"/>
  <c r="G466" i="11"/>
  <c r="F466" i="11"/>
  <c r="AB465" i="11"/>
  <c r="Z465" i="11"/>
  <c r="Y465" i="11"/>
  <c r="U465" i="11"/>
  <c r="R465" i="11" s="1"/>
  <c r="Q465" i="11"/>
  <c r="N465" i="11"/>
  <c r="M465" i="11"/>
  <c r="G465" i="11" s="1"/>
  <c r="J465" i="11"/>
  <c r="F465" i="11" s="1"/>
  <c r="E465" i="11"/>
  <c r="Z464" i="11"/>
  <c r="AB464" i="11" s="1"/>
  <c r="Y464" i="11"/>
  <c r="U464" i="11"/>
  <c r="F464" i="11" s="1"/>
  <c r="Q464" i="11"/>
  <c r="N464" i="11"/>
  <c r="M464" i="11"/>
  <c r="J464" i="11"/>
  <c r="G464" i="11"/>
  <c r="E464" i="11"/>
  <c r="D464" i="11" s="1"/>
  <c r="AB463" i="11"/>
  <c r="Z463" i="11"/>
  <c r="Y463" i="11"/>
  <c r="U463" i="11"/>
  <c r="R463" i="11" s="1"/>
  <c r="Q463" i="11"/>
  <c r="N463" i="11"/>
  <c r="M463" i="11"/>
  <c r="E463" i="11" s="1"/>
  <c r="J463" i="11"/>
  <c r="Z462" i="11"/>
  <c r="AB462" i="11" s="1"/>
  <c r="Y462" i="11"/>
  <c r="U462" i="11"/>
  <c r="R462" i="11"/>
  <c r="Q462" i="11"/>
  <c r="N462" i="11"/>
  <c r="M462" i="11"/>
  <c r="E462" i="11" s="1"/>
  <c r="D462" i="11" s="1"/>
  <c r="J462" i="11"/>
  <c r="G462" i="11"/>
  <c r="F462" i="11"/>
  <c r="AB461" i="11"/>
  <c r="Z461" i="11"/>
  <c r="Y461" i="11"/>
  <c r="U461" i="11"/>
  <c r="R461" i="11" s="1"/>
  <c r="Q461" i="11"/>
  <c r="N461" i="11"/>
  <c r="M461" i="11"/>
  <c r="G461" i="11" s="1"/>
  <c r="J461" i="11"/>
  <c r="F461" i="11" s="1"/>
  <c r="E461" i="11"/>
  <c r="Z460" i="11"/>
  <c r="AB460" i="11" s="1"/>
  <c r="Y460" i="11"/>
  <c r="U460" i="11"/>
  <c r="F460" i="11" s="1"/>
  <c r="Q460" i="11"/>
  <c r="N460" i="11"/>
  <c r="M460" i="11"/>
  <c r="J460" i="11"/>
  <c r="G460" i="11"/>
  <c r="E460" i="11"/>
  <c r="D460" i="11" s="1"/>
  <c r="AB459" i="11"/>
  <c r="Z459" i="11"/>
  <c r="Y459" i="11"/>
  <c r="U459" i="11"/>
  <c r="R459" i="11" s="1"/>
  <c r="Q459" i="11"/>
  <c r="N459" i="11"/>
  <c r="M459" i="11"/>
  <c r="E459" i="11" s="1"/>
  <c r="J459" i="11"/>
  <c r="Z458" i="11"/>
  <c r="AB458" i="11" s="1"/>
  <c r="Y458" i="11"/>
  <c r="U458" i="11"/>
  <c r="R458" i="11"/>
  <c r="Q458" i="11"/>
  <c r="N458" i="11"/>
  <c r="M458" i="11"/>
  <c r="E458" i="11" s="1"/>
  <c r="D458" i="11" s="1"/>
  <c r="J458" i="11"/>
  <c r="G458" i="11"/>
  <c r="F458" i="11"/>
  <c r="AB457" i="11"/>
  <c r="Z457" i="11"/>
  <c r="Y457" i="11"/>
  <c r="U457" i="11"/>
  <c r="R457" i="11" s="1"/>
  <c r="Q457" i="11"/>
  <c r="N457" i="11"/>
  <c r="M457" i="11"/>
  <c r="J457" i="11"/>
  <c r="G457" i="11" s="1"/>
  <c r="E457" i="11"/>
  <c r="Z456" i="11"/>
  <c r="AB456" i="11" s="1"/>
  <c r="Y456" i="11"/>
  <c r="U456" i="11"/>
  <c r="R456" i="11" s="1"/>
  <c r="Q456" i="11"/>
  <c r="N456" i="11"/>
  <c r="M456" i="11"/>
  <c r="J456" i="11"/>
  <c r="G456" i="11"/>
  <c r="F456" i="11"/>
  <c r="E456" i="11"/>
  <c r="D456" i="11" s="1"/>
  <c r="AB455" i="11"/>
  <c r="Z455" i="11"/>
  <c r="Y455" i="11"/>
  <c r="U455" i="11"/>
  <c r="R455" i="11" s="1"/>
  <c r="Q455" i="11"/>
  <c r="N455" i="11"/>
  <c r="M455" i="11"/>
  <c r="E455" i="11" s="1"/>
  <c r="J455" i="11"/>
  <c r="Z454" i="11"/>
  <c r="AB454" i="11" s="1"/>
  <c r="Y454" i="11"/>
  <c r="U454" i="11"/>
  <c r="R454" i="11"/>
  <c r="Q454" i="11"/>
  <c r="N454" i="11"/>
  <c r="M454" i="11"/>
  <c r="E454" i="11" s="1"/>
  <c r="J454" i="11"/>
  <c r="G454" i="11"/>
  <c r="F454" i="11"/>
  <c r="AB453" i="11"/>
  <c r="Z453" i="11"/>
  <c r="Y453" i="11"/>
  <c r="U453" i="11"/>
  <c r="R453" i="11"/>
  <c r="Q453" i="11"/>
  <c r="N453" i="11"/>
  <c r="M453" i="11"/>
  <c r="J453" i="11"/>
  <c r="G453" i="11" s="1"/>
  <c r="E453" i="11"/>
  <c r="Z452" i="11"/>
  <c r="AB452" i="11" s="1"/>
  <c r="Y452" i="11"/>
  <c r="U452" i="11"/>
  <c r="R452" i="11"/>
  <c r="Q452" i="11"/>
  <c r="N452" i="11"/>
  <c r="M452" i="11"/>
  <c r="J452" i="11"/>
  <c r="G452" i="11"/>
  <c r="F452" i="11"/>
  <c r="D452" i="11" s="1"/>
  <c r="E452" i="11"/>
  <c r="AB451" i="11"/>
  <c r="Z451" i="11"/>
  <c r="Y451" i="11"/>
  <c r="U451" i="11"/>
  <c r="R451" i="11" s="1"/>
  <c r="Q451" i="11"/>
  <c r="N451" i="11"/>
  <c r="M451" i="11"/>
  <c r="J451" i="11"/>
  <c r="E451" i="11"/>
  <c r="Z450" i="11"/>
  <c r="Y450" i="11"/>
  <c r="U450" i="11"/>
  <c r="R450" i="11"/>
  <c r="Q450" i="11"/>
  <c r="N450" i="11"/>
  <c r="M450" i="11"/>
  <c r="E450" i="11" s="1"/>
  <c r="J450" i="11"/>
  <c r="G450" i="11" s="1"/>
  <c r="AB449" i="11"/>
  <c r="Z449" i="11"/>
  <c r="Y449" i="11"/>
  <c r="U449" i="11"/>
  <c r="R449" i="11" s="1"/>
  <c r="Q449" i="11"/>
  <c r="N449" i="11"/>
  <c r="M449" i="11"/>
  <c r="E449" i="11" s="1"/>
  <c r="J449" i="11"/>
  <c r="Z448" i="11"/>
  <c r="Y448" i="11"/>
  <c r="U448" i="11"/>
  <c r="R448" i="11"/>
  <c r="Q448" i="11"/>
  <c r="N448" i="11"/>
  <c r="M448" i="11"/>
  <c r="J448" i="11"/>
  <c r="G448" i="11"/>
  <c r="F448" i="11"/>
  <c r="E448" i="11"/>
  <c r="D448" i="11"/>
  <c r="AB447" i="11"/>
  <c r="Z447" i="11"/>
  <c r="Y447" i="11"/>
  <c r="U447" i="11"/>
  <c r="R447" i="11"/>
  <c r="Q447" i="11"/>
  <c r="N447" i="11"/>
  <c r="M447" i="11"/>
  <c r="J447" i="11"/>
  <c r="E447" i="11"/>
  <c r="Z446" i="11"/>
  <c r="Y446" i="11"/>
  <c r="U446" i="11"/>
  <c r="R446" i="11"/>
  <c r="Q446" i="11"/>
  <c r="N446" i="11"/>
  <c r="M446" i="11"/>
  <c r="E446" i="11" s="1"/>
  <c r="D446" i="11" s="1"/>
  <c r="J446" i="11"/>
  <c r="G446" i="11" s="1"/>
  <c r="F446" i="11"/>
  <c r="AB445" i="11"/>
  <c r="Z445" i="11"/>
  <c r="Y445" i="11"/>
  <c r="U445" i="11"/>
  <c r="R445" i="11" s="1"/>
  <c r="Q445" i="11"/>
  <c r="N445" i="11"/>
  <c r="M445" i="11"/>
  <c r="J445" i="11"/>
  <c r="F445" i="11"/>
  <c r="Z444" i="11"/>
  <c r="Y444" i="11"/>
  <c r="U444" i="11"/>
  <c r="R444" i="11"/>
  <c r="Q444" i="11"/>
  <c r="N444" i="11"/>
  <c r="M444" i="11"/>
  <c r="J444" i="11"/>
  <c r="G444" i="11"/>
  <c r="F444" i="11"/>
  <c r="D444" i="11" s="1"/>
  <c r="E444" i="11"/>
  <c r="AB443" i="11"/>
  <c r="Z443" i="11"/>
  <c r="Y443" i="11"/>
  <c r="U443" i="11"/>
  <c r="R443" i="11"/>
  <c r="Q443" i="11"/>
  <c r="N443" i="11"/>
  <c r="M443" i="11"/>
  <c r="E443" i="11" s="1"/>
  <c r="J443" i="11"/>
  <c r="Z442" i="11"/>
  <c r="Y442" i="11"/>
  <c r="U442" i="11"/>
  <c r="R442" i="11"/>
  <c r="Q442" i="11"/>
  <c r="N442" i="11"/>
  <c r="M442" i="11"/>
  <c r="E442" i="11" s="1"/>
  <c r="J442" i="11"/>
  <c r="AB441" i="11"/>
  <c r="Z441" i="11"/>
  <c r="Y441" i="11"/>
  <c r="U441" i="11"/>
  <c r="Q441" i="11"/>
  <c r="N441" i="11"/>
  <c r="M441" i="11"/>
  <c r="J441" i="11"/>
  <c r="G441" i="11" s="1"/>
  <c r="E441" i="11"/>
  <c r="Z440" i="11"/>
  <c r="Y440" i="11"/>
  <c r="U440" i="11"/>
  <c r="R440" i="11" s="1"/>
  <c r="Q440" i="11"/>
  <c r="N440" i="11"/>
  <c r="M440" i="11"/>
  <c r="J440" i="11"/>
  <c r="F440" i="11" s="1"/>
  <c r="E440" i="11"/>
  <c r="D440" i="11" s="1"/>
  <c r="Z439" i="11"/>
  <c r="Y439" i="11"/>
  <c r="U439" i="11"/>
  <c r="R439" i="11"/>
  <c r="Q439" i="11"/>
  <c r="N439" i="11"/>
  <c r="M439" i="11"/>
  <c r="J439" i="11"/>
  <c r="E439" i="11"/>
  <c r="AB438" i="11"/>
  <c r="Z438" i="11"/>
  <c r="Y438" i="11"/>
  <c r="U438" i="11"/>
  <c r="R438" i="11"/>
  <c r="Q438" i="11"/>
  <c r="N438" i="11"/>
  <c r="M438" i="11"/>
  <c r="E438" i="11" s="1"/>
  <c r="J438" i="11"/>
  <c r="G438" i="11" s="1"/>
  <c r="F438" i="11"/>
  <c r="D438" i="11"/>
  <c r="Z437" i="11"/>
  <c r="AB437" i="11" s="1"/>
  <c r="Y437" i="11"/>
  <c r="U437" i="11"/>
  <c r="R437" i="11" s="1"/>
  <c r="Q437" i="11"/>
  <c r="N437" i="11"/>
  <c r="M437" i="11"/>
  <c r="E437" i="11" s="1"/>
  <c r="D437" i="11" s="1"/>
  <c r="J437" i="11"/>
  <c r="F437" i="11" s="1"/>
  <c r="Z436" i="11"/>
  <c r="AB436" i="11" s="1"/>
  <c r="Y436" i="11"/>
  <c r="U436" i="11"/>
  <c r="F436" i="11" s="1"/>
  <c r="Q436" i="11"/>
  <c r="N436" i="11"/>
  <c r="M436" i="11"/>
  <c r="J436" i="11"/>
  <c r="G436" i="11"/>
  <c r="E436" i="11"/>
  <c r="D436" i="11" s="1"/>
  <c r="AB435" i="11"/>
  <c r="Z435" i="11"/>
  <c r="Y435" i="11"/>
  <c r="U435" i="11"/>
  <c r="R435" i="11" s="1"/>
  <c r="Q435" i="11"/>
  <c r="N435" i="11"/>
  <c r="M435" i="11"/>
  <c r="E435" i="11" s="1"/>
  <c r="J435" i="11"/>
  <c r="Z434" i="11"/>
  <c r="AB434" i="11" s="1"/>
  <c r="Y434" i="11"/>
  <c r="U434" i="11"/>
  <c r="R434" i="11"/>
  <c r="Q434" i="11"/>
  <c r="N434" i="11"/>
  <c r="M434" i="11"/>
  <c r="E434" i="11" s="1"/>
  <c r="D434" i="11" s="1"/>
  <c r="J434" i="11"/>
  <c r="F434" i="11" s="1"/>
  <c r="Z433" i="11"/>
  <c r="AB433" i="11" s="1"/>
  <c r="Y433" i="11"/>
  <c r="U433" i="11"/>
  <c r="F433" i="11" s="1"/>
  <c r="Q433" i="11"/>
  <c r="N433" i="11"/>
  <c r="M433" i="11"/>
  <c r="J433" i="11"/>
  <c r="G433" i="11"/>
  <c r="E433" i="11"/>
  <c r="D433" i="11" s="1"/>
  <c r="Z432" i="11"/>
  <c r="Y432" i="11"/>
  <c r="U432" i="11"/>
  <c r="R432" i="11"/>
  <c r="Q432" i="11"/>
  <c r="N432" i="11"/>
  <c r="M432" i="11"/>
  <c r="J432" i="11"/>
  <c r="G432" i="11" s="1"/>
  <c r="E432" i="11"/>
  <c r="Z431" i="11"/>
  <c r="Y431" i="11"/>
  <c r="AB431" i="11" s="1"/>
  <c r="U431" i="11"/>
  <c r="R431" i="11" s="1"/>
  <c r="Q431" i="11"/>
  <c r="N431" i="11"/>
  <c r="M431" i="11"/>
  <c r="J431" i="11"/>
  <c r="E431" i="11"/>
  <c r="Z430" i="11"/>
  <c r="AB430" i="11" s="1"/>
  <c r="Y430" i="11"/>
  <c r="U430" i="11"/>
  <c r="R430" i="11"/>
  <c r="Q430" i="11"/>
  <c r="N430" i="11"/>
  <c r="M430" i="11"/>
  <c r="E430" i="11" s="1"/>
  <c r="J430" i="11"/>
  <c r="F430" i="11" s="1"/>
  <c r="G430" i="11"/>
  <c r="D430" i="11"/>
  <c r="AB429" i="11"/>
  <c r="Z429" i="11"/>
  <c r="Y429" i="11"/>
  <c r="U429" i="11"/>
  <c r="R429" i="11"/>
  <c r="Q429" i="11"/>
  <c r="N429" i="11"/>
  <c r="M429" i="11"/>
  <c r="E429" i="11" s="1"/>
  <c r="J429" i="11"/>
  <c r="G429" i="11" s="1"/>
  <c r="Z428" i="11"/>
  <c r="AB428" i="11" s="1"/>
  <c r="Y428" i="11"/>
  <c r="U428" i="11"/>
  <c r="R428" i="11" s="1"/>
  <c r="Q428" i="11"/>
  <c r="N428" i="11"/>
  <c r="M428" i="11"/>
  <c r="J428" i="11"/>
  <c r="G428" i="11"/>
  <c r="E428" i="11"/>
  <c r="Z427" i="11"/>
  <c r="Y427" i="11"/>
  <c r="AB427" i="11" s="1"/>
  <c r="U427" i="11"/>
  <c r="R427" i="11" s="1"/>
  <c r="Q427" i="11"/>
  <c r="N427" i="11"/>
  <c r="M427" i="11"/>
  <c r="J427" i="11"/>
  <c r="G427" i="11" s="1"/>
  <c r="E427" i="11"/>
  <c r="AB426" i="11"/>
  <c r="Z426" i="11"/>
  <c r="Y426" i="11"/>
  <c r="U426" i="11"/>
  <c r="R426" i="11"/>
  <c r="Q426" i="11"/>
  <c r="N426" i="11"/>
  <c r="M426" i="11"/>
  <c r="E426" i="11" s="1"/>
  <c r="J426" i="11"/>
  <c r="G426" i="11" s="1"/>
  <c r="AB425" i="11"/>
  <c r="Z425" i="11"/>
  <c r="Y425" i="11"/>
  <c r="U425" i="11"/>
  <c r="R425" i="11" s="1"/>
  <c r="Q425" i="11"/>
  <c r="N425" i="11"/>
  <c r="M425" i="11"/>
  <c r="E425" i="11" s="1"/>
  <c r="D425" i="11" s="1"/>
  <c r="J425" i="11"/>
  <c r="F425" i="11" s="1"/>
  <c r="Z424" i="11"/>
  <c r="Y424" i="11"/>
  <c r="U424" i="11"/>
  <c r="R424" i="11"/>
  <c r="Q424" i="11"/>
  <c r="N424" i="11"/>
  <c r="M424" i="11"/>
  <c r="J424" i="11"/>
  <c r="G424" i="11"/>
  <c r="F424" i="11"/>
  <c r="D424" i="11" s="1"/>
  <c r="E424" i="11"/>
  <c r="AB423" i="11"/>
  <c r="Z423" i="11"/>
  <c r="Y423" i="11"/>
  <c r="U423" i="11"/>
  <c r="R423" i="11"/>
  <c r="Q423" i="11"/>
  <c r="N423" i="11"/>
  <c r="M423" i="11"/>
  <c r="E423" i="11" s="1"/>
  <c r="J423" i="11"/>
  <c r="G423" i="11" s="1"/>
  <c r="AB422" i="11"/>
  <c r="Z422" i="11"/>
  <c r="Y422" i="11"/>
  <c r="U422" i="11"/>
  <c r="R422" i="11"/>
  <c r="Q422" i="11"/>
  <c r="N422" i="11"/>
  <c r="M422" i="11"/>
  <c r="E422" i="11" s="1"/>
  <c r="D422" i="11" s="1"/>
  <c r="J422" i="11"/>
  <c r="F422" i="11" s="1"/>
  <c r="Z421" i="11"/>
  <c r="AB421" i="11" s="1"/>
  <c r="Y421" i="11"/>
  <c r="U421" i="11"/>
  <c r="R421" i="11"/>
  <c r="Q421" i="11"/>
  <c r="N421" i="11"/>
  <c r="M421" i="11"/>
  <c r="J421" i="11"/>
  <c r="G421" i="11"/>
  <c r="F421" i="11"/>
  <c r="E421" i="11"/>
  <c r="D421" i="11"/>
  <c r="Z420" i="11"/>
  <c r="AB420" i="11" s="1"/>
  <c r="Y420" i="11"/>
  <c r="U420" i="11"/>
  <c r="R420" i="11"/>
  <c r="Q420" i="11"/>
  <c r="N420" i="11"/>
  <c r="M420" i="11"/>
  <c r="J420" i="11"/>
  <c r="F420" i="11" s="1"/>
  <c r="D420" i="11" s="1"/>
  <c r="G420" i="11"/>
  <c r="E420" i="11"/>
  <c r="AB419" i="11"/>
  <c r="Z419" i="11"/>
  <c r="Y419" i="11"/>
  <c r="U419" i="11"/>
  <c r="R419" i="11" s="1"/>
  <c r="Q419" i="11"/>
  <c r="N419" i="11"/>
  <c r="M419" i="11"/>
  <c r="E419" i="11" s="1"/>
  <c r="J419" i="11"/>
  <c r="F419" i="11"/>
  <c r="Z418" i="11"/>
  <c r="Y418" i="11"/>
  <c r="U418" i="11"/>
  <c r="R418" i="11"/>
  <c r="Q418" i="11"/>
  <c r="N418" i="11"/>
  <c r="M418" i="11"/>
  <c r="E418" i="11" s="1"/>
  <c r="J418" i="11"/>
  <c r="G418" i="11"/>
  <c r="F418" i="11"/>
  <c r="D418" i="11" s="1"/>
  <c r="AB417" i="11"/>
  <c r="Z417" i="11"/>
  <c r="Y417" i="11"/>
  <c r="U417" i="11"/>
  <c r="R417" i="11"/>
  <c r="Q417" i="11"/>
  <c r="N417" i="11"/>
  <c r="M417" i="11"/>
  <c r="J417" i="11"/>
  <c r="F417" i="11" s="1"/>
  <c r="Z416" i="11"/>
  <c r="Y416" i="11"/>
  <c r="U416" i="11"/>
  <c r="R416" i="11"/>
  <c r="Q416" i="11"/>
  <c r="N416" i="11"/>
  <c r="M416" i="11"/>
  <c r="J416" i="11"/>
  <c r="G416" i="11" s="1"/>
  <c r="E416" i="11"/>
  <c r="Z415" i="11"/>
  <c r="Y415" i="11"/>
  <c r="AB415" i="11" s="1"/>
  <c r="U415" i="11"/>
  <c r="F415" i="11" s="1"/>
  <c r="R415" i="11"/>
  <c r="Q415" i="11"/>
  <c r="N415" i="11"/>
  <c r="M415" i="11"/>
  <c r="J415" i="11"/>
  <c r="G415" i="11" s="1"/>
  <c r="E415" i="11"/>
  <c r="AB414" i="11"/>
  <c r="Z414" i="11"/>
  <c r="Y414" i="11"/>
  <c r="U414" i="11"/>
  <c r="R414" i="11"/>
  <c r="Q414" i="11"/>
  <c r="N414" i="11"/>
  <c r="M414" i="11"/>
  <c r="J414" i="11"/>
  <c r="F414" i="11" s="1"/>
  <c r="Z413" i="11"/>
  <c r="AB413" i="11" s="1"/>
  <c r="Y413" i="11"/>
  <c r="U413" i="11"/>
  <c r="R413" i="11"/>
  <c r="Q413" i="11"/>
  <c r="N413" i="11"/>
  <c r="M413" i="11"/>
  <c r="J413" i="11"/>
  <c r="G413" i="11" s="1"/>
  <c r="F413" i="11"/>
  <c r="D413" i="11" s="1"/>
  <c r="E413" i="11"/>
  <c r="Z412" i="11"/>
  <c r="Y412" i="11"/>
  <c r="U412" i="11"/>
  <c r="Q412" i="11"/>
  <c r="N412" i="11"/>
  <c r="M412" i="11"/>
  <c r="G412" i="11" s="1"/>
  <c r="J412" i="11"/>
  <c r="E412" i="11"/>
  <c r="AB411" i="11"/>
  <c r="Z411" i="11"/>
  <c r="Y411" i="11"/>
  <c r="U411" i="11"/>
  <c r="R411" i="11"/>
  <c r="Q411" i="11"/>
  <c r="N411" i="11"/>
  <c r="M411" i="11"/>
  <c r="J411" i="11"/>
  <c r="F411" i="11" s="1"/>
  <c r="AB410" i="11"/>
  <c r="Z410" i="11"/>
  <c r="Y410" i="11"/>
  <c r="U410" i="11"/>
  <c r="R410" i="11" s="1"/>
  <c r="Q410" i="11"/>
  <c r="N410" i="11"/>
  <c r="M410" i="11"/>
  <c r="E410" i="11" s="1"/>
  <c r="J410" i="11"/>
  <c r="G410" i="11"/>
  <c r="Z409" i="11"/>
  <c r="AB409" i="11" s="1"/>
  <c r="Y409" i="11"/>
  <c r="U409" i="11"/>
  <c r="Q409" i="11"/>
  <c r="N409" i="11"/>
  <c r="M409" i="11"/>
  <c r="J409" i="11"/>
  <c r="G409" i="11"/>
  <c r="E409" i="11"/>
  <c r="AB408" i="11"/>
  <c r="Z408" i="11"/>
  <c r="Y408" i="11"/>
  <c r="U408" i="11"/>
  <c r="Q408" i="11"/>
  <c r="N408" i="11"/>
  <c r="M408" i="11"/>
  <c r="J408" i="11"/>
  <c r="G408" i="11" s="1"/>
  <c r="E408" i="11"/>
  <c r="AB407" i="11"/>
  <c r="Z407" i="11"/>
  <c r="Y407" i="11"/>
  <c r="U407" i="11"/>
  <c r="R407" i="11"/>
  <c r="Q407" i="11"/>
  <c r="N407" i="11"/>
  <c r="M407" i="11"/>
  <c r="J407" i="11"/>
  <c r="F407" i="11" s="1"/>
  <c r="AB406" i="11"/>
  <c r="Z406" i="11"/>
  <c r="Y406" i="11"/>
  <c r="U406" i="11"/>
  <c r="R406" i="11" s="1"/>
  <c r="Q406" i="11"/>
  <c r="N406" i="11"/>
  <c r="M406" i="11"/>
  <c r="E406" i="11" s="1"/>
  <c r="J406" i="11"/>
  <c r="G406" i="11"/>
  <c r="Z405" i="11"/>
  <c r="AB405" i="11" s="1"/>
  <c r="Y405" i="11"/>
  <c r="U405" i="11"/>
  <c r="Q405" i="11"/>
  <c r="N405" i="11"/>
  <c r="M405" i="11"/>
  <c r="J405" i="11"/>
  <c r="G405" i="11"/>
  <c r="E405" i="11"/>
  <c r="AB404" i="11"/>
  <c r="Z404" i="11"/>
  <c r="Y404" i="11"/>
  <c r="U404" i="11"/>
  <c r="Q404" i="11"/>
  <c r="N404" i="11"/>
  <c r="M404" i="11"/>
  <c r="J404" i="11"/>
  <c r="G404" i="11" s="1"/>
  <c r="E404" i="11"/>
  <c r="AB403" i="11"/>
  <c r="Z403" i="11"/>
  <c r="Y403" i="11"/>
  <c r="U403" i="11"/>
  <c r="R403" i="11"/>
  <c r="Q403" i="11"/>
  <c r="N403" i="11"/>
  <c r="M403" i="11"/>
  <c r="J403" i="11"/>
  <c r="F403" i="11" s="1"/>
  <c r="AB402" i="11"/>
  <c r="Z402" i="11"/>
  <c r="Y402" i="11"/>
  <c r="U402" i="11"/>
  <c r="R402" i="11" s="1"/>
  <c r="Q402" i="11"/>
  <c r="N402" i="11"/>
  <c r="M402" i="11"/>
  <c r="E402" i="11" s="1"/>
  <c r="J402" i="11"/>
  <c r="G402" i="11"/>
  <c r="Z401" i="11"/>
  <c r="AB401" i="11" s="1"/>
  <c r="Y401" i="11"/>
  <c r="U401" i="11"/>
  <c r="Q401" i="11"/>
  <c r="N401" i="11"/>
  <c r="M401" i="11"/>
  <c r="J401" i="11"/>
  <c r="G401" i="11"/>
  <c r="E401" i="11"/>
  <c r="AB400" i="11"/>
  <c r="Z400" i="11"/>
  <c r="Y400" i="11"/>
  <c r="U400" i="11"/>
  <c r="Q400" i="11"/>
  <c r="N400" i="11"/>
  <c r="M400" i="11"/>
  <c r="J400" i="11"/>
  <c r="G400" i="11" s="1"/>
  <c r="E400" i="11"/>
  <c r="AB399" i="11"/>
  <c r="Z399" i="11"/>
  <c r="Y399" i="11"/>
  <c r="U399" i="11"/>
  <c r="R399" i="11"/>
  <c r="Q399" i="11"/>
  <c r="N399" i="11"/>
  <c r="M399" i="11"/>
  <c r="J399" i="11"/>
  <c r="F399" i="11" s="1"/>
  <c r="AB398" i="11"/>
  <c r="Z398" i="11"/>
  <c r="Y398" i="11"/>
  <c r="U398" i="11"/>
  <c r="R398" i="11" s="1"/>
  <c r="Q398" i="11"/>
  <c r="N398" i="11"/>
  <c r="M398" i="11"/>
  <c r="E398" i="11" s="1"/>
  <c r="J398" i="11"/>
  <c r="G398" i="11"/>
  <c r="Z397" i="11"/>
  <c r="AB397" i="11" s="1"/>
  <c r="Y397" i="11"/>
  <c r="U397" i="11"/>
  <c r="Q397" i="11"/>
  <c r="N397" i="11"/>
  <c r="M397" i="11"/>
  <c r="J397" i="11"/>
  <c r="G397" i="11"/>
  <c r="E397" i="11"/>
  <c r="AB396" i="11"/>
  <c r="Z396" i="11"/>
  <c r="Y396" i="11"/>
  <c r="U396" i="11"/>
  <c r="Q396" i="11"/>
  <c r="N396" i="11"/>
  <c r="M396" i="11"/>
  <c r="J396" i="11"/>
  <c r="G396" i="11" s="1"/>
  <c r="E396" i="11"/>
  <c r="AB395" i="11"/>
  <c r="Z395" i="11"/>
  <c r="Y395" i="11"/>
  <c r="U395" i="11"/>
  <c r="R395" i="11"/>
  <c r="Q395" i="11"/>
  <c r="N395" i="11"/>
  <c r="M395" i="11"/>
  <c r="J395" i="11"/>
  <c r="F395" i="11" s="1"/>
  <c r="AB394" i="11"/>
  <c r="Z394" i="11"/>
  <c r="Y394" i="11"/>
  <c r="U394" i="11"/>
  <c r="R394" i="11" s="1"/>
  <c r="Q394" i="11"/>
  <c r="N394" i="11"/>
  <c r="M394" i="11"/>
  <c r="E394" i="11" s="1"/>
  <c r="J394" i="11"/>
  <c r="G394" i="11"/>
  <c r="Z393" i="11"/>
  <c r="AB393" i="11" s="1"/>
  <c r="Y393" i="11"/>
  <c r="U393" i="11"/>
  <c r="Q393" i="11"/>
  <c r="N393" i="11"/>
  <c r="M393" i="11"/>
  <c r="J393" i="11"/>
  <c r="G393" i="11"/>
  <c r="E393" i="11"/>
  <c r="AB392" i="11"/>
  <c r="Z392" i="11"/>
  <c r="Y392" i="11"/>
  <c r="U392" i="11"/>
  <c r="Q392" i="11"/>
  <c r="N392" i="11"/>
  <c r="M392" i="11"/>
  <c r="J392" i="11"/>
  <c r="G392" i="11" s="1"/>
  <c r="E392" i="11"/>
  <c r="AB391" i="11"/>
  <c r="Z391" i="11"/>
  <c r="Y391" i="11"/>
  <c r="U391" i="11"/>
  <c r="R391" i="11"/>
  <c r="Q391" i="11"/>
  <c r="N391" i="11"/>
  <c r="M391" i="11"/>
  <c r="J391" i="11"/>
  <c r="F391" i="11" s="1"/>
  <c r="AB390" i="11"/>
  <c r="Z390" i="11"/>
  <c r="Y390" i="11"/>
  <c r="U390" i="11"/>
  <c r="R390" i="11" s="1"/>
  <c r="Q390" i="11"/>
  <c r="N390" i="11"/>
  <c r="M390" i="11"/>
  <c r="E390" i="11" s="1"/>
  <c r="J390" i="11"/>
  <c r="G390" i="11"/>
  <c r="Z389" i="11"/>
  <c r="AB389" i="11" s="1"/>
  <c r="Y389" i="11"/>
  <c r="U389" i="11"/>
  <c r="Q389" i="11"/>
  <c r="N389" i="11"/>
  <c r="M389" i="11"/>
  <c r="J389" i="11"/>
  <c r="G389" i="11"/>
  <c r="E389" i="11"/>
  <c r="AB388" i="11"/>
  <c r="Z388" i="11"/>
  <c r="Y388" i="11"/>
  <c r="U388" i="11"/>
  <c r="Q388" i="11"/>
  <c r="N388" i="11"/>
  <c r="M388" i="11"/>
  <c r="J388" i="11"/>
  <c r="G388" i="11" s="1"/>
  <c r="E388" i="11"/>
  <c r="AB387" i="11"/>
  <c r="Z387" i="11"/>
  <c r="Y387" i="11"/>
  <c r="U387" i="11"/>
  <c r="R387" i="11"/>
  <c r="Q387" i="11"/>
  <c r="N387" i="11"/>
  <c r="M387" i="11"/>
  <c r="J387" i="11"/>
  <c r="F387" i="11" s="1"/>
  <c r="AB386" i="11"/>
  <c r="Z386" i="11"/>
  <c r="Y386" i="11"/>
  <c r="U386" i="11"/>
  <c r="R386" i="11" s="1"/>
  <c r="Q386" i="11"/>
  <c r="N386" i="11"/>
  <c r="M386" i="11"/>
  <c r="E386" i="11" s="1"/>
  <c r="J386" i="11"/>
  <c r="G386" i="11"/>
  <c r="Z385" i="11"/>
  <c r="AB385" i="11" s="1"/>
  <c r="Y385" i="11"/>
  <c r="U385" i="11"/>
  <c r="Q385" i="11"/>
  <c r="N385" i="11"/>
  <c r="M385" i="11"/>
  <c r="J385" i="11"/>
  <c r="G385" i="11"/>
  <c r="E385" i="11"/>
  <c r="AB384" i="11"/>
  <c r="Z384" i="11"/>
  <c r="Y384" i="11"/>
  <c r="U384" i="11"/>
  <c r="Q384" i="11"/>
  <c r="N384" i="11"/>
  <c r="M384" i="11"/>
  <c r="J384" i="11"/>
  <c r="G384" i="11" s="1"/>
  <c r="E384" i="11"/>
  <c r="AB383" i="11"/>
  <c r="Z383" i="11"/>
  <c r="Y383" i="11"/>
  <c r="U383" i="11"/>
  <c r="R383" i="11"/>
  <c r="Q383" i="11"/>
  <c r="N383" i="11"/>
  <c r="M383" i="11"/>
  <c r="J383" i="11"/>
  <c r="F383" i="11" s="1"/>
  <c r="AB382" i="11"/>
  <c r="Z382" i="11"/>
  <c r="Y382" i="11"/>
  <c r="U382" i="11"/>
  <c r="R382" i="11" s="1"/>
  <c r="Q382" i="11"/>
  <c r="N382" i="11"/>
  <c r="M382" i="11"/>
  <c r="E382" i="11" s="1"/>
  <c r="J382" i="11"/>
  <c r="G382" i="11"/>
  <c r="Z381" i="11"/>
  <c r="AB381" i="11" s="1"/>
  <c r="Y381" i="11"/>
  <c r="U381" i="11"/>
  <c r="Q381" i="11"/>
  <c r="N381" i="11"/>
  <c r="M381" i="11"/>
  <c r="J381" i="11"/>
  <c r="G381" i="11"/>
  <c r="E381" i="11"/>
  <c r="AB380" i="11"/>
  <c r="Z380" i="11"/>
  <c r="Y380" i="11"/>
  <c r="U380" i="11"/>
  <c r="Q380" i="11"/>
  <c r="N380" i="11"/>
  <c r="M380" i="11"/>
  <c r="J380" i="11"/>
  <c r="G380" i="11" s="1"/>
  <c r="E380" i="11"/>
  <c r="AB379" i="11"/>
  <c r="Z379" i="11"/>
  <c r="Y379" i="11"/>
  <c r="U379" i="11"/>
  <c r="R379" i="11"/>
  <c r="Q379" i="11"/>
  <c r="N379" i="11"/>
  <c r="M379" i="11"/>
  <c r="J379" i="11"/>
  <c r="F379" i="11" s="1"/>
  <c r="AB378" i="11"/>
  <c r="Z378" i="11"/>
  <c r="Y378" i="11"/>
  <c r="U378" i="11"/>
  <c r="R378" i="11" s="1"/>
  <c r="Q378" i="11"/>
  <c r="N378" i="11"/>
  <c r="M378" i="11"/>
  <c r="E378" i="11" s="1"/>
  <c r="J378" i="11"/>
  <c r="G378" i="11"/>
  <c r="Z377" i="11"/>
  <c r="AB377" i="11" s="1"/>
  <c r="Y377" i="11"/>
  <c r="U377" i="11"/>
  <c r="Q377" i="11"/>
  <c r="N377" i="11"/>
  <c r="M377" i="11"/>
  <c r="J377" i="11"/>
  <c r="G377" i="11"/>
  <c r="E377" i="11"/>
  <c r="AB376" i="11"/>
  <c r="Z376" i="11"/>
  <c r="Y376" i="11"/>
  <c r="U376" i="11"/>
  <c r="Q376" i="11"/>
  <c r="N376" i="11"/>
  <c r="M376" i="11"/>
  <c r="J376" i="11"/>
  <c r="G376" i="11" s="1"/>
  <c r="E376" i="11"/>
  <c r="AB375" i="11"/>
  <c r="Z375" i="11"/>
  <c r="Y375" i="11"/>
  <c r="U375" i="11"/>
  <c r="R375" i="11"/>
  <c r="Q375" i="11"/>
  <c r="N375" i="11"/>
  <c r="M375" i="11"/>
  <c r="J375" i="11"/>
  <c r="F375" i="11" s="1"/>
  <c r="AB374" i="11"/>
  <c r="Z374" i="11"/>
  <c r="Y374" i="11"/>
  <c r="U374" i="11"/>
  <c r="R374" i="11" s="1"/>
  <c r="Q374" i="11"/>
  <c r="N374" i="11"/>
  <c r="M374" i="11"/>
  <c r="E374" i="11" s="1"/>
  <c r="J374" i="11"/>
  <c r="G374" i="11"/>
  <c r="Z373" i="11"/>
  <c r="AB373" i="11" s="1"/>
  <c r="Y373" i="11"/>
  <c r="U373" i="11"/>
  <c r="Q373" i="11"/>
  <c r="N373" i="11"/>
  <c r="M373" i="11"/>
  <c r="J373" i="11"/>
  <c r="G373" i="11"/>
  <c r="E373" i="11"/>
  <c r="AB372" i="11"/>
  <c r="Z372" i="11"/>
  <c r="Y372" i="11"/>
  <c r="U372" i="11"/>
  <c r="Q372" i="11"/>
  <c r="N372" i="11"/>
  <c r="M372" i="11"/>
  <c r="J372" i="11"/>
  <c r="G372" i="11" s="1"/>
  <c r="E372" i="11"/>
  <c r="AB371" i="11"/>
  <c r="Z371" i="11"/>
  <c r="Y371" i="11"/>
  <c r="U371" i="11"/>
  <c r="R371" i="11"/>
  <c r="Q371" i="11"/>
  <c r="N371" i="11"/>
  <c r="M371" i="11"/>
  <c r="J371" i="11"/>
  <c r="F371" i="11" s="1"/>
  <c r="AB370" i="11"/>
  <c r="Z370" i="11"/>
  <c r="Y370" i="11"/>
  <c r="U370" i="11"/>
  <c r="R370" i="11" s="1"/>
  <c r="Q370" i="11"/>
  <c r="N370" i="11"/>
  <c r="M370" i="11"/>
  <c r="E370" i="11" s="1"/>
  <c r="J370" i="11"/>
  <c r="G370" i="11"/>
  <c r="Z369" i="11"/>
  <c r="AB369" i="11" s="1"/>
  <c r="Y369" i="11"/>
  <c r="U369" i="11"/>
  <c r="Q369" i="11"/>
  <c r="N369" i="11"/>
  <c r="M369" i="11"/>
  <c r="J369" i="11"/>
  <c r="G369" i="11"/>
  <c r="E369" i="11"/>
  <c r="AB368" i="11"/>
  <c r="Z368" i="11"/>
  <c r="Y368" i="11"/>
  <c r="U368" i="11"/>
  <c r="Q368" i="11"/>
  <c r="N368" i="11"/>
  <c r="M368" i="11"/>
  <c r="J368" i="11"/>
  <c r="G368" i="11" s="1"/>
  <c r="E368" i="11"/>
  <c r="AB367" i="11"/>
  <c r="Z367" i="11"/>
  <c r="Y367" i="11"/>
  <c r="U367" i="11"/>
  <c r="R367" i="11"/>
  <c r="Q367" i="11"/>
  <c r="N367" i="11"/>
  <c r="M367" i="11"/>
  <c r="J367" i="11"/>
  <c r="F367" i="11" s="1"/>
  <c r="AB366" i="11"/>
  <c r="Z366" i="11"/>
  <c r="Y366" i="11"/>
  <c r="U366" i="11"/>
  <c r="R366" i="11" s="1"/>
  <c r="Q366" i="11"/>
  <c r="N366" i="11"/>
  <c r="M366" i="11"/>
  <c r="E366" i="11" s="1"/>
  <c r="J366" i="11"/>
  <c r="G366" i="11"/>
  <c r="Z365" i="11"/>
  <c r="AB365" i="11" s="1"/>
  <c r="Y365" i="11"/>
  <c r="U365" i="11"/>
  <c r="Q365" i="11"/>
  <c r="N365" i="11"/>
  <c r="M365" i="11"/>
  <c r="J365" i="11"/>
  <c r="G365" i="11"/>
  <c r="E365" i="11"/>
  <c r="AB364" i="11"/>
  <c r="Z364" i="11"/>
  <c r="Y364" i="11"/>
  <c r="U364" i="11"/>
  <c r="Q364" i="11"/>
  <c r="N364" i="11"/>
  <c r="M364" i="11"/>
  <c r="J364" i="11"/>
  <c r="G364" i="11" s="1"/>
  <c r="E364" i="11"/>
  <c r="AB363" i="11"/>
  <c r="Z363" i="11"/>
  <c r="Y363" i="11"/>
  <c r="U363" i="11"/>
  <c r="R363" i="11"/>
  <c r="Q363" i="11"/>
  <c r="N363" i="11"/>
  <c r="M363" i="11"/>
  <c r="J363" i="11"/>
  <c r="F363" i="11" s="1"/>
  <c r="AB362" i="11"/>
  <c r="Z362" i="11"/>
  <c r="Y362" i="11"/>
  <c r="U362" i="11"/>
  <c r="R362" i="11" s="1"/>
  <c r="Q362" i="11"/>
  <c r="N362" i="11"/>
  <c r="M362" i="11"/>
  <c r="E362" i="11" s="1"/>
  <c r="J362" i="11"/>
  <c r="G362" i="11"/>
  <c r="Z361" i="11"/>
  <c r="AB361" i="11" s="1"/>
  <c r="Y361" i="11"/>
  <c r="U361" i="11"/>
  <c r="Q361" i="11"/>
  <c r="N361" i="11"/>
  <c r="M361" i="11"/>
  <c r="J361" i="11"/>
  <c r="G361" i="11"/>
  <c r="E361" i="11"/>
  <c r="AB360" i="11"/>
  <c r="Z360" i="11"/>
  <c r="Y360" i="11"/>
  <c r="U360" i="11"/>
  <c r="R360" i="11" s="1"/>
  <c r="Q360" i="11"/>
  <c r="N360" i="11"/>
  <c r="M360" i="11"/>
  <c r="J360" i="11"/>
  <c r="G360" i="11" s="1"/>
  <c r="E360" i="11"/>
  <c r="AB359" i="11"/>
  <c r="Z359" i="11"/>
  <c r="Y359" i="11"/>
  <c r="U359" i="11"/>
  <c r="R359" i="11"/>
  <c r="Q359" i="11"/>
  <c r="N359" i="11"/>
  <c r="M359" i="11"/>
  <c r="J359" i="11"/>
  <c r="F359" i="11" s="1"/>
  <c r="AB358" i="11"/>
  <c r="Z358" i="11"/>
  <c r="Y358" i="11"/>
  <c r="U358" i="11"/>
  <c r="R358" i="11" s="1"/>
  <c r="Q358" i="11"/>
  <c r="N358" i="11"/>
  <c r="M358" i="11"/>
  <c r="E358" i="11" s="1"/>
  <c r="J358" i="11"/>
  <c r="G358" i="11"/>
  <c r="Z357" i="11"/>
  <c r="AB357" i="11" s="1"/>
  <c r="Y357" i="11"/>
  <c r="U357" i="11"/>
  <c r="Q357" i="11"/>
  <c r="N357" i="11"/>
  <c r="M357" i="11"/>
  <c r="J357" i="11"/>
  <c r="G357" i="11"/>
  <c r="E357" i="11"/>
  <c r="AB356" i="11"/>
  <c r="Z356" i="11"/>
  <c r="Y356" i="11"/>
  <c r="U356" i="11"/>
  <c r="R356" i="11" s="1"/>
  <c r="Q356" i="11"/>
  <c r="N356" i="11"/>
  <c r="M356" i="11"/>
  <c r="J356" i="11"/>
  <c r="G356" i="11" s="1"/>
  <c r="E356" i="11"/>
  <c r="AB355" i="11"/>
  <c r="Z355" i="11"/>
  <c r="Y355" i="11"/>
  <c r="U355" i="11"/>
  <c r="R355" i="11"/>
  <c r="Q355" i="11"/>
  <c r="N355" i="11"/>
  <c r="M355" i="11"/>
  <c r="E355" i="11" s="1"/>
  <c r="D355" i="11" s="1"/>
  <c r="J355" i="11"/>
  <c r="F355" i="11"/>
  <c r="AB354" i="11"/>
  <c r="Z354" i="11"/>
  <c r="Y354" i="11"/>
  <c r="U354" i="11"/>
  <c r="R354" i="11"/>
  <c r="Q354" i="11"/>
  <c r="N354" i="11"/>
  <c r="M354" i="11"/>
  <c r="E354" i="11" s="1"/>
  <c r="D354" i="11" s="1"/>
  <c r="J354" i="11"/>
  <c r="F354" i="11" s="1"/>
  <c r="Z353" i="11"/>
  <c r="AB353" i="11" s="1"/>
  <c r="Y353" i="11"/>
  <c r="U353" i="11"/>
  <c r="Q353" i="11"/>
  <c r="N353" i="11"/>
  <c r="M353" i="11"/>
  <c r="J353" i="11"/>
  <c r="G353" i="11"/>
  <c r="E353" i="11"/>
  <c r="AB352" i="11"/>
  <c r="Z352" i="11"/>
  <c r="Y352" i="11"/>
  <c r="U352" i="11"/>
  <c r="R352" i="11" s="1"/>
  <c r="Q352" i="11"/>
  <c r="N352" i="11"/>
  <c r="M352" i="11"/>
  <c r="J352" i="11"/>
  <c r="G352" i="11" s="1"/>
  <c r="E352" i="11"/>
  <c r="AB351" i="11"/>
  <c r="Z351" i="11"/>
  <c r="Y351" i="11"/>
  <c r="U351" i="11"/>
  <c r="R351" i="11"/>
  <c r="Q351" i="11"/>
  <c r="N351" i="11"/>
  <c r="M351" i="11"/>
  <c r="E351" i="11" s="1"/>
  <c r="D351" i="11" s="1"/>
  <c r="J351" i="11"/>
  <c r="G351" i="11" s="1"/>
  <c r="F351" i="11"/>
  <c r="Z350" i="11"/>
  <c r="AB350" i="11" s="1"/>
  <c r="Y350" i="11"/>
  <c r="U350" i="11"/>
  <c r="R350" i="11"/>
  <c r="Q350" i="11"/>
  <c r="N350" i="11"/>
  <c r="M350" i="11"/>
  <c r="E350" i="11" s="1"/>
  <c r="D350" i="11" s="1"/>
  <c r="J350" i="11"/>
  <c r="F350" i="11" s="1"/>
  <c r="G350" i="11"/>
  <c r="Z349" i="11"/>
  <c r="AB349" i="11" s="1"/>
  <c r="Y349" i="11"/>
  <c r="U349" i="11"/>
  <c r="Q349" i="11"/>
  <c r="N349" i="11"/>
  <c r="M349" i="11"/>
  <c r="J349" i="11"/>
  <c r="G349" i="11"/>
  <c r="E349" i="11"/>
  <c r="AB348" i="11"/>
  <c r="Z348" i="11"/>
  <c r="Y348" i="11"/>
  <c r="U348" i="11"/>
  <c r="R348" i="11" s="1"/>
  <c r="Q348" i="11"/>
  <c r="N348" i="11"/>
  <c r="M348" i="11"/>
  <c r="J348" i="11"/>
  <c r="G348" i="11" s="1"/>
  <c r="E348" i="11"/>
  <c r="AB347" i="11"/>
  <c r="Z347" i="11"/>
  <c r="Y347" i="11"/>
  <c r="U347" i="11"/>
  <c r="R347" i="11"/>
  <c r="Q347" i="11"/>
  <c r="N347" i="11"/>
  <c r="M347" i="11"/>
  <c r="E347" i="11" s="1"/>
  <c r="D347" i="11" s="1"/>
  <c r="J347" i="11"/>
  <c r="G347" i="11" s="1"/>
  <c r="F347" i="11"/>
  <c r="Z346" i="11"/>
  <c r="AB346" i="11" s="1"/>
  <c r="Y346" i="11"/>
  <c r="U346" i="11"/>
  <c r="R346" i="11"/>
  <c r="Q346" i="11"/>
  <c r="N346" i="11"/>
  <c r="M346" i="11"/>
  <c r="E346" i="11" s="1"/>
  <c r="J346" i="11"/>
  <c r="F346" i="11" s="1"/>
  <c r="G346" i="11"/>
  <c r="Z345" i="11"/>
  <c r="AB345" i="11" s="1"/>
  <c r="Y345" i="11"/>
  <c r="U345" i="11"/>
  <c r="Q345" i="11"/>
  <c r="N345" i="11"/>
  <c r="M345" i="11"/>
  <c r="J345" i="11"/>
  <c r="G345" i="11"/>
  <c r="E345" i="11"/>
  <c r="AB344" i="11"/>
  <c r="Z344" i="11"/>
  <c r="Y344" i="11"/>
  <c r="U344" i="11"/>
  <c r="R344" i="11" s="1"/>
  <c r="Q344" i="11"/>
  <c r="N344" i="11"/>
  <c r="M344" i="11"/>
  <c r="J344" i="11"/>
  <c r="G344" i="11" s="1"/>
  <c r="E344" i="11"/>
  <c r="AB343" i="11"/>
  <c r="Z343" i="11"/>
  <c r="Y343" i="11"/>
  <c r="U343" i="11"/>
  <c r="R343" i="11"/>
  <c r="Q343" i="11"/>
  <c r="N343" i="11"/>
  <c r="M343" i="11"/>
  <c r="E343" i="11" s="1"/>
  <c r="D343" i="11" s="1"/>
  <c r="J343" i="11"/>
  <c r="F343" i="11"/>
  <c r="AB342" i="11"/>
  <c r="Z342" i="11"/>
  <c r="Y342" i="11"/>
  <c r="U342" i="11"/>
  <c r="R342" i="11"/>
  <c r="Q342" i="11"/>
  <c r="N342" i="11"/>
  <c r="M342" i="11"/>
  <c r="E342" i="11" s="1"/>
  <c r="D342" i="11" s="1"/>
  <c r="J342" i="11"/>
  <c r="F342" i="11" s="1"/>
  <c r="Z341" i="11"/>
  <c r="AB341" i="11" s="1"/>
  <c r="Y341" i="11"/>
  <c r="U341" i="11"/>
  <c r="Q341" i="11"/>
  <c r="N341" i="11"/>
  <c r="M341" i="11"/>
  <c r="J341" i="11"/>
  <c r="G341" i="11"/>
  <c r="E341" i="11"/>
  <c r="Z340" i="11"/>
  <c r="Y340" i="11"/>
  <c r="AB340" i="11" s="1"/>
  <c r="U340" i="11"/>
  <c r="R340" i="11" s="1"/>
  <c r="Q340" i="11"/>
  <c r="N340" i="11"/>
  <c r="M340" i="11"/>
  <c r="J340" i="11"/>
  <c r="G340" i="11" s="1"/>
  <c r="E340" i="11"/>
  <c r="AB339" i="11"/>
  <c r="Z339" i="11"/>
  <c r="Y339" i="11"/>
  <c r="U339" i="11"/>
  <c r="R339" i="11"/>
  <c r="Q339" i="11"/>
  <c r="N339" i="11"/>
  <c r="M339" i="11"/>
  <c r="E339" i="11" s="1"/>
  <c r="D339" i="11" s="1"/>
  <c r="J339" i="11"/>
  <c r="F339" i="11"/>
  <c r="AB338" i="11"/>
  <c r="Z338" i="11"/>
  <c r="Y338" i="11"/>
  <c r="U338" i="11"/>
  <c r="R338" i="11"/>
  <c r="Q338" i="11"/>
  <c r="N338" i="11"/>
  <c r="M338" i="11"/>
  <c r="E338" i="11" s="1"/>
  <c r="D338" i="11" s="1"/>
  <c r="J338" i="11"/>
  <c r="F338" i="11" s="1"/>
  <c r="Z337" i="11"/>
  <c r="AB337" i="11" s="1"/>
  <c r="Y337" i="11"/>
  <c r="U337" i="11"/>
  <c r="Q337" i="11"/>
  <c r="N337" i="11"/>
  <c r="M337" i="11"/>
  <c r="J337" i="11"/>
  <c r="G337" i="11"/>
  <c r="E337" i="11"/>
  <c r="Z336" i="11"/>
  <c r="Y336" i="11"/>
  <c r="AB336" i="11" s="1"/>
  <c r="U336" i="11"/>
  <c r="R336" i="11" s="1"/>
  <c r="Q336" i="11"/>
  <c r="N336" i="11"/>
  <c r="M336" i="11"/>
  <c r="J336" i="11"/>
  <c r="E336" i="11"/>
  <c r="Z335" i="11"/>
  <c r="Y335" i="11"/>
  <c r="AB335" i="11" s="1"/>
  <c r="U335" i="11"/>
  <c r="R335" i="11"/>
  <c r="Q335" i="11"/>
  <c r="N335" i="11"/>
  <c r="M335" i="11"/>
  <c r="E335" i="11" s="1"/>
  <c r="J335" i="11"/>
  <c r="G335" i="11" s="1"/>
  <c r="F335" i="11"/>
  <c r="Z334" i="11"/>
  <c r="AB334" i="11" s="1"/>
  <c r="Y334" i="11"/>
  <c r="U334" i="11"/>
  <c r="R334" i="11"/>
  <c r="Q334" i="11"/>
  <c r="N334" i="11"/>
  <c r="M334" i="11"/>
  <c r="E334" i="11" s="1"/>
  <c r="J334" i="11"/>
  <c r="F334" i="11" s="1"/>
  <c r="G334" i="11"/>
  <c r="D334" i="11"/>
  <c r="Z333" i="11"/>
  <c r="AB333" i="11" s="1"/>
  <c r="Y333" i="11"/>
  <c r="U333" i="11"/>
  <c r="Q333" i="11"/>
  <c r="N333" i="11"/>
  <c r="M333" i="11"/>
  <c r="J333" i="11"/>
  <c r="G333" i="11"/>
  <c r="E333" i="11"/>
  <c r="Z332" i="11"/>
  <c r="Y332" i="11"/>
  <c r="U332" i="11"/>
  <c r="R332" i="11" s="1"/>
  <c r="Q332" i="11"/>
  <c r="N332" i="11"/>
  <c r="M332" i="11"/>
  <c r="J332" i="11"/>
  <c r="E332" i="11"/>
  <c r="Z331" i="11"/>
  <c r="Y331" i="11"/>
  <c r="AB331" i="11" s="1"/>
  <c r="U331" i="11"/>
  <c r="R331" i="11"/>
  <c r="Q331" i="11"/>
  <c r="N331" i="11"/>
  <c r="M331" i="11"/>
  <c r="E331" i="11" s="1"/>
  <c r="J331" i="11"/>
  <c r="F331" i="11"/>
  <c r="Z330" i="11"/>
  <c r="Y330" i="11"/>
  <c r="AB330" i="11" s="1"/>
  <c r="U330" i="11"/>
  <c r="R330" i="11"/>
  <c r="Q330" i="11"/>
  <c r="N330" i="11"/>
  <c r="M330" i="11"/>
  <c r="E330" i="11" s="1"/>
  <c r="D330" i="11" s="1"/>
  <c r="J330" i="11"/>
  <c r="G330" i="11" s="1"/>
  <c r="F330" i="11"/>
  <c r="Z329" i="11"/>
  <c r="Y329" i="11"/>
  <c r="U329" i="11"/>
  <c r="F329" i="11" s="1"/>
  <c r="Q329" i="11"/>
  <c r="N329" i="11"/>
  <c r="M329" i="11"/>
  <c r="J329" i="11"/>
  <c r="G329" i="11"/>
  <c r="E329" i="11"/>
  <c r="D329" i="11" s="1"/>
  <c r="Z328" i="11"/>
  <c r="Y328" i="11"/>
  <c r="AB328" i="11" s="1"/>
  <c r="U328" i="11"/>
  <c r="R328" i="11" s="1"/>
  <c r="Q328" i="11"/>
  <c r="N328" i="11"/>
  <c r="M328" i="11"/>
  <c r="J328" i="11"/>
  <c r="G328" i="11" s="1"/>
  <c r="F328" i="11"/>
  <c r="E328" i="11"/>
  <c r="D328" i="11" s="1"/>
  <c r="Z327" i="11"/>
  <c r="Y327" i="11"/>
  <c r="AB327" i="11" s="1"/>
  <c r="U327" i="11"/>
  <c r="R327" i="11"/>
  <c r="Q327" i="11"/>
  <c r="N327" i="11"/>
  <c r="M327" i="11"/>
  <c r="E327" i="11" s="1"/>
  <c r="J327" i="11"/>
  <c r="G327" i="11" s="1"/>
  <c r="F327" i="11"/>
  <c r="D327" i="11" s="1"/>
  <c r="Z326" i="11"/>
  <c r="AB326" i="11" s="1"/>
  <c r="Y326" i="11"/>
  <c r="U326" i="11"/>
  <c r="R326" i="11"/>
  <c r="Q326" i="11"/>
  <c r="N326" i="11"/>
  <c r="M326" i="11"/>
  <c r="E326" i="11" s="1"/>
  <c r="J326" i="11"/>
  <c r="Z325" i="11"/>
  <c r="AB325" i="11" s="1"/>
  <c r="Y325" i="11"/>
  <c r="U325" i="11"/>
  <c r="R325" i="11"/>
  <c r="Q325" i="11"/>
  <c r="N325" i="11"/>
  <c r="M325" i="11"/>
  <c r="J325" i="11"/>
  <c r="G325" i="11"/>
  <c r="F325" i="11"/>
  <c r="E325" i="11"/>
  <c r="D325" i="11"/>
  <c r="Z324" i="11"/>
  <c r="Y324" i="11"/>
  <c r="U324" i="11"/>
  <c r="R324" i="11"/>
  <c r="Q324" i="11"/>
  <c r="N324" i="11"/>
  <c r="M324" i="11"/>
  <c r="J324" i="11"/>
  <c r="G324" i="11" s="1"/>
  <c r="E324" i="11"/>
  <c r="Z323" i="11"/>
  <c r="Y323" i="11"/>
  <c r="AB323" i="11" s="1"/>
  <c r="U323" i="11"/>
  <c r="R323" i="11"/>
  <c r="Q323" i="11"/>
  <c r="N323" i="11"/>
  <c r="M323" i="11"/>
  <c r="E323" i="11" s="1"/>
  <c r="J323" i="11"/>
  <c r="F323" i="11" s="1"/>
  <c r="D323" i="11" s="1"/>
  <c r="AB322" i="11"/>
  <c r="Z322" i="11"/>
  <c r="Y322" i="11"/>
  <c r="U322" i="11"/>
  <c r="R322" i="11"/>
  <c r="Q322" i="11"/>
  <c r="N322" i="11"/>
  <c r="M322" i="11"/>
  <c r="E322" i="11" s="1"/>
  <c r="J322" i="11"/>
  <c r="G322" i="11" s="1"/>
  <c r="F322" i="11"/>
  <c r="D322" i="11"/>
  <c r="Z321" i="11"/>
  <c r="Y321" i="11"/>
  <c r="U321" i="11"/>
  <c r="R321" i="11" s="1"/>
  <c r="Q321" i="11"/>
  <c r="N321" i="11"/>
  <c r="M321" i="11"/>
  <c r="J321" i="11"/>
  <c r="G321" i="11" s="1"/>
  <c r="F321" i="11"/>
  <c r="E321" i="11"/>
  <c r="Z320" i="11"/>
  <c r="Y320" i="11"/>
  <c r="AB320" i="11" s="1"/>
  <c r="U320" i="11"/>
  <c r="F320" i="11" s="1"/>
  <c r="Q320" i="11"/>
  <c r="N320" i="11"/>
  <c r="M320" i="11"/>
  <c r="J320" i="11"/>
  <c r="G320" i="11" s="1"/>
  <c r="E320" i="11"/>
  <c r="AB319" i="11"/>
  <c r="Z319" i="11"/>
  <c r="Y319" i="11"/>
  <c r="U319" i="11"/>
  <c r="R319" i="11"/>
  <c r="Q319" i="11"/>
  <c r="N319" i="11"/>
  <c r="M319" i="11"/>
  <c r="E319" i="11" s="1"/>
  <c r="J319" i="11"/>
  <c r="Z318" i="11"/>
  <c r="AB318" i="11" s="1"/>
  <c r="Y318" i="11"/>
  <c r="U318" i="11"/>
  <c r="R318" i="11" s="1"/>
  <c r="Q318" i="11"/>
  <c r="N318" i="11"/>
  <c r="M318" i="11"/>
  <c r="J318" i="11"/>
  <c r="G318" i="11" s="1"/>
  <c r="E318" i="11"/>
  <c r="Z317" i="11"/>
  <c r="Y317" i="11"/>
  <c r="U317" i="11"/>
  <c r="F317" i="11" s="1"/>
  <c r="Q317" i="11"/>
  <c r="N317" i="11"/>
  <c r="M317" i="11"/>
  <c r="J317" i="11"/>
  <c r="G317" i="11" s="1"/>
  <c r="E317" i="11"/>
  <c r="D317" i="11" s="1"/>
  <c r="Z316" i="11"/>
  <c r="Y316" i="11"/>
  <c r="U316" i="11"/>
  <c r="R316" i="11"/>
  <c r="Q316" i="11"/>
  <c r="N316" i="11"/>
  <c r="M316" i="11"/>
  <c r="J316" i="11"/>
  <c r="E316" i="11"/>
  <c r="Z315" i="11"/>
  <c r="AB315" i="11" s="1"/>
  <c r="Y315" i="11"/>
  <c r="U315" i="11"/>
  <c r="R315" i="11"/>
  <c r="Q315" i="11"/>
  <c r="N315" i="11"/>
  <c r="M315" i="11"/>
  <c r="E315" i="11" s="1"/>
  <c r="J315" i="11"/>
  <c r="G315" i="11" s="1"/>
  <c r="AB314" i="11"/>
  <c r="Z314" i="11"/>
  <c r="Y314" i="11"/>
  <c r="U314" i="11"/>
  <c r="F314" i="11" s="1"/>
  <c r="Q314" i="11"/>
  <c r="N314" i="11"/>
  <c r="M314" i="11"/>
  <c r="J314" i="11"/>
  <c r="G314" i="11" s="1"/>
  <c r="E314" i="11"/>
  <c r="Z313" i="11"/>
  <c r="AB313" i="11" s="1"/>
  <c r="Y313" i="11"/>
  <c r="U313" i="11"/>
  <c r="R313" i="11" s="1"/>
  <c r="Q313" i="11"/>
  <c r="N313" i="11"/>
  <c r="M313" i="11"/>
  <c r="J313" i="11"/>
  <c r="G313" i="11"/>
  <c r="F313" i="11"/>
  <c r="E313" i="11"/>
  <c r="D313" i="11" s="1"/>
  <c r="AB312" i="11"/>
  <c r="Z312" i="11"/>
  <c r="Y312" i="11"/>
  <c r="U312" i="11"/>
  <c r="R312" i="11" s="1"/>
  <c r="Q312" i="11"/>
  <c r="N312" i="11"/>
  <c r="M312" i="11"/>
  <c r="E312" i="11" s="1"/>
  <c r="J312" i="11"/>
  <c r="G312" i="11" s="1"/>
  <c r="AB311" i="11"/>
  <c r="Z311" i="11"/>
  <c r="Y311" i="11"/>
  <c r="U311" i="11"/>
  <c r="R311" i="11"/>
  <c r="Q311" i="11"/>
  <c r="N311" i="11"/>
  <c r="M311" i="11"/>
  <c r="E311" i="11" s="1"/>
  <c r="J311" i="11"/>
  <c r="G311" i="11" s="1"/>
  <c r="F311" i="11"/>
  <c r="D311" i="11"/>
  <c r="Z310" i="11"/>
  <c r="AB310" i="11" s="1"/>
  <c r="Y310" i="11"/>
  <c r="U310" i="11"/>
  <c r="R310" i="11" s="1"/>
  <c r="Q310" i="11"/>
  <c r="N310" i="11"/>
  <c r="M310" i="11"/>
  <c r="E310" i="11" s="1"/>
  <c r="D310" i="11" s="1"/>
  <c r="J310" i="11"/>
  <c r="G310" i="11"/>
  <c r="F310" i="11"/>
  <c r="Z309" i="11"/>
  <c r="AB309" i="11" s="1"/>
  <c r="Y309" i="11"/>
  <c r="U309" i="11"/>
  <c r="R309" i="11"/>
  <c r="Q309" i="11"/>
  <c r="N309" i="11"/>
  <c r="M309" i="11"/>
  <c r="J309" i="11"/>
  <c r="G309" i="11"/>
  <c r="F309" i="11"/>
  <c r="E309" i="11"/>
  <c r="D309" i="11"/>
  <c r="AB308" i="11"/>
  <c r="Z308" i="11"/>
  <c r="Y308" i="11"/>
  <c r="U308" i="11"/>
  <c r="R308" i="11" s="1"/>
  <c r="Q308" i="11"/>
  <c r="N308" i="11"/>
  <c r="M308" i="11"/>
  <c r="E308" i="11" s="1"/>
  <c r="D308" i="11" s="1"/>
  <c r="J308" i="11"/>
  <c r="F308" i="11" s="1"/>
  <c r="Z307" i="11"/>
  <c r="AB307" i="11" s="1"/>
  <c r="Y307" i="11"/>
  <c r="U307" i="11"/>
  <c r="R307" i="11"/>
  <c r="Q307" i="11"/>
  <c r="N307" i="11"/>
  <c r="M307" i="11"/>
  <c r="E307" i="11" s="1"/>
  <c r="D307" i="11" s="1"/>
  <c r="J307" i="11"/>
  <c r="G307" i="11"/>
  <c r="F307" i="11"/>
  <c r="Z306" i="11"/>
  <c r="AB306" i="11" s="1"/>
  <c r="Y306" i="11"/>
  <c r="U306" i="11"/>
  <c r="R306" i="11"/>
  <c r="Q306" i="11"/>
  <c r="N306" i="11"/>
  <c r="M306" i="11"/>
  <c r="J306" i="11"/>
  <c r="G306" i="11"/>
  <c r="F306" i="11"/>
  <c r="E306" i="11"/>
  <c r="D306" i="11"/>
  <c r="Z305" i="11"/>
  <c r="Y305" i="11"/>
  <c r="U305" i="11"/>
  <c r="R305" i="11"/>
  <c r="Q305" i="11"/>
  <c r="N305" i="11"/>
  <c r="M305" i="11"/>
  <c r="J305" i="11"/>
  <c r="G305" i="11" s="1"/>
  <c r="E305" i="11"/>
  <c r="Z304" i="11"/>
  <c r="Y304" i="11"/>
  <c r="AB304" i="11" s="1"/>
  <c r="U304" i="11"/>
  <c r="R304" i="11" s="1"/>
  <c r="Q304" i="11"/>
  <c r="N304" i="11"/>
  <c r="M304" i="11"/>
  <c r="J304" i="11"/>
  <c r="F304" i="11"/>
  <c r="E304" i="11"/>
  <c r="Z303" i="11"/>
  <c r="AB303" i="11" s="1"/>
  <c r="Y303" i="11"/>
  <c r="U303" i="11"/>
  <c r="R303" i="11"/>
  <c r="Q303" i="11"/>
  <c r="N303" i="11"/>
  <c r="M303" i="11"/>
  <c r="E303" i="11" s="1"/>
  <c r="J303" i="11"/>
  <c r="F303" i="11" s="1"/>
  <c r="D303" i="11" s="1"/>
  <c r="G303" i="11"/>
  <c r="AB302" i="11"/>
  <c r="Z302" i="11"/>
  <c r="Y302" i="11"/>
  <c r="U302" i="11"/>
  <c r="R302" i="11"/>
  <c r="Q302" i="11"/>
  <c r="N302" i="11"/>
  <c r="M302" i="11"/>
  <c r="E302" i="11" s="1"/>
  <c r="J302" i="11"/>
  <c r="Z301" i="11"/>
  <c r="Y301" i="11"/>
  <c r="U301" i="11"/>
  <c r="R301" i="11" s="1"/>
  <c r="Q301" i="11"/>
  <c r="N301" i="11"/>
  <c r="M301" i="11"/>
  <c r="J301" i="11"/>
  <c r="G301" i="11" s="1"/>
  <c r="F301" i="11"/>
  <c r="E301" i="11"/>
  <c r="D301" i="11" s="1"/>
  <c r="Z300" i="11"/>
  <c r="Y300" i="11"/>
  <c r="AB300" i="11" s="1"/>
  <c r="U300" i="11"/>
  <c r="R300" i="11"/>
  <c r="Q300" i="11"/>
  <c r="N300" i="11"/>
  <c r="M300" i="11"/>
  <c r="J300" i="11"/>
  <c r="G300" i="11" s="1"/>
  <c r="F300" i="11"/>
  <c r="E300" i="11"/>
  <c r="D300" i="11" s="1"/>
  <c r="AB299" i="11"/>
  <c r="Z299" i="11"/>
  <c r="Y299" i="11"/>
  <c r="U299" i="11"/>
  <c r="R299" i="11"/>
  <c r="Q299" i="11"/>
  <c r="N299" i="11"/>
  <c r="M299" i="11"/>
  <c r="E299" i="11" s="1"/>
  <c r="J299" i="11"/>
  <c r="G299" i="11" s="1"/>
  <c r="Z298" i="11"/>
  <c r="Y298" i="11"/>
  <c r="AB298" i="11" s="1"/>
  <c r="U298" i="11"/>
  <c r="R298" i="11" s="1"/>
  <c r="Q298" i="11"/>
  <c r="N298" i="11"/>
  <c r="M298" i="11"/>
  <c r="E298" i="11" s="1"/>
  <c r="J298" i="11"/>
  <c r="G298" i="11" s="1"/>
  <c r="F298" i="11"/>
  <c r="Z297" i="11"/>
  <c r="Y297" i="11"/>
  <c r="U297" i="11"/>
  <c r="R297" i="11" s="1"/>
  <c r="Q297" i="11"/>
  <c r="N297" i="11"/>
  <c r="M297" i="11"/>
  <c r="J297" i="11"/>
  <c r="G297" i="11"/>
  <c r="F297" i="11"/>
  <c r="E297" i="11"/>
  <c r="D297" i="11" s="1"/>
  <c r="AB296" i="11"/>
  <c r="Z296" i="11"/>
  <c r="Y296" i="11"/>
  <c r="U296" i="11"/>
  <c r="R296" i="11"/>
  <c r="Q296" i="11"/>
  <c r="N296" i="11"/>
  <c r="M296" i="11"/>
  <c r="E296" i="11" s="1"/>
  <c r="J296" i="11"/>
  <c r="Z295" i="11"/>
  <c r="Y295" i="11"/>
  <c r="AB295" i="11" s="1"/>
  <c r="U295" i="11"/>
  <c r="R295" i="11"/>
  <c r="Q295" i="11"/>
  <c r="N295" i="11"/>
  <c r="M295" i="11"/>
  <c r="E295" i="11" s="1"/>
  <c r="J295" i="11"/>
  <c r="G295" i="11" s="1"/>
  <c r="F295" i="11"/>
  <c r="Z294" i="11"/>
  <c r="AB294" i="11" s="1"/>
  <c r="Y294" i="11"/>
  <c r="U294" i="11"/>
  <c r="R294" i="11" s="1"/>
  <c r="Q294" i="11"/>
  <c r="N294" i="11"/>
  <c r="M294" i="11"/>
  <c r="J294" i="11"/>
  <c r="G294" i="11"/>
  <c r="F294" i="11"/>
  <c r="E294" i="11"/>
  <c r="D294" i="11" s="1"/>
  <c r="Z293" i="11"/>
  <c r="Y293" i="11"/>
  <c r="U293" i="11"/>
  <c r="R293" i="11"/>
  <c r="Q293" i="11"/>
  <c r="N293" i="11"/>
  <c r="M293" i="11"/>
  <c r="J293" i="11"/>
  <c r="E293" i="11"/>
  <c r="Z292" i="11"/>
  <c r="Y292" i="11"/>
  <c r="AB292" i="11" s="1"/>
  <c r="U292" i="11"/>
  <c r="R292" i="11" s="1"/>
  <c r="Q292" i="11"/>
  <c r="N292" i="11"/>
  <c r="M292" i="11"/>
  <c r="J292" i="11"/>
  <c r="F292" i="11" s="1"/>
  <c r="E292" i="11"/>
  <c r="D292" i="11" s="1"/>
  <c r="Z291" i="11"/>
  <c r="AB291" i="11" s="1"/>
  <c r="Y291" i="11"/>
  <c r="U291" i="11"/>
  <c r="R291" i="11"/>
  <c r="Q291" i="11"/>
  <c r="N291" i="11"/>
  <c r="M291" i="11"/>
  <c r="E291" i="11" s="1"/>
  <c r="J291" i="11"/>
  <c r="G291" i="11"/>
  <c r="F291" i="11"/>
  <c r="D291" i="11" s="1"/>
  <c r="Z290" i="11"/>
  <c r="AB290" i="11" s="1"/>
  <c r="Y290" i="11"/>
  <c r="U290" i="11"/>
  <c r="R290" i="11"/>
  <c r="Q290" i="11"/>
  <c r="N290" i="11"/>
  <c r="M290" i="11"/>
  <c r="E290" i="11" s="1"/>
  <c r="J290" i="11"/>
  <c r="Z289" i="11"/>
  <c r="Y289" i="11"/>
  <c r="U289" i="11"/>
  <c r="R289" i="11" s="1"/>
  <c r="Q289" i="11"/>
  <c r="N289" i="11"/>
  <c r="M289" i="11"/>
  <c r="J289" i="11"/>
  <c r="G289" i="11" s="1"/>
  <c r="E289" i="11"/>
  <c r="Z288" i="11"/>
  <c r="Y288" i="11"/>
  <c r="AB288" i="11" s="1"/>
  <c r="U288" i="11"/>
  <c r="F288" i="11" s="1"/>
  <c r="Q288" i="11"/>
  <c r="N288" i="11"/>
  <c r="M288" i="11"/>
  <c r="J288" i="11"/>
  <c r="E288" i="11"/>
  <c r="D288" i="11" s="1"/>
  <c r="Z287" i="11"/>
  <c r="Y287" i="11"/>
  <c r="U287" i="11"/>
  <c r="R287" i="11"/>
  <c r="Q287" i="11"/>
  <c r="N287" i="11"/>
  <c r="M287" i="11"/>
  <c r="E287" i="11" s="1"/>
  <c r="J287" i="11"/>
  <c r="Z286" i="11"/>
  <c r="AB286" i="11" s="1"/>
  <c r="Y286" i="11"/>
  <c r="U286" i="11"/>
  <c r="R286" i="11" s="1"/>
  <c r="Q286" i="11"/>
  <c r="N286" i="11"/>
  <c r="M286" i="11"/>
  <c r="J286" i="11"/>
  <c r="G286" i="11" s="1"/>
  <c r="E286" i="11"/>
  <c r="Z285" i="11"/>
  <c r="Y285" i="11"/>
  <c r="U285" i="11"/>
  <c r="F285" i="11" s="1"/>
  <c r="Q285" i="11"/>
  <c r="N285" i="11"/>
  <c r="M285" i="11"/>
  <c r="J285" i="11"/>
  <c r="G285" i="11" s="1"/>
  <c r="E285" i="11"/>
  <c r="AB284" i="11"/>
  <c r="Z284" i="11"/>
  <c r="Y284" i="11"/>
  <c r="U284" i="11"/>
  <c r="R284" i="11"/>
  <c r="Q284" i="11"/>
  <c r="N284" i="11"/>
  <c r="M284" i="11"/>
  <c r="E284" i="11" s="1"/>
  <c r="J284" i="11"/>
  <c r="Z283" i="11"/>
  <c r="AB283" i="11" s="1"/>
  <c r="Y283" i="11"/>
  <c r="U283" i="11"/>
  <c r="R283" i="11"/>
  <c r="Q283" i="11"/>
  <c r="N283" i="11"/>
  <c r="M283" i="11"/>
  <c r="E283" i="11" s="1"/>
  <c r="J283" i="11"/>
  <c r="AB282" i="11"/>
  <c r="Z282" i="11"/>
  <c r="Y282" i="11"/>
  <c r="U282" i="11"/>
  <c r="Q282" i="11"/>
  <c r="N282" i="11"/>
  <c r="M282" i="11"/>
  <c r="J282" i="11"/>
  <c r="G282" i="11" s="1"/>
  <c r="E282" i="11"/>
  <c r="Z281" i="11"/>
  <c r="AB281" i="11" s="1"/>
  <c r="Y281" i="11"/>
  <c r="U281" i="11"/>
  <c r="R281" i="11" s="1"/>
  <c r="Q281" i="11"/>
  <c r="N281" i="11"/>
  <c r="M281" i="11"/>
  <c r="J281" i="11"/>
  <c r="G281" i="11"/>
  <c r="F281" i="11"/>
  <c r="E281" i="11"/>
  <c r="D281" i="11" s="1"/>
  <c r="AB280" i="11"/>
  <c r="Z280" i="11"/>
  <c r="Y280" i="11"/>
  <c r="U280" i="11"/>
  <c r="R280" i="11" s="1"/>
  <c r="Q280" i="11"/>
  <c r="N280" i="11"/>
  <c r="M280" i="11"/>
  <c r="E280" i="11" s="1"/>
  <c r="J280" i="11"/>
  <c r="AB279" i="11"/>
  <c r="Z279" i="11"/>
  <c r="Y279" i="11"/>
  <c r="U279" i="11"/>
  <c r="R279" i="11"/>
  <c r="Q279" i="11"/>
  <c r="N279" i="11"/>
  <c r="M279" i="11"/>
  <c r="E279" i="11" s="1"/>
  <c r="J279" i="11"/>
  <c r="G279" i="11" s="1"/>
  <c r="F279" i="11"/>
  <c r="D279" i="11"/>
  <c r="Z278" i="11"/>
  <c r="AB278" i="11" s="1"/>
  <c r="Y278" i="11"/>
  <c r="U278" i="11"/>
  <c r="R278" i="11" s="1"/>
  <c r="Q278" i="11"/>
  <c r="N278" i="11"/>
  <c r="M278" i="11"/>
  <c r="E278" i="11" s="1"/>
  <c r="D278" i="11" s="1"/>
  <c r="J278" i="11"/>
  <c r="G278" i="11"/>
  <c r="F278" i="11"/>
  <c r="Z277" i="11"/>
  <c r="AB277" i="11" s="1"/>
  <c r="Y277" i="11"/>
  <c r="U277" i="11"/>
  <c r="R277" i="11"/>
  <c r="Q277" i="11"/>
  <c r="N277" i="11"/>
  <c r="M277" i="11"/>
  <c r="J277" i="11"/>
  <c r="G277" i="11"/>
  <c r="F277" i="11"/>
  <c r="E277" i="11"/>
  <c r="D277" i="11"/>
  <c r="AB276" i="11"/>
  <c r="Z276" i="11"/>
  <c r="Y276" i="11"/>
  <c r="U276" i="11"/>
  <c r="R276" i="11" s="1"/>
  <c r="Q276" i="11"/>
  <c r="N276" i="11"/>
  <c r="M276" i="11"/>
  <c r="E276" i="11" s="1"/>
  <c r="J276" i="11"/>
  <c r="Z275" i="11"/>
  <c r="AB275" i="11" s="1"/>
  <c r="Y275" i="11"/>
  <c r="U275" i="11"/>
  <c r="R275" i="11"/>
  <c r="Q275" i="11"/>
  <c r="N275" i="11"/>
  <c r="M275" i="11"/>
  <c r="E275" i="11" s="1"/>
  <c r="D275" i="11" s="1"/>
  <c r="J275" i="11"/>
  <c r="G275" i="11"/>
  <c r="F275" i="11"/>
  <c r="Z274" i="11"/>
  <c r="AB274" i="11" s="1"/>
  <c r="Y274" i="11"/>
  <c r="U274" i="11"/>
  <c r="R274" i="11"/>
  <c r="Q274" i="11"/>
  <c r="N274" i="11"/>
  <c r="M274" i="11"/>
  <c r="J274" i="11"/>
  <c r="G274" i="11"/>
  <c r="F274" i="11"/>
  <c r="E274" i="11"/>
  <c r="D274" i="11"/>
  <c r="Z273" i="11"/>
  <c r="Y273" i="11"/>
  <c r="U273" i="11"/>
  <c r="R273" i="11"/>
  <c r="Q273" i="11"/>
  <c r="N273" i="11"/>
  <c r="M273" i="11"/>
  <c r="J273" i="11"/>
  <c r="G273" i="11" s="1"/>
  <c r="E273" i="11"/>
  <c r="Z272" i="11"/>
  <c r="Y272" i="11"/>
  <c r="AB272" i="11" s="1"/>
  <c r="U272" i="11"/>
  <c r="R272" i="11" s="1"/>
  <c r="Q272" i="11"/>
  <c r="N272" i="11"/>
  <c r="M272" i="11"/>
  <c r="J272" i="11"/>
  <c r="F272" i="11"/>
  <c r="E272" i="11"/>
  <c r="D272" i="11" s="1"/>
  <c r="Z271" i="11"/>
  <c r="AB271" i="11" s="1"/>
  <c r="Y271" i="11"/>
  <c r="U271" i="11"/>
  <c r="R271" i="11"/>
  <c r="Q271" i="11"/>
  <c r="N271" i="11"/>
  <c r="M271" i="11"/>
  <c r="E271" i="11" s="1"/>
  <c r="J271" i="11"/>
  <c r="G271" i="11"/>
  <c r="F271" i="11"/>
  <c r="D271" i="11" s="1"/>
  <c r="AB270" i="11"/>
  <c r="Z270" i="11"/>
  <c r="Y270" i="11"/>
  <c r="U270" i="11"/>
  <c r="R270" i="11"/>
  <c r="Q270" i="11"/>
  <c r="N270" i="11"/>
  <c r="M270" i="11"/>
  <c r="E270" i="11" s="1"/>
  <c r="J270" i="11"/>
  <c r="Z269" i="11"/>
  <c r="Y269" i="11"/>
  <c r="U269" i="11"/>
  <c r="R269" i="11" s="1"/>
  <c r="Q269" i="11"/>
  <c r="N269" i="11"/>
  <c r="M269" i="11"/>
  <c r="J269" i="11"/>
  <c r="G269" i="11" s="1"/>
  <c r="F269" i="11"/>
  <c r="E269" i="11"/>
  <c r="D269" i="11" s="1"/>
  <c r="Z268" i="11"/>
  <c r="Y268" i="11"/>
  <c r="AB268" i="11" s="1"/>
  <c r="U268" i="11"/>
  <c r="R268" i="11"/>
  <c r="Q268" i="11"/>
  <c r="N268" i="11"/>
  <c r="M268" i="11"/>
  <c r="J268" i="11"/>
  <c r="G268" i="11" s="1"/>
  <c r="F268" i="11"/>
  <c r="E268" i="11"/>
  <c r="D268" i="11" s="1"/>
  <c r="AB267" i="11"/>
  <c r="Z267" i="11"/>
  <c r="Y267" i="11"/>
  <c r="U267" i="11"/>
  <c r="R267" i="11"/>
  <c r="Q267" i="11"/>
  <c r="N267" i="11"/>
  <c r="M267" i="11"/>
  <c r="E267" i="11" s="1"/>
  <c r="J267" i="11"/>
  <c r="Z266" i="11"/>
  <c r="Y266" i="11"/>
  <c r="AB266" i="11" s="1"/>
  <c r="U266" i="11"/>
  <c r="R266" i="11" s="1"/>
  <c r="Q266" i="11"/>
  <c r="N266" i="11"/>
  <c r="M266" i="11"/>
  <c r="E266" i="11" s="1"/>
  <c r="J266" i="11"/>
  <c r="G266" i="11" s="1"/>
  <c r="F266" i="11"/>
  <c r="Z265" i="11"/>
  <c r="Y265" i="11"/>
  <c r="U265" i="11"/>
  <c r="R265" i="11" s="1"/>
  <c r="Q265" i="11"/>
  <c r="N265" i="11"/>
  <c r="M265" i="11"/>
  <c r="J265" i="11"/>
  <c r="G265" i="11"/>
  <c r="F265" i="11"/>
  <c r="E265" i="11"/>
  <c r="AB264" i="11"/>
  <c r="Z264" i="11"/>
  <c r="Y264" i="11"/>
  <c r="U264" i="11"/>
  <c r="R264" i="11"/>
  <c r="Q264" i="11"/>
  <c r="N264" i="11"/>
  <c r="M264" i="11"/>
  <c r="E264" i="11" s="1"/>
  <c r="J264" i="11"/>
  <c r="Z263" i="11"/>
  <c r="Y263" i="11"/>
  <c r="AB263" i="11" s="1"/>
  <c r="U263" i="11"/>
  <c r="R263" i="11"/>
  <c r="Q263" i="11"/>
  <c r="N263" i="11"/>
  <c r="M263" i="11"/>
  <c r="E263" i="11" s="1"/>
  <c r="J263" i="11"/>
  <c r="G263" i="11" s="1"/>
  <c r="Z262" i="11"/>
  <c r="Y262" i="11"/>
  <c r="U262" i="11"/>
  <c r="R262" i="11" s="1"/>
  <c r="Q262" i="11"/>
  <c r="N262" i="11"/>
  <c r="M262" i="11"/>
  <c r="J262" i="11"/>
  <c r="G262" i="11"/>
  <c r="F262" i="11"/>
  <c r="E262" i="11"/>
  <c r="D262" i="11" s="1"/>
  <c r="Z261" i="11"/>
  <c r="Y261" i="11"/>
  <c r="U261" i="11"/>
  <c r="R261" i="11"/>
  <c r="Q261" i="11"/>
  <c r="N261" i="11"/>
  <c r="M261" i="11"/>
  <c r="J261" i="11"/>
  <c r="E261" i="11"/>
  <c r="Z260" i="11"/>
  <c r="Y260" i="11"/>
  <c r="AB260" i="11" s="1"/>
  <c r="U260" i="11"/>
  <c r="R260" i="11" s="1"/>
  <c r="Q260" i="11"/>
  <c r="N260" i="11"/>
  <c r="M260" i="11"/>
  <c r="E260" i="11" s="1"/>
  <c r="J260" i="11"/>
  <c r="Z259" i="11"/>
  <c r="Y259" i="11"/>
  <c r="U259" i="11"/>
  <c r="R259" i="11"/>
  <c r="Q259" i="11"/>
  <c r="N259" i="11"/>
  <c r="M259" i="11"/>
  <c r="E259" i="11" s="1"/>
  <c r="J259" i="11"/>
  <c r="G259" i="11"/>
  <c r="F259" i="11"/>
  <c r="D259" i="11" s="1"/>
  <c r="Z258" i="11"/>
  <c r="Y258" i="11"/>
  <c r="U258" i="11"/>
  <c r="R258" i="11"/>
  <c r="Q258" i="11"/>
  <c r="N258" i="11"/>
  <c r="M258" i="11"/>
  <c r="E258" i="11" s="1"/>
  <c r="J258" i="11"/>
  <c r="F258" i="11" s="1"/>
  <c r="Z257" i="11"/>
  <c r="AB257" i="11" s="1"/>
  <c r="Y257" i="11"/>
  <c r="U257" i="11"/>
  <c r="R257" i="11"/>
  <c r="Q257" i="11"/>
  <c r="N257" i="11"/>
  <c r="M257" i="11"/>
  <c r="J257" i="11"/>
  <c r="G257" i="11"/>
  <c r="E257" i="11"/>
  <c r="Z256" i="11"/>
  <c r="Y256" i="11"/>
  <c r="AB256" i="11" s="1"/>
  <c r="U256" i="11"/>
  <c r="Q256" i="11"/>
  <c r="N256" i="11"/>
  <c r="M256" i="11"/>
  <c r="J256" i="11"/>
  <c r="E256" i="11"/>
  <c r="Z255" i="11"/>
  <c r="Y255" i="11"/>
  <c r="U255" i="11"/>
  <c r="R255" i="11"/>
  <c r="Q255" i="11"/>
  <c r="N255" i="11"/>
  <c r="M255" i="11"/>
  <c r="E255" i="11" s="1"/>
  <c r="J255" i="11"/>
  <c r="F255" i="11" s="1"/>
  <c r="Z254" i="11"/>
  <c r="AB254" i="11" s="1"/>
  <c r="Y254" i="11"/>
  <c r="U254" i="11"/>
  <c r="R254" i="11"/>
  <c r="Q254" i="11"/>
  <c r="N254" i="11"/>
  <c r="M254" i="11"/>
  <c r="J254" i="11"/>
  <c r="F254" i="11" s="1"/>
  <c r="D254" i="11" s="1"/>
  <c r="G254" i="11"/>
  <c r="E254" i="11"/>
  <c r="Z253" i="11"/>
  <c r="Y253" i="11"/>
  <c r="U253" i="11"/>
  <c r="F253" i="11" s="1"/>
  <c r="R253" i="11"/>
  <c r="Q253" i="11"/>
  <c r="N253" i="11"/>
  <c r="M253" i="11"/>
  <c r="J253" i="11"/>
  <c r="G253" i="11" s="1"/>
  <c r="E253" i="11"/>
  <c r="D253" i="11" s="1"/>
  <c r="Z252" i="11"/>
  <c r="Y252" i="11"/>
  <c r="U252" i="11"/>
  <c r="R252" i="11"/>
  <c r="Q252" i="11"/>
  <c r="N252" i="11"/>
  <c r="M252" i="11"/>
  <c r="E252" i="11" s="1"/>
  <c r="J252" i="11"/>
  <c r="G252" i="11" s="1"/>
  <c r="F252" i="11"/>
  <c r="Z251" i="11"/>
  <c r="AB251" i="11" s="1"/>
  <c r="Y251" i="11"/>
  <c r="U251" i="11"/>
  <c r="R251" i="11"/>
  <c r="Q251" i="11"/>
  <c r="N251" i="11"/>
  <c r="M251" i="11"/>
  <c r="E251" i="11" s="1"/>
  <c r="D251" i="11" s="1"/>
  <c r="J251" i="11"/>
  <c r="F251" i="11" s="1"/>
  <c r="G251" i="11"/>
  <c r="Z250" i="11"/>
  <c r="Y250" i="11"/>
  <c r="AB250" i="11" s="1"/>
  <c r="U250" i="11"/>
  <c r="R250" i="11"/>
  <c r="Q250" i="11"/>
  <c r="N250" i="11"/>
  <c r="M250" i="11"/>
  <c r="J250" i="11"/>
  <c r="F250" i="11"/>
  <c r="E250" i="11"/>
  <c r="D250" i="11" s="1"/>
  <c r="Z249" i="11"/>
  <c r="AB249" i="11" s="1"/>
  <c r="Y249" i="11"/>
  <c r="U249" i="11"/>
  <c r="R249" i="11" s="1"/>
  <c r="Q249" i="11"/>
  <c r="N249" i="11"/>
  <c r="M249" i="11"/>
  <c r="J249" i="11"/>
  <c r="G249" i="11"/>
  <c r="F249" i="11"/>
  <c r="E249" i="11"/>
  <c r="Z248" i="11"/>
  <c r="Y248" i="11"/>
  <c r="AB248" i="11" s="1"/>
  <c r="U248" i="11"/>
  <c r="R248" i="11"/>
  <c r="Q248" i="11"/>
  <c r="N248" i="11"/>
  <c r="M248" i="11"/>
  <c r="J248" i="11"/>
  <c r="F248" i="11"/>
  <c r="E248" i="11"/>
  <c r="D248" i="11" s="1"/>
  <c r="AB247" i="11"/>
  <c r="Z247" i="11"/>
  <c r="Y247" i="11"/>
  <c r="U247" i="11"/>
  <c r="R247" i="11"/>
  <c r="Q247" i="11"/>
  <c r="N247" i="11"/>
  <c r="M247" i="11"/>
  <c r="E247" i="11" s="1"/>
  <c r="J247" i="11"/>
  <c r="Z246" i="11"/>
  <c r="AB246" i="11" s="1"/>
  <c r="Y246" i="11"/>
  <c r="U246" i="11"/>
  <c r="R246" i="11" s="1"/>
  <c r="Q246" i="11"/>
  <c r="N246" i="11"/>
  <c r="M246" i="11"/>
  <c r="E246" i="11" s="1"/>
  <c r="D246" i="11" s="1"/>
  <c r="J246" i="11"/>
  <c r="G246" i="11"/>
  <c r="F246" i="11"/>
  <c r="Z245" i="11"/>
  <c r="AB245" i="11" s="1"/>
  <c r="Y245" i="11"/>
  <c r="U245" i="11"/>
  <c r="R245" i="11" s="1"/>
  <c r="Q245" i="11"/>
  <c r="N245" i="11"/>
  <c r="M245" i="11"/>
  <c r="J245" i="11"/>
  <c r="F245" i="11" s="1"/>
  <c r="G245" i="11"/>
  <c r="E245" i="11"/>
  <c r="Z244" i="11"/>
  <c r="Y244" i="11"/>
  <c r="AB244" i="11" s="1"/>
  <c r="U244" i="11"/>
  <c r="R244" i="11" s="1"/>
  <c r="Q244" i="11"/>
  <c r="N244" i="11"/>
  <c r="M244" i="11"/>
  <c r="E244" i="11" s="1"/>
  <c r="J244" i="11"/>
  <c r="AB243" i="11"/>
  <c r="Z243" i="11"/>
  <c r="Y243" i="11"/>
  <c r="U243" i="11"/>
  <c r="R243" i="11"/>
  <c r="Q243" i="11"/>
  <c r="N243" i="11"/>
  <c r="M243" i="11"/>
  <c r="J243" i="11"/>
  <c r="F243" i="11"/>
  <c r="Z242" i="11"/>
  <c r="Y242" i="11"/>
  <c r="U242" i="11"/>
  <c r="R242" i="11" s="1"/>
  <c r="Q242" i="11"/>
  <c r="N242" i="11"/>
  <c r="M242" i="11"/>
  <c r="J242" i="11"/>
  <c r="G242" i="11" s="1"/>
  <c r="E242" i="11"/>
  <c r="Z241" i="11"/>
  <c r="Y241" i="11"/>
  <c r="U241" i="11"/>
  <c r="R241" i="11" s="1"/>
  <c r="Q241" i="11"/>
  <c r="N241" i="11"/>
  <c r="M241" i="11"/>
  <c r="J241" i="11"/>
  <c r="G241" i="11" s="1"/>
  <c r="E241" i="11"/>
  <c r="AB240" i="11"/>
  <c r="Z240" i="11"/>
  <c r="Y240" i="11"/>
  <c r="U240" i="11"/>
  <c r="R240" i="11" s="1"/>
  <c r="Q240" i="11"/>
  <c r="N240" i="11"/>
  <c r="M240" i="11"/>
  <c r="J240" i="11"/>
  <c r="F240" i="11"/>
  <c r="E240" i="11"/>
  <c r="D240" i="11" s="1"/>
  <c r="Z239" i="11"/>
  <c r="Y239" i="11"/>
  <c r="U239" i="11"/>
  <c r="R239" i="11"/>
  <c r="Q239" i="11"/>
  <c r="N239" i="11"/>
  <c r="M239" i="11"/>
  <c r="E239" i="11" s="1"/>
  <c r="J239" i="11"/>
  <c r="G239" i="11" s="1"/>
  <c r="F239" i="11"/>
  <c r="D239" i="11"/>
  <c r="Z238" i="11"/>
  <c r="AB238" i="11" s="1"/>
  <c r="Y238" i="11"/>
  <c r="U238" i="11"/>
  <c r="R238" i="11" s="1"/>
  <c r="Q238" i="11"/>
  <c r="N238" i="11"/>
  <c r="M238" i="11"/>
  <c r="E238" i="11" s="1"/>
  <c r="D238" i="11" s="1"/>
  <c r="J238" i="11"/>
  <c r="F238" i="11" s="1"/>
  <c r="G238" i="11"/>
  <c r="Z237" i="11"/>
  <c r="Y237" i="11"/>
  <c r="U237" i="11"/>
  <c r="R237" i="11"/>
  <c r="Q237" i="11"/>
  <c r="N237" i="11"/>
  <c r="M237" i="11"/>
  <c r="J237" i="11"/>
  <c r="G237" i="11"/>
  <c r="F237" i="11"/>
  <c r="D237" i="11" s="1"/>
  <c r="E237" i="11"/>
  <c r="Z236" i="11"/>
  <c r="Y236" i="11"/>
  <c r="U236" i="11"/>
  <c r="R236" i="11"/>
  <c r="Q236" i="11"/>
  <c r="N236" i="11"/>
  <c r="M236" i="11"/>
  <c r="J236" i="11"/>
  <c r="E236" i="11"/>
  <c r="Z235" i="11"/>
  <c r="Y235" i="11"/>
  <c r="AB235" i="11" s="1"/>
  <c r="U235" i="11"/>
  <c r="R235" i="11"/>
  <c r="Q235" i="11"/>
  <c r="N235" i="11"/>
  <c r="M235" i="11"/>
  <c r="J235" i="11"/>
  <c r="F235" i="11"/>
  <c r="E235" i="11"/>
  <c r="D235" i="11" s="1"/>
  <c r="Z234" i="11"/>
  <c r="AB234" i="11" s="1"/>
  <c r="Y234" i="11"/>
  <c r="U234" i="11"/>
  <c r="R234" i="11"/>
  <c r="Q234" i="11"/>
  <c r="N234" i="11"/>
  <c r="M234" i="11"/>
  <c r="E234" i="11" s="1"/>
  <c r="D234" i="11" s="1"/>
  <c r="J234" i="11"/>
  <c r="G234" i="11"/>
  <c r="F234" i="11"/>
  <c r="AB233" i="11"/>
  <c r="Z233" i="11"/>
  <c r="Y233" i="11"/>
  <c r="U233" i="11"/>
  <c r="R233" i="11"/>
  <c r="Q233" i="11"/>
  <c r="N233" i="11"/>
  <c r="M233" i="11"/>
  <c r="E233" i="11" s="1"/>
  <c r="J233" i="11"/>
  <c r="Z232" i="11"/>
  <c r="Y232" i="11"/>
  <c r="U232" i="11"/>
  <c r="R232" i="11" s="1"/>
  <c r="Q232" i="11"/>
  <c r="N232" i="11"/>
  <c r="M232" i="11"/>
  <c r="J232" i="11"/>
  <c r="G232" i="11" s="1"/>
  <c r="E232" i="11"/>
  <c r="Z231" i="11"/>
  <c r="Y231" i="11"/>
  <c r="AB231" i="11" s="1"/>
  <c r="U231" i="11"/>
  <c r="R231" i="11"/>
  <c r="Q231" i="11"/>
  <c r="N231" i="11"/>
  <c r="M231" i="11"/>
  <c r="J231" i="11"/>
  <c r="F231" i="11"/>
  <c r="E231" i="11"/>
  <c r="D231" i="11" s="1"/>
  <c r="AB230" i="11"/>
  <c r="Z230" i="11"/>
  <c r="Y230" i="11"/>
  <c r="U230" i="11"/>
  <c r="R230" i="11"/>
  <c r="Q230" i="11"/>
  <c r="N230" i="11"/>
  <c r="M230" i="11"/>
  <c r="E230" i="11" s="1"/>
  <c r="J230" i="11"/>
  <c r="Z229" i="11"/>
  <c r="Y229" i="11"/>
  <c r="AB229" i="11" s="1"/>
  <c r="U229" i="11"/>
  <c r="R229" i="11" s="1"/>
  <c r="Q229" i="11"/>
  <c r="N229" i="11"/>
  <c r="M229" i="11"/>
  <c r="J229" i="11"/>
  <c r="G229" i="11" s="1"/>
  <c r="E229" i="11"/>
  <c r="Z228" i="11"/>
  <c r="Y228" i="11"/>
  <c r="U228" i="11"/>
  <c r="F228" i="11" s="1"/>
  <c r="Q228" i="11"/>
  <c r="N228" i="11"/>
  <c r="M228" i="11"/>
  <c r="J228" i="11"/>
  <c r="G228" i="11" s="1"/>
  <c r="E228" i="11"/>
  <c r="AB227" i="11"/>
  <c r="Z227" i="11"/>
  <c r="Y227" i="11"/>
  <c r="U227" i="11"/>
  <c r="R227" i="11"/>
  <c r="Q227" i="11"/>
  <c r="N227" i="11"/>
  <c r="M227" i="11"/>
  <c r="E227" i="11" s="1"/>
  <c r="J227" i="11"/>
  <c r="Z226" i="11"/>
  <c r="Y226" i="11"/>
  <c r="AB226" i="11" s="1"/>
  <c r="U226" i="11"/>
  <c r="R226" i="11"/>
  <c r="Q226" i="11"/>
  <c r="N226" i="11"/>
  <c r="M226" i="11"/>
  <c r="E226" i="11" s="1"/>
  <c r="J226" i="11"/>
  <c r="F226" i="11"/>
  <c r="Z225" i="11"/>
  <c r="AB225" i="11" s="1"/>
  <c r="Y225" i="11"/>
  <c r="U225" i="11"/>
  <c r="R225" i="11"/>
  <c r="Q225" i="11"/>
  <c r="N225" i="11"/>
  <c r="M225" i="11"/>
  <c r="J225" i="11"/>
  <c r="F225" i="11" s="1"/>
  <c r="G225" i="11"/>
  <c r="E225" i="11"/>
  <c r="D225" i="11"/>
  <c r="Z224" i="11"/>
  <c r="AB224" i="11" s="1"/>
  <c r="Y224" i="11"/>
  <c r="U224" i="11"/>
  <c r="F224" i="11" s="1"/>
  <c r="Q224" i="11"/>
  <c r="N224" i="11"/>
  <c r="M224" i="11"/>
  <c r="J224" i="11"/>
  <c r="G224" i="11" s="1"/>
  <c r="E224" i="11"/>
  <c r="AB223" i="11"/>
  <c r="Z223" i="11"/>
  <c r="Y223" i="11"/>
  <c r="U223" i="11"/>
  <c r="R223" i="11"/>
  <c r="Q223" i="11"/>
  <c r="N223" i="11"/>
  <c r="M223" i="11"/>
  <c r="E223" i="11" s="1"/>
  <c r="J223" i="11"/>
  <c r="Z222" i="11"/>
  <c r="Y222" i="11"/>
  <c r="AB222" i="11" s="1"/>
  <c r="U222" i="11"/>
  <c r="R222" i="11"/>
  <c r="Q222" i="11"/>
  <c r="N222" i="11"/>
  <c r="M222" i="11"/>
  <c r="E222" i="11" s="1"/>
  <c r="J222" i="11"/>
  <c r="F222" i="11"/>
  <c r="Z221" i="11"/>
  <c r="AB221" i="11" s="1"/>
  <c r="Y221" i="11"/>
  <c r="U221" i="11"/>
  <c r="R221" i="11"/>
  <c r="Q221" i="11"/>
  <c r="N221" i="11"/>
  <c r="M221" i="11"/>
  <c r="J221" i="11"/>
  <c r="F221" i="11" s="1"/>
  <c r="G221" i="11"/>
  <c r="E221" i="11"/>
  <c r="D221" i="11"/>
  <c r="Z220" i="11"/>
  <c r="AB220" i="11" s="1"/>
  <c r="Y220" i="11"/>
  <c r="U220" i="11"/>
  <c r="F220" i="11" s="1"/>
  <c r="Q220" i="11"/>
  <c r="N220" i="11"/>
  <c r="M220" i="11"/>
  <c r="J220" i="11"/>
  <c r="G220" i="11" s="1"/>
  <c r="E220" i="11"/>
  <c r="AB219" i="11"/>
  <c r="Z219" i="11"/>
  <c r="Y219" i="11"/>
  <c r="U219" i="11"/>
  <c r="R219" i="11"/>
  <c r="Q219" i="11"/>
  <c r="N219" i="11"/>
  <c r="M219" i="11"/>
  <c r="E219" i="11" s="1"/>
  <c r="J219" i="11"/>
  <c r="Z218" i="11"/>
  <c r="Y218" i="11"/>
  <c r="AB218" i="11" s="1"/>
  <c r="U218" i="11"/>
  <c r="R218" i="11"/>
  <c r="Q218" i="11"/>
  <c r="N218" i="11"/>
  <c r="M218" i="11"/>
  <c r="E218" i="11" s="1"/>
  <c r="J218" i="11"/>
  <c r="F218" i="11"/>
  <c r="Z217" i="11"/>
  <c r="AB217" i="11" s="1"/>
  <c r="Y217" i="11"/>
  <c r="U217" i="11"/>
  <c r="R217" i="11"/>
  <c r="Q217" i="11"/>
  <c r="N217" i="11"/>
  <c r="M217" i="11"/>
  <c r="J217" i="11"/>
  <c r="F217" i="11" s="1"/>
  <c r="G217" i="11"/>
  <c r="E217" i="11"/>
  <c r="D217" i="11"/>
  <c r="Z216" i="11"/>
  <c r="AB216" i="11" s="1"/>
  <c r="Y216" i="11"/>
  <c r="U216" i="11"/>
  <c r="F216" i="11" s="1"/>
  <c r="Q216" i="11"/>
  <c r="N216" i="11"/>
  <c r="M216" i="11"/>
  <c r="J216" i="11"/>
  <c r="G216" i="11" s="1"/>
  <c r="E216" i="11"/>
  <c r="AB215" i="11"/>
  <c r="Z215" i="11"/>
  <c r="Y215" i="11"/>
  <c r="U215" i="11"/>
  <c r="R215" i="11"/>
  <c r="Q215" i="11"/>
  <c r="N215" i="11"/>
  <c r="M215" i="11"/>
  <c r="E215" i="11" s="1"/>
  <c r="J215" i="11"/>
  <c r="Z214" i="11"/>
  <c r="Y214" i="11"/>
  <c r="AB214" i="11" s="1"/>
  <c r="U214" i="11"/>
  <c r="R214" i="11"/>
  <c r="Q214" i="11"/>
  <c r="N214" i="11"/>
  <c r="M214" i="11"/>
  <c r="E214" i="11" s="1"/>
  <c r="J214" i="11"/>
  <c r="F214" i="11"/>
  <c r="Z213" i="11"/>
  <c r="AB213" i="11" s="1"/>
  <c r="Y213" i="11"/>
  <c r="U213" i="11"/>
  <c r="R213" i="11"/>
  <c r="Q213" i="11"/>
  <c r="N213" i="11"/>
  <c r="M213" i="11"/>
  <c r="J213" i="11"/>
  <c r="F213" i="11" s="1"/>
  <c r="G213" i="11"/>
  <c r="E213" i="11"/>
  <c r="D213" i="11"/>
  <c r="Z212" i="11"/>
  <c r="AB212" i="11" s="1"/>
  <c r="Y212" i="11"/>
  <c r="U212" i="11"/>
  <c r="F212" i="11" s="1"/>
  <c r="Q212" i="11"/>
  <c r="N212" i="11"/>
  <c r="M212" i="11"/>
  <c r="J212" i="11"/>
  <c r="G212" i="11" s="1"/>
  <c r="E212" i="11"/>
  <c r="AB211" i="11"/>
  <c r="Z211" i="11"/>
  <c r="Y211" i="11"/>
  <c r="U211" i="11"/>
  <c r="R211" i="11"/>
  <c r="Q211" i="11"/>
  <c r="N211" i="11"/>
  <c r="M211" i="11"/>
  <c r="E211" i="11" s="1"/>
  <c r="J211" i="11"/>
  <c r="Z210" i="11"/>
  <c r="Y210" i="11"/>
  <c r="AB210" i="11" s="1"/>
  <c r="U210" i="11"/>
  <c r="R210" i="11"/>
  <c r="Q210" i="11"/>
  <c r="N210" i="11"/>
  <c r="M210" i="11"/>
  <c r="E210" i="11" s="1"/>
  <c r="J210" i="11"/>
  <c r="F210" i="11"/>
  <c r="Z209" i="11"/>
  <c r="AB209" i="11" s="1"/>
  <c r="Y209" i="11"/>
  <c r="U209" i="11"/>
  <c r="R209" i="11"/>
  <c r="Q209" i="11"/>
  <c r="N209" i="11"/>
  <c r="M209" i="11"/>
  <c r="J209" i="11"/>
  <c r="F209" i="11" s="1"/>
  <c r="G209" i="11"/>
  <c r="E209" i="11"/>
  <c r="D209" i="11"/>
  <c r="Z208" i="11"/>
  <c r="AB208" i="11" s="1"/>
  <c r="Y208" i="11"/>
  <c r="U208" i="11"/>
  <c r="F208" i="11" s="1"/>
  <c r="Q208" i="11"/>
  <c r="N208" i="11"/>
  <c r="M208" i="11"/>
  <c r="J208" i="11"/>
  <c r="G208" i="11" s="1"/>
  <c r="E208" i="11"/>
  <c r="AB207" i="11"/>
  <c r="Z207" i="11"/>
  <c r="Y207" i="11"/>
  <c r="U207" i="11"/>
  <c r="R207" i="11"/>
  <c r="Q207" i="11"/>
  <c r="N207" i="11"/>
  <c r="M207" i="11"/>
  <c r="E207" i="11" s="1"/>
  <c r="J207" i="11"/>
  <c r="Z206" i="11"/>
  <c r="Y206" i="11"/>
  <c r="AB206" i="11" s="1"/>
  <c r="U206" i="11"/>
  <c r="R206" i="11"/>
  <c r="Q206" i="11"/>
  <c r="N206" i="11"/>
  <c r="M206" i="11"/>
  <c r="E206" i="11" s="1"/>
  <c r="J206" i="11"/>
  <c r="F206" i="11"/>
  <c r="Z205" i="11"/>
  <c r="AB205" i="11" s="1"/>
  <c r="Y205" i="11"/>
  <c r="U205" i="11"/>
  <c r="R205" i="11"/>
  <c r="Q205" i="11"/>
  <c r="N205" i="11"/>
  <c r="M205" i="11"/>
  <c r="J205" i="11"/>
  <c r="F205" i="11" s="1"/>
  <c r="G205" i="11"/>
  <c r="E205" i="11"/>
  <c r="D205" i="11"/>
  <c r="Z204" i="11"/>
  <c r="AB204" i="11" s="1"/>
  <c r="Y204" i="11"/>
  <c r="U204" i="11"/>
  <c r="F204" i="11" s="1"/>
  <c r="Q204" i="11"/>
  <c r="N204" i="11"/>
  <c r="M204" i="11"/>
  <c r="J204" i="11"/>
  <c r="G204" i="11" s="1"/>
  <c r="E204" i="11"/>
  <c r="AB203" i="11"/>
  <c r="Z203" i="11"/>
  <c r="Y203" i="11"/>
  <c r="U203" i="11"/>
  <c r="R203" i="11"/>
  <c r="Q203" i="11"/>
  <c r="N203" i="11"/>
  <c r="M203" i="11"/>
  <c r="E203" i="11" s="1"/>
  <c r="J203" i="11"/>
  <c r="Z202" i="11"/>
  <c r="Y202" i="11"/>
  <c r="AB202" i="11" s="1"/>
  <c r="U202" i="11"/>
  <c r="R202" i="11"/>
  <c r="Q202" i="11"/>
  <c r="N202" i="11"/>
  <c r="M202" i="11"/>
  <c r="E202" i="11" s="1"/>
  <c r="J202" i="11"/>
  <c r="F202" i="11"/>
  <c r="Z201" i="11"/>
  <c r="AB201" i="11" s="1"/>
  <c r="Y201" i="11"/>
  <c r="U201" i="11"/>
  <c r="R201" i="11"/>
  <c r="Q201" i="11"/>
  <c r="N201" i="11"/>
  <c r="M201" i="11"/>
  <c r="J201" i="11"/>
  <c r="F201" i="11" s="1"/>
  <c r="G201" i="11"/>
  <c r="E201" i="11"/>
  <c r="D201" i="11"/>
  <c r="Z200" i="11"/>
  <c r="AB200" i="11" s="1"/>
  <c r="Y200" i="11"/>
  <c r="U200" i="11"/>
  <c r="F200" i="11" s="1"/>
  <c r="Q200" i="11"/>
  <c r="N200" i="11"/>
  <c r="M200" i="11"/>
  <c r="J200" i="11"/>
  <c r="G200" i="11" s="1"/>
  <c r="E200" i="11"/>
  <c r="AB199" i="11"/>
  <c r="Z199" i="11"/>
  <c r="Y199" i="11"/>
  <c r="U199" i="11"/>
  <c r="R199" i="11"/>
  <c r="Q199" i="11"/>
  <c r="N199" i="11"/>
  <c r="M199" i="11"/>
  <c r="E199" i="11" s="1"/>
  <c r="J199" i="11"/>
  <c r="Z198" i="11"/>
  <c r="Y198" i="11"/>
  <c r="AB198" i="11" s="1"/>
  <c r="U198" i="11"/>
  <c r="R198" i="11"/>
  <c r="Q198" i="11"/>
  <c r="N198" i="11"/>
  <c r="M198" i="11"/>
  <c r="E198" i="11" s="1"/>
  <c r="J198" i="11"/>
  <c r="F198" i="11"/>
  <c r="Z197" i="11"/>
  <c r="AB197" i="11" s="1"/>
  <c r="Y197" i="11"/>
  <c r="U197" i="11"/>
  <c r="R197" i="11"/>
  <c r="Q197" i="11"/>
  <c r="N197" i="11"/>
  <c r="M197" i="11"/>
  <c r="J197" i="11"/>
  <c r="F197" i="11" s="1"/>
  <c r="G197" i="11"/>
  <c r="E197" i="11"/>
  <c r="D197" i="11"/>
  <c r="Z196" i="11"/>
  <c r="AB196" i="11" s="1"/>
  <c r="Y196" i="11"/>
  <c r="U196" i="11"/>
  <c r="F196" i="11" s="1"/>
  <c r="Q196" i="11"/>
  <c r="N196" i="11"/>
  <c r="M196" i="11"/>
  <c r="J196" i="11"/>
  <c r="G196" i="11" s="1"/>
  <c r="E196" i="11"/>
  <c r="AB195" i="11"/>
  <c r="Z195" i="11"/>
  <c r="Y195" i="11"/>
  <c r="U195" i="11"/>
  <c r="R195" i="11"/>
  <c r="Q195" i="11"/>
  <c r="N195" i="11"/>
  <c r="M195" i="11"/>
  <c r="E195" i="11" s="1"/>
  <c r="J195" i="11"/>
  <c r="Z194" i="11"/>
  <c r="Y194" i="11"/>
  <c r="AB194" i="11" s="1"/>
  <c r="U194" i="11"/>
  <c r="R194" i="11"/>
  <c r="Q194" i="11"/>
  <c r="N194" i="11"/>
  <c r="M194" i="11"/>
  <c r="E194" i="11" s="1"/>
  <c r="J194" i="11"/>
  <c r="F194" i="11"/>
  <c r="Z193" i="11"/>
  <c r="AB193" i="11" s="1"/>
  <c r="Y193" i="11"/>
  <c r="U193" i="11"/>
  <c r="R193" i="11"/>
  <c r="Q193" i="11"/>
  <c r="N193" i="11"/>
  <c r="M193" i="11"/>
  <c r="J193" i="11"/>
  <c r="F193" i="11" s="1"/>
  <c r="G193" i="11"/>
  <c r="E193" i="11"/>
  <c r="D193" i="11"/>
  <c r="Z192" i="11"/>
  <c r="AB192" i="11" s="1"/>
  <c r="Y192" i="11"/>
  <c r="U192" i="11"/>
  <c r="F192" i="11" s="1"/>
  <c r="Q192" i="11"/>
  <c r="N192" i="11"/>
  <c r="M192" i="11"/>
  <c r="J192" i="11"/>
  <c r="G192" i="11" s="1"/>
  <c r="E192" i="11"/>
  <c r="AB191" i="11"/>
  <c r="Z191" i="11"/>
  <c r="Y191" i="11"/>
  <c r="U191" i="11"/>
  <c r="R191" i="11"/>
  <c r="Q191" i="11"/>
  <c r="N191" i="11"/>
  <c r="M191" i="11"/>
  <c r="E191" i="11" s="1"/>
  <c r="J191" i="11"/>
  <c r="Z190" i="11"/>
  <c r="Y190" i="11"/>
  <c r="AB190" i="11" s="1"/>
  <c r="U190" i="11"/>
  <c r="R190" i="11"/>
  <c r="Q190" i="11"/>
  <c r="N190" i="11"/>
  <c r="M190" i="11"/>
  <c r="E190" i="11" s="1"/>
  <c r="J190" i="11"/>
  <c r="F190" i="11"/>
  <c r="Z189" i="11"/>
  <c r="AB189" i="11" s="1"/>
  <c r="Y189" i="11"/>
  <c r="U189" i="11"/>
  <c r="R189" i="11"/>
  <c r="Q189" i="11"/>
  <c r="N189" i="11"/>
  <c r="M189" i="11"/>
  <c r="J189" i="11"/>
  <c r="F189" i="11" s="1"/>
  <c r="G189" i="11"/>
  <c r="E189" i="11"/>
  <c r="D189" i="11"/>
  <c r="Z188" i="11"/>
  <c r="AB188" i="11" s="1"/>
  <c r="Y188" i="11"/>
  <c r="U188" i="11"/>
  <c r="F188" i="11" s="1"/>
  <c r="Q188" i="11"/>
  <c r="N188" i="11"/>
  <c r="M188" i="11"/>
  <c r="J188" i="11"/>
  <c r="G188" i="11" s="1"/>
  <c r="E188" i="11"/>
  <c r="AB187" i="11"/>
  <c r="Z187" i="11"/>
  <c r="Y187" i="11"/>
  <c r="U187" i="11"/>
  <c r="R187" i="11"/>
  <c r="Q187" i="11"/>
  <c r="N187" i="11"/>
  <c r="M187" i="11"/>
  <c r="E187" i="11" s="1"/>
  <c r="J187" i="11"/>
  <c r="Z186" i="11"/>
  <c r="Y186" i="11"/>
  <c r="AB186" i="11" s="1"/>
  <c r="U186" i="11"/>
  <c r="R186" i="11"/>
  <c r="Q186" i="11"/>
  <c r="N186" i="11"/>
  <c r="M186" i="11"/>
  <c r="E186" i="11" s="1"/>
  <c r="J186" i="11"/>
  <c r="F186" i="11"/>
  <c r="Z185" i="11"/>
  <c r="AB185" i="11" s="1"/>
  <c r="Y185" i="11"/>
  <c r="U185" i="11"/>
  <c r="R185" i="11"/>
  <c r="Q185" i="11"/>
  <c r="N185" i="11"/>
  <c r="M185" i="11"/>
  <c r="J185" i="11"/>
  <c r="F185" i="11" s="1"/>
  <c r="G185" i="11"/>
  <c r="E185" i="11"/>
  <c r="D185" i="11"/>
  <c r="Z184" i="11"/>
  <c r="AB184" i="11" s="1"/>
  <c r="Y184" i="11"/>
  <c r="U184" i="11"/>
  <c r="F184" i="11" s="1"/>
  <c r="Q184" i="11"/>
  <c r="N184" i="11"/>
  <c r="M184" i="11"/>
  <c r="J184" i="11"/>
  <c r="G184" i="11" s="1"/>
  <c r="E184" i="11"/>
  <c r="AB183" i="11"/>
  <c r="Z183" i="11"/>
  <c r="Y183" i="11"/>
  <c r="U183" i="11"/>
  <c r="R183" i="11"/>
  <c r="Q183" i="11"/>
  <c r="N183" i="11"/>
  <c r="M183" i="11"/>
  <c r="E183" i="11" s="1"/>
  <c r="J183" i="11"/>
  <c r="Z182" i="11"/>
  <c r="Y182" i="11"/>
  <c r="AB182" i="11" s="1"/>
  <c r="U182" i="11"/>
  <c r="R182" i="11"/>
  <c r="Q182" i="11"/>
  <c r="N182" i="11"/>
  <c r="M182" i="11"/>
  <c r="E182" i="11" s="1"/>
  <c r="J182" i="11"/>
  <c r="F182" i="11"/>
  <c r="Z181" i="11"/>
  <c r="AB181" i="11" s="1"/>
  <c r="Y181" i="11"/>
  <c r="U181" i="11"/>
  <c r="R181" i="11"/>
  <c r="Q181" i="11"/>
  <c r="N181" i="11"/>
  <c r="M181" i="11"/>
  <c r="J181" i="11"/>
  <c r="F181" i="11" s="1"/>
  <c r="G181" i="11"/>
  <c r="E181" i="11"/>
  <c r="D181" i="11"/>
  <c r="Z180" i="11"/>
  <c r="AB180" i="11" s="1"/>
  <c r="Y180" i="11"/>
  <c r="U180" i="11"/>
  <c r="F180" i="11" s="1"/>
  <c r="Q180" i="11"/>
  <c r="N180" i="11"/>
  <c r="M180" i="11"/>
  <c r="J180" i="11"/>
  <c r="G180" i="11" s="1"/>
  <c r="E180" i="11"/>
  <c r="AB179" i="11"/>
  <c r="Z179" i="11"/>
  <c r="Y179" i="11"/>
  <c r="U179" i="11"/>
  <c r="R179" i="11"/>
  <c r="Q179" i="11"/>
  <c r="N179" i="11"/>
  <c r="M179" i="11"/>
  <c r="E179" i="11" s="1"/>
  <c r="J179" i="11"/>
  <c r="Z178" i="11"/>
  <c r="Y178" i="11"/>
  <c r="AB178" i="11" s="1"/>
  <c r="U178" i="11"/>
  <c r="R178" i="11"/>
  <c r="Q178" i="11"/>
  <c r="N178" i="11"/>
  <c r="M178" i="11"/>
  <c r="E178" i="11" s="1"/>
  <c r="J178" i="11"/>
  <c r="F178" i="11"/>
  <c r="Z177" i="11"/>
  <c r="AB177" i="11" s="1"/>
  <c r="Y177" i="11"/>
  <c r="U177" i="11"/>
  <c r="R177" i="11"/>
  <c r="Q177" i="11"/>
  <c r="N177" i="11"/>
  <c r="M177" i="11"/>
  <c r="J177" i="11"/>
  <c r="F177" i="11" s="1"/>
  <c r="G177" i="11"/>
  <c r="E177" i="11"/>
  <c r="D177" i="11"/>
  <c r="Z176" i="11"/>
  <c r="AB176" i="11" s="1"/>
  <c r="Y176" i="11"/>
  <c r="U176" i="11"/>
  <c r="F176" i="11" s="1"/>
  <c r="Q176" i="11"/>
  <c r="N176" i="11"/>
  <c r="M176" i="11"/>
  <c r="J176" i="11"/>
  <c r="G176" i="11" s="1"/>
  <c r="E176" i="11"/>
  <c r="AB175" i="11"/>
  <c r="Z175" i="11"/>
  <c r="Y175" i="11"/>
  <c r="U175" i="11"/>
  <c r="R175" i="11"/>
  <c r="Q175" i="11"/>
  <c r="N175" i="11"/>
  <c r="M175" i="11"/>
  <c r="E175" i="11" s="1"/>
  <c r="J175" i="11"/>
  <c r="Z174" i="11"/>
  <c r="Y174" i="11"/>
  <c r="AB174" i="11" s="1"/>
  <c r="U174" i="11"/>
  <c r="R174" i="11"/>
  <c r="Q174" i="11"/>
  <c r="N174" i="11"/>
  <c r="M174" i="11"/>
  <c r="E174" i="11" s="1"/>
  <c r="J174" i="11"/>
  <c r="F174" i="11"/>
  <c r="Z173" i="11"/>
  <c r="AB173" i="11" s="1"/>
  <c r="Y173" i="11"/>
  <c r="U173" i="11"/>
  <c r="R173" i="11"/>
  <c r="Q173" i="11"/>
  <c r="N173" i="11"/>
  <c r="M173" i="11"/>
  <c r="J173" i="11"/>
  <c r="F173" i="11" s="1"/>
  <c r="G173" i="11"/>
  <c r="E173" i="11"/>
  <c r="D173" i="11"/>
  <c r="Z172" i="11"/>
  <c r="AB172" i="11" s="1"/>
  <c r="Y172" i="11"/>
  <c r="U172" i="11"/>
  <c r="F172" i="11" s="1"/>
  <c r="Q172" i="11"/>
  <c r="N172" i="11"/>
  <c r="M172" i="11"/>
  <c r="J172" i="11"/>
  <c r="G172" i="11" s="1"/>
  <c r="E172" i="11"/>
  <c r="Z171" i="11"/>
  <c r="Y171" i="11"/>
  <c r="AB171" i="11" s="1"/>
  <c r="U171" i="11"/>
  <c r="R171" i="11"/>
  <c r="Q171" i="11"/>
  <c r="N171" i="11"/>
  <c r="M171" i="11"/>
  <c r="E171" i="11" s="1"/>
  <c r="J171" i="11"/>
  <c r="Z170" i="11"/>
  <c r="Y170" i="11"/>
  <c r="AB170" i="11" s="1"/>
  <c r="U170" i="11"/>
  <c r="R170" i="11"/>
  <c r="Q170" i="11"/>
  <c r="N170" i="11"/>
  <c r="M170" i="11"/>
  <c r="E170" i="11" s="1"/>
  <c r="J170" i="11"/>
  <c r="F170" i="11"/>
  <c r="Z169" i="11"/>
  <c r="AB169" i="11" s="1"/>
  <c r="Y169" i="11"/>
  <c r="U169" i="11"/>
  <c r="R169" i="11"/>
  <c r="Q169" i="11"/>
  <c r="N169" i="11"/>
  <c r="M169" i="11"/>
  <c r="J169" i="11"/>
  <c r="F169" i="11" s="1"/>
  <c r="G169" i="11"/>
  <c r="E169" i="11"/>
  <c r="D169" i="11"/>
  <c r="Z168" i="11"/>
  <c r="AB168" i="11" s="1"/>
  <c r="Y168" i="11"/>
  <c r="U168" i="11"/>
  <c r="R168" i="11" s="1"/>
  <c r="Q168" i="11"/>
  <c r="N168" i="11"/>
  <c r="M168" i="11"/>
  <c r="J168" i="11"/>
  <c r="F168" i="11" s="1"/>
  <c r="D168" i="11" s="1"/>
  <c r="E168" i="11"/>
  <c r="Z167" i="11"/>
  <c r="AB167" i="11" s="1"/>
  <c r="Y167" i="11"/>
  <c r="U167" i="11"/>
  <c r="R167" i="11" s="1"/>
  <c r="Q167" i="11"/>
  <c r="N167" i="11"/>
  <c r="M167" i="11"/>
  <c r="J167" i="11"/>
  <c r="F167" i="11" s="1"/>
  <c r="G167" i="11"/>
  <c r="E167" i="11"/>
  <c r="D167" i="11" s="1"/>
  <c r="Z166" i="11"/>
  <c r="Y166" i="11"/>
  <c r="AB166" i="11" s="1"/>
  <c r="U166" i="11"/>
  <c r="R166" i="11" s="1"/>
  <c r="Q166" i="11"/>
  <c r="N166" i="11"/>
  <c r="M166" i="11"/>
  <c r="J166" i="11"/>
  <c r="G166" i="11" s="1"/>
  <c r="F166" i="11"/>
  <c r="E166" i="11"/>
  <c r="Z165" i="11"/>
  <c r="AB165" i="11" s="1"/>
  <c r="Y165" i="11"/>
  <c r="U165" i="11"/>
  <c r="R165" i="11"/>
  <c r="Q165" i="11"/>
  <c r="N165" i="11"/>
  <c r="M165" i="11"/>
  <c r="E165" i="11" s="1"/>
  <c r="D165" i="11" s="1"/>
  <c r="J165" i="11"/>
  <c r="G165" i="11"/>
  <c r="F165" i="11"/>
  <c r="AB164" i="11"/>
  <c r="Z164" i="11"/>
  <c r="Y164" i="11"/>
  <c r="U164" i="11"/>
  <c r="F164" i="11" s="1"/>
  <c r="R164" i="11"/>
  <c r="Q164" i="11"/>
  <c r="N164" i="11"/>
  <c r="M164" i="11"/>
  <c r="J164" i="11"/>
  <c r="Z163" i="11"/>
  <c r="Y163" i="11"/>
  <c r="U163" i="11"/>
  <c r="R163" i="11" s="1"/>
  <c r="Q163" i="11"/>
  <c r="N163" i="11"/>
  <c r="M163" i="11"/>
  <c r="J163" i="11"/>
  <c r="F163" i="11" s="1"/>
  <c r="G163" i="11"/>
  <c r="E163" i="11"/>
  <c r="Z162" i="11"/>
  <c r="Y162" i="11"/>
  <c r="AB162" i="11" s="1"/>
  <c r="U162" i="11"/>
  <c r="R162" i="11" s="1"/>
  <c r="Q162" i="11"/>
  <c r="N162" i="11"/>
  <c r="M162" i="11"/>
  <c r="J162" i="11"/>
  <c r="G162" i="11" s="1"/>
  <c r="F162" i="11"/>
  <c r="E162" i="11"/>
  <c r="Z161" i="11"/>
  <c r="AB161" i="11" s="1"/>
  <c r="Y161" i="11"/>
  <c r="U161" i="11"/>
  <c r="R161" i="11"/>
  <c r="Q161" i="11"/>
  <c r="N161" i="11"/>
  <c r="M161" i="11"/>
  <c r="E161" i="11" s="1"/>
  <c r="J161" i="11"/>
  <c r="G161" i="11"/>
  <c r="F161" i="11"/>
  <c r="D161" i="11"/>
  <c r="AB160" i="11"/>
  <c r="Z160" i="11"/>
  <c r="Y160" i="11"/>
  <c r="U160" i="11"/>
  <c r="F160" i="11" s="1"/>
  <c r="R160" i="11"/>
  <c r="Q160" i="11"/>
  <c r="N160" i="11"/>
  <c r="M160" i="11"/>
  <c r="J160" i="11"/>
  <c r="Z159" i="11"/>
  <c r="Y159" i="11"/>
  <c r="U159" i="11"/>
  <c r="R159" i="11" s="1"/>
  <c r="Q159" i="11"/>
  <c r="N159" i="11"/>
  <c r="M159" i="11"/>
  <c r="J159" i="11"/>
  <c r="F159" i="11" s="1"/>
  <c r="G159" i="11"/>
  <c r="E159" i="11"/>
  <c r="Z158" i="11"/>
  <c r="Y158" i="11"/>
  <c r="AB158" i="11" s="1"/>
  <c r="U158" i="11"/>
  <c r="R158" i="11" s="1"/>
  <c r="Q158" i="11"/>
  <c r="N158" i="11"/>
  <c r="M158" i="11"/>
  <c r="J158" i="11"/>
  <c r="G158" i="11" s="1"/>
  <c r="E158" i="11"/>
  <c r="Z157" i="11"/>
  <c r="AB157" i="11" s="1"/>
  <c r="Y157" i="11"/>
  <c r="U157" i="11"/>
  <c r="R157" i="11"/>
  <c r="Q157" i="11"/>
  <c r="N157" i="11"/>
  <c r="M157" i="11"/>
  <c r="G157" i="11" s="1"/>
  <c r="J157" i="11"/>
  <c r="F157" i="11"/>
  <c r="AB156" i="11"/>
  <c r="Z156" i="11"/>
  <c r="Y156" i="11"/>
  <c r="U156" i="11"/>
  <c r="F156" i="11" s="1"/>
  <c r="R156" i="11"/>
  <c r="Q156" i="11"/>
  <c r="N156" i="11"/>
  <c r="M156" i="11"/>
  <c r="J156" i="11"/>
  <c r="Z155" i="11"/>
  <c r="AB155" i="11" s="1"/>
  <c r="Y155" i="11"/>
  <c r="U155" i="11"/>
  <c r="R155" i="11" s="1"/>
  <c r="Q155" i="11"/>
  <c r="N155" i="11"/>
  <c r="M155" i="11"/>
  <c r="J155" i="11"/>
  <c r="F155" i="11" s="1"/>
  <c r="E155" i="11"/>
  <c r="Z154" i="11"/>
  <c r="Y154" i="11"/>
  <c r="AB154" i="11" s="1"/>
  <c r="U154" i="11"/>
  <c r="R154" i="11" s="1"/>
  <c r="Q154" i="11"/>
  <c r="N154" i="11"/>
  <c r="M154" i="11"/>
  <c r="J154" i="11"/>
  <c r="G154" i="11" s="1"/>
  <c r="E154" i="11"/>
  <c r="Z153" i="11"/>
  <c r="Y153" i="11"/>
  <c r="AB153" i="11" s="1"/>
  <c r="U153" i="11"/>
  <c r="R153" i="11"/>
  <c r="Q153" i="11"/>
  <c r="N153" i="11"/>
  <c r="M153" i="11"/>
  <c r="G153" i="11" s="1"/>
  <c r="J153" i="11"/>
  <c r="F153" i="11"/>
  <c r="AB152" i="11"/>
  <c r="Z152" i="11"/>
  <c r="Y152" i="11"/>
  <c r="U152" i="11"/>
  <c r="F152" i="11" s="1"/>
  <c r="R152" i="11"/>
  <c r="Q152" i="11"/>
  <c r="N152" i="11"/>
  <c r="M152" i="11"/>
  <c r="J152" i="11"/>
  <c r="Z151" i="11"/>
  <c r="Y151" i="11"/>
  <c r="U151" i="11"/>
  <c r="R151" i="11" s="1"/>
  <c r="Q151" i="11"/>
  <c r="N151" i="11"/>
  <c r="M151" i="11"/>
  <c r="J151" i="11"/>
  <c r="F151" i="11" s="1"/>
  <c r="G151" i="11"/>
  <c r="E151" i="11"/>
  <c r="D151" i="11" s="1"/>
  <c r="Z150" i="11"/>
  <c r="Y150" i="11"/>
  <c r="AB150" i="11" s="1"/>
  <c r="U150" i="11"/>
  <c r="R150" i="11" s="1"/>
  <c r="Q150" i="11"/>
  <c r="N150" i="11"/>
  <c r="M150" i="11"/>
  <c r="J150" i="11"/>
  <c r="G150" i="11" s="1"/>
  <c r="F150" i="11"/>
  <c r="E150" i="11"/>
  <c r="D150" i="11" s="1"/>
  <c r="Z149" i="11"/>
  <c r="Y149" i="11"/>
  <c r="AB149" i="11" s="1"/>
  <c r="U149" i="11"/>
  <c r="R149" i="11"/>
  <c r="Q149" i="11"/>
  <c r="N149" i="11"/>
  <c r="M149" i="11"/>
  <c r="G149" i="11" s="1"/>
  <c r="J149" i="11"/>
  <c r="F149" i="11"/>
  <c r="AB148" i="11"/>
  <c r="Z148" i="11"/>
  <c r="Y148" i="11"/>
  <c r="U148" i="11"/>
  <c r="F148" i="11" s="1"/>
  <c r="R148" i="11"/>
  <c r="Q148" i="11"/>
  <c r="N148" i="11"/>
  <c r="M148" i="11"/>
  <c r="E148" i="11" s="1"/>
  <c r="J148" i="11"/>
  <c r="G148" i="11"/>
  <c r="Z147" i="11"/>
  <c r="AB147" i="11" s="1"/>
  <c r="Y147" i="11"/>
  <c r="U147" i="11"/>
  <c r="R147" i="11" s="1"/>
  <c r="Q147" i="11"/>
  <c r="N147" i="11"/>
  <c r="M147" i="11"/>
  <c r="J147" i="11"/>
  <c r="G147" i="11"/>
  <c r="E147" i="11"/>
  <c r="Z146" i="11"/>
  <c r="Y146" i="11"/>
  <c r="AB146" i="11" s="1"/>
  <c r="U146" i="11"/>
  <c r="R146" i="11" s="1"/>
  <c r="Q146" i="11"/>
  <c r="N146" i="11"/>
  <c r="M146" i="11"/>
  <c r="J146" i="11"/>
  <c r="G146" i="11" s="1"/>
  <c r="F146" i="11"/>
  <c r="E146" i="11"/>
  <c r="AB145" i="11"/>
  <c r="Z145" i="11"/>
  <c r="Y145" i="11"/>
  <c r="U145" i="11"/>
  <c r="R145" i="11"/>
  <c r="Q145" i="11"/>
  <c r="N145" i="11"/>
  <c r="M145" i="11"/>
  <c r="J145" i="11"/>
  <c r="F145" i="11"/>
  <c r="Z144" i="11"/>
  <c r="AB144" i="11" s="1"/>
  <c r="Y144" i="11"/>
  <c r="U144" i="11"/>
  <c r="F144" i="11" s="1"/>
  <c r="R144" i="11"/>
  <c r="Q144" i="11"/>
  <c r="N144" i="11"/>
  <c r="M144" i="11"/>
  <c r="E144" i="11" s="1"/>
  <c r="D144" i="11" s="1"/>
  <c r="J144" i="11"/>
  <c r="G144" i="11"/>
  <c r="Z143" i="11"/>
  <c r="AB143" i="11" s="1"/>
  <c r="Y143" i="11"/>
  <c r="U143" i="11"/>
  <c r="R143" i="11" s="1"/>
  <c r="Q143" i="11"/>
  <c r="N143" i="11"/>
  <c r="M143" i="11"/>
  <c r="J143" i="11"/>
  <c r="F143" i="11" s="1"/>
  <c r="E143" i="11"/>
  <c r="Z142" i="11"/>
  <c r="Y142" i="11"/>
  <c r="AB142" i="11" s="1"/>
  <c r="U142" i="11"/>
  <c r="R142" i="11" s="1"/>
  <c r="Q142" i="11"/>
  <c r="N142" i="11"/>
  <c r="M142" i="11"/>
  <c r="J142" i="11"/>
  <c r="G142" i="11" s="1"/>
  <c r="E142" i="11"/>
  <c r="AB141" i="11"/>
  <c r="Z141" i="11"/>
  <c r="Y141" i="11"/>
  <c r="U141" i="11"/>
  <c r="R141" i="11"/>
  <c r="Q141" i="11"/>
  <c r="N141" i="11"/>
  <c r="M141" i="11"/>
  <c r="J141" i="11"/>
  <c r="F141" i="11"/>
  <c r="AB140" i="11"/>
  <c r="Z140" i="11"/>
  <c r="Y140" i="11"/>
  <c r="U140" i="11"/>
  <c r="F140" i="11" s="1"/>
  <c r="R140" i="11"/>
  <c r="Q140" i="11"/>
  <c r="N140" i="11"/>
  <c r="M140" i="11"/>
  <c r="E140" i="11" s="1"/>
  <c r="D140" i="11" s="1"/>
  <c r="J140" i="11"/>
  <c r="Z139" i="11"/>
  <c r="Y139" i="11"/>
  <c r="U139" i="11"/>
  <c r="R139" i="11" s="1"/>
  <c r="Q139" i="11"/>
  <c r="N139" i="11"/>
  <c r="M139" i="11"/>
  <c r="J139" i="11"/>
  <c r="G139" i="11"/>
  <c r="E139" i="11"/>
  <c r="Z138" i="11"/>
  <c r="Y138" i="11"/>
  <c r="AB138" i="11" s="1"/>
  <c r="U138" i="11"/>
  <c r="R138" i="11" s="1"/>
  <c r="Q138" i="11"/>
  <c r="N138" i="11"/>
  <c r="M138" i="11"/>
  <c r="J138" i="11"/>
  <c r="G138" i="11" s="1"/>
  <c r="F138" i="11"/>
  <c r="E138" i="11"/>
  <c r="D138" i="11" s="1"/>
  <c r="AB137" i="11"/>
  <c r="Z137" i="11"/>
  <c r="Y137" i="11"/>
  <c r="U137" i="11"/>
  <c r="R137" i="11"/>
  <c r="Q137" i="11"/>
  <c r="N137" i="11"/>
  <c r="M137" i="11"/>
  <c r="J137" i="11"/>
  <c r="F137" i="11"/>
  <c r="Z136" i="11"/>
  <c r="AB136" i="11" s="1"/>
  <c r="Y136" i="11"/>
  <c r="U136" i="11"/>
  <c r="F136" i="11" s="1"/>
  <c r="D136" i="11" s="1"/>
  <c r="R136" i="11"/>
  <c r="Q136" i="11"/>
  <c r="N136" i="11"/>
  <c r="M136" i="11"/>
  <c r="E136" i="11" s="1"/>
  <c r="J136" i="11"/>
  <c r="G136" i="11"/>
  <c r="Z135" i="11"/>
  <c r="Y135" i="11"/>
  <c r="U135" i="11"/>
  <c r="R135" i="11" s="1"/>
  <c r="Q135" i="11"/>
  <c r="N135" i="11"/>
  <c r="M135" i="11"/>
  <c r="J135" i="11"/>
  <c r="F135" i="11" s="1"/>
  <c r="G135" i="11"/>
  <c r="E135" i="11"/>
  <c r="Z134" i="11"/>
  <c r="Y134" i="11"/>
  <c r="U134" i="11"/>
  <c r="R134" i="11" s="1"/>
  <c r="Q134" i="11"/>
  <c r="N134" i="11"/>
  <c r="M134" i="11"/>
  <c r="J134" i="11"/>
  <c r="G134" i="11" s="1"/>
  <c r="F134" i="11"/>
  <c r="E134" i="11"/>
  <c r="Z133" i="11"/>
  <c r="Y133" i="11"/>
  <c r="AB133" i="11" s="1"/>
  <c r="U133" i="11"/>
  <c r="R133" i="11"/>
  <c r="Q133" i="11"/>
  <c r="N133" i="11"/>
  <c r="M133" i="11"/>
  <c r="J133" i="11"/>
  <c r="F133" i="11"/>
  <c r="AB132" i="11"/>
  <c r="Z132" i="11"/>
  <c r="Y132" i="11"/>
  <c r="U132" i="11"/>
  <c r="F132" i="11" s="1"/>
  <c r="R132" i="11"/>
  <c r="Q132" i="11"/>
  <c r="N132" i="11"/>
  <c r="M132" i="11"/>
  <c r="E132" i="11" s="1"/>
  <c r="D132" i="11" s="1"/>
  <c r="J132" i="11"/>
  <c r="Z131" i="11"/>
  <c r="Y131" i="11"/>
  <c r="U131" i="11"/>
  <c r="R131" i="11" s="1"/>
  <c r="Q131" i="11"/>
  <c r="N131" i="11"/>
  <c r="M131" i="11"/>
  <c r="J131" i="11"/>
  <c r="G131" i="11"/>
  <c r="E131" i="11"/>
  <c r="Z130" i="11"/>
  <c r="Y130" i="11"/>
  <c r="AB130" i="11" s="1"/>
  <c r="U130" i="11"/>
  <c r="R130" i="11" s="1"/>
  <c r="Q130" i="11"/>
  <c r="N130" i="11"/>
  <c r="M130" i="11"/>
  <c r="J130" i="11"/>
  <c r="G130" i="11" s="1"/>
  <c r="F130" i="11"/>
  <c r="E130" i="11"/>
  <c r="D130" i="11" s="1"/>
  <c r="AB129" i="11"/>
  <c r="Z129" i="11"/>
  <c r="Y129" i="11"/>
  <c r="U129" i="11"/>
  <c r="R129" i="11"/>
  <c r="Q129" i="11"/>
  <c r="N129" i="11"/>
  <c r="M129" i="11"/>
  <c r="J129" i="11"/>
  <c r="F129" i="11"/>
  <c r="Z128" i="11"/>
  <c r="AB128" i="11" s="1"/>
  <c r="Y128" i="11"/>
  <c r="U128" i="11"/>
  <c r="F128" i="11" s="1"/>
  <c r="D128" i="11" s="1"/>
  <c r="R128" i="11"/>
  <c r="Q128" i="11"/>
  <c r="N128" i="11"/>
  <c r="M128" i="11"/>
  <c r="E128" i="11" s="1"/>
  <c r="J128" i="11"/>
  <c r="G128" i="11"/>
  <c r="Z127" i="11"/>
  <c r="Y127" i="11"/>
  <c r="U127" i="11"/>
  <c r="R127" i="11" s="1"/>
  <c r="Q127" i="11"/>
  <c r="N127" i="11"/>
  <c r="M127" i="11"/>
  <c r="J127" i="11"/>
  <c r="F127" i="11" s="1"/>
  <c r="G127" i="11"/>
  <c r="E127" i="11"/>
  <c r="Z126" i="11"/>
  <c r="Y126" i="11"/>
  <c r="U126" i="11"/>
  <c r="R126" i="11" s="1"/>
  <c r="Q126" i="11"/>
  <c r="N126" i="11"/>
  <c r="M126" i="11"/>
  <c r="J126" i="11"/>
  <c r="G126" i="11" s="1"/>
  <c r="F126" i="11"/>
  <c r="E126" i="11"/>
  <c r="Z125" i="11"/>
  <c r="Y125" i="11"/>
  <c r="AB125" i="11" s="1"/>
  <c r="U125" i="11"/>
  <c r="R125" i="11"/>
  <c r="Q125" i="11"/>
  <c r="N125" i="11"/>
  <c r="M125" i="11"/>
  <c r="J125" i="11"/>
  <c r="F125" i="11"/>
  <c r="AB124" i="11"/>
  <c r="Z124" i="11"/>
  <c r="Y124" i="11"/>
  <c r="U124" i="11"/>
  <c r="F124" i="11" s="1"/>
  <c r="R124" i="11"/>
  <c r="Q124" i="11"/>
  <c r="N124" i="11"/>
  <c r="M124" i="11"/>
  <c r="E124" i="11" s="1"/>
  <c r="D124" i="11" s="1"/>
  <c r="J124" i="11"/>
  <c r="Z123" i="11"/>
  <c r="Y123" i="11"/>
  <c r="U123" i="11"/>
  <c r="R123" i="11" s="1"/>
  <c r="Q123" i="11"/>
  <c r="N123" i="11"/>
  <c r="M123" i="11"/>
  <c r="J123" i="11"/>
  <c r="G123" i="11"/>
  <c r="E123" i="11"/>
  <c r="Z122" i="11"/>
  <c r="Y122" i="11"/>
  <c r="AB122" i="11" s="1"/>
  <c r="U122" i="11"/>
  <c r="R122" i="11" s="1"/>
  <c r="Q122" i="11"/>
  <c r="N122" i="11"/>
  <c r="M122" i="11"/>
  <c r="J122" i="11"/>
  <c r="G122" i="11" s="1"/>
  <c r="F122" i="11"/>
  <c r="E122" i="11"/>
  <c r="D122" i="11" s="1"/>
  <c r="AB121" i="11"/>
  <c r="Z121" i="11"/>
  <c r="Y121" i="11"/>
  <c r="U121" i="11"/>
  <c r="R121" i="11"/>
  <c r="Q121" i="11"/>
  <c r="N121" i="11"/>
  <c r="M121" i="11"/>
  <c r="J121" i="11"/>
  <c r="F121" i="11"/>
  <c r="Z120" i="11"/>
  <c r="AB120" i="11" s="1"/>
  <c r="Y120" i="11"/>
  <c r="U120" i="11"/>
  <c r="F120" i="11" s="1"/>
  <c r="D120" i="11" s="1"/>
  <c r="R120" i="11"/>
  <c r="Q120" i="11"/>
  <c r="N120" i="11"/>
  <c r="M120" i="11"/>
  <c r="E120" i="11" s="1"/>
  <c r="J120" i="11"/>
  <c r="G120" i="11"/>
  <c r="Z119" i="11"/>
  <c r="Y119" i="11"/>
  <c r="U119" i="11"/>
  <c r="R119" i="11" s="1"/>
  <c r="Q119" i="11"/>
  <c r="N119" i="11"/>
  <c r="M119" i="11"/>
  <c r="J119" i="11"/>
  <c r="F119" i="11" s="1"/>
  <c r="G119" i="11"/>
  <c r="E119" i="11"/>
  <c r="Z118" i="11"/>
  <c r="Y118" i="11"/>
  <c r="U118" i="11"/>
  <c r="R118" i="11" s="1"/>
  <c r="Q118" i="11"/>
  <c r="N118" i="11"/>
  <c r="M118" i="11"/>
  <c r="J118" i="11"/>
  <c r="G118" i="11" s="1"/>
  <c r="F118" i="11"/>
  <c r="E118" i="11"/>
  <c r="Z117" i="11"/>
  <c r="Y117" i="11"/>
  <c r="AB117" i="11" s="1"/>
  <c r="U117" i="11"/>
  <c r="R117" i="11"/>
  <c r="Q117" i="11"/>
  <c r="N117" i="11"/>
  <c r="M117" i="11"/>
  <c r="J117" i="11"/>
  <c r="F117" i="11"/>
  <c r="AB116" i="11"/>
  <c r="Z116" i="11"/>
  <c r="Y116" i="11"/>
  <c r="U116" i="11"/>
  <c r="F116" i="11" s="1"/>
  <c r="R116" i="11"/>
  <c r="Q116" i="11"/>
  <c r="N116" i="11"/>
  <c r="M116" i="11"/>
  <c r="E116" i="11" s="1"/>
  <c r="D116" i="11" s="1"/>
  <c r="J116" i="11"/>
  <c r="Z115" i="11"/>
  <c r="Y115" i="11"/>
  <c r="U115" i="11"/>
  <c r="R115" i="11" s="1"/>
  <c r="Q115" i="11"/>
  <c r="N115" i="11"/>
  <c r="M115" i="11"/>
  <c r="J115" i="11"/>
  <c r="G115" i="11"/>
  <c r="E115" i="11"/>
  <c r="Z114" i="11"/>
  <c r="Y114" i="11"/>
  <c r="AB114" i="11" s="1"/>
  <c r="U114" i="11"/>
  <c r="R114" i="11" s="1"/>
  <c r="Q114" i="11"/>
  <c r="N114" i="11"/>
  <c r="M114" i="11"/>
  <c r="J114" i="11"/>
  <c r="G114" i="11" s="1"/>
  <c r="F114" i="11"/>
  <c r="E114" i="11"/>
  <c r="D114" i="11" s="1"/>
  <c r="AB113" i="11"/>
  <c r="Z113" i="11"/>
  <c r="Y113" i="11"/>
  <c r="U113" i="11"/>
  <c r="R113" i="11"/>
  <c r="Q113" i="11"/>
  <c r="N113" i="11"/>
  <c r="M113" i="11"/>
  <c r="J113" i="11"/>
  <c r="F113" i="11"/>
  <c r="Z112" i="11"/>
  <c r="AB112" i="11" s="1"/>
  <c r="Y112" i="11"/>
  <c r="U112" i="11"/>
  <c r="F112" i="11" s="1"/>
  <c r="D112" i="11" s="1"/>
  <c r="R112" i="11"/>
  <c r="Q112" i="11"/>
  <c r="N112" i="11"/>
  <c r="M112" i="11"/>
  <c r="E112" i="11" s="1"/>
  <c r="J112" i="11"/>
  <c r="G112" i="11"/>
  <c r="Z111" i="11"/>
  <c r="Y111" i="11"/>
  <c r="U111" i="11"/>
  <c r="R111" i="11" s="1"/>
  <c r="Q111" i="11"/>
  <c r="N111" i="11"/>
  <c r="M111" i="11"/>
  <c r="J111" i="11"/>
  <c r="F111" i="11" s="1"/>
  <c r="G111" i="11"/>
  <c r="E111" i="11"/>
  <c r="Z110" i="11"/>
  <c r="Y110" i="11"/>
  <c r="U110" i="11"/>
  <c r="R110" i="11" s="1"/>
  <c r="Q110" i="11"/>
  <c r="N110" i="11"/>
  <c r="M110" i="11"/>
  <c r="J110" i="11"/>
  <c r="G110" i="11" s="1"/>
  <c r="F110" i="11"/>
  <c r="E110" i="11"/>
  <c r="Z109" i="11"/>
  <c r="Y109" i="11"/>
  <c r="AB109" i="11" s="1"/>
  <c r="U109" i="11"/>
  <c r="R109" i="11"/>
  <c r="Q109" i="11"/>
  <c r="N109" i="11"/>
  <c r="M109" i="11"/>
  <c r="J109" i="11"/>
  <c r="F109" i="11"/>
  <c r="AB108" i="11"/>
  <c r="Z108" i="11"/>
  <c r="Y108" i="11"/>
  <c r="U108" i="11"/>
  <c r="F108" i="11" s="1"/>
  <c r="R108" i="11"/>
  <c r="Q108" i="11"/>
  <c r="N108" i="11"/>
  <c r="M108" i="11"/>
  <c r="E108" i="11" s="1"/>
  <c r="D108" i="11" s="1"/>
  <c r="J108" i="11"/>
  <c r="Z107" i="11"/>
  <c r="Y107" i="11"/>
  <c r="U107" i="11"/>
  <c r="R107" i="11" s="1"/>
  <c r="Q107" i="11"/>
  <c r="N107" i="11"/>
  <c r="M107" i="11"/>
  <c r="J107" i="11"/>
  <c r="G107" i="11"/>
  <c r="E107" i="11"/>
  <c r="Z106" i="11"/>
  <c r="Y106" i="11"/>
  <c r="AB106" i="11" s="1"/>
  <c r="U106" i="11"/>
  <c r="R106" i="11" s="1"/>
  <c r="Q106" i="11"/>
  <c r="N106" i="11"/>
  <c r="M106" i="11"/>
  <c r="J106" i="11"/>
  <c r="G106" i="11" s="1"/>
  <c r="F106" i="11"/>
  <c r="E106" i="11"/>
  <c r="D106" i="11" s="1"/>
  <c r="AB105" i="11"/>
  <c r="Z105" i="11"/>
  <c r="Y105" i="11"/>
  <c r="U105" i="11"/>
  <c r="R105" i="11"/>
  <c r="Q105" i="11"/>
  <c r="N105" i="11"/>
  <c r="M105" i="11"/>
  <c r="J105" i="11"/>
  <c r="F105" i="11"/>
  <c r="Z104" i="11"/>
  <c r="AB104" i="11" s="1"/>
  <c r="Y104" i="11"/>
  <c r="U104" i="11"/>
  <c r="F104" i="11" s="1"/>
  <c r="D104" i="11" s="1"/>
  <c r="R104" i="11"/>
  <c r="Q104" i="11"/>
  <c r="N104" i="11"/>
  <c r="M104" i="11"/>
  <c r="E104" i="11" s="1"/>
  <c r="J104" i="11"/>
  <c r="G104" i="11"/>
  <c r="Z103" i="11"/>
  <c r="Y103" i="11"/>
  <c r="U103" i="11"/>
  <c r="R103" i="11" s="1"/>
  <c r="Q103" i="11"/>
  <c r="N103" i="11"/>
  <c r="M103" i="11"/>
  <c r="J103" i="11"/>
  <c r="F103" i="11" s="1"/>
  <c r="G103" i="11"/>
  <c r="E103" i="11"/>
  <c r="Z102" i="11"/>
  <c r="Y102" i="11"/>
  <c r="U102" i="11"/>
  <c r="R102" i="11" s="1"/>
  <c r="Q102" i="11"/>
  <c r="N102" i="11"/>
  <c r="M102" i="11"/>
  <c r="J102" i="11"/>
  <c r="G102" i="11" s="1"/>
  <c r="F102" i="11"/>
  <c r="E102" i="11"/>
  <c r="Z101" i="11"/>
  <c r="Y101" i="11"/>
  <c r="AB101" i="11" s="1"/>
  <c r="U101" i="11"/>
  <c r="R101" i="11"/>
  <c r="Q101" i="11"/>
  <c r="N101" i="11"/>
  <c r="M101" i="11"/>
  <c r="J101" i="11"/>
  <c r="F101" i="11"/>
  <c r="AB100" i="11"/>
  <c r="Z100" i="11"/>
  <c r="Y100" i="11"/>
  <c r="U100" i="11"/>
  <c r="F100" i="11" s="1"/>
  <c r="R100" i="11"/>
  <c r="Q100" i="11"/>
  <c r="N100" i="11"/>
  <c r="M100" i="11"/>
  <c r="E100" i="11" s="1"/>
  <c r="D100" i="11" s="1"/>
  <c r="J100" i="11"/>
  <c r="Z99" i="11"/>
  <c r="Y99" i="11"/>
  <c r="U99" i="11"/>
  <c r="R99" i="11" s="1"/>
  <c r="Q99" i="11"/>
  <c r="N99" i="11"/>
  <c r="M99" i="11"/>
  <c r="J99" i="11"/>
  <c r="G99" i="11"/>
  <c r="E99" i="11"/>
  <c r="Z98" i="11"/>
  <c r="Y98" i="11"/>
  <c r="AB98" i="11" s="1"/>
  <c r="U98" i="11"/>
  <c r="R98" i="11" s="1"/>
  <c r="Q98" i="11"/>
  <c r="N98" i="11"/>
  <c r="M98" i="11"/>
  <c r="J98" i="11"/>
  <c r="G98" i="11" s="1"/>
  <c r="F98" i="11"/>
  <c r="E98" i="11"/>
  <c r="D98" i="11" s="1"/>
  <c r="AB97" i="11"/>
  <c r="Z97" i="11"/>
  <c r="Y97" i="11"/>
  <c r="U97" i="11"/>
  <c r="R97" i="11"/>
  <c r="Q97" i="11"/>
  <c r="N97" i="11"/>
  <c r="M97" i="11"/>
  <c r="J97" i="11"/>
  <c r="F97" i="11"/>
  <c r="Z96" i="11"/>
  <c r="AB96" i="11" s="1"/>
  <c r="Y96" i="11"/>
  <c r="U96" i="11"/>
  <c r="F96" i="11" s="1"/>
  <c r="D96" i="11" s="1"/>
  <c r="R96" i="11"/>
  <c r="Q96" i="11"/>
  <c r="N96" i="11"/>
  <c r="M96" i="11"/>
  <c r="E96" i="11" s="1"/>
  <c r="J96" i="11"/>
  <c r="G96" i="11"/>
  <c r="Z95" i="11"/>
  <c r="Y95" i="11"/>
  <c r="U95" i="11"/>
  <c r="R95" i="11" s="1"/>
  <c r="Q95" i="11"/>
  <c r="N95" i="11"/>
  <c r="M95" i="11"/>
  <c r="J95" i="11"/>
  <c r="F95" i="11" s="1"/>
  <c r="G95" i="11"/>
  <c r="E95" i="11"/>
  <c r="Z94" i="11"/>
  <c r="Y94" i="11"/>
  <c r="U94" i="11"/>
  <c r="R94" i="11" s="1"/>
  <c r="Q94" i="11"/>
  <c r="N94" i="11"/>
  <c r="M94" i="11"/>
  <c r="J94" i="11"/>
  <c r="G94" i="11" s="1"/>
  <c r="F94" i="11"/>
  <c r="E94" i="11"/>
  <c r="Z93" i="11"/>
  <c r="Y93" i="11"/>
  <c r="AB93" i="11" s="1"/>
  <c r="U93" i="11"/>
  <c r="R93" i="11"/>
  <c r="Q93" i="11"/>
  <c r="N93" i="11"/>
  <c r="M93" i="11"/>
  <c r="J93" i="11"/>
  <c r="F93" i="11"/>
  <c r="AB92" i="11"/>
  <c r="Z92" i="11"/>
  <c r="Y92" i="11"/>
  <c r="U92" i="11"/>
  <c r="F92" i="11" s="1"/>
  <c r="R92" i="11"/>
  <c r="Q92" i="11"/>
  <c r="N92" i="11"/>
  <c r="M92" i="11"/>
  <c r="G92" i="11" s="1"/>
  <c r="J92" i="11"/>
  <c r="Z91" i="11"/>
  <c r="AB91" i="11" s="1"/>
  <c r="Y91" i="11"/>
  <c r="U91" i="11"/>
  <c r="R91" i="11" s="1"/>
  <c r="Q91" i="11"/>
  <c r="N91" i="11"/>
  <c r="M91" i="11"/>
  <c r="J91" i="11"/>
  <c r="G91" i="11" s="1"/>
  <c r="E91" i="11"/>
  <c r="AB90" i="11"/>
  <c r="Z90" i="11"/>
  <c r="Y90" i="11"/>
  <c r="U90" i="11"/>
  <c r="R90" i="11" s="1"/>
  <c r="Q90" i="11"/>
  <c r="N90" i="11"/>
  <c r="M90" i="11"/>
  <c r="E90" i="11" s="1"/>
  <c r="D90" i="11" s="1"/>
  <c r="J90" i="11"/>
  <c r="G90" i="11" s="1"/>
  <c r="F90" i="11"/>
  <c r="AB89" i="11"/>
  <c r="Z89" i="11"/>
  <c r="Y89" i="11"/>
  <c r="U89" i="11"/>
  <c r="R89" i="11"/>
  <c r="Q89" i="11"/>
  <c r="N89" i="11"/>
  <c r="M89" i="11"/>
  <c r="E89" i="11" s="1"/>
  <c r="J89" i="11"/>
  <c r="F89" i="11"/>
  <c r="D89" i="11"/>
  <c r="AB88" i="11"/>
  <c r="Z88" i="11"/>
  <c r="Y88" i="11"/>
  <c r="U88" i="11"/>
  <c r="F88" i="11" s="1"/>
  <c r="R88" i="11"/>
  <c r="Q88" i="11"/>
  <c r="N88" i="11"/>
  <c r="M88" i="11"/>
  <c r="E88" i="11" s="1"/>
  <c r="D88" i="11" s="1"/>
  <c r="J88" i="11"/>
  <c r="Z87" i="11"/>
  <c r="Y87" i="11"/>
  <c r="U87" i="11"/>
  <c r="R87" i="11" s="1"/>
  <c r="Q87" i="11"/>
  <c r="N87" i="11"/>
  <c r="M87" i="11"/>
  <c r="J87" i="11"/>
  <c r="G87" i="11"/>
  <c r="E87" i="11"/>
  <c r="AB86" i="11"/>
  <c r="Z86" i="11"/>
  <c r="Y86" i="11"/>
  <c r="U86" i="11"/>
  <c r="R86" i="11" s="1"/>
  <c r="Q86" i="11"/>
  <c r="N86" i="11"/>
  <c r="M86" i="11"/>
  <c r="J86" i="11"/>
  <c r="G86" i="11" s="1"/>
  <c r="F86" i="11"/>
  <c r="E86" i="11"/>
  <c r="D86" i="11" s="1"/>
  <c r="Z85" i="11"/>
  <c r="Y85" i="11"/>
  <c r="AB85" i="11" s="1"/>
  <c r="U85" i="11"/>
  <c r="R85" i="11"/>
  <c r="Q85" i="11"/>
  <c r="N85" i="11"/>
  <c r="M85" i="11"/>
  <c r="E85" i="11" s="1"/>
  <c r="J85" i="11"/>
  <c r="F85" i="11"/>
  <c r="D85" i="11" s="1"/>
  <c r="Z84" i="11"/>
  <c r="AB84" i="11" s="1"/>
  <c r="Y84" i="11"/>
  <c r="U84" i="11"/>
  <c r="F84" i="11" s="1"/>
  <c r="Q84" i="11"/>
  <c r="N84" i="11"/>
  <c r="M84" i="11"/>
  <c r="E84" i="11" s="1"/>
  <c r="D84" i="11" s="1"/>
  <c r="J84" i="11"/>
  <c r="G84" i="11"/>
  <c r="Z83" i="11"/>
  <c r="AB83" i="11" s="1"/>
  <c r="Y83" i="11"/>
  <c r="U83" i="11"/>
  <c r="R83" i="11" s="1"/>
  <c r="Q83" i="11"/>
  <c r="N83" i="11"/>
  <c r="M83" i="11"/>
  <c r="J83" i="11"/>
  <c r="G83" i="11" s="1"/>
  <c r="E83" i="11"/>
  <c r="Z82" i="11"/>
  <c r="Y82" i="11"/>
  <c r="AB82" i="11" s="1"/>
  <c r="U82" i="11"/>
  <c r="R82" i="11" s="1"/>
  <c r="Q82" i="11"/>
  <c r="N82" i="11"/>
  <c r="M82" i="11"/>
  <c r="J82" i="11"/>
  <c r="F82" i="11"/>
  <c r="E82" i="11"/>
  <c r="D82" i="11" s="1"/>
  <c r="AB81" i="11"/>
  <c r="Z81" i="11"/>
  <c r="Y81" i="11"/>
  <c r="U81" i="11"/>
  <c r="R81" i="11"/>
  <c r="Q81" i="11"/>
  <c r="N81" i="11"/>
  <c r="M81" i="11"/>
  <c r="E81" i="11" s="1"/>
  <c r="D81" i="11" s="1"/>
  <c r="J81" i="11"/>
  <c r="F81" i="11"/>
  <c r="Z80" i="11"/>
  <c r="AB80" i="11" s="1"/>
  <c r="Y80" i="11"/>
  <c r="U80" i="11"/>
  <c r="F80" i="11" s="1"/>
  <c r="R80" i="11"/>
  <c r="Q80" i="11"/>
  <c r="N80" i="11"/>
  <c r="M80" i="11"/>
  <c r="J80" i="11"/>
  <c r="G80" i="11"/>
  <c r="E80" i="11"/>
  <c r="D80" i="11" s="1"/>
  <c r="Z79" i="11"/>
  <c r="Y79" i="11"/>
  <c r="U79" i="11"/>
  <c r="R79" i="11" s="1"/>
  <c r="Q79" i="11"/>
  <c r="N79" i="11"/>
  <c r="M79" i="11"/>
  <c r="J79" i="11"/>
  <c r="G79" i="11"/>
  <c r="E79" i="11"/>
  <c r="Z78" i="11"/>
  <c r="Y78" i="11"/>
  <c r="AB78" i="11" s="1"/>
  <c r="U78" i="11"/>
  <c r="R78" i="11" s="1"/>
  <c r="Q78" i="11"/>
  <c r="N78" i="11"/>
  <c r="M78" i="11"/>
  <c r="J78" i="11"/>
  <c r="G78" i="11" s="1"/>
  <c r="E78" i="11"/>
  <c r="AB77" i="11"/>
  <c r="Z77" i="11"/>
  <c r="Y77" i="11"/>
  <c r="U77" i="11"/>
  <c r="R77" i="11"/>
  <c r="Q77" i="11"/>
  <c r="N77" i="11"/>
  <c r="M77" i="11"/>
  <c r="E77" i="11" s="1"/>
  <c r="D77" i="11" s="1"/>
  <c r="J77" i="11"/>
  <c r="F77" i="11"/>
  <c r="Z76" i="11"/>
  <c r="AB76" i="11" s="1"/>
  <c r="Y76" i="11"/>
  <c r="U76" i="11"/>
  <c r="F76" i="11" s="1"/>
  <c r="D76" i="11" s="1"/>
  <c r="Q76" i="11"/>
  <c r="N76" i="11"/>
  <c r="M76" i="11"/>
  <c r="J76" i="11"/>
  <c r="G76" i="11"/>
  <c r="E76" i="11"/>
  <c r="Z75" i="11"/>
  <c r="AB75" i="11" s="1"/>
  <c r="Y75" i="11"/>
  <c r="U75" i="11"/>
  <c r="R75" i="11" s="1"/>
  <c r="Q75" i="11"/>
  <c r="N75" i="11"/>
  <c r="M75" i="11"/>
  <c r="J75" i="11"/>
  <c r="F75" i="11" s="1"/>
  <c r="E75" i="11"/>
  <c r="Z74" i="11"/>
  <c r="Y74" i="11"/>
  <c r="AB74" i="11" s="1"/>
  <c r="U74" i="11"/>
  <c r="R74" i="11" s="1"/>
  <c r="Q74" i="11"/>
  <c r="N74" i="11"/>
  <c r="M74" i="11"/>
  <c r="E74" i="11" s="1"/>
  <c r="J74" i="11"/>
  <c r="Z73" i="11"/>
  <c r="AB73" i="11" s="1"/>
  <c r="Y73" i="11"/>
  <c r="U73" i="11"/>
  <c r="R73" i="11"/>
  <c r="Q73" i="11"/>
  <c r="N73" i="11"/>
  <c r="M73" i="11"/>
  <c r="E73" i="11" s="1"/>
  <c r="D73" i="11" s="1"/>
  <c r="J73" i="11"/>
  <c r="G73" i="11"/>
  <c r="F73" i="11"/>
  <c r="Z72" i="11"/>
  <c r="AB72" i="11" s="1"/>
  <c r="Y72" i="11"/>
  <c r="U72" i="11"/>
  <c r="F72" i="11" s="1"/>
  <c r="R72" i="11"/>
  <c r="Q72" i="11"/>
  <c r="N72" i="11"/>
  <c r="M72" i="11"/>
  <c r="J72" i="11"/>
  <c r="G72" i="11"/>
  <c r="E72" i="11"/>
  <c r="D72" i="11"/>
  <c r="Z71" i="11"/>
  <c r="Y71" i="11"/>
  <c r="U71" i="11"/>
  <c r="R71" i="11" s="1"/>
  <c r="Q71" i="11"/>
  <c r="N71" i="11"/>
  <c r="M71" i="11"/>
  <c r="J71" i="11"/>
  <c r="F71" i="11" s="1"/>
  <c r="G71" i="11"/>
  <c r="E71" i="11"/>
  <c r="AB70" i="11"/>
  <c r="Z70" i="11"/>
  <c r="Y70" i="11"/>
  <c r="U70" i="11"/>
  <c r="R70" i="11" s="1"/>
  <c r="Q70" i="11"/>
  <c r="N70" i="11"/>
  <c r="M70" i="11"/>
  <c r="J70" i="11"/>
  <c r="G70" i="11" s="1"/>
  <c r="E70" i="11"/>
  <c r="Z69" i="11"/>
  <c r="AB69" i="11" s="1"/>
  <c r="Y69" i="11"/>
  <c r="U69" i="11"/>
  <c r="R69" i="11"/>
  <c r="Q69" i="11"/>
  <c r="N69" i="11"/>
  <c r="M69" i="11"/>
  <c r="E69" i="11" s="1"/>
  <c r="D69" i="11" s="1"/>
  <c r="J69" i="11"/>
  <c r="G69" i="11"/>
  <c r="F69" i="11"/>
  <c r="AB68" i="11"/>
  <c r="Z68" i="11"/>
  <c r="Y68" i="11"/>
  <c r="U68" i="11"/>
  <c r="F68" i="11" s="1"/>
  <c r="R68" i="11"/>
  <c r="Q68" i="11"/>
  <c r="N68" i="11"/>
  <c r="M68" i="11"/>
  <c r="G68" i="11" s="1"/>
  <c r="J68" i="11"/>
  <c r="Z67" i="11"/>
  <c r="AB67" i="11" s="1"/>
  <c r="Y67" i="11"/>
  <c r="U67" i="11"/>
  <c r="R67" i="11" s="1"/>
  <c r="Q67" i="11"/>
  <c r="N67" i="11"/>
  <c r="M67" i="11"/>
  <c r="J67" i="11"/>
  <c r="F67" i="11" s="1"/>
  <c r="G67" i="11"/>
  <c r="E67" i="11"/>
  <c r="D67" i="11" s="1"/>
  <c r="Z66" i="11"/>
  <c r="Y66" i="11"/>
  <c r="AB66" i="11" s="1"/>
  <c r="U66" i="11"/>
  <c r="R66" i="11" s="1"/>
  <c r="Q66" i="11"/>
  <c r="N66" i="11"/>
  <c r="M66" i="11"/>
  <c r="E66" i="11" s="1"/>
  <c r="D66" i="11" s="1"/>
  <c r="J66" i="11"/>
  <c r="F66" i="11"/>
  <c r="Z65" i="11"/>
  <c r="AB65" i="11" s="1"/>
  <c r="Y65" i="11"/>
  <c r="U65" i="11"/>
  <c r="R65" i="11"/>
  <c r="Q65" i="11"/>
  <c r="N65" i="11"/>
  <c r="M65" i="11"/>
  <c r="E65" i="11" s="1"/>
  <c r="J65" i="11"/>
  <c r="G65" i="11"/>
  <c r="F65" i="11"/>
  <c r="D65" i="11"/>
  <c r="Z64" i="11"/>
  <c r="AB64" i="11" s="1"/>
  <c r="Y64" i="11"/>
  <c r="U64" i="11"/>
  <c r="F64" i="11" s="1"/>
  <c r="R64" i="11"/>
  <c r="Q64" i="11"/>
  <c r="N64" i="11"/>
  <c r="M64" i="11"/>
  <c r="J64" i="11"/>
  <c r="G64" i="11"/>
  <c r="E64" i="11"/>
  <c r="D64" i="11" s="1"/>
  <c r="Z63" i="11"/>
  <c r="AB63" i="11" s="1"/>
  <c r="Y63" i="11"/>
  <c r="U63" i="11"/>
  <c r="R63" i="11" s="1"/>
  <c r="Q63" i="11"/>
  <c r="N63" i="11"/>
  <c r="M63" i="11"/>
  <c r="J63" i="11"/>
  <c r="F63" i="11" s="1"/>
  <c r="G63" i="11"/>
  <c r="E63" i="11"/>
  <c r="D63" i="11" s="1"/>
  <c r="AB62" i="11"/>
  <c r="Z62" i="11"/>
  <c r="Y62" i="11"/>
  <c r="U62" i="11"/>
  <c r="R62" i="11" s="1"/>
  <c r="Q62" i="11"/>
  <c r="N62" i="11"/>
  <c r="M62" i="11"/>
  <c r="E62" i="11" s="1"/>
  <c r="J62" i="11"/>
  <c r="G62" i="11" s="1"/>
  <c r="Z61" i="11"/>
  <c r="AB61" i="11" s="1"/>
  <c r="Y61" i="11"/>
  <c r="U61" i="11"/>
  <c r="R61" i="11"/>
  <c r="Q61" i="11"/>
  <c r="N61" i="11"/>
  <c r="M61" i="11"/>
  <c r="E61" i="11" s="1"/>
  <c r="J61" i="11"/>
  <c r="G61" i="11"/>
  <c r="F61" i="11"/>
  <c r="D61" i="11"/>
  <c r="AB60" i="11"/>
  <c r="Z60" i="11"/>
  <c r="Y60" i="11"/>
  <c r="U60" i="11"/>
  <c r="F60" i="11" s="1"/>
  <c r="Q60" i="11"/>
  <c r="N60" i="11"/>
  <c r="M60" i="11"/>
  <c r="G60" i="11" s="1"/>
  <c r="J60" i="11"/>
  <c r="Z59" i="11"/>
  <c r="AB59" i="11" s="1"/>
  <c r="Y59" i="11"/>
  <c r="U59" i="11"/>
  <c r="R59" i="11" s="1"/>
  <c r="Q59" i="11"/>
  <c r="N59" i="11"/>
  <c r="M59" i="11"/>
  <c r="J59" i="11"/>
  <c r="G59" i="11" s="1"/>
  <c r="E59" i="11"/>
  <c r="AB58" i="11"/>
  <c r="Z58" i="11"/>
  <c r="Y58" i="11"/>
  <c r="U58" i="11"/>
  <c r="R58" i="11" s="1"/>
  <c r="Q58" i="11"/>
  <c r="N58" i="11"/>
  <c r="M58" i="11"/>
  <c r="E58" i="11" s="1"/>
  <c r="D58" i="11" s="1"/>
  <c r="J58" i="11"/>
  <c r="G58" i="11" s="1"/>
  <c r="F58" i="11"/>
  <c r="AB57" i="11"/>
  <c r="Z57" i="11"/>
  <c r="Y57" i="11"/>
  <c r="U57" i="11"/>
  <c r="R57" i="11"/>
  <c r="Q57" i="11"/>
  <c r="N57" i="11"/>
  <c r="M57" i="11"/>
  <c r="E57" i="11" s="1"/>
  <c r="J57" i="11"/>
  <c r="F57" i="11"/>
  <c r="D57" i="11"/>
  <c r="AB56" i="11"/>
  <c r="Z56" i="11"/>
  <c r="Y56" i="11"/>
  <c r="U56" i="11"/>
  <c r="F56" i="11" s="1"/>
  <c r="R56" i="11"/>
  <c r="Q56" i="11"/>
  <c r="N56" i="11"/>
  <c r="M56" i="11"/>
  <c r="E56" i="11" s="1"/>
  <c r="D56" i="11" s="1"/>
  <c r="J56" i="11"/>
  <c r="Z55" i="11"/>
  <c r="Y55" i="11"/>
  <c r="U55" i="11"/>
  <c r="R55" i="11" s="1"/>
  <c r="Q55" i="11"/>
  <c r="N55" i="11"/>
  <c r="M55" i="11"/>
  <c r="J55" i="11"/>
  <c r="G55" i="11"/>
  <c r="E55" i="11"/>
  <c r="AB54" i="11"/>
  <c r="Z54" i="11"/>
  <c r="Y54" i="11"/>
  <c r="U54" i="11"/>
  <c r="R54" i="11" s="1"/>
  <c r="Q54" i="11"/>
  <c r="N54" i="11"/>
  <c r="M54" i="11"/>
  <c r="J54" i="11"/>
  <c r="G54" i="11" s="1"/>
  <c r="F54" i="11"/>
  <c r="E54" i="11"/>
  <c r="D54" i="11" s="1"/>
  <c r="Z53" i="11"/>
  <c r="Y53" i="11"/>
  <c r="AB53" i="11" s="1"/>
  <c r="U53" i="11"/>
  <c r="R53" i="11"/>
  <c r="Q53" i="11"/>
  <c r="N53" i="11"/>
  <c r="M53" i="11"/>
  <c r="E53" i="11" s="1"/>
  <c r="J53" i="11"/>
  <c r="F53" i="11"/>
  <c r="D53" i="11" s="1"/>
  <c r="Z52" i="11"/>
  <c r="AB52" i="11" s="1"/>
  <c r="Y52" i="11"/>
  <c r="U52" i="11"/>
  <c r="F52" i="11" s="1"/>
  <c r="Q52" i="11"/>
  <c r="N52" i="11"/>
  <c r="M52" i="11"/>
  <c r="E52" i="11" s="1"/>
  <c r="D52" i="11" s="1"/>
  <c r="J52" i="11"/>
  <c r="G52" i="11"/>
  <c r="Z51" i="11"/>
  <c r="AB51" i="11" s="1"/>
  <c r="Y51" i="11"/>
  <c r="U51" i="11"/>
  <c r="R51" i="11" s="1"/>
  <c r="Q51" i="11"/>
  <c r="N51" i="11"/>
  <c r="M51" i="11"/>
  <c r="J51" i="11"/>
  <c r="G51" i="11" s="1"/>
  <c r="E51" i="11"/>
  <c r="AB50" i="11"/>
  <c r="Z50" i="11"/>
  <c r="Y50" i="11"/>
  <c r="U50" i="11"/>
  <c r="R50" i="11" s="1"/>
  <c r="Q50" i="11"/>
  <c r="N50" i="11"/>
  <c r="M50" i="11"/>
  <c r="J50" i="11"/>
  <c r="G50" i="11" s="1"/>
  <c r="F50" i="11"/>
  <c r="E50" i="11"/>
  <c r="D50" i="11" s="1"/>
  <c r="Z49" i="11"/>
  <c r="AB49" i="11" s="1"/>
  <c r="Y49" i="11"/>
  <c r="U49" i="11"/>
  <c r="R49" i="11"/>
  <c r="Q49" i="11"/>
  <c r="N49" i="11"/>
  <c r="M49" i="11"/>
  <c r="E49" i="11" s="1"/>
  <c r="J49" i="11"/>
  <c r="G49" i="11" s="1"/>
  <c r="Z48" i="11"/>
  <c r="AB48" i="11" s="1"/>
  <c r="Y48" i="11"/>
  <c r="U48" i="11"/>
  <c r="R48" i="11" s="1"/>
  <c r="Q48" i="11"/>
  <c r="N48" i="11"/>
  <c r="M48" i="11"/>
  <c r="E48" i="11" s="1"/>
  <c r="J48" i="11"/>
  <c r="F48" i="11" s="1"/>
  <c r="G48" i="11"/>
  <c r="Z47" i="11"/>
  <c r="Y47" i="11"/>
  <c r="U47" i="11"/>
  <c r="F47" i="11" s="1"/>
  <c r="D47" i="11" s="1"/>
  <c r="R47" i="11"/>
  <c r="Q47" i="11"/>
  <c r="N47" i="11"/>
  <c r="M47" i="11"/>
  <c r="J47" i="11"/>
  <c r="G47" i="11" s="1"/>
  <c r="E47" i="11"/>
  <c r="Z46" i="11"/>
  <c r="Y46" i="11"/>
  <c r="AB46" i="11" s="1"/>
  <c r="U46" i="11"/>
  <c r="R46" i="11"/>
  <c r="Q46" i="11"/>
  <c r="N46" i="11"/>
  <c r="M46" i="11"/>
  <c r="J46" i="11"/>
  <c r="G46" i="11" s="1"/>
  <c r="E46" i="11"/>
  <c r="Z45" i="11"/>
  <c r="AB45" i="11" s="1"/>
  <c r="Y45" i="11"/>
  <c r="U45" i="11"/>
  <c r="R45" i="11"/>
  <c r="Q45" i="11"/>
  <c r="N45" i="11"/>
  <c r="M45" i="11"/>
  <c r="E45" i="11" s="1"/>
  <c r="J45" i="11"/>
  <c r="F45" i="11" s="1"/>
  <c r="G45" i="11"/>
  <c r="Z44" i="11"/>
  <c r="AB44" i="11" s="1"/>
  <c r="Y44" i="11"/>
  <c r="U44" i="11"/>
  <c r="F44" i="11" s="1"/>
  <c r="D44" i="11" s="1"/>
  <c r="R44" i="11"/>
  <c r="Q44" i="11"/>
  <c r="N44" i="11"/>
  <c r="M44" i="11"/>
  <c r="J44" i="11"/>
  <c r="G44" i="11" s="1"/>
  <c r="E44" i="11"/>
  <c r="Z43" i="11"/>
  <c r="AB43" i="11" s="1"/>
  <c r="Y43" i="11"/>
  <c r="U43" i="11"/>
  <c r="R43" i="11" s="1"/>
  <c r="Q43" i="11"/>
  <c r="N43" i="11"/>
  <c r="M43" i="11"/>
  <c r="J43" i="11"/>
  <c r="F43" i="11" s="1"/>
  <c r="G43" i="11"/>
  <c r="E43" i="11"/>
  <c r="AB42" i="11"/>
  <c r="Z42" i="11"/>
  <c r="Y42" i="11"/>
  <c r="U42" i="11"/>
  <c r="R42" i="11" s="1"/>
  <c r="Q42" i="11"/>
  <c r="N42" i="11"/>
  <c r="M42" i="11"/>
  <c r="E42" i="11" s="1"/>
  <c r="D42" i="11" s="1"/>
  <c r="J42" i="11"/>
  <c r="G42" i="11" s="1"/>
  <c r="F42" i="11"/>
  <c r="Z41" i="11"/>
  <c r="AB41" i="11" s="1"/>
  <c r="Y41" i="11"/>
  <c r="U41" i="11"/>
  <c r="R41" i="11"/>
  <c r="Q41" i="11"/>
  <c r="N41" i="11"/>
  <c r="M41" i="11"/>
  <c r="E41" i="11" s="1"/>
  <c r="J41" i="11"/>
  <c r="G41" i="11" s="1"/>
  <c r="F41" i="11"/>
  <c r="D41" i="11"/>
  <c r="AB40" i="11"/>
  <c r="Z40" i="11"/>
  <c r="Y40" i="11"/>
  <c r="U40" i="11"/>
  <c r="R40" i="11" s="1"/>
  <c r="Q40" i="11"/>
  <c r="N40" i="11"/>
  <c r="M40" i="11"/>
  <c r="G40" i="11" s="1"/>
  <c r="J40" i="11"/>
  <c r="F40" i="11" s="1"/>
  <c r="Z39" i="11"/>
  <c r="Y39" i="11"/>
  <c r="U39" i="11"/>
  <c r="R39" i="11"/>
  <c r="Q39" i="11"/>
  <c r="N39" i="11"/>
  <c r="M39" i="11"/>
  <c r="J39" i="11"/>
  <c r="G39" i="11"/>
  <c r="F39" i="11"/>
  <c r="D39" i="11" s="1"/>
  <c r="E39" i="11"/>
  <c r="Z38" i="11"/>
  <c r="Y38" i="11"/>
  <c r="AB38" i="11" s="1"/>
  <c r="U38" i="11"/>
  <c r="R38" i="11"/>
  <c r="Q38" i="11"/>
  <c r="N38" i="11"/>
  <c r="M38" i="11"/>
  <c r="J38" i="11"/>
  <c r="G38" i="11" s="1"/>
  <c r="E38" i="11"/>
  <c r="AB37" i="11"/>
  <c r="Z37" i="11"/>
  <c r="Y37" i="11"/>
  <c r="U37" i="11"/>
  <c r="R37" i="11"/>
  <c r="Q37" i="11"/>
  <c r="N37" i="11"/>
  <c r="M37" i="11"/>
  <c r="E37" i="11" s="1"/>
  <c r="J37" i="11"/>
  <c r="F37" i="11" s="1"/>
  <c r="Z36" i="11"/>
  <c r="AB36" i="11" s="1"/>
  <c r="Y36" i="11"/>
  <c r="U36" i="11"/>
  <c r="R36" i="11"/>
  <c r="Q36" i="11"/>
  <c r="N36" i="11"/>
  <c r="M36" i="11"/>
  <c r="J36" i="11"/>
  <c r="G36" i="11"/>
  <c r="F36" i="11"/>
  <c r="D36" i="11" s="1"/>
  <c r="E36" i="11"/>
  <c r="Z35" i="11"/>
  <c r="AB35" i="11" s="1"/>
  <c r="Y35" i="11"/>
  <c r="U35" i="11"/>
  <c r="R35" i="11"/>
  <c r="Q35" i="11"/>
  <c r="N35" i="11"/>
  <c r="M35" i="11"/>
  <c r="J35" i="11"/>
  <c r="F35" i="11" s="1"/>
  <c r="D35" i="11" s="1"/>
  <c r="G35" i="11"/>
  <c r="E35" i="11"/>
  <c r="AB34" i="11"/>
  <c r="Z34" i="11"/>
  <c r="Y34" i="11"/>
  <c r="U34" i="11"/>
  <c r="F34" i="11" s="1"/>
  <c r="Q34" i="11"/>
  <c r="N34" i="11"/>
  <c r="M34" i="11"/>
  <c r="E34" i="11" s="1"/>
  <c r="D34" i="11" s="1"/>
  <c r="J34" i="11"/>
  <c r="Z33" i="11"/>
  <c r="AB33" i="11" s="1"/>
  <c r="Y33" i="11"/>
  <c r="U33" i="11"/>
  <c r="R33" i="11"/>
  <c r="Q33" i="11"/>
  <c r="N33" i="11"/>
  <c r="M33" i="11"/>
  <c r="J33" i="11"/>
  <c r="G33" i="11"/>
  <c r="F33" i="11"/>
  <c r="D33" i="11" s="1"/>
  <c r="E33" i="11"/>
  <c r="Z32" i="11"/>
  <c r="AB32" i="11" s="1"/>
  <c r="Y32" i="11"/>
  <c r="U32" i="11"/>
  <c r="F32" i="11" s="1"/>
  <c r="D32" i="11" s="1"/>
  <c r="R32" i="11"/>
  <c r="Q32" i="11"/>
  <c r="N32" i="11"/>
  <c r="M32" i="11"/>
  <c r="J32" i="11"/>
  <c r="G32" i="11" s="1"/>
  <c r="E32" i="11"/>
  <c r="Z31" i="11"/>
  <c r="Y31" i="11"/>
  <c r="AB31" i="11" s="1"/>
  <c r="U31" i="11"/>
  <c r="R31" i="11"/>
  <c r="Q31" i="11"/>
  <c r="N31" i="11"/>
  <c r="M31" i="11"/>
  <c r="E31" i="11" s="1"/>
  <c r="D31" i="11" s="1"/>
  <c r="J31" i="11"/>
  <c r="G31" i="11" s="1"/>
  <c r="F31" i="11"/>
  <c r="AB30" i="11"/>
  <c r="Z30" i="11"/>
  <c r="Y30" i="11"/>
  <c r="U30" i="11"/>
  <c r="R30" i="11"/>
  <c r="Q30" i="11"/>
  <c r="N30" i="11"/>
  <c r="M30" i="11"/>
  <c r="E30" i="11" s="1"/>
  <c r="J30" i="11"/>
  <c r="F30" i="11" s="1"/>
  <c r="Z29" i="11"/>
  <c r="AB29" i="11" s="1"/>
  <c r="Y29" i="11"/>
  <c r="U29" i="11"/>
  <c r="R29" i="11"/>
  <c r="Q29" i="11"/>
  <c r="N29" i="11"/>
  <c r="M29" i="11"/>
  <c r="J29" i="11"/>
  <c r="G29" i="11"/>
  <c r="F29" i="11"/>
  <c r="D29" i="11" s="1"/>
  <c r="E29" i="11"/>
  <c r="Z28" i="11"/>
  <c r="AB28" i="11" s="1"/>
  <c r="Y28" i="11"/>
  <c r="U28" i="11"/>
  <c r="F28" i="11" s="1"/>
  <c r="D28" i="11" s="1"/>
  <c r="R28" i="11"/>
  <c r="Q28" i="11"/>
  <c r="N28" i="11"/>
  <c r="M28" i="11"/>
  <c r="J28" i="11"/>
  <c r="G28" i="11" s="1"/>
  <c r="E28" i="11"/>
  <c r="Z27" i="11"/>
  <c r="Y27" i="11"/>
  <c r="AB27" i="11" s="1"/>
  <c r="U27" i="11"/>
  <c r="R27" i="11"/>
  <c r="Q27" i="11"/>
  <c r="N27" i="11"/>
  <c r="M27" i="11"/>
  <c r="E27" i="11" s="1"/>
  <c r="D27" i="11" s="1"/>
  <c r="J27" i="11"/>
  <c r="G27" i="11" s="1"/>
  <c r="F27" i="11"/>
  <c r="AB26" i="11"/>
  <c r="Z26" i="11"/>
  <c r="Y26" i="11"/>
  <c r="U26" i="11"/>
  <c r="R26" i="11"/>
  <c r="Q26" i="11"/>
  <c r="N26" i="11"/>
  <c r="M26" i="11"/>
  <c r="E26" i="11" s="1"/>
  <c r="J26" i="11"/>
  <c r="F26" i="11" s="1"/>
  <c r="Z25" i="11"/>
  <c r="AB25" i="11" s="1"/>
  <c r="Y25" i="11"/>
  <c r="U25" i="11"/>
  <c r="R25" i="11"/>
  <c r="Q25" i="11"/>
  <c r="N25" i="11"/>
  <c r="M25" i="11"/>
  <c r="J25" i="11"/>
  <c r="G25" i="11"/>
  <c r="F25" i="11"/>
  <c r="D25" i="11" s="1"/>
  <c r="E25" i="11"/>
  <c r="Z24" i="11"/>
  <c r="Y24" i="11"/>
  <c r="AB24" i="11" s="1"/>
  <c r="U24" i="11"/>
  <c r="F24" i="11" s="1"/>
  <c r="D24" i="11" s="1"/>
  <c r="R24" i="11"/>
  <c r="Q24" i="11"/>
  <c r="N24" i="11"/>
  <c r="M24" i="11"/>
  <c r="J24" i="11"/>
  <c r="G24" i="11" s="1"/>
  <c r="E24" i="11"/>
  <c r="Z23" i="11"/>
  <c r="Y23" i="11"/>
  <c r="AB23" i="11" s="1"/>
  <c r="U23" i="11"/>
  <c r="R23" i="11"/>
  <c r="Q23" i="11"/>
  <c r="N23" i="11"/>
  <c r="M23" i="11"/>
  <c r="E23" i="11" s="1"/>
  <c r="D23" i="11" s="1"/>
  <c r="J23" i="11"/>
  <c r="G23" i="11" s="1"/>
  <c r="F23" i="11"/>
  <c r="AB22" i="11"/>
  <c r="Z22" i="11"/>
  <c r="Y22" i="11"/>
  <c r="U22" i="11"/>
  <c r="R22" i="11"/>
  <c r="Q22" i="11"/>
  <c r="N22" i="11"/>
  <c r="M22" i="11"/>
  <c r="E22" i="11" s="1"/>
  <c r="D22" i="11" s="1"/>
  <c r="J22" i="11"/>
  <c r="F22" i="11" s="1"/>
  <c r="Z21" i="11"/>
  <c r="AB21" i="11" s="1"/>
  <c r="Y21" i="11"/>
  <c r="U21" i="11"/>
  <c r="R21" i="11"/>
  <c r="Q21" i="11"/>
  <c r="N21" i="11"/>
  <c r="M21" i="11"/>
  <c r="J21" i="11"/>
  <c r="G21" i="11"/>
  <c r="F21" i="11"/>
  <c r="D21" i="11" s="1"/>
  <c r="E21" i="11"/>
  <c r="Z20" i="11"/>
  <c r="Y20" i="11"/>
  <c r="AB20" i="11" s="1"/>
  <c r="U20" i="11"/>
  <c r="F20" i="11" s="1"/>
  <c r="D20" i="11" s="1"/>
  <c r="R20" i="11"/>
  <c r="Q20" i="11"/>
  <c r="N20" i="11"/>
  <c r="M20" i="11"/>
  <c r="J20" i="11"/>
  <c r="G20" i="11" s="1"/>
  <c r="E20" i="11"/>
  <c r="Z19" i="11"/>
  <c r="Y19" i="11"/>
  <c r="AB19" i="11" s="1"/>
  <c r="U19" i="11"/>
  <c r="R19" i="11"/>
  <c r="Q19" i="11"/>
  <c r="N19" i="11"/>
  <c r="M19" i="11"/>
  <c r="E19" i="11" s="1"/>
  <c r="D19" i="11" s="1"/>
  <c r="J19" i="11"/>
  <c r="G19" i="11" s="1"/>
  <c r="F19" i="11"/>
  <c r="AB18" i="11"/>
  <c r="Z18" i="11"/>
  <c r="Y18" i="11"/>
  <c r="U18" i="11"/>
  <c r="R18" i="11"/>
  <c r="Q18" i="11"/>
  <c r="N18" i="11"/>
  <c r="M18" i="11"/>
  <c r="E18" i="11" s="1"/>
  <c r="D18" i="11" s="1"/>
  <c r="J18" i="11"/>
  <c r="F18" i="11" s="1"/>
  <c r="Z17" i="11"/>
  <c r="AB17" i="11" s="1"/>
  <c r="Y17" i="11"/>
  <c r="U17" i="11"/>
  <c r="R17" i="11"/>
  <c r="Q17" i="11"/>
  <c r="N17" i="11"/>
  <c r="M17" i="11"/>
  <c r="J17" i="11"/>
  <c r="G17" i="11"/>
  <c r="F17" i="11"/>
  <c r="D17" i="11" s="1"/>
  <c r="E17" i="11"/>
  <c r="Z16" i="11"/>
  <c r="Y16" i="11"/>
  <c r="AB16" i="11" s="1"/>
  <c r="U16" i="11"/>
  <c r="F16" i="11" s="1"/>
  <c r="D16" i="11" s="1"/>
  <c r="R16" i="11"/>
  <c r="Q16" i="11"/>
  <c r="N16" i="11"/>
  <c r="M16" i="11"/>
  <c r="J16" i="11"/>
  <c r="G16" i="11" s="1"/>
  <c r="E16" i="11"/>
  <c r="Z15" i="11"/>
  <c r="Y15" i="11"/>
  <c r="AB15" i="11" s="1"/>
  <c r="U15" i="11"/>
  <c r="R15" i="11"/>
  <c r="Q15" i="11"/>
  <c r="N15" i="11"/>
  <c r="M15" i="11"/>
  <c r="E15" i="11" s="1"/>
  <c r="D15" i="11" s="1"/>
  <c r="J15" i="11"/>
  <c r="G15" i="11" s="1"/>
  <c r="F15" i="11"/>
  <c r="AB14" i="11"/>
  <c r="Z14" i="11"/>
  <c r="Y14" i="11"/>
  <c r="U14" i="11"/>
  <c r="R14" i="11"/>
  <c r="Q14" i="11"/>
  <c r="N14" i="11"/>
  <c r="M14" i="11"/>
  <c r="E14" i="11" s="1"/>
  <c r="J14" i="11"/>
  <c r="F14" i="11" s="1"/>
  <c r="Z13" i="11"/>
  <c r="AB13" i="11" s="1"/>
  <c r="Y13" i="11"/>
  <c r="U13" i="11"/>
  <c r="R13" i="11"/>
  <c r="Q13" i="11"/>
  <c r="N13" i="11"/>
  <c r="M13" i="11"/>
  <c r="J13" i="11"/>
  <c r="G13" i="11"/>
  <c r="F13" i="11"/>
  <c r="D13" i="11" s="1"/>
  <c r="E13" i="11"/>
  <c r="Z12" i="11"/>
  <c r="Y12" i="11"/>
  <c r="AB12" i="11" s="1"/>
  <c r="U12" i="11"/>
  <c r="F12" i="11" s="1"/>
  <c r="D12" i="11" s="1"/>
  <c r="R12" i="11"/>
  <c r="Q12" i="11"/>
  <c r="N12" i="11"/>
  <c r="M12" i="11"/>
  <c r="J12" i="11"/>
  <c r="G12" i="11" s="1"/>
  <c r="E12" i="11"/>
  <c r="Z11" i="11"/>
  <c r="Y11" i="11"/>
  <c r="AB11" i="11" s="1"/>
  <c r="U11" i="11"/>
  <c r="R11" i="11"/>
  <c r="Q11" i="11"/>
  <c r="N11" i="11"/>
  <c r="M11" i="11"/>
  <c r="E11" i="11" s="1"/>
  <c r="D11" i="11" s="1"/>
  <c r="J11" i="11"/>
  <c r="G11" i="11" s="1"/>
  <c r="F11" i="11"/>
  <c r="AB10" i="11"/>
  <c r="Z10" i="11"/>
  <c r="Y10" i="11"/>
  <c r="U10" i="11"/>
  <c r="R10" i="11"/>
  <c r="Q10" i="11"/>
  <c r="N10" i="11"/>
  <c r="M10" i="11"/>
  <c r="E10" i="11" s="1"/>
  <c r="J10" i="11"/>
  <c r="F10" i="11" s="1"/>
  <c r="Z9" i="11"/>
  <c r="AB9" i="11" s="1"/>
  <c r="Y9" i="11"/>
  <c r="U9" i="11"/>
  <c r="R9" i="11"/>
  <c r="Q9" i="11"/>
  <c r="N9" i="11"/>
  <c r="M9" i="11"/>
  <c r="J9" i="11"/>
  <c r="G9" i="11"/>
  <c r="F9" i="11"/>
  <c r="D9" i="11" s="1"/>
  <c r="E9" i="11"/>
  <c r="Z8" i="11"/>
  <c r="AB8" i="11" s="1"/>
  <c r="Y8" i="11"/>
  <c r="U8" i="11"/>
  <c r="F8" i="11" s="1"/>
  <c r="D8" i="11" s="1"/>
  <c r="R8" i="11"/>
  <c r="Q8" i="11"/>
  <c r="N8" i="11"/>
  <c r="M8" i="11"/>
  <c r="J8" i="11"/>
  <c r="G8" i="11" s="1"/>
  <c r="E8" i="11"/>
  <c r="Z7" i="11"/>
  <c r="Y7" i="11"/>
  <c r="AB7" i="11" s="1"/>
  <c r="U7" i="11"/>
  <c r="R7" i="11"/>
  <c r="Q7" i="11"/>
  <c r="N7" i="11"/>
  <c r="M7" i="11"/>
  <c r="E7" i="11" s="1"/>
  <c r="D7" i="11" s="1"/>
  <c r="J7" i="11"/>
  <c r="G7" i="11" s="1"/>
  <c r="F7" i="11"/>
  <c r="AB6" i="11"/>
  <c r="Z6" i="11"/>
  <c r="Y6" i="11"/>
  <c r="U6" i="11"/>
  <c r="R6" i="11"/>
  <c r="Q6" i="11"/>
  <c r="N6" i="11"/>
  <c r="M6" i="11"/>
  <c r="E6" i="11" s="1"/>
  <c r="D6" i="11" s="1"/>
  <c r="J6" i="11"/>
  <c r="F6" i="11" s="1"/>
  <c r="Z5" i="11"/>
  <c r="AB5" i="11" s="1"/>
  <c r="Y5" i="11"/>
  <c r="U5" i="11"/>
  <c r="R5" i="11"/>
  <c r="Q5" i="11"/>
  <c r="N5" i="11"/>
  <c r="M5" i="11"/>
  <c r="J5" i="11"/>
  <c r="G5" i="11"/>
  <c r="F5" i="11"/>
  <c r="D5" i="11" s="1"/>
  <c r="E5" i="11"/>
  <c r="Z4" i="11"/>
  <c r="Y4" i="11"/>
  <c r="U4" i="11"/>
  <c r="R4" i="11"/>
  <c r="Q4" i="11"/>
  <c r="N4" i="11"/>
  <c r="M4" i="11"/>
  <c r="J4" i="11"/>
  <c r="G4" i="11" s="1"/>
  <c r="E4" i="11"/>
  <c r="D37" i="11" l="1"/>
  <c r="D48" i="11"/>
  <c r="D10" i="11"/>
  <c r="D45" i="11"/>
  <c r="D46" i="11"/>
  <c r="D14" i="11"/>
  <c r="D43" i="11"/>
  <c r="D74" i="11"/>
  <c r="D26" i="11"/>
  <c r="D30" i="11"/>
  <c r="G113" i="11"/>
  <c r="E113" i="11"/>
  <c r="D113" i="11" s="1"/>
  <c r="G137" i="11"/>
  <c r="E137" i="11"/>
  <c r="D137" i="11" s="1"/>
  <c r="AB39" i="11"/>
  <c r="E243" i="11"/>
  <c r="D243" i="11" s="1"/>
  <c r="G243" i="11"/>
  <c r="Q677" i="11"/>
  <c r="G6" i="11"/>
  <c r="G10" i="11"/>
  <c r="G14" i="11"/>
  <c r="G18" i="11"/>
  <c r="G22" i="11"/>
  <c r="G26" i="11"/>
  <c r="G30" i="11"/>
  <c r="G34" i="11"/>
  <c r="G56" i="11"/>
  <c r="F62" i="11"/>
  <c r="D62" i="11" s="1"/>
  <c r="G66" i="11"/>
  <c r="D71" i="11"/>
  <c r="AB71" i="11"/>
  <c r="G75" i="11"/>
  <c r="R76" i="11"/>
  <c r="G77" i="11"/>
  <c r="F79" i="11"/>
  <c r="D79" i="11" s="1"/>
  <c r="G88" i="11"/>
  <c r="D95" i="11"/>
  <c r="AB95" i="11"/>
  <c r="D103" i="11"/>
  <c r="AB103" i="11"/>
  <c r="D111" i="11"/>
  <c r="AB111" i="11"/>
  <c r="D119" i="11"/>
  <c r="AB119" i="11"/>
  <c r="D127" i="11"/>
  <c r="AB127" i="11"/>
  <c r="D135" i="11"/>
  <c r="AB135" i="11"/>
  <c r="G143" i="11"/>
  <c r="D146" i="11"/>
  <c r="G156" i="11"/>
  <c r="E156" i="11"/>
  <c r="D156" i="11" s="1"/>
  <c r="D163" i="11"/>
  <c r="AB163" i="11"/>
  <c r="D166" i="11"/>
  <c r="D59" i="11"/>
  <c r="D78" i="11"/>
  <c r="G164" i="11"/>
  <c r="E164" i="11"/>
  <c r="D164" i="11" s="1"/>
  <c r="D170" i="11"/>
  <c r="G171" i="11"/>
  <c r="F171" i="11"/>
  <c r="D171" i="11" s="1"/>
  <c r="D174" i="11"/>
  <c r="G175" i="11"/>
  <c r="F175" i="11"/>
  <c r="D178" i="11"/>
  <c r="G179" i="11"/>
  <c r="F179" i="11"/>
  <c r="D182" i="11"/>
  <c r="G183" i="11"/>
  <c r="F183" i="11"/>
  <c r="D183" i="11" s="1"/>
  <c r="D186" i="11"/>
  <c r="G187" i="11"/>
  <c r="F187" i="11"/>
  <c r="D190" i="11"/>
  <c r="G191" i="11"/>
  <c r="F191" i="11"/>
  <c r="D194" i="11"/>
  <c r="G195" i="11"/>
  <c r="F195" i="11"/>
  <c r="D198" i="11"/>
  <c r="G199" i="11"/>
  <c r="F199" i="11"/>
  <c r="D199" i="11" s="1"/>
  <c r="D202" i="11"/>
  <c r="G203" i="11"/>
  <c r="F203" i="11"/>
  <c r="D203" i="11" s="1"/>
  <c r="D206" i="11"/>
  <c r="G207" i="11"/>
  <c r="F207" i="11"/>
  <c r="D210" i="11"/>
  <c r="G211" i="11"/>
  <c r="F211" i="11"/>
  <c r="D214" i="11"/>
  <c r="G215" i="11"/>
  <c r="F215" i="11"/>
  <c r="D215" i="11" s="1"/>
  <c r="D218" i="11"/>
  <c r="G219" i="11"/>
  <c r="F219" i="11"/>
  <c r="D222" i="11"/>
  <c r="G223" i="11"/>
  <c r="F223" i="11"/>
  <c r="D226" i="11"/>
  <c r="G227" i="11"/>
  <c r="F227" i="11"/>
  <c r="G233" i="11"/>
  <c r="F233" i="11"/>
  <c r="D233" i="11" s="1"/>
  <c r="G236" i="11"/>
  <c r="F236" i="11"/>
  <c r="D236" i="11" s="1"/>
  <c r="D245" i="11"/>
  <c r="D256" i="11"/>
  <c r="G160" i="11"/>
  <c r="E160" i="11"/>
  <c r="D160" i="11" s="1"/>
  <c r="Y677" i="11"/>
  <c r="Z677" i="11"/>
  <c r="R34" i="11"/>
  <c r="F38" i="11"/>
  <c r="D38" i="11" s="1"/>
  <c r="AB47" i="11"/>
  <c r="AB55" i="11"/>
  <c r="R60" i="11"/>
  <c r="E68" i="11"/>
  <c r="D68" i="11" s="1"/>
  <c r="F78" i="11"/>
  <c r="G82" i="11"/>
  <c r="D87" i="11"/>
  <c r="AB87" i="11"/>
  <c r="AB99" i="11"/>
  <c r="D107" i="11"/>
  <c r="AB107" i="11"/>
  <c r="AB115" i="11"/>
  <c r="D123" i="11"/>
  <c r="AB123" i="11"/>
  <c r="AB131" i="11"/>
  <c r="D139" i="11"/>
  <c r="AB139" i="11"/>
  <c r="G141" i="11"/>
  <c r="E141" i="11"/>
  <c r="D141" i="11" s="1"/>
  <c r="F147" i="11"/>
  <c r="D147" i="11" s="1"/>
  <c r="AB151" i="11"/>
  <c r="F154" i="11"/>
  <c r="D154" i="11" s="1"/>
  <c r="D172" i="11"/>
  <c r="D175" i="11"/>
  <c r="D176" i="11"/>
  <c r="D179" i="11"/>
  <c r="D180" i="11"/>
  <c r="D184" i="11"/>
  <c r="D187" i="11"/>
  <c r="D188" i="11"/>
  <c r="D191" i="11"/>
  <c r="D192" i="11"/>
  <c r="D195" i="11"/>
  <c r="D196" i="11"/>
  <c r="D200" i="11"/>
  <c r="D204" i="11"/>
  <c r="D207" i="11"/>
  <c r="D208" i="11"/>
  <c r="D211" i="11"/>
  <c r="D212" i="11"/>
  <c r="D216" i="11"/>
  <c r="D219" i="11"/>
  <c r="D220" i="11"/>
  <c r="D223" i="11"/>
  <c r="D224" i="11"/>
  <c r="D227" i="11"/>
  <c r="D228" i="11"/>
  <c r="F261" i="11"/>
  <c r="D261" i="11" s="1"/>
  <c r="G261" i="11"/>
  <c r="G97" i="11"/>
  <c r="E97" i="11"/>
  <c r="D97" i="11" s="1"/>
  <c r="G105" i="11"/>
  <c r="E105" i="11"/>
  <c r="D105" i="11" s="1"/>
  <c r="G129" i="11"/>
  <c r="E129" i="11"/>
  <c r="D129" i="11" s="1"/>
  <c r="U677" i="11"/>
  <c r="J677" i="11"/>
  <c r="AA677" i="11"/>
  <c r="E40" i="11"/>
  <c r="D40" i="11" s="1"/>
  <c r="F49" i="11"/>
  <c r="D49" i="11" s="1"/>
  <c r="G57" i="11"/>
  <c r="F59" i="11"/>
  <c r="D70" i="11"/>
  <c r="F74" i="11"/>
  <c r="G89" i="11"/>
  <c r="F91" i="11"/>
  <c r="D91" i="11" s="1"/>
  <c r="G93" i="11"/>
  <c r="E93" i="11"/>
  <c r="D93" i="11" s="1"/>
  <c r="AB94" i="11"/>
  <c r="G101" i="11"/>
  <c r="E101" i="11"/>
  <c r="D101" i="11" s="1"/>
  <c r="AB102" i="11"/>
  <c r="G109" i="11"/>
  <c r="E109" i="11"/>
  <c r="D109" i="11" s="1"/>
  <c r="AB110" i="11"/>
  <c r="G117" i="11"/>
  <c r="E117" i="11"/>
  <c r="D117" i="11" s="1"/>
  <c r="AB118" i="11"/>
  <c r="G125" i="11"/>
  <c r="E125" i="11"/>
  <c r="D125" i="11" s="1"/>
  <c r="AB126" i="11"/>
  <c r="G133" i="11"/>
  <c r="E133" i="11"/>
  <c r="D133" i="11" s="1"/>
  <c r="AB134" i="11"/>
  <c r="D155" i="11"/>
  <c r="F158" i="11"/>
  <c r="D158" i="11" s="1"/>
  <c r="D229" i="11"/>
  <c r="D312" i="11"/>
  <c r="M677" i="11"/>
  <c r="AB4" i="11"/>
  <c r="F46" i="11"/>
  <c r="R52" i="11"/>
  <c r="G53" i="11"/>
  <c r="F55" i="11"/>
  <c r="D55" i="11" s="1"/>
  <c r="E60" i="11"/>
  <c r="D60" i="11" s="1"/>
  <c r="F70" i="11"/>
  <c r="G74" i="11"/>
  <c r="AB79" i="11"/>
  <c r="R84" i="11"/>
  <c r="G85" i="11"/>
  <c r="F87" i="11"/>
  <c r="E92" i="11"/>
  <c r="D92" i="11" s="1"/>
  <c r="D94" i="11"/>
  <c r="F99" i="11"/>
  <c r="D99" i="11" s="1"/>
  <c r="D102" i="11"/>
  <c r="F107" i="11"/>
  <c r="D110" i="11"/>
  <c r="F115" i="11"/>
  <c r="D115" i="11" s="1"/>
  <c r="D118" i="11"/>
  <c r="F123" i="11"/>
  <c r="D126" i="11"/>
  <c r="F131" i="11"/>
  <c r="D131" i="11" s="1"/>
  <c r="D134" i="11"/>
  <c r="F139" i="11"/>
  <c r="G140" i="11"/>
  <c r="F142" i="11"/>
  <c r="D142" i="11" s="1"/>
  <c r="D148" i="11"/>
  <c r="G155" i="11"/>
  <c r="D159" i="11"/>
  <c r="AB159" i="11"/>
  <c r="D162" i="11"/>
  <c r="G230" i="11"/>
  <c r="F230" i="11"/>
  <c r="G121" i="11"/>
  <c r="E121" i="11"/>
  <c r="D121" i="11" s="1"/>
  <c r="F4" i="11"/>
  <c r="N677" i="11"/>
  <c r="G37" i="11"/>
  <c r="F51" i="11"/>
  <c r="D51" i="11" s="1"/>
  <c r="D75" i="11"/>
  <c r="G81" i="11"/>
  <c r="F83" i="11"/>
  <c r="D83" i="11" s="1"/>
  <c r="G100" i="11"/>
  <c r="G108" i="11"/>
  <c r="G116" i="11"/>
  <c r="G124" i="11"/>
  <c r="G132" i="11"/>
  <c r="D143" i="11"/>
  <c r="G145" i="11"/>
  <c r="E145" i="11"/>
  <c r="D145" i="11" s="1"/>
  <c r="G152" i="11"/>
  <c r="E152" i="11"/>
  <c r="D152" i="11" s="1"/>
  <c r="D230" i="11"/>
  <c r="G247" i="11"/>
  <c r="F247" i="11"/>
  <c r="D247" i="11" s="1"/>
  <c r="G264" i="11"/>
  <c r="F264" i="11"/>
  <c r="D264" i="11" s="1"/>
  <c r="AB287" i="11"/>
  <c r="D295" i="11"/>
  <c r="AB316" i="11"/>
  <c r="G170" i="11"/>
  <c r="G174" i="11"/>
  <c r="G178" i="11"/>
  <c r="G182" i="11"/>
  <c r="G186" i="11"/>
  <c r="G190" i="11"/>
  <c r="G194" i="11"/>
  <c r="G198" i="11"/>
  <c r="G202" i="11"/>
  <c r="G206" i="11"/>
  <c r="G210" i="11"/>
  <c r="G214" i="11"/>
  <c r="G218" i="11"/>
  <c r="G222" i="11"/>
  <c r="G226" i="11"/>
  <c r="F229" i="11"/>
  <c r="F232" i="11"/>
  <c r="D232" i="11" s="1"/>
  <c r="F242" i="11"/>
  <c r="D242" i="11" s="1"/>
  <c r="AB259" i="11"/>
  <c r="F287" i="11"/>
  <c r="G287" i="11"/>
  <c r="D304" i="11"/>
  <c r="D332" i="11"/>
  <c r="E149" i="11"/>
  <c r="D149" i="11" s="1"/>
  <c r="E153" i="11"/>
  <c r="D153" i="11" s="1"/>
  <c r="E157" i="11"/>
  <c r="D157" i="11" s="1"/>
  <c r="R172" i="11"/>
  <c r="R677" i="11" s="1"/>
  <c r="R176" i="11"/>
  <c r="R180" i="11"/>
  <c r="R184" i="11"/>
  <c r="R188" i="11"/>
  <c r="R192" i="11"/>
  <c r="R196" i="11"/>
  <c r="R200" i="11"/>
  <c r="R204" i="11"/>
  <c r="R208" i="11"/>
  <c r="R212" i="11"/>
  <c r="R216" i="11"/>
  <c r="R220" i="11"/>
  <c r="R224" i="11"/>
  <c r="R228" i="11"/>
  <c r="AB232" i="11"/>
  <c r="G235" i="11"/>
  <c r="G240" i="11"/>
  <c r="AB242" i="11"/>
  <c r="AB252" i="11"/>
  <c r="AB262" i="11"/>
  <c r="D265" i="11"/>
  <c r="F276" i="11"/>
  <c r="D276" i="11" s="1"/>
  <c r="D287" i="11"/>
  <c r="F293" i="11"/>
  <c r="D293" i="11" s="1"/>
  <c r="G293" i="11"/>
  <c r="G316" i="11"/>
  <c r="F316" i="11"/>
  <c r="D316" i="11" s="1"/>
  <c r="G244" i="11"/>
  <c r="F244" i="11"/>
  <c r="D244" i="11" s="1"/>
  <c r="D289" i="11"/>
  <c r="AB237" i="11"/>
  <c r="F257" i="11"/>
  <c r="D257" i="11" s="1"/>
  <c r="F290" i="11"/>
  <c r="G290" i="11"/>
  <c r="D318" i="11"/>
  <c r="AB228" i="11"/>
  <c r="G231" i="11"/>
  <c r="AB239" i="11"/>
  <c r="AB241" i="11"/>
  <c r="G248" i="11"/>
  <c r="G250" i="11"/>
  <c r="D252" i="11"/>
  <c r="G255" i="11"/>
  <c r="AB255" i="11"/>
  <c r="F256" i="11"/>
  <c r="R256" i="11"/>
  <c r="G258" i="11"/>
  <c r="AB258" i="11"/>
  <c r="G260" i="11"/>
  <c r="F260" i="11"/>
  <c r="D260" i="11" s="1"/>
  <c r="F263" i="11"/>
  <c r="D263" i="11" s="1"/>
  <c r="G283" i="11"/>
  <c r="F283" i="11"/>
  <c r="D283" i="11" s="1"/>
  <c r="D290" i="11"/>
  <c r="G302" i="11"/>
  <c r="D314" i="11"/>
  <c r="F319" i="11"/>
  <c r="D319" i="11" s="1"/>
  <c r="G319" i="11"/>
  <c r="AB236" i="11"/>
  <c r="F241" i="11"/>
  <c r="D241" i="11" s="1"/>
  <c r="G284" i="11"/>
  <c r="F284" i="11"/>
  <c r="D284" i="11" s="1"/>
  <c r="D302" i="11"/>
  <c r="D320" i="11"/>
  <c r="F326" i="11"/>
  <c r="D326" i="11" s="1"/>
  <c r="G326" i="11"/>
  <c r="D249" i="11"/>
  <c r="D255" i="11"/>
  <c r="D258" i="11"/>
  <c r="AB261" i="11"/>
  <c r="D266" i="11"/>
  <c r="G267" i="11"/>
  <c r="G270" i="11"/>
  <c r="G280" i="11"/>
  <c r="F280" i="11"/>
  <c r="D280" i="11" s="1"/>
  <c r="F282" i="11"/>
  <c r="D282" i="11" s="1"/>
  <c r="R282" i="11"/>
  <c r="D285" i="11"/>
  <c r="D298" i="11"/>
  <c r="D299" i="11"/>
  <c r="D321" i="11"/>
  <c r="AB293" i="11"/>
  <c r="G296" i="11"/>
  <c r="F333" i="11"/>
  <c r="R333" i="11"/>
  <c r="D356" i="11"/>
  <c r="F416" i="11"/>
  <c r="D416" i="11" s="1"/>
  <c r="G431" i="11"/>
  <c r="F431" i="11"/>
  <c r="D431" i="11" s="1"/>
  <c r="D373" i="11"/>
  <c r="D385" i="11"/>
  <c r="D405" i="11"/>
  <c r="D419" i="11"/>
  <c r="G422" i="11"/>
  <c r="AB269" i="11"/>
  <c r="G272" i="11"/>
  <c r="F286" i="11"/>
  <c r="D286" i="11" s="1"/>
  <c r="R288" i="11"/>
  <c r="F289" i="11"/>
  <c r="AB301" i="11"/>
  <c r="G304" i="11"/>
  <c r="F315" i="11"/>
  <c r="D315" i="11" s="1"/>
  <c r="F318" i="11"/>
  <c r="R320" i="11"/>
  <c r="AB321" i="11"/>
  <c r="G332" i="11"/>
  <c r="F332" i="11"/>
  <c r="D333" i="11"/>
  <c r="D335" i="11"/>
  <c r="F337" i="11"/>
  <c r="R337" i="11"/>
  <c r="G339" i="11"/>
  <c r="D346" i="11"/>
  <c r="G354" i="11"/>
  <c r="G425" i="11"/>
  <c r="AB442" i="11"/>
  <c r="R285" i="11"/>
  <c r="AB289" i="11"/>
  <c r="G292" i="11"/>
  <c r="F312" i="11"/>
  <c r="R314" i="11"/>
  <c r="R317" i="11"/>
  <c r="G323" i="11"/>
  <c r="R329" i="11"/>
  <c r="D336" i="11"/>
  <c r="F341" i="11"/>
  <c r="R341" i="11"/>
  <c r="G343" i="11"/>
  <c r="G417" i="11"/>
  <c r="E417" i="11"/>
  <c r="D417" i="11" s="1"/>
  <c r="G442" i="11"/>
  <c r="F442" i="11"/>
  <c r="D442" i="11" s="1"/>
  <c r="F529" i="11"/>
  <c r="D529" i="11" s="1"/>
  <c r="G529" i="11"/>
  <c r="G541" i="11"/>
  <c r="F541" i="11"/>
  <c r="D541" i="11" s="1"/>
  <c r="G336" i="11"/>
  <c r="F336" i="11"/>
  <c r="D337" i="11"/>
  <c r="D340" i="11"/>
  <c r="F345" i="11"/>
  <c r="R345" i="11"/>
  <c r="F364" i="11"/>
  <c r="R364" i="11"/>
  <c r="F368" i="11"/>
  <c r="R368" i="11"/>
  <c r="F372" i="11"/>
  <c r="D372" i="11" s="1"/>
  <c r="R372" i="11"/>
  <c r="F376" i="11"/>
  <c r="R376" i="11"/>
  <c r="F380" i="11"/>
  <c r="R380" i="11"/>
  <c r="F384" i="11"/>
  <c r="D384" i="11" s="1"/>
  <c r="R384" i="11"/>
  <c r="F388" i="11"/>
  <c r="D388" i="11" s="1"/>
  <c r="R388" i="11"/>
  <c r="F392" i="11"/>
  <c r="R392" i="11"/>
  <c r="F396" i="11"/>
  <c r="R396" i="11"/>
  <c r="F400" i="11"/>
  <c r="R400" i="11"/>
  <c r="F404" i="11"/>
  <c r="D404" i="11" s="1"/>
  <c r="R404" i="11"/>
  <c r="F408" i="11"/>
  <c r="R408" i="11"/>
  <c r="F412" i="11"/>
  <c r="R412" i="11"/>
  <c r="E414" i="11"/>
  <c r="D414" i="11" s="1"/>
  <c r="G414" i="11"/>
  <c r="E445" i="11"/>
  <c r="D445" i="11" s="1"/>
  <c r="G445" i="11"/>
  <c r="F475" i="11"/>
  <c r="G475" i="11"/>
  <c r="D488" i="11"/>
  <c r="D498" i="11"/>
  <c r="F502" i="11"/>
  <c r="D502" i="11" s="1"/>
  <c r="G502" i="11"/>
  <c r="AB265" i="11"/>
  <c r="AB297" i="11"/>
  <c r="D341" i="11"/>
  <c r="D344" i="11"/>
  <c r="F349" i="11"/>
  <c r="R349" i="11"/>
  <c r="D362" i="11"/>
  <c r="D378" i="11"/>
  <c r="D382" i="11"/>
  <c r="D394" i="11"/>
  <c r="D410" i="11"/>
  <c r="D415" i="11"/>
  <c r="AB418" i="11"/>
  <c r="D426" i="11"/>
  <c r="AB439" i="11"/>
  <c r="G449" i="11"/>
  <c r="F449" i="11"/>
  <c r="D449" i="11" s="1"/>
  <c r="D457" i="11"/>
  <c r="D468" i="11"/>
  <c r="AB253" i="11"/>
  <c r="G256" i="11"/>
  <c r="F267" i="11"/>
  <c r="D267" i="11" s="1"/>
  <c r="F270" i="11"/>
  <c r="D270" i="11" s="1"/>
  <c r="F273" i="11"/>
  <c r="D273" i="11" s="1"/>
  <c r="AB285" i="11"/>
  <c r="G288" i="11"/>
  <c r="F299" i="11"/>
  <c r="F302" i="11"/>
  <c r="F305" i="11"/>
  <c r="D305" i="11" s="1"/>
  <c r="AB317" i="11"/>
  <c r="AB324" i="11"/>
  <c r="AB329" i="11"/>
  <c r="G331" i="11"/>
  <c r="G338" i="11"/>
  <c r="D345" i="11"/>
  <c r="F353" i="11"/>
  <c r="D353" i="11" s="1"/>
  <c r="R353" i="11"/>
  <c r="G355" i="11"/>
  <c r="G359" i="11"/>
  <c r="E359" i="11"/>
  <c r="D359" i="11" s="1"/>
  <c r="G363" i="11"/>
  <c r="E363" i="11"/>
  <c r="D363" i="11" s="1"/>
  <c r="G367" i="11"/>
  <c r="E367" i="11"/>
  <c r="D367" i="11" s="1"/>
  <c r="G371" i="11"/>
  <c r="E371" i="11"/>
  <c r="D371" i="11" s="1"/>
  <c r="G375" i="11"/>
  <c r="E375" i="11"/>
  <c r="D375" i="11" s="1"/>
  <c r="G379" i="11"/>
  <c r="E379" i="11"/>
  <c r="D379" i="11" s="1"/>
  <c r="G383" i="11"/>
  <c r="E383" i="11"/>
  <c r="D383" i="11" s="1"/>
  <c r="G387" i="11"/>
  <c r="E387" i="11"/>
  <c r="D387" i="11" s="1"/>
  <c r="G391" i="11"/>
  <c r="E391" i="11"/>
  <c r="D391" i="11" s="1"/>
  <c r="G395" i="11"/>
  <c r="E395" i="11"/>
  <c r="D395" i="11" s="1"/>
  <c r="G399" i="11"/>
  <c r="E399" i="11"/>
  <c r="D399" i="11" s="1"/>
  <c r="G403" i="11"/>
  <c r="E403" i="11"/>
  <c r="D403" i="11" s="1"/>
  <c r="G407" i="11"/>
  <c r="E407" i="11"/>
  <c r="D407" i="11" s="1"/>
  <c r="G411" i="11"/>
  <c r="E411" i="11"/>
  <c r="D411" i="11" s="1"/>
  <c r="F441" i="11"/>
  <c r="D441" i="11" s="1"/>
  <c r="R441" i="11"/>
  <c r="AB273" i="11"/>
  <c r="G276" i="11"/>
  <c r="F296" i="11"/>
  <c r="D296" i="11" s="1"/>
  <c r="AB305" i="11"/>
  <c r="G308" i="11"/>
  <c r="F324" i="11"/>
  <c r="D324" i="11" s="1"/>
  <c r="D331" i="11"/>
  <c r="AB332" i="11"/>
  <c r="G342" i="11"/>
  <c r="D349" i="11"/>
  <c r="F357" i="11"/>
  <c r="D357" i="11" s="1"/>
  <c r="R357" i="11"/>
  <c r="D360" i="11"/>
  <c r="F361" i="11"/>
  <c r="D361" i="11" s="1"/>
  <c r="R361" i="11"/>
  <c r="D364" i="11"/>
  <c r="F365" i="11"/>
  <c r="D365" i="11" s="1"/>
  <c r="R365" i="11"/>
  <c r="D368" i="11"/>
  <c r="F369" i="11"/>
  <c r="D369" i="11" s="1"/>
  <c r="R369" i="11"/>
  <c r="F373" i="11"/>
  <c r="R373" i="11"/>
  <c r="D376" i="11"/>
  <c r="F377" i="11"/>
  <c r="D377" i="11" s="1"/>
  <c r="R377" i="11"/>
  <c r="D380" i="11"/>
  <c r="F381" i="11"/>
  <c r="D381" i="11" s="1"/>
  <c r="R381" i="11"/>
  <c r="F385" i="11"/>
  <c r="R385" i="11"/>
  <c r="F389" i="11"/>
  <c r="D389" i="11" s="1"/>
  <c r="R389" i="11"/>
  <c r="D392" i="11"/>
  <c r="F393" i="11"/>
  <c r="D393" i="11" s="1"/>
  <c r="R393" i="11"/>
  <c r="D396" i="11"/>
  <c r="F397" i="11"/>
  <c r="D397" i="11" s="1"/>
  <c r="R397" i="11"/>
  <c r="D400" i="11"/>
  <c r="F401" i="11"/>
  <c r="D401" i="11" s="1"/>
  <c r="R401" i="11"/>
  <c r="F405" i="11"/>
  <c r="R405" i="11"/>
  <c r="D408" i="11"/>
  <c r="F409" i="11"/>
  <c r="D409" i="11" s="1"/>
  <c r="R409" i="11"/>
  <c r="D412" i="11"/>
  <c r="F427" i="11"/>
  <c r="D427" i="11" s="1"/>
  <c r="F435" i="11"/>
  <c r="D435" i="11" s="1"/>
  <c r="G439" i="11"/>
  <c r="F439" i="11"/>
  <c r="D439" i="11" s="1"/>
  <c r="F358" i="11"/>
  <c r="D358" i="11" s="1"/>
  <c r="F362" i="11"/>
  <c r="F366" i="11"/>
  <c r="D366" i="11" s="1"/>
  <c r="F370" i="11"/>
  <c r="D370" i="11" s="1"/>
  <c r="F374" i="11"/>
  <c r="D374" i="11" s="1"/>
  <c r="F378" i="11"/>
  <c r="F382" i="11"/>
  <c r="F386" i="11"/>
  <c r="D386" i="11" s="1"/>
  <c r="F390" i="11"/>
  <c r="D390" i="11" s="1"/>
  <c r="F394" i="11"/>
  <c r="F398" i="11"/>
  <c r="D398" i="11" s="1"/>
  <c r="F402" i="11"/>
  <c r="D402" i="11" s="1"/>
  <c r="F406" i="11"/>
  <c r="D406" i="11" s="1"/>
  <c r="F410" i="11"/>
  <c r="F428" i="11"/>
  <c r="D428" i="11" s="1"/>
  <c r="R433" i="11"/>
  <c r="G434" i="11"/>
  <c r="R436" i="11"/>
  <c r="G437" i="11"/>
  <c r="G440" i="11"/>
  <c r="AB440" i="11"/>
  <c r="D463" i="11"/>
  <c r="F478" i="11"/>
  <c r="D478" i="11" s="1"/>
  <c r="G478" i="11"/>
  <c r="D496" i="11"/>
  <c r="R520" i="11"/>
  <c r="F520" i="11"/>
  <c r="G447" i="11"/>
  <c r="F447" i="11"/>
  <c r="D447" i="11" s="1"/>
  <c r="G451" i="11"/>
  <c r="F451" i="11"/>
  <c r="D451" i="11" s="1"/>
  <c r="G487" i="11"/>
  <c r="AB498" i="11"/>
  <c r="AB416" i="11"/>
  <c r="G419" i="11"/>
  <c r="D461" i="11"/>
  <c r="D465" i="11"/>
  <c r="AB475" i="11"/>
  <c r="F498" i="11"/>
  <c r="G498" i="11"/>
  <c r="AB502" i="11"/>
  <c r="F340" i="11"/>
  <c r="F344" i="11"/>
  <c r="F348" i="11"/>
  <c r="D348" i="11" s="1"/>
  <c r="F352" i="11"/>
  <c r="D352" i="11" s="1"/>
  <c r="F356" i="11"/>
  <c r="F360" i="11"/>
  <c r="AB424" i="11"/>
  <c r="AB444" i="11"/>
  <c r="G472" i="11"/>
  <c r="F472" i="11"/>
  <c r="D475" i="11"/>
  <c r="F477" i="11"/>
  <c r="D477" i="11" s="1"/>
  <c r="R477" i="11"/>
  <c r="E506" i="11"/>
  <c r="D506" i="11" s="1"/>
  <c r="G506" i="11"/>
  <c r="AB412" i="11"/>
  <c r="F426" i="11"/>
  <c r="F429" i="11"/>
  <c r="D429" i="11" s="1"/>
  <c r="F432" i="11"/>
  <c r="D432" i="11" s="1"/>
  <c r="AB446" i="11"/>
  <c r="F450" i="11"/>
  <c r="D450" i="11" s="1"/>
  <c r="D454" i="11"/>
  <c r="G455" i="11"/>
  <c r="F455" i="11"/>
  <c r="D455" i="11" s="1"/>
  <c r="D472" i="11"/>
  <c r="D484" i="11"/>
  <c r="D485" i="11"/>
  <c r="G515" i="11"/>
  <c r="E515" i="11"/>
  <c r="D515" i="11" s="1"/>
  <c r="F423" i="11"/>
  <c r="D423" i="11" s="1"/>
  <c r="AB432" i="11"/>
  <c r="G435" i="11"/>
  <c r="AB448" i="11"/>
  <c r="AB450" i="11"/>
  <c r="F468" i="11"/>
  <c r="R468" i="11"/>
  <c r="F474" i="11"/>
  <c r="D474" i="11" s="1"/>
  <c r="R474" i="11"/>
  <c r="D492" i="11"/>
  <c r="D504" i="11"/>
  <c r="G443" i="11"/>
  <c r="F443" i="11"/>
  <c r="D443" i="11" s="1"/>
  <c r="G459" i="11"/>
  <c r="G463" i="11"/>
  <c r="AB478" i="11"/>
  <c r="F481" i="11"/>
  <c r="D481" i="11" s="1"/>
  <c r="G481" i="11"/>
  <c r="D486" i="11"/>
  <c r="G496" i="11"/>
  <c r="F496" i="11"/>
  <c r="D500" i="11"/>
  <c r="E522" i="11"/>
  <c r="D522" i="11" s="1"/>
  <c r="G522" i="11"/>
  <c r="AB481" i="11"/>
  <c r="G484" i="11"/>
  <c r="AB489" i="11"/>
  <c r="AB509" i="11"/>
  <c r="G511" i="11"/>
  <c r="E511" i="11"/>
  <c r="D511" i="11" s="1"/>
  <c r="AB533" i="11"/>
  <c r="F547" i="11"/>
  <c r="D547" i="11" s="1"/>
  <c r="G562" i="11"/>
  <c r="F562" i="11"/>
  <c r="E581" i="11"/>
  <c r="D581" i="11" s="1"/>
  <c r="G581" i="11"/>
  <c r="G601" i="11"/>
  <c r="F601" i="11"/>
  <c r="D601" i="11" s="1"/>
  <c r="F453" i="11"/>
  <c r="D453" i="11" s="1"/>
  <c r="F457" i="11"/>
  <c r="R460" i="11"/>
  <c r="R464" i="11"/>
  <c r="F480" i="11"/>
  <c r="D480" i="11" s="1"/>
  <c r="R482" i="11"/>
  <c r="R485" i="11"/>
  <c r="F493" i="11"/>
  <c r="D493" i="11" s="1"/>
  <c r="AB493" i="11"/>
  <c r="F500" i="11"/>
  <c r="G519" i="11"/>
  <c r="E519" i="11"/>
  <c r="D519" i="11" s="1"/>
  <c r="D526" i="11"/>
  <c r="D553" i="11"/>
  <c r="D579" i="11"/>
  <c r="G593" i="11"/>
  <c r="F593" i="11"/>
  <c r="D593" i="11" s="1"/>
  <c r="G471" i="11"/>
  <c r="G495" i="11"/>
  <c r="D505" i="11"/>
  <c r="D513" i="11"/>
  <c r="AB513" i="11"/>
  <c r="F516" i="11"/>
  <c r="D516" i="11" s="1"/>
  <c r="D520" i="11"/>
  <c r="G523" i="11"/>
  <c r="E523" i="11"/>
  <c r="D523" i="11" s="1"/>
  <c r="G538" i="11"/>
  <c r="F543" i="11"/>
  <c r="D543" i="11" s="1"/>
  <c r="R543" i="11"/>
  <c r="E545" i="11"/>
  <c r="D545" i="11" s="1"/>
  <c r="G545" i="11"/>
  <c r="G548" i="11"/>
  <c r="E548" i="11"/>
  <c r="D548" i="11" s="1"/>
  <c r="AB569" i="11"/>
  <c r="G468" i="11"/>
  <c r="E470" i="11"/>
  <c r="D470" i="11" s="1"/>
  <c r="F488" i="11"/>
  <c r="G490" i="11"/>
  <c r="F497" i="11"/>
  <c r="D497" i="11" s="1"/>
  <c r="AB497" i="11"/>
  <c r="D501" i="11"/>
  <c r="F505" i="11"/>
  <c r="AB505" i="11"/>
  <c r="D510" i="11"/>
  <c r="AB517" i="11"/>
  <c r="D524" i="11"/>
  <c r="G527" i="11"/>
  <c r="E527" i="11"/>
  <c r="D527" i="11" s="1"/>
  <c r="F540" i="11"/>
  <c r="D540" i="11" s="1"/>
  <c r="R540" i="11"/>
  <c r="D556" i="11"/>
  <c r="AB565" i="11"/>
  <c r="F566" i="11"/>
  <c r="D566" i="11" s="1"/>
  <c r="R566" i="11"/>
  <c r="R608" i="11"/>
  <c r="F608" i="11"/>
  <c r="D608" i="11" s="1"/>
  <c r="E494" i="11"/>
  <c r="D494" i="11" s="1"/>
  <c r="G507" i="11"/>
  <c r="E507" i="11"/>
  <c r="D507" i="11" s="1"/>
  <c r="F513" i="11"/>
  <c r="G531" i="11"/>
  <c r="E531" i="11"/>
  <c r="D531" i="11" s="1"/>
  <c r="D538" i="11"/>
  <c r="G568" i="11"/>
  <c r="E568" i="11"/>
  <c r="D568" i="11" s="1"/>
  <c r="G569" i="11"/>
  <c r="F569" i="11"/>
  <c r="D569" i="11" s="1"/>
  <c r="D590" i="11"/>
  <c r="D594" i="11"/>
  <c r="F459" i="11"/>
  <c r="D459" i="11" s="1"/>
  <c r="F463" i="11"/>
  <c r="G467" i="11"/>
  <c r="AB473" i="11"/>
  <c r="F487" i="11"/>
  <c r="D487" i="11" s="1"/>
  <c r="G503" i="11"/>
  <c r="E503" i="11"/>
  <c r="D503" i="11" s="1"/>
  <c r="D508" i="11"/>
  <c r="F517" i="11"/>
  <c r="D517" i="11" s="1"/>
  <c r="G518" i="11"/>
  <c r="D525" i="11"/>
  <c r="AB525" i="11"/>
  <c r="F528" i="11"/>
  <c r="D528" i="11" s="1"/>
  <c r="G535" i="11"/>
  <c r="E535" i="11"/>
  <c r="D535" i="11" s="1"/>
  <c r="G539" i="11"/>
  <c r="E539" i="11"/>
  <c r="D539" i="11" s="1"/>
  <c r="AB544" i="11"/>
  <c r="AB552" i="11"/>
  <c r="F558" i="11"/>
  <c r="D558" i="11" s="1"/>
  <c r="AB562" i="11"/>
  <c r="F564" i="11"/>
  <c r="D564" i="11" s="1"/>
  <c r="F565" i="11"/>
  <c r="D565" i="11" s="1"/>
  <c r="G565" i="11"/>
  <c r="D576" i="11"/>
  <c r="F484" i="11"/>
  <c r="D489" i="11"/>
  <c r="G492" i="11"/>
  <c r="F494" i="11"/>
  <c r="F508" i="11"/>
  <c r="F521" i="11"/>
  <c r="D521" i="11" s="1"/>
  <c r="G525" i="11"/>
  <c r="AB529" i="11"/>
  <c r="F532" i="11"/>
  <c r="D532" i="11" s="1"/>
  <c r="D536" i="11"/>
  <c r="AB541" i="11"/>
  <c r="F544" i="11"/>
  <c r="D544" i="11" s="1"/>
  <c r="D549" i="11"/>
  <c r="D559" i="11"/>
  <c r="D562" i="11"/>
  <c r="F591" i="11"/>
  <c r="D591" i="11" s="1"/>
  <c r="G604" i="11"/>
  <c r="F604" i="11"/>
  <c r="D604" i="11" s="1"/>
  <c r="F514" i="11"/>
  <c r="D514" i="11" s="1"/>
  <c r="F518" i="11"/>
  <c r="D518" i="11" s="1"/>
  <c r="F522" i="11"/>
  <c r="F526" i="11"/>
  <c r="F530" i="11"/>
  <c r="D530" i="11" s="1"/>
  <c r="F534" i="11"/>
  <c r="D534" i="11" s="1"/>
  <c r="F538" i="11"/>
  <c r="G542" i="11"/>
  <c r="G570" i="11"/>
  <c r="G574" i="11"/>
  <c r="AB593" i="11"/>
  <c r="D610" i="11"/>
  <c r="G670" i="11"/>
  <c r="F670" i="11"/>
  <c r="D670" i="11" s="1"/>
  <c r="AB547" i="11"/>
  <c r="G550" i="11"/>
  <c r="D571" i="11"/>
  <c r="AB585" i="11"/>
  <c r="F587" i="11"/>
  <c r="D587" i="11" s="1"/>
  <c r="AB591" i="11"/>
  <c r="D602" i="11"/>
  <c r="F616" i="11"/>
  <c r="D616" i="11" s="1"/>
  <c r="G645" i="11"/>
  <c r="F645" i="11"/>
  <c r="D645" i="11" s="1"/>
  <c r="G654" i="11"/>
  <c r="F654" i="11"/>
  <c r="D654" i="11" s="1"/>
  <c r="G602" i="11"/>
  <c r="F602" i="11"/>
  <c r="G620" i="11"/>
  <c r="F620" i="11"/>
  <c r="D620" i="11" s="1"/>
  <c r="G624" i="11"/>
  <c r="F624" i="11"/>
  <c r="D624" i="11" s="1"/>
  <c r="G628" i="11"/>
  <c r="F628" i="11"/>
  <c r="D628" i="11" s="1"/>
  <c r="D636" i="11"/>
  <c r="G663" i="11"/>
  <c r="F663" i="11"/>
  <c r="D663" i="11" s="1"/>
  <c r="AB555" i="11"/>
  <c r="F575" i="11"/>
  <c r="D575" i="11" s="1"/>
  <c r="F577" i="11"/>
  <c r="D577" i="11" s="1"/>
  <c r="R579" i="11"/>
  <c r="F582" i="11"/>
  <c r="D582" i="11" s="1"/>
  <c r="E584" i="11"/>
  <c r="AB590" i="11"/>
  <c r="E592" i="11"/>
  <c r="D592" i="11" s="1"/>
  <c r="G594" i="11"/>
  <c r="G597" i="11"/>
  <c r="F611" i="11"/>
  <c r="D611" i="11" s="1"/>
  <c r="G617" i="11"/>
  <c r="F617" i="11"/>
  <c r="AB618" i="11"/>
  <c r="G621" i="11"/>
  <c r="F621" i="11"/>
  <c r="D621" i="11" s="1"/>
  <c r="AB622" i="11"/>
  <c r="G625" i="11"/>
  <c r="F625" i="11"/>
  <c r="D625" i="11" s="1"/>
  <c r="AB626" i="11"/>
  <c r="AB543" i="11"/>
  <c r="F557" i="11"/>
  <c r="D557" i="11" s="1"/>
  <c r="F560" i="11"/>
  <c r="D560" i="11" s="1"/>
  <c r="F563" i="11"/>
  <c r="D563" i="11" s="1"/>
  <c r="F588" i="11"/>
  <c r="D588" i="11" s="1"/>
  <c r="D595" i="11"/>
  <c r="AB612" i="11"/>
  <c r="D617" i="11"/>
  <c r="D622" i="11"/>
  <c r="D626" i="11"/>
  <c r="D630" i="11"/>
  <c r="G638" i="11"/>
  <c r="F638" i="11"/>
  <c r="D638" i="11" s="1"/>
  <c r="D664" i="11"/>
  <c r="F554" i="11"/>
  <c r="D554" i="11" s="1"/>
  <c r="AB563" i="11"/>
  <c r="G566" i="11"/>
  <c r="F572" i="11"/>
  <c r="D572" i="11" s="1"/>
  <c r="F584" i="11"/>
  <c r="G586" i="11"/>
  <c r="AB588" i="11"/>
  <c r="G590" i="11"/>
  <c r="F590" i="11"/>
  <c r="F600" i="11"/>
  <c r="D600" i="11" s="1"/>
  <c r="F603" i="11"/>
  <c r="D603" i="11" s="1"/>
  <c r="F609" i="11"/>
  <c r="D609" i="11" s="1"/>
  <c r="D612" i="11"/>
  <c r="G618" i="11"/>
  <c r="F618" i="11"/>
  <c r="D618" i="11" s="1"/>
  <c r="G622" i="11"/>
  <c r="F622" i="11"/>
  <c r="G626" i="11"/>
  <c r="F626" i="11"/>
  <c r="G647" i="11"/>
  <c r="F647" i="11"/>
  <c r="D647" i="11" s="1"/>
  <c r="AB604" i="11"/>
  <c r="G612" i="11"/>
  <c r="F612" i="11"/>
  <c r="G661" i="11"/>
  <c r="F661" i="11"/>
  <c r="D661" i="11" s="1"/>
  <c r="D669" i="11"/>
  <c r="AB609" i="11"/>
  <c r="G614" i="11"/>
  <c r="AB645" i="11"/>
  <c r="AB647" i="11"/>
  <c r="AB661" i="11"/>
  <c r="AB663" i="11"/>
  <c r="AB668" i="11"/>
  <c r="G675" i="11"/>
  <c r="F675" i="11"/>
  <c r="D675" i="11" s="1"/>
  <c r="AB601" i="11"/>
  <c r="G606" i="11"/>
  <c r="AB611" i="11"/>
  <c r="G616" i="11"/>
  <c r="F630" i="11"/>
  <c r="F632" i="11"/>
  <c r="D632" i="11" s="1"/>
  <c r="F634" i="11"/>
  <c r="D634" i="11" s="1"/>
  <c r="F641" i="11"/>
  <c r="D641" i="11" s="1"/>
  <c r="AB641" i="11"/>
  <c r="F643" i="11"/>
  <c r="D643" i="11" s="1"/>
  <c r="AB643" i="11"/>
  <c r="AB648" i="11"/>
  <c r="F650" i="11"/>
  <c r="D650" i="11" s="1"/>
  <c r="F657" i="11"/>
  <c r="D657" i="11" s="1"/>
  <c r="AB657" i="11"/>
  <c r="F659" i="11"/>
  <c r="D659" i="11" s="1"/>
  <c r="AB659" i="11"/>
  <c r="AB664" i="11"/>
  <c r="AB673" i="11"/>
  <c r="AB646" i="11"/>
  <c r="AB662" i="11"/>
  <c r="F664" i="11"/>
  <c r="AB575" i="11"/>
  <c r="G578" i="11"/>
  <c r="G598" i="11"/>
  <c r="AB603" i="11"/>
  <c r="G608" i="11"/>
  <c r="F610" i="11"/>
  <c r="F637" i="11"/>
  <c r="D637" i="11" s="1"/>
  <c r="AB637" i="11"/>
  <c r="F639" i="11"/>
  <c r="D639" i="11" s="1"/>
  <c r="AB639" i="11"/>
  <c r="AB644" i="11"/>
  <c r="F646" i="11"/>
  <c r="D646" i="11" s="1"/>
  <c r="F653" i="11"/>
  <c r="D653" i="11" s="1"/>
  <c r="AB653" i="11"/>
  <c r="F655" i="11"/>
  <c r="D655" i="11" s="1"/>
  <c r="AB655" i="11"/>
  <c r="AB660" i="11"/>
  <c r="F662" i="11"/>
  <c r="D662" i="11" s="1"/>
  <c r="F669" i="11"/>
  <c r="AB669" i="11"/>
  <c r="F671" i="11"/>
  <c r="D671" i="11" s="1"/>
  <c r="AB671" i="11"/>
  <c r="AB674" i="11"/>
  <c r="F674" i="11"/>
  <c r="D674" i="11" s="1"/>
  <c r="G600" i="11"/>
  <c r="AB617" i="11"/>
  <c r="AB621" i="11"/>
  <c r="AB625" i="11"/>
  <c r="F629" i="11"/>
  <c r="D629" i="11" s="1"/>
  <c r="AB629" i="11"/>
  <c r="F633" i="11"/>
  <c r="D633" i="11" s="1"/>
  <c r="AB633" i="11"/>
  <c r="F635" i="11"/>
  <c r="D635" i="11" s="1"/>
  <c r="AB635" i="11"/>
  <c r="AB640" i="11"/>
  <c r="F642" i="11"/>
  <c r="D642" i="11" s="1"/>
  <c r="F649" i="11"/>
  <c r="D649" i="11" s="1"/>
  <c r="AB649" i="11"/>
  <c r="F651" i="11"/>
  <c r="D651" i="11" s="1"/>
  <c r="AB651" i="11"/>
  <c r="AB656" i="11"/>
  <c r="F658" i="11"/>
  <c r="D658" i="11" s="1"/>
  <c r="F665" i="11"/>
  <c r="D665" i="11" s="1"/>
  <c r="AB665" i="11"/>
  <c r="AB667" i="11"/>
  <c r="AB638" i="11"/>
  <c r="AB654" i="11"/>
  <c r="AB670" i="11"/>
  <c r="F672" i="11"/>
  <c r="D672" i="11" s="1"/>
  <c r="F676" i="11"/>
  <c r="D676" i="11" s="1"/>
  <c r="D584" i="11" l="1"/>
  <c r="F677" i="11"/>
  <c r="D4" i="11"/>
  <c r="D677" i="11" s="1"/>
  <c r="G677" i="11"/>
  <c r="AB677" i="11"/>
  <c r="E677" i="11"/>
  <c r="S677" i="10" l="1"/>
  <c r="R677" i="10"/>
  <c r="Q677" i="10"/>
  <c r="P677" i="10"/>
  <c r="O677" i="10"/>
  <c r="N677" i="10"/>
  <c r="L677" i="10"/>
  <c r="K677" i="10"/>
  <c r="I677" i="10"/>
  <c r="H677" i="10"/>
  <c r="G677" i="10" s="1"/>
  <c r="X676" i="10"/>
  <c r="V676" i="10"/>
  <c r="U676" i="10"/>
  <c r="T676" i="10"/>
  <c r="M676" i="10"/>
  <c r="J676" i="10"/>
  <c r="G676" i="10"/>
  <c r="F676" i="10"/>
  <c r="E676" i="10"/>
  <c r="D676" i="10" s="1"/>
  <c r="X675" i="10"/>
  <c r="V675" i="10"/>
  <c r="U675" i="10"/>
  <c r="T675" i="10"/>
  <c r="M675" i="10"/>
  <c r="J675" i="10"/>
  <c r="G675" i="10"/>
  <c r="F675" i="10"/>
  <c r="E675" i="10"/>
  <c r="D675" i="10" s="1"/>
  <c r="V674" i="10"/>
  <c r="X674" i="10" s="1"/>
  <c r="U674" i="10"/>
  <c r="T674" i="10"/>
  <c r="M674" i="10"/>
  <c r="J674" i="10"/>
  <c r="G674" i="10"/>
  <c r="F674" i="10"/>
  <c r="E674" i="10"/>
  <c r="D674" i="10"/>
  <c r="X673" i="10"/>
  <c r="V673" i="10"/>
  <c r="U673" i="10"/>
  <c r="T673" i="10"/>
  <c r="M673" i="10"/>
  <c r="J673" i="10"/>
  <c r="G673" i="10"/>
  <c r="F673" i="10"/>
  <c r="E673" i="10"/>
  <c r="D673" i="10" s="1"/>
  <c r="X672" i="10"/>
  <c r="V672" i="10"/>
  <c r="U672" i="10"/>
  <c r="T672" i="10"/>
  <c r="M672" i="10"/>
  <c r="J672" i="10"/>
  <c r="G672" i="10"/>
  <c r="F672" i="10"/>
  <c r="E672" i="10"/>
  <c r="D672" i="10" s="1"/>
  <c r="V671" i="10"/>
  <c r="X671" i="10" s="1"/>
  <c r="U671" i="10"/>
  <c r="T671" i="10"/>
  <c r="M671" i="10"/>
  <c r="J671" i="10"/>
  <c r="G671" i="10"/>
  <c r="F671" i="10"/>
  <c r="E671" i="10"/>
  <c r="D671" i="10"/>
  <c r="X670" i="10"/>
  <c r="V670" i="10"/>
  <c r="U670" i="10"/>
  <c r="T670" i="10"/>
  <c r="M670" i="10"/>
  <c r="J670" i="10"/>
  <c r="G670" i="10"/>
  <c r="F670" i="10"/>
  <c r="D670" i="10" s="1"/>
  <c r="E670" i="10"/>
  <c r="V669" i="10"/>
  <c r="X669" i="10" s="1"/>
  <c r="U669" i="10"/>
  <c r="T669" i="10"/>
  <c r="M669" i="10"/>
  <c r="J669" i="10"/>
  <c r="G669" i="10"/>
  <c r="F669" i="10"/>
  <c r="E669" i="10"/>
  <c r="D669" i="10"/>
  <c r="X668" i="10"/>
  <c r="V668" i="10"/>
  <c r="U668" i="10"/>
  <c r="T668" i="10"/>
  <c r="M668" i="10"/>
  <c r="J668" i="10"/>
  <c r="G668" i="10"/>
  <c r="F668" i="10"/>
  <c r="E668" i="10"/>
  <c r="D668" i="10" s="1"/>
  <c r="X667" i="10"/>
  <c r="V667" i="10"/>
  <c r="U667" i="10"/>
  <c r="T667" i="10"/>
  <c r="M667" i="10"/>
  <c r="J667" i="10"/>
  <c r="G667" i="10"/>
  <c r="F667" i="10"/>
  <c r="E667" i="10"/>
  <c r="D667" i="10" s="1"/>
  <c r="V666" i="10"/>
  <c r="X666" i="10" s="1"/>
  <c r="U666" i="10"/>
  <c r="T666" i="10"/>
  <c r="M666" i="10"/>
  <c r="J666" i="10"/>
  <c r="G666" i="10"/>
  <c r="F666" i="10"/>
  <c r="E666" i="10"/>
  <c r="D666" i="10"/>
  <c r="X665" i="10"/>
  <c r="V665" i="10"/>
  <c r="U665" i="10"/>
  <c r="T665" i="10"/>
  <c r="M665" i="10"/>
  <c r="J665" i="10"/>
  <c r="G665" i="10"/>
  <c r="F665" i="10"/>
  <c r="E665" i="10"/>
  <c r="D665" i="10" s="1"/>
  <c r="V664" i="10"/>
  <c r="U664" i="10"/>
  <c r="X664" i="10" s="1"/>
  <c r="T664" i="10"/>
  <c r="M664" i="10"/>
  <c r="J664" i="10"/>
  <c r="G664" i="10"/>
  <c r="F664" i="10"/>
  <c r="E664" i="10"/>
  <c r="D664" i="10" s="1"/>
  <c r="V663" i="10"/>
  <c r="X663" i="10" s="1"/>
  <c r="U663" i="10"/>
  <c r="T663" i="10"/>
  <c r="M663" i="10"/>
  <c r="J663" i="10"/>
  <c r="G663" i="10"/>
  <c r="F663" i="10"/>
  <c r="E663" i="10"/>
  <c r="D663" i="10"/>
  <c r="X662" i="10"/>
  <c r="V662" i="10"/>
  <c r="U662" i="10"/>
  <c r="T662" i="10"/>
  <c r="M662" i="10"/>
  <c r="J662" i="10"/>
  <c r="G662" i="10"/>
  <c r="F662" i="10"/>
  <c r="D662" i="10" s="1"/>
  <c r="E662" i="10"/>
  <c r="V661" i="10"/>
  <c r="X661" i="10" s="1"/>
  <c r="U661" i="10"/>
  <c r="T661" i="10"/>
  <c r="M661" i="10"/>
  <c r="J661" i="10"/>
  <c r="G661" i="10"/>
  <c r="F661" i="10"/>
  <c r="E661" i="10"/>
  <c r="D661" i="10"/>
  <c r="X660" i="10"/>
  <c r="V660" i="10"/>
  <c r="U660" i="10"/>
  <c r="T660" i="10"/>
  <c r="M660" i="10"/>
  <c r="J660" i="10"/>
  <c r="G660" i="10"/>
  <c r="F660" i="10"/>
  <c r="E660" i="10"/>
  <c r="D660" i="10" s="1"/>
  <c r="X659" i="10"/>
  <c r="V659" i="10"/>
  <c r="U659" i="10"/>
  <c r="T659" i="10"/>
  <c r="M659" i="10"/>
  <c r="J659" i="10"/>
  <c r="G659" i="10"/>
  <c r="F659" i="10"/>
  <c r="E659" i="10"/>
  <c r="D659" i="10" s="1"/>
  <c r="V658" i="10"/>
  <c r="X658" i="10" s="1"/>
  <c r="U658" i="10"/>
  <c r="T658" i="10"/>
  <c r="M658" i="10"/>
  <c r="J658" i="10"/>
  <c r="G658" i="10"/>
  <c r="F658" i="10"/>
  <c r="E658" i="10"/>
  <c r="D658" i="10"/>
  <c r="X657" i="10"/>
  <c r="V657" i="10"/>
  <c r="U657" i="10"/>
  <c r="T657" i="10"/>
  <c r="M657" i="10"/>
  <c r="J657" i="10"/>
  <c r="G657" i="10"/>
  <c r="F657" i="10"/>
  <c r="E657" i="10"/>
  <c r="D657" i="10" s="1"/>
  <c r="V656" i="10"/>
  <c r="U656" i="10"/>
  <c r="X656" i="10" s="1"/>
  <c r="T656" i="10"/>
  <c r="M656" i="10"/>
  <c r="J656" i="10"/>
  <c r="G656" i="10"/>
  <c r="F656" i="10"/>
  <c r="E656" i="10"/>
  <c r="D656" i="10" s="1"/>
  <c r="V655" i="10"/>
  <c r="X655" i="10" s="1"/>
  <c r="U655" i="10"/>
  <c r="T655" i="10"/>
  <c r="M655" i="10"/>
  <c r="J655" i="10"/>
  <c r="G655" i="10"/>
  <c r="F655" i="10"/>
  <c r="E655" i="10"/>
  <c r="D655" i="10"/>
  <c r="X654" i="10"/>
  <c r="V654" i="10"/>
  <c r="U654" i="10"/>
  <c r="T654" i="10"/>
  <c r="M654" i="10"/>
  <c r="J654" i="10"/>
  <c r="G654" i="10"/>
  <c r="F654" i="10"/>
  <c r="D654" i="10" s="1"/>
  <c r="E654" i="10"/>
  <c r="V653" i="10"/>
  <c r="X653" i="10" s="1"/>
  <c r="U653" i="10"/>
  <c r="T653" i="10"/>
  <c r="M653" i="10"/>
  <c r="J653" i="10"/>
  <c r="G653" i="10"/>
  <c r="F653" i="10"/>
  <c r="E653" i="10"/>
  <c r="D653" i="10"/>
  <c r="X652" i="10"/>
  <c r="V652" i="10"/>
  <c r="U652" i="10"/>
  <c r="T652" i="10"/>
  <c r="M652" i="10"/>
  <c r="J652" i="10"/>
  <c r="G652" i="10"/>
  <c r="F652" i="10"/>
  <c r="E652" i="10"/>
  <c r="D652" i="10" s="1"/>
  <c r="X651" i="10"/>
  <c r="V651" i="10"/>
  <c r="U651" i="10"/>
  <c r="T651" i="10"/>
  <c r="M651" i="10"/>
  <c r="J651" i="10"/>
  <c r="G651" i="10"/>
  <c r="F651" i="10"/>
  <c r="E651" i="10"/>
  <c r="D651" i="10" s="1"/>
  <c r="V650" i="10"/>
  <c r="U650" i="10"/>
  <c r="T650" i="10"/>
  <c r="M650" i="10"/>
  <c r="J650" i="10"/>
  <c r="G650" i="10"/>
  <c r="F650" i="10"/>
  <c r="E650" i="10"/>
  <c r="D650" i="10"/>
  <c r="X649" i="10"/>
  <c r="V649" i="10"/>
  <c r="U649" i="10"/>
  <c r="T649" i="10"/>
  <c r="M649" i="10"/>
  <c r="J649" i="10"/>
  <c r="G649" i="10"/>
  <c r="F649" i="10"/>
  <c r="E649" i="10"/>
  <c r="X648" i="10"/>
  <c r="V648" i="10"/>
  <c r="U648" i="10"/>
  <c r="T648" i="10"/>
  <c r="M648" i="10"/>
  <c r="J648" i="10"/>
  <c r="G648" i="10"/>
  <c r="F648" i="10"/>
  <c r="E648" i="10"/>
  <c r="D648" i="10" s="1"/>
  <c r="V647" i="10"/>
  <c r="X647" i="10" s="1"/>
  <c r="U647" i="10"/>
  <c r="T647" i="10"/>
  <c r="M647" i="10"/>
  <c r="J647" i="10"/>
  <c r="G647" i="10"/>
  <c r="F647" i="10"/>
  <c r="E647" i="10"/>
  <c r="D647" i="10"/>
  <c r="X646" i="10"/>
  <c r="V646" i="10"/>
  <c r="U646" i="10"/>
  <c r="T646" i="10"/>
  <c r="M646" i="10"/>
  <c r="J646" i="10"/>
  <c r="G646" i="10"/>
  <c r="F646" i="10"/>
  <c r="D646" i="10" s="1"/>
  <c r="E646" i="10"/>
  <c r="V645" i="10"/>
  <c r="X645" i="10" s="1"/>
  <c r="U645" i="10"/>
  <c r="T645" i="10"/>
  <c r="M645" i="10"/>
  <c r="J645" i="10"/>
  <c r="G645" i="10"/>
  <c r="F645" i="10"/>
  <c r="E645" i="10"/>
  <c r="D645" i="10"/>
  <c r="X644" i="10"/>
  <c r="V644" i="10"/>
  <c r="U644" i="10"/>
  <c r="T644" i="10"/>
  <c r="M644" i="10"/>
  <c r="J644" i="10"/>
  <c r="G644" i="10"/>
  <c r="F644" i="10"/>
  <c r="E644" i="10"/>
  <c r="D644" i="10" s="1"/>
  <c r="X643" i="10"/>
  <c r="V643" i="10"/>
  <c r="U643" i="10"/>
  <c r="T643" i="10"/>
  <c r="M643" i="10"/>
  <c r="J643" i="10"/>
  <c r="G643" i="10"/>
  <c r="F643" i="10"/>
  <c r="E643" i="10"/>
  <c r="D643" i="10" s="1"/>
  <c r="V642" i="10"/>
  <c r="U642" i="10"/>
  <c r="T642" i="10"/>
  <c r="M642" i="10"/>
  <c r="J642" i="10"/>
  <c r="G642" i="10"/>
  <c r="F642" i="10"/>
  <c r="E642" i="10"/>
  <c r="D642" i="10"/>
  <c r="X641" i="10"/>
  <c r="V641" i="10"/>
  <c r="U641" i="10"/>
  <c r="T641" i="10"/>
  <c r="M641" i="10"/>
  <c r="J641" i="10"/>
  <c r="G641" i="10"/>
  <c r="F641" i="10"/>
  <c r="E641" i="10"/>
  <c r="X640" i="10"/>
  <c r="V640" i="10"/>
  <c r="U640" i="10"/>
  <c r="T640" i="10"/>
  <c r="M640" i="10"/>
  <c r="J640" i="10"/>
  <c r="G640" i="10"/>
  <c r="F640" i="10"/>
  <c r="E640" i="10"/>
  <c r="D640" i="10" s="1"/>
  <c r="V639" i="10"/>
  <c r="X639" i="10" s="1"/>
  <c r="U639" i="10"/>
  <c r="T639" i="10"/>
  <c r="M639" i="10"/>
  <c r="J639" i="10"/>
  <c r="G639" i="10"/>
  <c r="F639" i="10"/>
  <c r="E639" i="10"/>
  <c r="D639" i="10"/>
  <c r="X638" i="10"/>
  <c r="V638" i="10"/>
  <c r="U638" i="10"/>
  <c r="T638" i="10"/>
  <c r="M638" i="10"/>
  <c r="J638" i="10"/>
  <c r="G638" i="10"/>
  <c r="F638" i="10"/>
  <c r="D638" i="10" s="1"/>
  <c r="E638" i="10"/>
  <c r="V637" i="10"/>
  <c r="X637" i="10" s="1"/>
  <c r="U637" i="10"/>
  <c r="T637" i="10"/>
  <c r="M637" i="10"/>
  <c r="J637" i="10"/>
  <c r="G637" i="10"/>
  <c r="F637" i="10"/>
  <c r="E637" i="10"/>
  <c r="D637" i="10"/>
  <c r="X636" i="10"/>
  <c r="V636" i="10"/>
  <c r="U636" i="10"/>
  <c r="T636" i="10"/>
  <c r="M636" i="10"/>
  <c r="J636" i="10"/>
  <c r="G636" i="10"/>
  <c r="F636" i="10"/>
  <c r="E636" i="10"/>
  <c r="D636" i="10" s="1"/>
  <c r="X635" i="10"/>
  <c r="V635" i="10"/>
  <c r="U635" i="10"/>
  <c r="T635" i="10"/>
  <c r="M635" i="10"/>
  <c r="J635" i="10"/>
  <c r="G635" i="10"/>
  <c r="F635" i="10"/>
  <c r="E635" i="10"/>
  <c r="D635" i="10" s="1"/>
  <c r="V634" i="10"/>
  <c r="X634" i="10" s="1"/>
  <c r="U634" i="10"/>
  <c r="T634" i="10"/>
  <c r="M634" i="10"/>
  <c r="J634" i="10"/>
  <c r="G634" i="10"/>
  <c r="F634" i="10"/>
  <c r="E634" i="10"/>
  <c r="D634" i="10"/>
  <c r="X633" i="10"/>
  <c r="V633" i="10"/>
  <c r="U633" i="10"/>
  <c r="T633" i="10"/>
  <c r="M633" i="10"/>
  <c r="J633" i="10"/>
  <c r="G633" i="10"/>
  <c r="F633" i="10"/>
  <c r="E633" i="10"/>
  <c r="D633" i="10" s="1"/>
  <c r="X632" i="10"/>
  <c r="V632" i="10"/>
  <c r="U632" i="10"/>
  <c r="T632" i="10"/>
  <c r="M632" i="10"/>
  <c r="J632" i="10"/>
  <c r="G632" i="10"/>
  <c r="F632" i="10"/>
  <c r="E632" i="10"/>
  <c r="D632" i="10" s="1"/>
  <c r="V631" i="10"/>
  <c r="X631" i="10" s="1"/>
  <c r="U631" i="10"/>
  <c r="T631" i="10"/>
  <c r="M631" i="10"/>
  <c r="J631" i="10"/>
  <c r="G631" i="10"/>
  <c r="F631" i="10"/>
  <c r="E631" i="10"/>
  <c r="D631" i="10"/>
  <c r="X630" i="10"/>
  <c r="V630" i="10"/>
  <c r="U630" i="10"/>
  <c r="T630" i="10"/>
  <c r="M630" i="10"/>
  <c r="J630" i="10"/>
  <c r="G630" i="10"/>
  <c r="F630" i="10"/>
  <c r="D630" i="10" s="1"/>
  <c r="E630" i="10"/>
  <c r="V629" i="10"/>
  <c r="X629" i="10" s="1"/>
  <c r="U629" i="10"/>
  <c r="T629" i="10"/>
  <c r="M629" i="10"/>
  <c r="J629" i="10"/>
  <c r="G629" i="10"/>
  <c r="F629" i="10"/>
  <c r="E629" i="10"/>
  <c r="D629" i="10"/>
  <c r="X628" i="10"/>
  <c r="V628" i="10"/>
  <c r="U628" i="10"/>
  <c r="T628" i="10"/>
  <c r="M628" i="10"/>
  <c r="J628" i="10"/>
  <c r="G628" i="10"/>
  <c r="F628" i="10"/>
  <c r="E628" i="10"/>
  <c r="D628" i="10" s="1"/>
  <c r="X627" i="10"/>
  <c r="V627" i="10"/>
  <c r="U627" i="10"/>
  <c r="T627" i="10"/>
  <c r="M627" i="10"/>
  <c r="J627" i="10"/>
  <c r="G627" i="10"/>
  <c r="F627" i="10"/>
  <c r="E627" i="10"/>
  <c r="D627" i="10" s="1"/>
  <c r="V626" i="10"/>
  <c r="U626" i="10"/>
  <c r="T626" i="10"/>
  <c r="M626" i="10"/>
  <c r="J626" i="10"/>
  <c r="G626" i="10"/>
  <c r="F626" i="10"/>
  <c r="E626" i="10"/>
  <c r="D626" i="10"/>
  <c r="X625" i="10"/>
  <c r="V625" i="10"/>
  <c r="U625" i="10"/>
  <c r="T625" i="10"/>
  <c r="M625" i="10"/>
  <c r="J625" i="10"/>
  <c r="G625" i="10"/>
  <c r="F625" i="10"/>
  <c r="E625" i="10"/>
  <c r="V624" i="10"/>
  <c r="U624" i="10"/>
  <c r="X624" i="10" s="1"/>
  <c r="T624" i="10"/>
  <c r="M624" i="10"/>
  <c r="J624" i="10"/>
  <c r="G624" i="10"/>
  <c r="F624" i="10"/>
  <c r="E624" i="10"/>
  <c r="D624" i="10" s="1"/>
  <c r="V623" i="10"/>
  <c r="X623" i="10" s="1"/>
  <c r="U623" i="10"/>
  <c r="T623" i="10"/>
  <c r="M623" i="10"/>
  <c r="J623" i="10"/>
  <c r="G623" i="10"/>
  <c r="F623" i="10"/>
  <c r="E623" i="10"/>
  <c r="D623" i="10"/>
  <c r="X622" i="10"/>
  <c r="V622" i="10"/>
  <c r="U622" i="10"/>
  <c r="T622" i="10"/>
  <c r="M622" i="10"/>
  <c r="J622" i="10"/>
  <c r="G622" i="10"/>
  <c r="F622" i="10"/>
  <c r="D622" i="10" s="1"/>
  <c r="E622" i="10"/>
  <c r="V621" i="10"/>
  <c r="X621" i="10" s="1"/>
  <c r="U621" i="10"/>
  <c r="T621" i="10"/>
  <c r="M621" i="10"/>
  <c r="J621" i="10"/>
  <c r="G621" i="10"/>
  <c r="F621" i="10"/>
  <c r="E621" i="10"/>
  <c r="D621" i="10"/>
  <c r="X620" i="10"/>
  <c r="V620" i="10"/>
  <c r="U620" i="10"/>
  <c r="T620" i="10"/>
  <c r="M620" i="10"/>
  <c r="J620" i="10"/>
  <c r="G620" i="10"/>
  <c r="F620" i="10"/>
  <c r="E620" i="10"/>
  <c r="D620" i="10" s="1"/>
  <c r="X619" i="10"/>
  <c r="V619" i="10"/>
  <c r="U619" i="10"/>
  <c r="T619" i="10"/>
  <c r="M619" i="10"/>
  <c r="J619" i="10"/>
  <c r="G619" i="10"/>
  <c r="F619" i="10"/>
  <c r="E619" i="10"/>
  <c r="D619" i="10" s="1"/>
  <c r="V618" i="10"/>
  <c r="X618" i="10" s="1"/>
  <c r="U618" i="10"/>
  <c r="T618" i="10"/>
  <c r="M618" i="10"/>
  <c r="J618" i="10"/>
  <c r="G618" i="10"/>
  <c r="F618" i="10"/>
  <c r="E618" i="10"/>
  <c r="D618" i="10"/>
  <c r="X617" i="10"/>
  <c r="V617" i="10"/>
  <c r="U617" i="10"/>
  <c r="T617" i="10"/>
  <c r="M617" i="10"/>
  <c r="J617" i="10"/>
  <c r="G617" i="10"/>
  <c r="F617" i="10"/>
  <c r="E617" i="10"/>
  <c r="D617" i="10" s="1"/>
  <c r="V616" i="10"/>
  <c r="U616" i="10"/>
  <c r="X616" i="10" s="1"/>
  <c r="T616" i="10"/>
  <c r="M616" i="10"/>
  <c r="J616" i="10"/>
  <c r="G616" i="10"/>
  <c r="F616" i="10"/>
  <c r="E616" i="10"/>
  <c r="D616" i="10" s="1"/>
  <c r="V615" i="10"/>
  <c r="X615" i="10" s="1"/>
  <c r="U615" i="10"/>
  <c r="T615" i="10"/>
  <c r="M615" i="10"/>
  <c r="J615" i="10"/>
  <c r="G615" i="10"/>
  <c r="F615" i="10"/>
  <c r="E615" i="10"/>
  <c r="D615" i="10"/>
  <c r="X614" i="10"/>
  <c r="V614" i="10"/>
  <c r="U614" i="10"/>
  <c r="T614" i="10"/>
  <c r="M614" i="10"/>
  <c r="J614" i="10"/>
  <c r="G614" i="10"/>
  <c r="F614" i="10"/>
  <c r="D614" i="10" s="1"/>
  <c r="E614" i="10"/>
  <c r="V613" i="10"/>
  <c r="X613" i="10" s="1"/>
  <c r="U613" i="10"/>
  <c r="T613" i="10"/>
  <c r="M613" i="10"/>
  <c r="J613" i="10"/>
  <c r="G613" i="10"/>
  <c r="F613" i="10"/>
  <c r="E613" i="10"/>
  <c r="D613" i="10"/>
  <c r="X612" i="10"/>
  <c r="V612" i="10"/>
  <c r="U612" i="10"/>
  <c r="T612" i="10"/>
  <c r="M612" i="10"/>
  <c r="J612" i="10"/>
  <c r="G612" i="10"/>
  <c r="F612" i="10"/>
  <c r="E612" i="10"/>
  <c r="D612" i="10" s="1"/>
  <c r="X611" i="10"/>
  <c r="V611" i="10"/>
  <c r="U611" i="10"/>
  <c r="T611" i="10"/>
  <c r="M611" i="10"/>
  <c r="J611" i="10"/>
  <c r="G611" i="10"/>
  <c r="F611" i="10"/>
  <c r="E611" i="10"/>
  <c r="D611" i="10" s="1"/>
  <c r="V610" i="10"/>
  <c r="X610" i="10" s="1"/>
  <c r="U610" i="10"/>
  <c r="T610" i="10"/>
  <c r="M610" i="10"/>
  <c r="J610" i="10"/>
  <c r="G610" i="10"/>
  <c r="F610" i="10"/>
  <c r="E610" i="10"/>
  <c r="D610" i="10"/>
  <c r="X609" i="10"/>
  <c r="V609" i="10"/>
  <c r="U609" i="10"/>
  <c r="T609" i="10"/>
  <c r="M609" i="10"/>
  <c r="J609" i="10"/>
  <c r="G609" i="10"/>
  <c r="F609" i="10"/>
  <c r="E609" i="10"/>
  <c r="V608" i="10"/>
  <c r="U608" i="10"/>
  <c r="X608" i="10" s="1"/>
  <c r="T608" i="10"/>
  <c r="M608" i="10"/>
  <c r="J608" i="10"/>
  <c r="G608" i="10"/>
  <c r="F608" i="10"/>
  <c r="E608" i="10"/>
  <c r="D608" i="10" s="1"/>
  <c r="V607" i="10"/>
  <c r="X607" i="10" s="1"/>
  <c r="U607" i="10"/>
  <c r="T607" i="10"/>
  <c r="M607" i="10"/>
  <c r="J607" i="10"/>
  <c r="G607" i="10"/>
  <c r="F607" i="10"/>
  <c r="E607" i="10"/>
  <c r="D607" i="10"/>
  <c r="X606" i="10"/>
  <c r="V606" i="10"/>
  <c r="U606" i="10"/>
  <c r="T606" i="10"/>
  <c r="M606" i="10"/>
  <c r="J606" i="10"/>
  <c r="G606" i="10"/>
  <c r="F606" i="10"/>
  <c r="D606" i="10" s="1"/>
  <c r="E606" i="10"/>
  <c r="V605" i="10"/>
  <c r="X605" i="10" s="1"/>
  <c r="U605" i="10"/>
  <c r="T605" i="10"/>
  <c r="M605" i="10"/>
  <c r="J605" i="10"/>
  <c r="G605" i="10"/>
  <c r="F605" i="10"/>
  <c r="E605" i="10"/>
  <c r="D605" i="10"/>
  <c r="X604" i="10"/>
  <c r="V604" i="10"/>
  <c r="U604" i="10"/>
  <c r="T604" i="10"/>
  <c r="M604" i="10"/>
  <c r="J604" i="10"/>
  <c r="G604" i="10"/>
  <c r="F604" i="10"/>
  <c r="E604" i="10"/>
  <c r="D604" i="10" s="1"/>
  <c r="X603" i="10"/>
  <c r="V603" i="10"/>
  <c r="U603" i="10"/>
  <c r="T603" i="10"/>
  <c r="M603" i="10"/>
  <c r="J603" i="10"/>
  <c r="G603" i="10"/>
  <c r="F603" i="10"/>
  <c r="E603" i="10"/>
  <c r="D603" i="10" s="1"/>
  <c r="V602" i="10"/>
  <c r="X602" i="10" s="1"/>
  <c r="U602" i="10"/>
  <c r="T602" i="10"/>
  <c r="M602" i="10"/>
  <c r="J602" i="10"/>
  <c r="G602" i="10"/>
  <c r="F602" i="10"/>
  <c r="E602" i="10"/>
  <c r="D602" i="10"/>
  <c r="X601" i="10"/>
  <c r="V601" i="10"/>
  <c r="U601" i="10"/>
  <c r="T601" i="10"/>
  <c r="M601" i="10"/>
  <c r="J601" i="10"/>
  <c r="G601" i="10"/>
  <c r="F601" i="10"/>
  <c r="E601" i="10"/>
  <c r="D601" i="10" s="1"/>
  <c r="V600" i="10"/>
  <c r="U600" i="10"/>
  <c r="X600" i="10" s="1"/>
  <c r="T600" i="10"/>
  <c r="M600" i="10"/>
  <c r="J600" i="10"/>
  <c r="G600" i="10"/>
  <c r="F600" i="10"/>
  <c r="E600" i="10"/>
  <c r="D600" i="10" s="1"/>
  <c r="V599" i="10"/>
  <c r="X599" i="10" s="1"/>
  <c r="U599" i="10"/>
  <c r="T599" i="10"/>
  <c r="M599" i="10"/>
  <c r="J599" i="10"/>
  <c r="G599" i="10"/>
  <c r="F599" i="10"/>
  <c r="E599" i="10"/>
  <c r="D599" i="10"/>
  <c r="X598" i="10"/>
  <c r="V598" i="10"/>
  <c r="U598" i="10"/>
  <c r="T598" i="10"/>
  <c r="M598" i="10"/>
  <c r="J598" i="10"/>
  <c r="G598" i="10"/>
  <c r="F598" i="10"/>
  <c r="D598" i="10" s="1"/>
  <c r="E598" i="10"/>
  <c r="V597" i="10"/>
  <c r="X597" i="10" s="1"/>
  <c r="U597" i="10"/>
  <c r="T597" i="10"/>
  <c r="M597" i="10"/>
  <c r="J597" i="10"/>
  <c r="G597" i="10"/>
  <c r="F597" i="10"/>
  <c r="E597" i="10"/>
  <c r="D597" i="10"/>
  <c r="X596" i="10"/>
  <c r="V596" i="10"/>
  <c r="U596" i="10"/>
  <c r="T596" i="10"/>
  <c r="M596" i="10"/>
  <c r="J596" i="10"/>
  <c r="G596" i="10"/>
  <c r="F596" i="10"/>
  <c r="E596" i="10"/>
  <c r="D596" i="10" s="1"/>
  <c r="X595" i="10"/>
  <c r="V595" i="10"/>
  <c r="U595" i="10"/>
  <c r="T595" i="10"/>
  <c r="M595" i="10"/>
  <c r="J595" i="10"/>
  <c r="G595" i="10"/>
  <c r="F595" i="10"/>
  <c r="E595" i="10"/>
  <c r="D595" i="10" s="1"/>
  <c r="V594" i="10"/>
  <c r="U594" i="10"/>
  <c r="T594" i="10"/>
  <c r="M594" i="10"/>
  <c r="J594" i="10"/>
  <c r="G594" i="10"/>
  <c r="F594" i="10"/>
  <c r="E594" i="10"/>
  <c r="D594" i="10"/>
  <c r="X593" i="10"/>
  <c r="V593" i="10"/>
  <c r="U593" i="10"/>
  <c r="T593" i="10"/>
  <c r="M593" i="10"/>
  <c r="J593" i="10"/>
  <c r="G593" i="10"/>
  <c r="F593" i="10"/>
  <c r="E593" i="10"/>
  <c r="V592" i="10"/>
  <c r="U592" i="10"/>
  <c r="X592" i="10" s="1"/>
  <c r="T592" i="10"/>
  <c r="M592" i="10"/>
  <c r="J592" i="10"/>
  <c r="G592" i="10"/>
  <c r="F592" i="10"/>
  <c r="E592" i="10"/>
  <c r="D592" i="10" s="1"/>
  <c r="V591" i="10"/>
  <c r="X591" i="10" s="1"/>
  <c r="U591" i="10"/>
  <c r="T591" i="10"/>
  <c r="M591" i="10"/>
  <c r="J591" i="10"/>
  <c r="G591" i="10"/>
  <c r="F591" i="10"/>
  <c r="E591" i="10"/>
  <c r="D591" i="10"/>
  <c r="X590" i="10"/>
  <c r="V590" i="10"/>
  <c r="U590" i="10"/>
  <c r="T590" i="10"/>
  <c r="M590" i="10"/>
  <c r="J590" i="10"/>
  <c r="G590" i="10"/>
  <c r="F590" i="10"/>
  <c r="D590" i="10" s="1"/>
  <c r="E590" i="10"/>
  <c r="V589" i="10"/>
  <c r="X589" i="10" s="1"/>
  <c r="U589" i="10"/>
  <c r="T589" i="10"/>
  <c r="M589" i="10"/>
  <c r="J589" i="10"/>
  <c r="G589" i="10"/>
  <c r="F589" i="10"/>
  <c r="E589" i="10"/>
  <c r="D589" i="10"/>
  <c r="X588" i="10"/>
  <c r="V588" i="10"/>
  <c r="U588" i="10"/>
  <c r="T588" i="10"/>
  <c r="M588" i="10"/>
  <c r="J588" i="10"/>
  <c r="G588" i="10"/>
  <c r="F588" i="10"/>
  <c r="E588" i="10"/>
  <c r="D588" i="10" s="1"/>
  <c r="X587" i="10"/>
  <c r="V587" i="10"/>
  <c r="U587" i="10"/>
  <c r="T587" i="10"/>
  <c r="M587" i="10"/>
  <c r="J587" i="10"/>
  <c r="G587" i="10"/>
  <c r="F587" i="10"/>
  <c r="E587" i="10"/>
  <c r="D587" i="10" s="1"/>
  <c r="V586" i="10"/>
  <c r="X586" i="10" s="1"/>
  <c r="U586" i="10"/>
  <c r="T586" i="10"/>
  <c r="M586" i="10"/>
  <c r="J586" i="10"/>
  <c r="G586" i="10"/>
  <c r="F586" i="10"/>
  <c r="E586" i="10"/>
  <c r="D586" i="10"/>
  <c r="X585" i="10"/>
  <c r="V585" i="10"/>
  <c r="U585" i="10"/>
  <c r="T585" i="10"/>
  <c r="M585" i="10"/>
  <c r="J585" i="10"/>
  <c r="G585" i="10"/>
  <c r="F585" i="10"/>
  <c r="E585" i="10"/>
  <c r="D585" i="10" s="1"/>
  <c r="V584" i="10"/>
  <c r="U584" i="10"/>
  <c r="X584" i="10" s="1"/>
  <c r="T584" i="10"/>
  <c r="M584" i="10"/>
  <c r="J584" i="10"/>
  <c r="G584" i="10"/>
  <c r="F584" i="10"/>
  <c r="E584" i="10"/>
  <c r="D584" i="10" s="1"/>
  <c r="V583" i="10"/>
  <c r="X583" i="10" s="1"/>
  <c r="U583" i="10"/>
  <c r="T583" i="10"/>
  <c r="M583" i="10"/>
  <c r="J583" i="10"/>
  <c r="G583" i="10"/>
  <c r="F583" i="10"/>
  <c r="E583" i="10"/>
  <c r="D583" i="10"/>
  <c r="X582" i="10"/>
  <c r="V582" i="10"/>
  <c r="U582" i="10"/>
  <c r="T582" i="10"/>
  <c r="M582" i="10"/>
  <c r="J582" i="10"/>
  <c r="G582" i="10"/>
  <c r="F582" i="10"/>
  <c r="D582" i="10" s="1"/>
  <c r="E582" i="10"/>
  <c r="V581" i="10"/>
  <c r="U581" i="10"/>
  <c r="T581" i="10"/>
  <c r="M581" i="10"/>
  <c r="J581" i="10"/>
  <c r="G581" i="10"/>
  <c r="F581" i="10"/>
  <c r="E581" i="10"/>
  <c r="D581" i="10"/>
  <c r="X580" i="10"/>
  <c r="V580" i="10"/>
  <c r="U580" i="10"/>
  <c r="T580" i="10"/>
  <c r="M580" i="10"/>
  <c r="J580" i="10"/>
  <c r="G580" i="10"/>
  <c r="F580" i="10"/>
  <c r="E580" i="10"/>
  <c r="D580" i="10" s="1"/>
  <c r="X579" i="10"/>
  <c r="V579" i="10"/>
  <c r="U579" i="10"/>
  <c r="T579" i="10"/>
  <c r="M579" i="10"/>
  <c r="J579" i="10"/>
  <c r="G579" i="10"/>
  <c r="F579" i="10"/>
  <c r="E579" i="10"/>
  <c r="D579" i="10" s="1"/>
  <c r="V578" i="10"/>
  <c r="U578" i="10"/>
  <c r="T578" i="10"/>
  <c r="M578" i="10"/>
  <c r="J578" i="10"/>
  <c r="G578" i="10"/>
  <c r="F578" i="10"/>
  <c r="E578" i="10"/>
  <c r="D578" i="10"/>
  <c r="X577" i="10"/>
  <c r="V577" i="10"/>
  <c r="U577" i="10"/>
  <c r="T577" i="10"/>
  <c r="M577" i="10"/>
  <c r="J577" i="10"/>
  <c r="G577" i="10"/>
  <c r="F577" i="10"/>
  <c r="E577" i="10"/>
  <c r="V576" i="10"/>
  <c r="U576" i="10"/>
  <c r="X576" i="10" s="1"/>
  <c r="T576" i="10"/>
  <c r="M576" i="10"/>
  <c r="J576" i="10"/>
  <c r="G576" i="10"/>
  <c r="F576" i="10"/>
  <c r="E576" i="10"/>
  <c r="D576" i="10" s="1"/>
  <c r="V575" i="10"/>
  <c r="X575" i="10" s="1"/>
  <c r="U575" i="10"/>
  <c r="T575" i="10"/>
  <c r="M575" i="10"/>
  <c r="J575" i="10"/>
  <c r="G575" i="10"/>
  <c r="F575" i="10"/>
  <c r="E575" i="10"/>
  <c r="D575" i="10"/>
  <c r="X574" i="10"/>
  <c r="V574" i="10"/>
  <c r="U574" i="10"/>
  <c r="T574" i="10"/>
  <c r="M574" i="10"/>
  <c r="J574" i="10"/>
  <c r="G574" i="10"/>
  <c r="F574" i="10"/>
  <c r="D574" i="10" s="1"/>
  <c r="E574" i="10"/>
  <c r="V573" i="10"/>
  <c r="X573" i="10" s="1"/>
  <c r="U573" i="10"/>
  <c r="T573" i="10"/>
  <c r="M573" i="10"/>
  <c r="J573" i="10"/>
  <c r="G573" i="10"/>
  <c r="F573" i="10"/>
  <c r="E573" i="10"/>
  <c r="D573" i="10"/>
  <c r="X572" i="10"/>
  <c r="V572" i="10"/>
  <c r="U572" i="10"/>
  <c r="T572" i="10"/>
  <c r="M572" i="10"/>
  <c r="J572" i="10"/>
  <c r="G572" i="10"/>
  <c r="F572" i="10"/>
  <c r="E572" i="10"/>
  <c r="X571" i="10"/>
  <c r="V571" i="10"/>
  <c r="U571" i="10"/>
  <c r="T571" i="10"/>
  <c r="M571" i="10"/>
  <c r="J571" i="10"/>
  <c r="G571" i="10"/>
  <c r="F571" i="10"/>
  <c r="E571" i="10"/>
  <c r="D571" i="10" s="1"/>
  <c r="V570" i="10"/>
  <c r="U570" i="10"/>
  <c r="T570" i="10"/>
  <c r="M570" i="10"/>
  <c r="J570" i="10"/>
  <c r="G570" i="10"/>
  <c r="F570" i="10"/>
  <c r="E570" i="10"/>
  <c r="D570" i="10"/>
  <c r="X569" i="10"/>
  <c r="V569" i="10"/>
  <c r="U569" i="10"/>
  <c r="T569" i="10"/>
  <c r="M569" i="10"/>
  <c r="J569" i="10"/>
  <c r="G569" i="10"/>
  <c r="F569" i="10"/>
  <c r="E569" i="10"/>
  <c r="V568" i="10"/>
  <c r="U568" i="10"/>
  <c r="X568" i="10" s="1"/>
  <c r="T568" i="10"/>
  <c r="M568" i="10"/>
  <c r="J568" i="10"/>
  <c r="G568" i="10"/>
  <c r="F568" i="10"/>
  <c r="E568" i="10"/>
  <c r="D568" i="10" s="1"/>
  <c r="V567" i="10"/>
  <c r="U567" i="10"/>
  <c r="T567" i="10"/>
  <c r="M567" i="10"/>
  <c r="J567" i="10"/>
  <c r="G567" i="10"/>
  <c r="F567" i="10"/>
  <c r="E567" i="10"/>
  <c r="D567" i="10" s="1"/>
  <c r="X566" i="10"/>
  <c r="V566" i="10"/>
  <c r="U566" i="10"/>
  <c r="T566" i="10"/>
  <c r="M566" i="10"/>
  <c r="J566" i="10"/>
  <c r="G566" i="10"/>
  <c r="F566" i="10"/>
  <c r="D566" i="10" s="1"/>
  <c r="E566" i="10"/>
  <c r="V565" i="10"/>
  <c r="X565" i="10" s="1"/>
  <c r="U565" i="10"/>
  <c r="T565" i="10"/>
  <c r="M565" i="10"/>
  <c r="J565" i="10"/>
  <c r="G565" i="10"/>
  <c r="F565" i="10"/>
  <c r="E565" i="10"/>
  <c r="D565" i="10"/>
  <c r="X564" i="10"/>
  <c r="V564" i="10"/>
  <c r="U564" i="10"/>
  <c r="T564" i="10"/>
  <c r="M564" i="10"/>
  <c r="J564" i="10"/>
  <c r="G564" i="10"/>
  <c r="F564" i="10"/>
  <c r="E564" i="10"/>
  <c r="D564" i="10" s="1"/>
  <c r="X563" i="10"/>
  <c r="V563" i="10"/>
  <c r="U563" i="10"/>
  <c r="T563" i="10"/>
  <c r="M563" i="10"/>
  <c r="J563" i="10"/>
  <c r="G563" i="10"/>
  <c r="F563" i="10"/>
  <c r="E563" i="10"/>
  <c r="D563" i="10" s="1"/>
  <c r="V562" i="10"/>
  <c r="U562" i="10"/>
  <c r="T562" i="10"/>
  <c r="M562" i="10"/>
  <c r="J562" i="10"/>
  <c r="G562" i="10"/>
  <c r="F562" i="10"/>
  <c r="E562" i="10"/>
  <c r="D562" i="10"/>
  <c r="X561" i="10"/>
  <c r="V561" i="10"/>
  <c r="U561" i="10"/>
  <c r="T561" i="10"/>
  <c r="M561" i="10"/>
  <c r="J561" i="10"/>
  <c r="G561" i="10"/>
  <c r="F561" i="10"/>
  <c r="E561" i="10"/>
  <c r="D561" i="10" s="1"/>
  <c r="V560" i="10"/>
  <c r="U560" i="10"/>
  <c r="X560" i="10" s="1"/>
  <c r="T560" i="10"/>
  <c r="M560" i="10"/>
  <c r="J560" i="10"/>
  <c r="G560" i="10"/>
  <c r="F560" i="10"/>
  <c r="E560" i="10"/>
  <c r="D560" i="10" s="1"/>
  <c r="V559" i="10"/>
  <c r="U559" i="10"/>
  <c r="T559" i="10"/>
  <c r="M559" i="10"/>
  <c r="J559" i="10"/>
  <c r="G559" i="10"/>
  <c r="F559" i="10"/>
  <c r="E559" i="10"/>
  <c r="D559" i="10" s="1"/>
  <c r="X558" i="10"/>
  <c r="V558" i="10"/>
  <c r="U558" i="10"/>
  <c r="T558" i="10"/>
  <c r="M558" i="10"/>
  <c r="J558" i="10"/>
  <c r="G558" i="10"/>
  <c r="F558" i="10"/>
  <c r="D558" i="10" s="1"/>
  <c r="E558" i="10"/>
  <c r="V557" i="10"/>
  <c r="U557" i="10"/>
  <c r="T557" i="10"/>
  <c r="M557" i="10"/>
  <c r="J557" i="10"/>
  <c r="G557" i="10"/>
  <c r="F557" i="10"/>
  <c r="E557" i="10"/>
  <c r="D557" i="10"/>
  <c r="V556" i="10"/>
  <c r="U556" i="10"/>
  <c r="T556" i="10"/>
  <c r="M556" i="10"/>
  <c r="J556" i="10"/>
  <c r="G556" i="10"/>
  <c r="F556" i="10"/>
  <c r="E556" i="10"/>
  <c r="D556" i="10" s="1"/>
  <c r="X555" i="10"/>
  <c r="V555" i="10"/>
  <c r="U555" i="10"/>
  <c r="T555" i="10"/>
  <c r="M555" i="10"/>
  <c r="J555" i="10"/>
  <c r="G555" i="10"/>
  <c r="F555" i="10"/>
  <c r="E555" i="10"/>
  <c r="D555" i="10" s="1"/>
  <c r="V554" i="10"/>
  <c r="U554" i="10"/>
  <c r="T554" i="10"/>
  <c r="M554" i="10"/>
  <c r="J554" i="10"/>
  <c r="G554" i="10"/>
  <c r="F554" i="10"/>
  <c r="E554" i="10"/>
  <c r="D554" i="10" s="1"/>
  <c r="V553" i="10"/>
  <c r="U553" i="10"/>
  <c r="X553" i="10" s="1"/>
  <c r="T553" i="10"/>
  <c r="M553" i="10"/>
  <c r="J553" i="10"/>
  <c r="G553" i="10"/>
  <c r="F553" i="10"/>
  <c r="E553" i="10"/>
  <c r="D553" i="10" s="1"/>
  <c r="X552" i="10"/>
  <c r="V552" i="10"/>
  <c r="U552" i="10"/>
  <c r="T552" i="10"/>
  <c r="M552" i="10"/>
  <c r="J552" i="10"/>
  <c r="G552" i="10"/>
  <c r="F552" i="10"/>
  <c r="E552" i="10"/>
  <c r="D552" i="10" s="1"/>
  <c r="X551" i="10"/>
  <c r="V551" i="10"/>
  <c r="U551" i="10"/>
  <c r="T551" i="10"/>
  <c r="M551" i="10"/>
  <c r="J551" i="10"/>
  <c r="G551" i="10"/>
  <c r="F551" i="10"/>
  <c r="E551" i="10"/>
  <c r="V550" i="10"/>
  <c r="X550" i="10" s="1"/>
  <c r="U550" i="10"/>
  <c r="T550" i="10"/>
  <c r="M550" i="10"/>
  <c r="J550" i="10"/>
  <c r="G550" i="10"/>
  <c r="F550" i="10"/>
  <c r="E550" i="10"/>
  <c r="D550" i="10"/>
  <c r="V549" i="10"/>
  <c r="X549" i="10" s="1"/>
  <c r="U549" i="10"/>
  <c r="T549" i="10"/>
  <c r="M549" i="10"/>
  <c r="J549" i="10"/>
  <c r="G549" i="10"/>
  <c r="F549" i="10"/>
  <c r="E549" i="10"/>
  <c r="D549" i="10"/>
  <c r="X548" i="10"/>
  <c r="V548" i="10"/>
  <c r="U548" i="10"/>
  <c r="T548" i="10"/>
  <c r="M548" i="10"/>
  <c r="J548" i="10"/>
  <c r="G548" i="10"/>
  <c r="F548" i="10"/>
  <c r="E548" i="10"/>
  <c r="D548" i="10" s="1"/>
  <c r="X547" i="10"/>
  <c r="V547" i="10"/>
  <c r="U547" i="10"/>
  <c r="T547" i="10"/>
  <c r="M547" i="10"/>
  <c r="J547" i="10"/>
  <c r="G547" i="10"/>
  <c r="F547" i="10"/>
  <c r="E547" i="10"/>
  <c r="D547" i="10" s="1"/>
  <c r="V546" i="10"/>
  <c r="U546" i="10"/>
  <c r="T546" i="10"/>
  <c r="M546" i="10"/>
  <c r="J546" i="10"/>
  <c r="G546" i="10"/>
  <c r="F546" i="10"/>
  <c r="E546" i="10"/>
  <c r="D546" i="10"/>
  <c r="X545" i="10"/>
  <c r="V545" i="10"/>
  <c r="U545" i="10"/>
  <c r="T545" i="10"/>
  <c r="M545" i="10"/>
  <c r="J545" i="10"/>
  <c r="G545" i="10"/>
  <c r="F545" i="10"/>
  <c r="E545" i="10"/>
  <c r="D545" i="10" s="1"/>
  <c r="X544" i="10"/>
  <c r="V544" i="10"/>
  <c r="U544" i="10"/>
  <c r="T544" i="10"/>
  <c r="M544" i="10"/>
  <c r="J544" i="10"/>
  <c r="G544" i="10"/>
  <c r="F544" i="10"/>
  <c r="D544" i="10" s="1"/>
  <c r="E544" i="10"/>
  <c r="V543" i="10"/>
  <c r="U543" i="10"/>
  <c r="X543" i="10" s="1"/>
  <c r="T543" i="10"/>
  <c r="M543" i="10"/>
  <c r="J543" i="10"/>
  <c r="G543" i="10"/>
  <c r="F543" i="10"/>
  <c r="D543" i="10" s="1"/>
  <c r="E543" i="10"/>
  <c r="V542" i="10"/>
  <c r="X542" i="10" s="1"/>
  <c r="U542" i="10"/>
  <c r="T542" i="10"/>
  <c r="M542" i="10"/>
  <c r="J542" i="10"/>
  <c r="G542" i="10"/>
  <c r="F542" i="10"/>
  <c r="E542" i="10"/>
  <c r="D542" i="10"/>
  <c r="V541" i="10"/>
  <c r="X541" i="10" s="1"/>
  <c r="U541" i="10"/>
  <c r="T541" i="10"/>
  <c r="M541" i="10"/>
  <c r="J541" i="10"/>
  <c r="G541" i="10"/>
  <c r="F541" i="10"/>
  <c r="E541" i="10"/>
  <c r="D541" i="10"/>
  <c r="X540" i="10"/>
  <c r="V540" i="10"/>
  <c r="U540" i="10"/>
  <c r="T540" i="10"/>
  <c r="M540" i="10"/>
  <c r="J540" i="10"/>
  <c r="G540" i="10"/>
  <c r="F540" i="10"/>
  <c r="D540" i="10" s="1"/>
  <c r="E540" i="10"/>
  <c r="X539" i="10"/>
  <c r="V539" i="10"/>
  <c r="U539" i="10"/>
  <c r="T539" i="10"/>
  <c r="M539" i="10"/>
  <c r="J539" i="10"/>
  <c r="G539" i="10"/>
  <c r="F539" i="10"/>
  <c r="E539" i="10"/>
  <c r="D539" i="10" s="1"/>
  <c r="V538" i="10"/>
  <c r="U538" i="10"/>
  <c r="T538" i="10"/>
  <c r="M538" i="10"/>
  <c r="J538" i="10"/>
  <c r="G538" i="10"/>
  <c r="F538" i="10"/>
  <c r="E538" i="10"/>
  <c r="D538" i="10"/>
  <c r="X537" i="10"/>
  <c r="V537" i="10"/>
  <c r="U537" i="10"/>
  <c r="T537" i="10"/>
  <c r="M537" i="10"/>
  <c r="J537" i="10"/>
  <c r="G537" i="10"/>
  <c r="F537" i="10"/>
  <c r="E537" i="10"/>
  <c r="V536" i="10"/>
  <c r="U536" i="10"/>
  <c r="X536" i="10" s="1"/>
  <c r="T536" i="10"/>
  <c r="M536" i="10"/>
  <c r="J536" i="10"/>
  <c r="G536" i="10"/>
  <c r="F536" i="10"/>
  <c r="D536" i="10" s="1"/>
  <c r="E536" i="10"/>
  <c r="V535" i="10"/>
  <c r="U535" i="10"/>
  <c r="T535" i="10"/>
  <c r="M535" i="10"/>
  <c r="J535" i="10"/>
  <c r="G535" i="10"/>
  <c r="F535" i="10"/>
  <c r="E535" i="10"/>
  <c r="D535" i="10"/>
  <c r="X534" i="10"/>
  <c r="V534" i="10"/>
  <c r="U534" i="10"/>
  <c r="T534" i="10"/>
  <c r="M534" i="10"/>
  <c r="J534" i="10"/>
  <c r="G534" i="10"/>
  <c r="F534" i="10"/>
  <c r="D534" i="10" s="1"/>
  <c r="E534" i="10"/>
  <c r="V533" i="10"/>
  <c r="U533" i="10"/>
  <c r="T533" i="10"/>
  <c r="M533" i="10"/>
  <c r="J533" i="10"/>
  <c r="G533" i="10"/>
  <c r="F533" i="10"/>
  <c r="E533" i="10"/>
  <c r="D533" i="10"/>
  <c r="V532" i="10"/>
  <c r="X532" i="10" s="1"/>
  <c r="U532" i="10"/>
  <c r="T532" i="10"/>
  <c r="M532" i="10"/>
  <c r="J532" i="10"/>
  <c r="G532" i="10"/>
  <c r="F532" i="10"/>
  <c r="E532" i="10"/>
  <c r="D532" i="10"/>
  <c r="X531" i="10"/>
  <c r="V531" i="10"/>
  <c r="U531" i="10"/>
  <c r="T531" i="10"/>
  <c r="M531" i="10"/>
  <c r="J531" i="10"/>
  <c r="G531" i="10"/>
  <c r="F531" i="10"/>
  <c r="E531" i="10"/>
  <c r="D531" i="10" s="1"/>
  <c r="V530" i="10"/>
  <c r="U530" i="10"/>
  <c r="T530" i="10"/>
  <c r="M530" i="10"/>
  <c r="J530" i="10"/>
  <c r="G530" i="10"/>
  <c r="F530" i="10"/>
  <c r="E530" i="10"/>
  <c r="D530" i="10" s="1"/>
  <c r="V529" i="10"/>
  <c r="U529" i="10"/>
  <c r="X529" i="10" s="1"/>
  <c r="T529" i="10"/>
  <c r="M529" i="10"/>
  <c r="J529" i="10"/>
  <c r="G529" i="10"/>
  <c r="F529" i="10"/>
  <c r="E529" i="10"/>
  <c r="V528" i="10"/>
  <c r="U528" i="10"/>
  <c r="X528" i="10" s="1"/>
  <c r="T528" i="10"/>
  <c r="M528" i="10"/>
  <c r="J528" i="10"/>
  <c r="G528" i="10"/>
  <c r="F528" i="10"/>
  <c r="D528" i="10" s="1"/>
  <c r="E528" i="10"/>
  <c r="V527" i="10"/>
  <c r="X527" i="10" s="1"/>
  <c r="U527" i="10"/>
  <c r="T527" i="10"/>
  <c r="M527" i="10"/>
  <c r="J527" i="10"/>
  <c r="G527" i="10"/>
  <c r="F527" i="10"/>
  <c r="E527" i="10"/>
  <c r="D527" i="10"/>
  <c r="X526" i="10"/>
  <c r="V526" i="10"/>
  <c r="U526" i="10"/>
  <c r="T526" i="10"/>
  <c r="M526" i="10"/>
  <c r="J526" i="10"/>
  <c r="G526" i="10"/>
  <c r="F526" i="10"/>
  <c r="D526" i="10" s="1"/>
  <c r="E526" i="10"/>
  <c r="V525" i="10"/>
  <c r="U525" i="10"/>
  <c r="T525" i="10"/>
  <c r="M525" i="10"/>
  <c r="J525" i="10"/>
  <c r="G525" i="10"/>
  <c r="F525" i="10"/>
  <c r="E525" i="10"/>
  <c r="D525" i="10"/>
  <c r="V524" i="10"/>
  <c r="U524" i="10"/>
  <c r="T524" i="10"/>
  <c r="M524" i="10"/>
  <c r="J524" i="10"/>
  <c r="G524" i="10"/>
  <c r="F524" i="10"/>
  <c r="E524" i="10"/>
  <c r="D524" i="10" s="1"/>
  <c r="X523" i="10"/>
  <c r="V523" i="10"/>
  <c r="U523" i="10"/>
  <c r="T523" i="10"/>
  <c r="M523" i="10"/>
  <c r="J523" i="10"/>
  <c r="G523" i="10"/>
  <c r="F523" i="10"/>
  <c r="E523" i="10"/>
  <c r="D523" i="10" s="1"/>
  <c r="V522" i="10"/>
  <c r="U522" i="10"/>
  <c r="T522" i="10"/>
  <c r="M522" i="10"/>
  <c r="J522" i="10"/>
  <c r="G522" i="10"/>
  <c r="F522" i="10"/>
  <c r="E522" i="10"/>
  <c r="D522" i="10" s="1"/>
  <c r="V521" i="10"/>
  <c r="U521" i="10"/>
  <c r="X521" i="10" s="1"/>
  <c r="T521" i="10"/>
  <c r="M521" i="10"/>
  <c r="J521" i="10"/>
  <c r="G521" i="10"/>
  <c r="F521" i="10"/>
  <c r="E521" i="10"/>
  <c r="D521" i="10" s="1"/>
  <c r="X520" i="10"/>
  <c r="V520" i="10"/>
  <c r="U520" i="10"/>
  <c r="T520" i="10"/>
  <c r="M520" i="10"/>
  <c r="J520" i="10"/>
  <c r="G520" i="10"/>
  <c r="F520" i="10"/>
  <c r="D520" i="10" s="1"/>
  <c r="E520" i="10"/>
  <c r="X519" i="10"/>
  <c r="V519" i="10"/>
  <c r="U519" i="10"/>
  <c r="T519" i="10"/>
  <c r="M519" i="10"/>
  <c r="J519" i="10"/>
  <c r="G519" i="10"/>
  <c r="F519" i="10"/>
  <c r="E519" i="10"/>
  <c r="D519" i="10" s="1"/>
  <c r="V518" i="10"/>
  <c r="X518" i="10" s="1"/>
  <c r="U518" i="10"/>
  <c r="T518" i="10"/>
  <c r="M518" i="10"/>
  <c r="J518" i="10"/>
  <c r="G518" i="10"/>
  <c r="F518" i="10"/>
  <c r="E518" i="10"/>
  <c r="D518" i="10"/>
  <c r="V517" i="10"/>
  <c r="X517" i="10" s="1"/>
  <c r="U517" i="10"/>
  <c r="T517" i="10"/>
  <c r="M517" i="10"/>
  <c r="J517" i="10"/>
  <c r="G517" i="10"/>
  <c r="F517" i="10"/>
  <c r="E517" i="10"/>
  <c r="D517" i="10"/>
  <c r="X516" i="10"/>
  <c r="V516" i="10"/>
  <c r="U516" i="10"/>
  <c r="T516" i="10"/>
  <c r="M516" i="10"/>
  <c r="J516" i="10"/>
  <c r="G516" i="10"/>
  <c r="F516" i="10"/>
  <c r="E516" i="10"/>
  <c r="D516" i="10" s="1"/>
  <c r="X515" i="10"/>
  <c r="V515" i="10"/>
  <c r="U515" i="10"/>
  <c r="T515" i="10"/>
  <c r="M515" i="10"/>
  <c r="J515" i="10"/>
  <c r="G515" i="10"/>
  <c r="F515" i="10"/>
  <c r="E515" i="10"/>
  <c r="D515" i="10" s="1"/>
  <c r="V514" i="10"/>
  <c r="U514" i="10"/>
  <c r="T514" i="10"/>
  <c r="M514" i="10"/>
  <c r="J514" i="10"/>
  <c r="G514" i="10"/>
  <c r="F514" i="10"/>
  <c r="E514" i="10"/>
  <c r="D514" i="10"/>
  <c r="X513" i="10"/>
  <c r="V513" i="10"/>
  <c r="U513" i="10"/>
  <c r="T513" i="10"/>
  <c r="M513" i="10"/>
  <c r="J513" i="10"/>
  <c r="G513" i="10"/>
  <c r="F513" i="10"/>
  <c r="E513" i="10"/>
  <c r="D513" i="10" s="1"/>
  <c r="X512" i="10"/>
  <c r="V512" i="10"/>
  <c r="U512" i="10"/>
  <c r="T512" i="10"/>
  <c r="M512" i="10"/>
  <c r="J512" i="10"/>
  <c r="G512" i="10"/>
  <c r="F512" i="10"/>
  <c r="D512" i="10" s="1"/>
  <c r="E512" i="10"/>
  <c r="V511" i="10"/>
  <c r="U511" i="10"/>
  <c r="X511" i="10" s="1"/>
  <c r="T511" i="10"/>
  <c r="M511" i="10"/>
  <c r="J511" i="10"/>
  <c r="G511" i="10"/>
  <c r="F511" i="10"/>
  <c r="E511" i="10"/>
  <c r="D511" i="10" s="1"/>
  <c r="V510" i="10"/>
  <c r="X510" i="10" s="1"/>
  <c r="U510" i="10"/>
  <c r="T510" i="10"/>
  <c r="M510" i="10"/>
  <c r="J510" i="10"/>
  <c r="G510" i="10"/>
  <c r="F510" i="10"/>
  <c r="E510" i="10"/>
  <c r="D510" i="10"/>
  <c r="V509" i="10"/>
  <c r="X509" i="10" s="1"/>
  <c r="U509" i="10"/>
  <c r="T509" i="10"/>
  <c r="M509" i="10"/>
  <c r="J509" i="10"/>
  <c r="G509" i="10"/>
  <c r="F509" i="10"/>
  <c r="E509" i="10"/>
  <c r="D509" i="10"/>
  <c r="X508" i="10"/>
  <c r="V508" i="10"/>
  <c r="U508" i="10"/>
  <c r="T508" i="10"/>
  <c r="M508" i="10"/>
  <c r="J508" i="10"/>
  <c r="G508" i="10"/>
  <c r="F508" i="10"/>
  <c r="E508" i="10"/>
  <c r="D508" i="10" s="1"/>
  <c r="X507" i="10"/>
  <c r="V507" i="10"/>
  <c r="U507" i="10"/>
  <c r="T507" i="10"/>
  <c r="M507" i="10"/>
  <c r="J507" i="10"/>
  <c r="G507" i="10"/>
  <c r="F507" i="10"/>
  <c r="E507" i="10"/>
  <c r="D507" i="10" s="1"/>
  <c r="V506" i="10"/>
  <c r="U506" i="10"/>
  <c r="T506" i="10"/>
  <c r="M506" i="10"/>
  <c r="J506" i="10"/>
  <c r="G506" i="10"/>
  <c r="F506" i="10"/>
  <c r="E506" i="10"/>
  <c r="D506" i="10"/>
  <c r="X505" i="10"/>
  <c r="V505" i="10"/>
  <c r="U505" i="10"/>
  <c r="T505" i="10"/>
  <c r="M505" i="10"/>
  <c r="J505" i="10"/>
  <c r="G505" i="10"/>
  <c r="F505" i="10"/>
  <c r="E505" i="10"/>
  <c r="V504" i="10"/>
  <c r="U504" i="10"/>
  <c r="X504" i="10" s="1"/>
  <c r="T504" i="10"/>
  <c r="M504" i="10"/>
  <c r="J504" i="10"/>
  <c r="G504" i="10"/>
  <c r="F504" i="10"/>
  <c r="D504" i="10" s="1"/>
  <c r="E504" i="10"/>
  <c r="V503" i="10"/>
  <c r="U503" i="10"/>
  <c r="T503" i="10"/>
  <c r="M503" i="10"/>
  <c r="J503" i="10"/>
  <c r="G503" i="10"/>
  <c r="F503" i="10"/>
  <c r="E503" i="10"/>
  <c r="D503" i="10"/>
  <c r="X502" i="10"/>
  <c r="V502" i="10"/>
  <c r="U502" i="10"/>
  <c r="T502" i="10"/>
  <c r="M502" i="10"/>
  <c r="J502" i="10"/>
  <c r="G502" i="10"/>
  <c r="F502" i="10"/>
  <c r="D502" i="10" s="1"/>
  <c r="E502" i="10"/>
  <c r="V501" i="10"/>
  <c r="X501" i="10" s="1"/>
  <c r="U501" i="10"/>
  <c r="T501" i="10"/>
  <c r="M501" i="10"/>
  <c r="J501" i="10"/>
  <c r="G501" i="10"/>
  <c r="F501" i="10"/>
  <c r="E501" i="10"/>
  <c r="D501" i="10"/>
  <c r="V500" i="10"/>
  <c r="X500" i="10" s="1"/>
  <c r="U500" i="10"/>
  <c r="T500" i="10"/>
  <c r="M500" i="10"/>
  <c r="J500" i="10"/>
  <c r="G500" i="10"/>
  <c r="F500" i="10"/>
  <c r="E500" i="10"/>
  <c r="D500" i="10"/>
  <c r="X499" i="10"/>
  <c r="V499" i="10"/>
  <c r="U499" i="10"/>
  <c r="T499" i="10"/>
  <c r="M499" i="10"/>
  <c r="J499" i="10"/>
  <c r="G499" i="10"/>
  <c r="F499" i="10"/>
  <c r="E499" i="10"/>
  <c r="D499" i="10" s="1"/>
  <c r="V498" i="10"/>
  <c r="U498" i="10"/>
  <c r="T498" i="10"/>
  <c r="M498" i="10"/>
  <c r="J498" i="10"/>
  <c r="G498" i="10"/>
  <c r="F498" i="10"/>
  <c r="E498" i="10"/>
  <c r="D498" i="10" s="1"/>
  <c r="V497" i="10"/>
  <c r="U497" i="10"/>
  <c r="X497" i="10" s="1"/>
  <c r="T497" i="10"/>
  <c r="M497" i="10"/>
  <c r="J497" i="10"/>
  <c r="G497" i="10"/>
  <c r="F497" i="10"/>
  <c r="E497" i="10"/>
  <c r="D497" i="10" s="1"/>
  <c r="V496" i="10"/>
  <c r="U496" i="10"/>
  <c r="X496" i="10" s="1"/>
  <c r="T496" i="10"/>
  <c r="M496" i="10"/>
  <c r="J496" i="10"/>
  <c r="G496" i="10"/>
  <c r="F496" i="10"/>
  <c r="D496" i="10" s="1"/>
  <c r="E496" i="10"/>
  <c r="V495" i="10"/>
  <c r="X495" i="10" s="1"/>
  <c r="U495" i="10"/>
  <c r="T495" i="10"/>
  <c r="M495" i="10"/>
  <c r="J495" i="10"/>
  <c r="G495" i="10"/>
  <c r="F495" i="10"/>
  <c r="E495" i="10"/>
  <c r="D495" i="10"/>
  <c r="X494" i="10"/>
  <c r="V494" i="10"/>
  <c r="U494" i="10"/>
  <c r="T494" i="10"/>
  <c r="M494" i="10"/>
  <c r="J494" i="10"/>
  <c r="G494" i="10"/>
  <c r="F494" i="10"/>
  <c r="D494" i="10" s="1"/>
  <c r="E494" i="10"/>
  <c r="V493" i="10"/>
  <c r="U493" i="10"/>
  <c r="T493" i="10"/>
  <c r="M493" i="10"/>
  <c r="J493" i="10"/>
  <c r="G493" i="10"/>
  <c r="F493" i="10"/>
  <c r="E493" i="10"/>
  <c r="D493" i="10"/>
  <c r="V492" i="10"/>
  <c r="U492" i="10"/>
  <c r="T492" i="10"/>
  <c r="M492" i="10"/>
  <c r="J492" i="10"/>
  <c r="G492" i="10"/>
  <c r="F492" i="10"/>
  <c r="E492" i="10"/>
  <c r="D492" i="10" s="1"/>
  <c r="X491" i="10"/>
  <c r="V491" i="10"/>
  <c r="U491" i="10"/>
  <c r="T491" i="10"/>
  <c r="M491" i="10"/>
  <c r="J491" i="10"/>
  <c r="G491" i="10"/>
  <c r="F491" i="10"/>
  <c r="E491" i="10"/>
  <c r="D491" i="10" s="1"/>
  <c r="V490" i="10"/>
  <c r="X490" i="10" s="1"/>
  <c r="U490" i="10"/>
  <c r="T490" i="10"/>
  <c r="M490" i="10"/>
  <c r="J490" i="10"/>
  <c r="G490" i="10"/>
  <c r="F490" i="10"/>
  <c r="E490" i="10"/>
  <c r="D490" i="10"/>
  <c r="V489" i="10"/>
  <c r="U489" i="10"/>
  <c r="X489" i="10" s="1"/>
  <c r="T489" i="10"/>
  <c r="M489" i="10"/>
  <c r="J489" i="10"/>
  <c r="G489" i="10"/>
  <c r="F489" i="10"/>
  <c r="E489" i="10"/>
  <c r="D489" i="10" s="1"/>
  <c r="X488" i="10"/>
  <c r="V488" i="10"/>
  <c r="U488" i="10"/>
  <c r="T488" i="10"/>
  <c r="M488" i="10"/>
  <c r="J488" i="10"/>
  <c r="G488" i="10"/>
  <c r="F488" i="10"/>
  <c r="D488" i="10" s="1"/>
  <c r="E488" i="10"/>
  <c r="X487" i="10"/>
  <c r="V487" i="10"/>
  <c r="U487" i="10"/>
  <c r="T487" i="10"/>
  <c r="M487" i="10"/>
  <c r="J487" i="10"/>
  <c r="G487" i="10"/>
  <c r="F487" i="10"/>
  <c r="E487" i="10"/>
  <c r="V486" i="10"/>
  <c r="X486" i="10" s="1"/>
  <c r="U486" i="10"/>
  <c r="T486" i="10"/>
  <c r="M486" i="10"/>
  <c r="J486" i="10"/>
  <c r="G486" i="10"/>
  <c r="F486" i="10"/>
  <c r="E486" i="10"/>
  <c r="D486" i="10"/>
  <c r="V485" i="10"/>
  <c r="X485" i="10" s="1"/>
  <c r="U485" i="10"/>
  <c r="T485" i="10"/>
  <c r="M485" i="10"/>
  <c r="J485" i="10"/>
  <c r="G485" i="10"/>
  <c r="F485" i="10"/>
  <c r="E485" i="10"/>
  <c r="D485" i="10"/>
  <c r="X484" i="10"/>
  <c r="V484" i="10"/>
  <c r="U484" i="10"/>
  <c r="T484" i="10"/>
  <c r="M484" i="10"/>
  <c r="J484" i="10"/>
  <c r="G484" i="10"/>
  <c r="F484" i="10"/>
  <c r="E484" i="10"/>
  <c r="D484" i="10" s="1"/>
  <c r="X483" i="10"/>
  <c r="V483" i="10"/>
  <c r="U483" i="10"/>
  <c r="T483" i="10"/>
  <c r="M483" i="10"/>
  <c r="J483" i="10"/>
  <c r="G483" i="10"/>
  <c r="F483" i="10"/>
  <c r="E483" i="10"/>
  <c r="D483" i="10" s="1"/>
  <c r="V482" i="10"/>
  <c r="U482" i="10"/>
  <c r="T482" i="10"/>
  <c r="M482" i="10"/>
  <c r="J482" i="10"/>
  <c r="G482" i="10"/>
  <c r="F482" i="10"/>
  <c r="E482" i="10"/>
  <c r="D482" i="10"/>
  <c r="X481" i="10"/>
  <c r="V481" i="10"/>
  <c r="U481" i="10"/>
  <c r="T481" i="10"/>
  <c r="M481" i="10"/>
  <c r="J481" i="10"/>
  <c r="G481" i="10"/>
  <c r="F481" i="10"/>
  <c r="E481" i="10"/>
  <c r="D481" i="10" s="1"/>
  <c r="X480" i="10"/>
  <c r="V480" i="10"/>
  <c r="U480" i="10"/>
  <c r="T480" i="10"/>
  <c r="M480" i="10"/>
  <c r="J480" i="10"/>
  <c r="G480" i="10"/>
  <c r="F480" i="10"/>
  <c r="D480" i="10" s="1"/>
  <c r="E480" i="10"/>
  <c r="V479" i="10"/>
  <c r="U479" i="10"/>
  <c r="X479" i="10" s="1"/>
  <c r="T479" i="10"/>
  <c r="M479" i="10"/>
  <c r="J479" i="10"/>
  <c r="G479" i="10"/>
  <c r="F479" i="10"/>
  <c r="E479" i="10"/>
  <c r="D479" i="10" s="1"/>
  <c r="V478" i="10"/>
  <c r="X478" i="10" s="1"/>
  <c r="U478" i="10"/>
  <c r="T478" i="10"/>
  <c r="M478" i="10"/>
  <c r="J478" i="10"/>
  <c r="G478" i="10"/>
  <c r="F478" i="10"/>
  <c r="E478" i="10"/>
  <c r="D478" i="10"/>
  <c r="V477" i="10"/>
  <c r="X477" i="10" s="1"/>
  <c r="U477" i="10"/>
  <c r="T477" i="10"/>
  <c r="M477" i="10"/>
  <c r="J477" i="10"/>
  <c r="G477" i="10"/>
  <c r="F477" i="10"/>
  <c r="E477" i="10"/>
  <c r="D477" i="10"/>
  <c r="X476" i="10"/>
  <c r="V476" i="10"/>
  <c r="U476" i="10"/>
  <c r="T476" i="10"/>
  <c r="M476" i="10"/>
  <c r="J476" i="10"/>
  <c r="G476" i="10"/>
  <c r="F476" i="10"/>
  <c r="E476" i="10"/>
  <c r="D476" i="10" s="1"/>
  <c r="X475" i="10"/>
  <c r="V475" i="10"/>
  <c r="U475" i="10"/>
  <c r="T475" i="10"/>
  <c r="M475" i="10"/>
  <c r="J475" i="10"/>
  <c r="G475" i="10"/>
  <c r="F475" i="10"/>
  <c r="E475" i="10"/>
  <c r="D475" i="10" s="1"/>
  <c r="V474" i="10"/>
  <c r="U474" i="10"/>
  <c r="T474" i="10"/>
  <c r="M474" i="10"/>
  <c r="J474" i="10"/>
  <c r="G474" i="10"/>
  <c r="F474" i="10"/>
  <c r="E474" i="10"/>
  <c r="D474" i="10"/>
  <c r="X473" i="10"/>
  <c r="V473" i="10"/>
  <c r="U473" i="10"/>
  <c r="T473" i="10"/>
  <c r="M473" i="10"/>
  <c r="J473" i="10"/>
  <c r="G473" i="10"/>
  <c r="F473" i="10"/>
  <c r="E473" i="10"/>
  <c r="V472" i="10"/>
  <c r="U472" i="10"/>
  <c r="X472" i="10" s="1"/>
  <c r="T472" i="10"/>
  <c r="M472" i="10"/>
  <c r="J472" i="10"/>
  <c r="G472" i="10"/>
  <c r="F472" i="10"/>
  <c r="D472" i="10" s="1"/>
  <c r="E472" i="10"/>
  <c r="V471" i="10"/>
  <c r="X471" i="10" s="1"/>
  <c r="U471" i="10"/>
  <c r="T471" i="10"/>
  <c r="M471" i="10"/>
  <c r="J471" i="10"/>
  <c r="G471" i="10"/>
  <c r="F471" i="10"/>
  <c r="E471" i="10"/>
  <c r="D471" i="10"/>
  <c r="X470" i="10"/>
  <c r="V470" i="10"/>
  <c r="U470" i="10"/>
  <c r="T470" i="10"/>
  <c r="M470" i="10"/>
  <c r="J470" i="10"/>
  <c r="G470" i="10"/>
  <c r="F470" i="10"/>
  <c r="D470" i="10" s="1"/>
  <c r="E470" i="10"/>
  <c r="V469" i="10"/>
  <c r="X469" i="10" s="1"/>
  <c r="U469" i="10"/>
  <c r="T469" i="10"/>
  <c r="M469" i="10"/>
  <c r="J469" i="10"/>
  <c r="G469" i="10"/>
  <c r="F469" i="10"/>
  <c r="E469" i="10"/>
  <c r="D469" i="10"/>
  <c r="V468" i="10"/>
  <c r="X468" i="10" s="1"/>
  <c r="U468" i="10"/>
  <c r="T468" i="10"/>
  <c r="M468" i="10"/>
  <c r="J468" i="10"/>
  <c r="G468" i="10"/>
  <c r="F468" i="10"/>
  <c r="E468" i="10"/>
  <c r="D468" i="10"/>
  <c r="X467" i="10"/>
  <c r="V467" i="10"/>
  <c r="U467" i="10"/>
  <c r="T467" i="10"/>
  <c r="M467" i="10"/>
  <c r="J467" i="10"/>
  <c r="G467" i="10"/>
  <c r="F467" i="10"/>
  <c r="E467" i="10"/>
  <c r="D467" i="10" s="1"/>
  <c r="V466" i="10"/>
  <c r="U466" i="10"/>
  <c r="T466" i="10"/>
  <c r="M466" i="10"/>
  <c r="J466" i="10"/>
  <c r="G466" i="10"/>
  <c r="F466" i="10"/>
  <c r="E466" i="10"/>
  <c r="D466" i="10" s="1"/>
  <c r="V465" i="10"/>
  <c r="U465" i="10"/>
  <c r="X465" i="10" s="1"/>
  <c r="T465" i="10"/>
  <c r="M465" i="10"/>
  <c r="J465" i="10"/>
  <c r="G465" i="10"/>
  <c r="F465" i="10"/>
  <c r="E465" i="10"/>
  <c r="D465" i="10" s="1"/>
  <c r="V464" i="10"/>
  <c r="U464" i="10"/>
  <c r="X464" i="10" s="1"/>
  <c r="T464" i="10"/>
  <c r="M464" i="10"/>
  <c r="J464" i="10"/>
  <c r="G464" i="10"/>
  <c r="F464" i="10"/>
  <c r="D464" i="10" s="1"/>
  <c r="E464" i="10"/>
  <c r="V463" i="10"/>
  <c r="X463" i="10" s="1"/>
  <c r="U463" i="10"/>
  <c r="T463" i="10"/>
  <c r="M463" i="10"/>
  <c r="J463" i="10"/>
  <c r="G463" i="10"/>
  <c r="F463" i="10"/>
  <c r="E463" i="10"/>
  <c r="D463" i="10"/>
  <c r="X462" i="10"/>
  <c r="V462" i="10"/>
  <c r="U462" i="10"/>
  <c r="T462" i="10"/>
  <c r="M462" i="10"/>
  <c r="J462" i="10"/>
  <c r="G462" i="10"/>
  <c r="F462" i="10"/>
  <c r="D462" i="10" s="1"/>
  <c r="E462" i="10"/>
  <c r="V461" i="10"/>
  <c r="U461" i="10"/>
  <c r="T461" i="10"/>
  <c r="M461" i="10"/>
  <c r="J461" i="10"/>
  <c r="G461" i="10"/>
  <c r="F461" i="10"/>
  <c r="E461" i="10"/>
  <c r="D461" i="10"/>
  <c r="V460" i="10"/>
  <c r="X460" i="10" s="1"/>
  <c r="U460" i="10"/>
  <c r="T460" i="10"/>
  <c r="M460" i="10"/>
  <c r="J460" i="10"/>
  <c r="G460" i="10"/>
  <c r="F460" i="10"/>
  <c r="E460" i="10"/>
  <c r="D460" i="10"/>
  <c r="V459" i="10"/>
  <c r="U459" i="10"/>
  <c r="T459" i="10"/>
  <c r="M459" i="10"/>
  <c r="J459" i="10"/>
  <c r="G459" i="10"/>
  <c r="F459" i="10"/>
  <c r="E459" i="10"/>
  <c r="D459" i="10" s="1"/>
  <c r="V458" i="10"/>
  <c r="X458" i="10" s="1"/>
  <c r="U458" i="10"/>
  <c r="T458" i="10"/>
  <c r="M458" i="10"/>
  <c r="J458" i="10"/>
  <c r="G458" i="10"/>
  <c r="F458" i="10"/>
  <c r="E458" i="10"/>
  <c r="D458" i="10"/>
  <c r="V457" i="10"/>
  <c r="U457" i="10"/>
  <c r="X457" i="10" s="1"/>
  <c r="T457" i="10"/>
  <c r="M457" i="10"/>
  <c r="J457" i="10"/>
  <c r="G457" i="10"/>
  <c r="F457" i="10"/>
  <c r="E457" i="10"/>
  <c r="D457" i="10" s="1"/>
  <c r="X456" i="10"/>
  <c r="V456" i="10"/>
  <c r="U456" i="10"/>
  <c r="T456" i="10"/>
  <c r="M456" i="10"/>
  <c r="J456" i="10"/>
  <c r="G456" i="10"/>
  <c r="F456" i="10"/>
  <c r="D456" i="10" s="1"/>
  <c r="E456" i="10"/>
  <c r="X455" i="10"/>
  <c r="V455" i="10"/>
  <c r="U455" i="10"/>
  <c r="T455" i="10"/>
  <c r="M455" i="10"/>
  <c r="J455" i="10"/>
  <c r="G455" i="10"/>
  <c r="F455" i="10"/>
  <c r="E455" i="10"/>
  <c r="D455" i="10" s="1"/>
  <c r="V454" i="10"/>
  <c r="X454" i="10" s="1"/>
  <c r="U454" i="10"/>
  <c r="T454" i="10"/>
  <c r="M454" i="10"/>
  <c r="J454" i="10"/>
  <c r="G454" i="10"/>
  <c r="F454" i="10"/>
  <c r="E454" i="10"/>
  <c r="D454" i="10"/>
  <c r="V453" i="10"/>
  <c r="X453" i="10" s="1"/>
  <c r="U453" i="10"/>
  <c r="T453" i="10"/>
  <c r="M453" i="10"/>
  <c r="J453" i="10"/>
  <c r="G453" i="10"/>
  <c r="F453" i="10"/>
  <c r="E453" i="10"/>
  <c r="D453" i="10"/>
  <c r="X452" i="10"/>
  <c r="V452" i="10"/>
  <c r="U452" i="10"/>
  <c r="T452" i="10"/>
  <c r="M452" i="10"/>
  <c r="J452" i="10"/>
  <c r="G452" i="10"/>
  <c r="F452" i="10"/>
  <c r="E452" i="10"/>
  <c r="D452" i="10" s="1"/>
  <c r="X451" i="10"/>
  <c r="V451" i="10"/>
  <c r="U451" i="10"/>
  <c r="T451" i="10"/>
  <c r="M451" i="10"/>
  <c r="J451" i="10"/>
  <c r="G451" i="10"/>
  <c r="F451" i="10"/>
  <c r="E451" i="10"/>
  <c r="D451" i="10" s="1"/>
  <c r="V450" i="10"/>
  <c r="U450" i="10"/>
  <c r="T450" i="10"/>
  <c r="M450" i="10"/>
  <c r="J450" i="10"/>
  <c r="G450" i="10"/>
  <c r="F450" i="10"/>
  <c r="E450" i="10"/>
  <c r="D450" i="10"/>
  <c r="X449" i="10"/>
  <c r="V449" i="10"/>
  <c r="U449" i="10"/>
  <c r="T449" i="10"/>
  <c r="M449" i="10"/>
  <c r="J449" i="10"/>
  <c r="G449" i="10"/>
  <c r="F449" i="10"/>
  <c r="E449" i="10"/>
  <c r="D449" i="10" s="1"/>
  <c r="X448" i="10"/>
  <c r="V448" i="10"/>
  <c r="U448" i="10"/>
  <c r="T448" i="10"/>
  <c r="M448" i="10"/>
  <c r="J448" i="10"/>
  <c r="G448" i="10"/>
  <c r="F448" i="10"/>
  <c r="D448" i="10" s="1"/>
  <c r="E448" i="10"/>
  <c r="V447" i="10"/>
  <c r="U447" i="10"/>
  <c r="X447" i="10" s="1"/>
  <c r="T447" i="10"/>
  <c r="M447" i="10"/>
  <c r="J447" i="10"/>
  <c r="G447" i="10"/>
  <c r="F447" i="10"/>
  <c r="E447" i="10"/>
  <c r="D447" i="10" s="1"/>
  <c r="V446" i="10"/>
  <c r="X446" i="10" s="1"/>
  <c r="U446" i="10"/>
  <c r="T446" i="10"/>
  <c r="M446" i="10"/>
  <c r="J446" i="10"/>
  <c r="G446" i="10"/>
  <c r="F446" i="10"/>
  <c r="E446" i="10"/>
  <c r="D446" i="10"/>
  <c r="V445" i="10"/>
  <c r="X445" i="10" s="1"/>
  <c r="U445" i="10"/>
  <c r="T445" i="10"/>
  <c r="M445" i="10"/>
  <c r="J445" i="10"/>
  <c r="G445" i="10"/>
  <c r="F445" i="10"/>
  <c r="E445" i="10"/>
  <c r="D445" i="10"/>
  <c r="X444" i="10"/>
  <c r="V444" i="10"/>
  <c r="U444" i="10"/>
  <c r="T444" i="10"/>
  <c r="M444" i="10"/>
  <c r="J444" i="10"/>
  <c r="G444" i="10"/>
  <c r="F444" i="10"/>
  <c r="E444" i="10"/>
  <c r="D444" i="10" s="1"/>
  <c r="X443" i="10"/>
  <c r="V443" i="10"/>
  <c r="U443" i="10"/>
  <c r="T443" i="10"/>
  <c r="M443" i="10"/>
  <c r="J443" i="10"/>
  <c r="G443" i="10"/>
  <c r="F443" i="10"/>
  <c r="E443" i="10"/>
  <c r="D443" i="10" s="1"/>
  <c r="V442" i="10"/>
  <c r="U442" i="10"/>
  <c r="T442" i="10"/>
  <c r="M442" i="10"/>
  <c r="J442" i="10"/>
  <c r="G442" i="10"/>
  <c r="F442" i="10"/>
  <c r="E442" i="10"/>
  <c r="D442" i="10" s="1"/>
  <c r="X441" i="10"/>
  <c r="V441" i="10"/>
  <c r="U441" i="10"/>
  <c r="T441" i="10"/>
  <c r="M441" i="10"/>
  <c r="J441" i="10"/>
  <c r="G441" i="10"/>
  <c r="F441" i="10"/>
  <c r="E441" i="10"/>
  <c r="V440" i="10"/>
  <c r="U440" i="10"/>
  <c r="X440" i="10" s="1"/>
  <c r="T440" i="10"/>
  <c r="M440" i="10"/>
  <c r="J440" i="10"/>
  <c r="G440" i="10"/>
  <c r="F440" i="10"/>
  <c r="D440" i="10" s="1"/>
  <c r="E440" i="10"/>
  <c r="V439" i="10"/>
  <c r="U439" i="10"/>
  <c r="T439" i="10"/>
  <c r="M439" i="10"/>
  <c r="J439" i="10"/>
  <c r="G439" i="10"/>
  <c r="F439" i="10"/>
  <c r="E439" i="10"/>
  <c r="D439" i="10"/>
  <c r="X438" i="10"/>
  <c r="V438" i="10"/>
  <c r="U438" i="10"/>
  <c r="T438" i="10"/>
  <c r="M438" i="10"/>
  <c r="J438" i="10"/>
  <c r="G438" i="10"/>
  <c r="F438" i="10"/>
  <c r="D438" i="10" s="1"/>
  <c r="E438" i="10"/>
  <c r="V437" i="10"/>
  <c r="X437" i="10" s="1"/>
  <c r="U437" i="10"/>
  <c r="T437" i="10"/>
  <c r="M437" i="10"/>
  <c r="J437" i="10"/>
  <c r="G437" i="10"/>
  <c r="F437" i="10"/>
  <c r="E437" i="10"/>
  <c r="D437" i="10"/>
  <c r="V436" i="10"/>
  <c r="X436" i="10" s="1"/>
  <c r="U436" i="10"/>
  <c r="T436" i="10"/>
  <c r="M436" i="10"/>
  <c r="J436" i="10"/>
  <c r="G436" i="10"/>
  <c r="F436" i="10"/>
  <c r="E436" i="10"/>
  <c r="D436" i="10"/>
  <c r="X435" i="10"/>
  <c r="V435" i="10"/>
  <c r="U435" i="10"/>
  <c r="T435" i="10"/>
  <c r="M435" i="10"/>
  <c r="J435" i="10"/>
  <c r="G435" i="10"/>
  <c r="F435" i="10"/>
  <c r="E435" i="10"/>
  <c r="D435" i="10" s="1"/>
  <c r="V434" i="10"/>
  <c r="U434" i="10"/>
  <c r="T434" i="10"/>
  <c r="M434" i="10"/>
  <c r="J434" i="10"/>
  <c r="G434" i="10"/>
  <c r="F434" i="10"/>
  <c r="E434" i="10"/>
  <c r="D434" i="10" s="1"/>
  <c r="V433" i="10"/>
  <c r="U433" i="10"/>
  <c r="X433" i="10" s="1"/>
  <c r="T433" i="10"/>
  <c r="M433" i="10"/>
  <c r="J433" i="10"/>
  <c r="G433" i="10"/>
  <c r="F433" i="10"/>
  <c r="E433" i="10"/>
  <c r="D433" i="10" s="1"/>
  <c r="V432" i="10"/>
  <c r="U432" i="10"/>
  <c r="X432" i="10" s="1"/>
  <c r="T432" i="10"/>
  <c r="M432" i="10"/>
  <c r="J432" i="10"/>
  <c r="G432" i="10"/>
  <c r="F432" i="10"/>
  <c r="D432" i="10" s="1"/>
  <c r="E432" i="10"/>
  <c r="V431" i="10"/>
  <c r="X431" i="10" s="1"/>
  <c r="U431" i="10"/>
  <c r="T431" i="10"/>
  <c r="M431" i="10"/>
  <c r="J431" i="10"/>
  <c r="G431" i="10"/>
  <c r="F431" i="10"/>
  <c r="E431" i="10"/>
  <c r="D431" i="10" s="1"/>
  <c r="X430" i="10"/>
  <c r="V430" i="10"/>
  <c r="U430" i="10"/>
  <c r="T430" i="10"/>
  <c r="M430" i="10"/>
  <c r="J430" i="10"/>
  <c r="G430" i="10"/>
  <c r="F430" i="10"/>
  <c r="D430" i="10" s="1"/>
  <c r="E430" i="10"/>
  <c r="V429" i="10"/>
  <c r="U429" i="10"/>
  <c r="T429" i="10"/>
  <c r="M429" i="10"/>
  <c r="J429" i="10"/>
  <c r="G429" i="10"/>
  <c r="F429" i="10"/>
  <c r="E429" i="10"/>
  <c r="D429" i="10"/>
  <c r="V428" i="10"/>
  <c r="X428" i="10" s="1"/>
  <c r="U428" i="10"/>
  <c r="T428" i="10"/>
  <c r="M428" i="10"/>
  <c r="J428" i="10"/>
  <c r="G428" i="10"/>
  <c r="F428" i="10"/>
  <c r="E428" i="10"/>
  <c r="D428" i="10"/>
  <c r="X427" i="10"/>
  <c r="V427" i="10"/>
  <c r="U427" i="10"/>
  <c r="T427" i="10"/>
  <c r="M427" i="10"/>
  <c r="J427" i="10"/>
  <c r="G427" i="10"/>
  <c r="F427" i="10"/>
  <c r="E427" i="10"/>
  <c r="D427" i="10" s="1"/>
  <c r="V426" i="10"/>
  <c r="X426" i="10" s="1"/>
  <c r="U426" i="10"/>
  <c r="T426" i="10"/>
  <c r="M426" i="10"/>
  <c r="J426" i="10"/>
  <c r="G426" i="10"/>
  <c r="F426" i="10"/>
  <c r="E426" i="10"/>
  <c r="D426" i="10"/>
  <c r="V425" i="10"/>
  <c r="U425" i="10"/>
  <c r="X425" i="10" s="1"/>
  <c r="T425" i="10"/>
  <c r="M425" i="10"/>
  <c r="J425" i="10"/>
  <c r="G425" i="10"/>
  <c r="F425" i="10"/>
  <c r="E425" i="10"/>
  <c r="D425" i="10" s="1"/>
  <c r="X424" i="10"/>
  <c r="V424" i="10"/>
  <c r="U424" i="10"/>
  <c r="T424" i="10"/>
  <c r="M424" i="10"/>
  <c r="J424" i="10"/>
  <c r="G424" i="10"/>
  <c r="F424" i="10"/>
  <c r="D424" i="10" s="1"/>
  <c r="E424" i="10"/>
  <c r="X423" i="10"/>
  <c r="V423" i="10"/>
  <c r="U423" i="10"/>
  <c r="T423" i="10"/>
  <c r="M423" i="10"/>
  <c r="J423" i="10"/>
  <c r="G423" i="10"/>
  <c r="F423" i="10"/>
  <c r="E423" i="10"/>
  <c r="D423" i="10" s="1"/>
  <c r="V422" i="10"/>
  <c r="X422" i="10" s="1"/>
  <c r="U422" i="10"/>
  <c r="T422" i="10"/>
  <c r="M422" i="10"/>
  <c r="J422" i="10"/>
  <c r="G422" i="10"/>
  <c r="F422" i="10"/>
  <c r="E422" i="10"/>
  <c r="D422" i="10"/>
  <c r="V421" i="10"/>
  <c r="U421" i="10"/>
  <c r="T421" i="10"/>
  <c r="M421" i="10"/>
  <c r="J421" i="10"/>
  <c r="G421" i="10"/>
  <c r="F421" i="10"/>
  <c r="E421" i="10"/>
  <c r="D421" i="10"/>
  <c r="X420" i="10"/>
  <c r="V420" i="10"/>
  <c r="U420" i="10"/>
  <c r="T420" i="10"/>
  <c r="M420" i="10"/>
  <c r="J420" i="10"/>
  <c r="G420" i="10"/>
  <c r="F420" i="10"/>
  <c r="E420" i="10"/>
  <c r="X419" i="10"/>
  <c r="V419" i="10"/>
  <c r="U419" i="10"/>
  <c r="T419" i="10"/>
  <c r="M419" i="10"/>
  <c r="J419" i="10"/>
  <c r="G419" i="10"/>
  <c r="F419" i="10"/>
  <c r="E419" i="10"/>
  <c r="D419" i="10" s="1"/>
  <c r="V418" i="10"/>
  <c r="U418" i="10"/>
  <c r="T418" i="10"/>
  <c r="M418" i="10"/>
  <c r="J418" i="10"/>
  <c r="G418" i="10"/>
  <c r="F418" i="10"/>
  <c r="E418" i="10"/>
  <c r="D418" i="10"/>
  <c r="X417" i="10"/>
  <c r="V417" i="10"/>
  <c r="U417" i="10"/>
  <c r="T417" i="10"/>
  <c r="M417" i="10"/>
  <c r="J417" i="10"/>
  <c r="G417" i="10"/>
  <c r="F417" i="10"/>
  <c r="E417" i="10"/>
  <c r="X416" i="10"/>
  <c r="V416" i="10"/>
  <c r="U416" i="10"/>
  <c r="T416" i="10"/>
  <c r="M416" i="10"/>
  <c r="J416" i="10"/>
  <c r="G416" i="10"/>
  <c r="F416" i="10"/>
  <c r="D416" i="10" s="1"/>
  <c r="E416" i="10"/>
  <c r="V415" i="10"/>
  <c r="U415" i="10"/>
  <c r="X415" i="10" s="1"/>
  <c r="T415" i="10"/>
  <c r="M415" i="10"/>
  <c r="J415" i="10"/>
  <c r="G415" i="10"/>
  <c r="F415" i="10"/>
  <c r="E415" i="10"/>
  <c r="D415" i="10" s="1"/>
  <c r="V414" i="10"/>
  <c r="X414" i="10" s="1"/>
  <c r="U414" i="10"/>
  <c r="T414" i="10"/>
  <c r="M414" i="10"/>
  <c r="J414" i="10"/>
  <c r="G414" i="10"/>
  <c r="F414" i="10"/>
  <c r="E414" i="10"/>
  <c r="D414" i="10"/>
  <c r="V413" i="10"/>
  <c r="X413" i="10" s="1"/>
  <c r="U413" i="10"/>
  <c r="T413" i="10"/>
  <c r="M413" i="10"/>
  <c r="J413" i="10"/>
  <c r="G413" i="10"/>
  <c r="F413" i="10"/>
  <c r="E413" i="10"/>
  <c r="D413" i="10"/>
  <c r="X412" i="10"/>
  <c r="V412" i="10"/>
  <c r="U412" i="10"/>
  <c r="T412" i="10"/>
  <c r="M412" i="10"/>
  <c r="J412" i="10"/>
  <c r="G412" i="10"/>
  <c r="F412" i="10"/>
  <c r="E412" i="10"/>
  <c r="D412" i="10" s="1"/>
  <c r="X411" i="10"/>
  <c r="V411" i="10"/>
  <c r="U411" i="10"/>
  <c r="T411" i="10"/>
  <c r="M411" i="10"/>
  <c r="J411" i="10"/>
  <c r="G411" i="10"/>
  <c r="F411" i="10"/>
  <c r="E411" i="10"/>
  <c r="D411" i="10" s="1"/>
  <c r="V410" i="10"/>
  <c r="U410" i="10"/>
  <c r="T410" i="10"/>
  <c r="M410" i="10"/>
  <c r="J410" i="10"/>
  <c r="G410" i="10"/>
  <c r="F410" i="10"/>
  <c r="E410" i="10"/>
  <c r="D410" i="10" s="1"/>
  <c r="X409" i="10"/>
  <c r="V409" i="10"/>
  <c r="U409" i="10"/>
  <c r="T409" i="10"/>
  <c r="M409" i="10"/>
  <c r="J409" i="10"/>
  <c r="G409" i="10"/>
  <c r="F409" i="10"/>
  <c r="E409" i="10"/>
  <c r="V408" i="10"/>
  <c r="U408" i="10"/>
  <c r="X408" i="10" s="1"/>
  <c r="T408" i="10"/>
  <c r="M408" i="10"/>
  <c r="J408" i="10"/>
  <c r="G408" i="10"/>
  <c r="F408" i="10"/>
  <c r="D408" i="10" s="1"/>
  <c r="E408" i="10"/>
  <c r="V407" i="10"/>
  <c r="U407" i="10"/>
  <c r="T407" i="10"/>
  <c r="M407" i="10"/>
  <c r="J407" i="10"/>
  <c r="G407" i="10"/>
  <c r="F407" i="10"/>
  <c r="E407" i="10"/>
  <c r="D407" i="10"/>
  <c r="X406" i="10"/>
  <c r="V406" i="10"/>
  <c r="U406" i="10"/>
  <c r="T406" i="10"/>
  <c r="M406" i="10"/>
  <c r="J406" i="10"/>
  <c r="G406" i="10"/>
  <c r="F406" i="10"/>
  <c r="D406" i="10" s="1"/>
  <c r="E406" i="10"/>
  <c r="V405" i="10"/>
  <c r="X405" i="10" s="1"/>
  <c r="U405" i="10"/>
  <c r="T405" i="10"/>
  <c r="M405" i="10"/>
  <c r="J405" i="10"/>
  <c r="G405" i="10"/>
  <c r="F405" i="10"/>
  <c r="E405" i="10"/>
  <c r="D405" i="10"/>
  <c r="V404" i="10"/>
  <c r="X404" i="10" s="1"/>
  <c r="U404" i="10"/>
  <c r="T404" i="10"/>
  <c r="M404" i="10"/>
  <c r="J404" i="10"/>
  <c r="G404" i="10"/>
  <c r="F404" i="10"/>
  <c r="E404" i="10"/>
  <c r="D404" i="10"/>
  <c r="X403" i="10"/>
  <c r="V403" i="10"/>
  <c r="U403" i="10"/>
  <c r="T403" i="10"/>
  <c r="M403" i="10"/>
  <c r="J403" i="10"/>
  <c r="G403" i="10"/>
  <c r="F403" i="10"/>
  <c r="E403" i="10"/>
  <c r="D403" i="10" s="1"/>
  <c r="V402" i="10"/>
  <c r="U402" i="10"/>
  <c r="T402" i="10"/>
  <c r="M402" i="10"/>
  <c r="J402" i="10"/>
  <c r="G402" i="10"/>
  <c r="F402" i="10"/>
  <c r="E402" i="10"/>
  <c r="D402" i="10" s="1"/>
  <c r="V401" i="10"/>
  <c r="U401" i="10"/>
  <c r="X401" i="10" s="1"/>
  <c r="T401" i="10"/>
  <c r="M401" i="10"/>
  <c r="J401" i="10"/>
  <c r="G401" i="10"/>
  <c r="F401" i="10"/>
  <c r="E401" i="10"/>
  <c r="D401" i="10" s="1"/>
  <c r="V400" i="10"/>
  <c r="U400" i="10"/>
  <c r="X400" i="10" s="1"/>
  <c r="T400" i="10"/>
  <c r="M400" i="10"/>
  <c r="J400" i="10"/>
  <c r="G400" i="10"/>
  <c r="F400" i="10"/>
  <c r="D400" i="10" s="1"/>
  <c r="E400" i="10"/>
  <c r="V399" i="10"/>
  <c r="X399" i="10" s="1"/>
  <c r="U399" i="10"/>
  <c r="T399" i="10"/>
  <c r="M399" i="10"/>
  <c r="J399" i="10"/>
  <c r="G399" i="10"/>
  <c r="F399" i="10"/>
  <c r="E399" i="10"/>
  <c r="D399" i="10"/>
  <c r="X398" i="10"/>
  <c r="V398" i="10"/>
  <c r="U398" i="10"/>
  <c r="T398" i="10"/>
  <c r="M398" i="10"/>
  <c r="J398" i="10"/>
  <c r="G398" i="10"/>
  <c r="F398" i="10"/>
  <c r="D398" i="10" s="1"/>
  <c r="E398" i="10"/>
  <c r="V397" i="10"/>
  <c r="U397" i="10"/>
  <c r="T397" i="10"/>
  <c r="M397" i="10"/>
  <c r="J397" i="10"/>
  <c r="G397" i="10"/>
  <c r="F397" i="10"/>
  <c r="E397" i="10"/>
  <c r="D397" i="10"/>
  <c r="X396" i="10"/>
  <c r="V396" i="10"/>
  <c r="U396" i="10"/>
  <c r="T396" i="10"/>
  <c r="M396" i="10"/>
  <c r="J396" i="10"/>
  <c r="G396" i="10"/>
  <c r="F396" i="10"/>
  <c r="E396" i="10"/>
  <c r="D396" i="10" s="1"/>
  <c r="V395" i="10"/>
  <c r="U395" i="10"/>
  <c r="T395" i="10"/>
  <c r="M395" i="10"/>
  <c r="J395" i="10"/>
  <c r="G395" i="10"/>
  <c r="F395" i="10"/>
  <c r="E395" i="10"/>
  <c r="D395" i="10" s="1"/>
  <c r="V394" i="10"/>
  <c r="X394" i="10" s="1"/>
  <c r="U394" i="10"/>
  <c r="T394" i="10"/>
  <c r="M394" i="10"/>
  <c r="J394" i="10"/>
  <c r="G394" i="10"/>
  <c r="F394" i="10"/>
  <c r="E394" i="10"/>
  <c r="D394" i="10"/>
  <c r="V393" i="10"/>
  <c r="U393" i="10"/>
  <c r="X393" i="10" s="1"/>
  <c r="T393" i="10"/>
  <c r="M393" i="10"/>
  <c r="J393" i="10"/>
  <c r="G393" i="10"/>
  <c r="F393" i="10"/>
  <c r="E393" i="10"/>
  <c r="D393" i="10" s="1"/>
  <c r="X392" i="10"/>
  <c r="V392" i="10"/>
  <c r="U392" i="10"/>
  <c r="T392" i="10"/>
  <c r="M392" i="10"/>
  <c r="J392" i="10"/>
  <c r="G392" i="10"/>
  <c r="F392" i="10"/>
  <c r="D392" i="10" s="1"/>
  <c r="E392" i="10"/>
  <c r="X391" i="10"/>
  <c r="V391" i="10"/>
  <c r="U391" i="10"/>
  <c r="T391" i="10"/>
  <c r="M391" i="10"/>
  <c r="J391" i="10"/>
  <c r="G391" i="10"/>
  <c r="F391" i="10"/>
  <c r="E391" i="10"/>
  <c r="V390" i="10"/>
  <c r="X390" i="10" s="1"/>
  <c r="U390" i="10"/>
  <c r="T390" i="10"/>
  <c r="M390" i="10"/>
  <c r="J390" i="10"/>
  <c r="G390" i="10"/>
  <c r="F390" i="10"/>
  <c r="E390" i="10"/>
  <c r="D390" i="10"/>
  <c r="V389" i="10"/>
  <c r="U389" i="10"/>
  <c r="T389" i="10"/>
  <c r="M389" i="10"/>
  <c r="J389" i="10"/>
  <c r="G389" i="10"/>
  <c r="F389" i="10"/>
  <c r="E389" i="10"/>
  <c r="D389" i="10"/>
  <c r="X388" i="10"/>
  <c r="V388" i="10"/>
  <c r="U388" i="10"/>
  <c r="T388" i="10"/>
  <c r="M388" i="10"/>
  <c r="J388" i="10"/>
  <c r="G388" i="10"/>
  <c r="F388" i="10"/>
  <c r="E388" i="10"/>
  <c r="D388" i="10" s="1"/>
  <c r="X387" i="10"/>
  <c r="V387" i="10"/>
  <c r="U387" i="10"/>
  <c r="T387" i="10"/>
  <c r="M387" i="10"/>
  <c r="J387" i="10"/>
  <c r="G387" i="10"/>
  <c r="F387" i="10"/>
  <c r="E387" i="10"/>
  <c r="D387" i="10" s="1"/>
  <c r="V386" i="10"/>
  <c r="U386" i="10"/>
  <c r="T386" i="10"/>
  <c r="M386" i="10"/>
  <c r="J386" i="10"/>
  <c r="G386" i="10"/>
  <c r="F386" i="10"/>
  <c r="E386" i="10"/>
  <c r="D386" i="10"/>
  <c r="X385" i="10"/>
  <c r="V385" i="10"/>
  <c r="U385" i="10"/>
  <c r="T385" i="10"/>
  <c r="M385" i="10"/>
  <c r="J385" i="10"/>
  <c r="G385" i="10"/>
  <c r="F385" i="10"/>
  <c r="E385" i="10"/>
  <c r="D385" i="10" s="1"/>
  <c r="X384" i="10"/>
  <c r="V384" i="10"/>
  <c r="U384" i="10"/>
  <c r="T384" i="10"/>
  <c r="M384" i="10"/>
  <c r="J384" i="10"/>
  <c r="G384" i="10"/>
  <c r="F384" i="10"/>
  <c r="D384" i="10" s="1"/>
  <c r="E384" i="10"/>
  <c r="V383" i="10"/>
  <c r="X383" i="10" s="1"/>
  <c r="U383" i="10"/>
  <c r="T383" i="10"/>
  <c r="M383" i="10"/>
  <c r="J383" i="10"/>
  <c r="G383" i="10"/>
  <c r="F383" i="10"/>
  <c r="E383" i="10"/>
  <c r="D383" i="10" s="1"/>
  <c r="V382" i="10"/>
  <c r="X382" i="10" s="1"/>
  <c r="U382" i="10"/>
  <c r="T382" i="10"/>
  <c r="M382" i="10"/>
  <c r="J382" i="10"/>
  <c r="G382" i="10"/>
  <c r="F382" i="10"/>
  <c r="E382" i="10"/>
  <c r="D382" i="10"/>
  <c r="V381" i="10"/>
  <c r="X381" i="10" s="1"/>
  <c r="U381" i="10"/>
  <c r="T381" i="10"/>
  <c r="M381" i="10"/>
  <c r="J381" i="10"/>
  <c r="G381" i="10"/>
  <c r="F381" i="10"/>
  <c r="E381" i="10"/>
  <c r="D381" i="10"/>
  <c r="V380" i="10"/>
  <c r="X380" i="10" s="1"/>
  <c r="U380" i="10"/>
  <c r="T380" i="10"/>
  <c r="M380" i="10"/>
  <c r="J380" i="10"/>
  <c r="G380" i="10"/>
  <c r="F380" i="10"/>
  <c r="E380" i="10"/>
  <c r="D380" i="10" s="1"/>
  <c r="X379" i="10"/>
  <c r="V379" i="10"/>
  <c r="U379" i="10"/>
  <c r="T379" i="10"/>
  <c r="M379" i="10"/>
  <c r="J379" i="10"/>
  <c r="G379" i="10"/>
  <c r="F379" i="10"/>
  <c r="E379" i="10"/>
  <c r="D379" i="10" s="1"/>
  <c r="V378" i="10"/>
  <c r="X378" i="10" s="1"/>
  <c r="U378" i="10"/>
  <c r="T378" i="10"/>
  <c r="M378" i="10"/>
  <c r="J378" i="10"/>
  <c r="G378" i="10"/>
  <c r="F378" i="10"/>
  <c r="E378" i="10"/>
  <c r="D378" i="10"/>
  <c r="X377" i="10"/>
  <c r="V377" i="10"/>
  <c r="U377" i="10"/>
  <c r="T377" i="10"/>
  <c r="M377" i="10"/>
  <c r="J377" i="10"/>
  <c r="G377" i="10"/>
  <c r="F377" i="10"/>
  <c r="E377" i="10"/>
  <c r="V376" i="10"/>
  <c r="U376" i="10"/>
  <c r="X376" i="10" s="1"/>
  <c r="T376" i="10"/>
  <c r="M376" i="10"/>
  <c r="J376" i="10"/>
  <c r="G376" i="10"/>
  <c r="F376" i="10"/>
  <c r="D376" i="10" s="1"/>
  <c r="E376" i="10"/>
  <c r="V375" i="10"/>
  <c r="X375" i="10" s="1"/>
  <c r="U375" i="10"/>
  <c r="T375" i="10"/>
  <c r="M375" i="10"/>
  <c r="J375" i="10"/>
  <c r="G375" i="10"/>
  <c r="F375" i="10"/>
  <c r="E375" i="10"/>
  <c r="D375" i="10"/>
  <c r="X374" i="10"/>
  <c r="V374" i="10"/>
  <c r="U374" i="10"/>
  <c r="T374" i="10"/>
  <c r="M374" i="10"/>
  <c r="J374" i="10"/>
  <c r="G374" i="10"/>
  <c r="F374" i="10"/>
  <c r="E374" i="10"/>
  <c r="D374" i="10" s="1"/>
  <c r="V373" i="10"/>
  <c r="X373" i="10" s="1"/>
  <c r="U373" i="10"/>
  <c r="T373" i="10"/>
  <c r="M373" i="10"/>
  <c r="J373" i="10"/>
  <c r="G373" i="10"/>
  <c r="F373" i="10"/>
  <c r="E373" i="10"/>
  <c r="D373" i="10"/>
  <c r="V372" i="10"/>
  <c r="X372" i="10" s="1"/>
  <c r="U372" i="10"/>
  <c r="T372" i="10"/>
  <c r="M372" i="10"/>
  <c r="J372" i="10"/>
  <c r="G372" i="10"/>
  <c r="F372" i="10"/>
  <c r="E372" i="10"/>
  <c r="D372" i="10"/>
  <c r="X371" i="10"/>
  <c r="V371" i="10"/>
  <c r="U371" i="10"/>
  <c r="T371" i="10"/>
  <c r="M371" i="10"/>
  <c r="J371" i="10"/>
  <c r="G371" i="10"/>
  <c r="F371" i="10"/>
  <c r="E371" i="10"/>
  <c r="D371" i="10" s="1"/>
  <c r="X370" i="10"/>
  <c r="V370" i="10"/>
  <c r="U370" i="10"/>
  <c r="T370" i="10"/>
  <c r="M370" i="10"/>
  <c r="J370" i="10"/>
  <c r="G370" i="10"/>
  <c r="F370" i="10"/>
  <c r="D370" i="10" s="1"/>
  <c r="E370" i="10"/>
  <c r="V369" i="10"/>
  <c r="X369" i="10" s="1"/>
  <c r="U369" i="10"/>
  <c r="T369" i="10"/>
  <c r="M369" i="10"/>
  <c r="J369" i="10"/>
  <c r="G369" i="10"/>
  <c r="F369" i="10"/>
  <c r="E369" i="10"/>
  <c r="D369" i="10"/>
  <c r="X368" i="10"/>
  <c r="V368" i="10"/>
  <c r="U368" i="10"/>
  <c r="T368" i="10"/>
  <c r="M368" i="10"/>
  <c r="J368" i="10"/>
  <c r="G368" i="10"/>
  <c r="F368" i="10"/>
  <c r="D368" i="10" s="1"/>
  <c r="E368" i="10"/>
  <c r="V367" i="10"/>
  <c r="X367" i="10" s="1"/>
  <c r="U367" i="10"/>
  <c r="T367" i="10"/>
  <c r="M367" i="10"/>
  <c r="J367" i="10"/>
  <c r="G367" i="10"/>
  <c r="F367" i="10"/>
  <c r="E367" i="10"/>
  <c r="D367" i="10" s="1"/>
  <c r="V366" i="10"/>
  <c r="U366" i="10"/>
  <c r="T366" i="10"/>
  <c r="M366" i="10"/>
  <c r="J366" i="10"/>
  <c r="G366" i="10"/>
  <c r="F366" i="10"/>
  <c r="E366" i="10"/>
  <c r="D366" i="10" s="1"/>
  <c r="V365" i="10"/>
  <c r="U365" i="10"/>
  <c r="T365" i="10"/>
  <c r="M365" i="10"/>
  <c r="J365" i="10"/>
  <c r="G365" i="10"/>
  <c r="F365" i="10"/>
  <c r="E365" i="10"/>
  <c r="D365" i="10" s="1"/>
  <c r="V364" i="10"/>
  <c r="X364" i="10" s="1"/>
  <c r="U364" i="10"/>
  <c r="T364" i="10"/>
  <c r="M364" i="10"/>
  <c r="J364" i="10"/>
  <c r="G364" i="10"/>
  <c r="F364" i="10"/>
  <c r="E364" i="10"/>
  <c r="D364" i="10" s="1"/>
  <c r="V363" i="10"/>
  <c r="U363" i="10"/>
  <c r="T363" i="10"/>
  <c r="M363" i="10"/>
  <c r="J363" i="10"/>
  <c r="G363" i="10"/>
  <c r="F363" i="10"/>
  <c r="E363" i="10"/>
  <c r="D363" i="10" s="1"/>
  <c r="X362" i="10"/>
  <c r="V362" i="10"/>
  <c r="U362" i="10"/>
  <c r="T362" i="10"/>
  <c r="M362" i="10"/>
  <c r="J362" i="10"/>
  <c r="G362" i="10"/>
  <c r="F362" i="10"/>
  <c r="E362" i="10"/>
  <c r="D362" i="10" s="1"/>
  <c r="V361" i="10"/>
  <c r="X361" i="10" s="1"/>
  <c r="U361" i="10"/>
  <c r="T361" i="10"/>
  <c r="M361" i="10"/>
  <c r="J361" i="10"/>
  <c r="G361" i="10"/>
  <c r="F361" i="10"/>
  <c r="E361" i="10"/>
  <c r="D361" i="10" s="1"/>
  <c r="V360" i="10"/>
  <c r="U360" i="10"/>
  <c r="T360" i="10"/>
  <c r="M360" i="10"/>
  <c r="J360" i="10"/>
  <c r="G360" i="10"/>
  <c r="F360" i="10"/>
  <c r="E360" i="10"/>
  <c r="D360" i="10"/>
  <c r="X359" i="10"/>
  <c r="V359" i="10"/>
  <c r="U359" i="10"/>
  <c r="T359" i="10"/>
  <c r="M359" i="10"/>
  <c r="J359" i="10"/>
  <c r="G359" i="10"/>
  <c r="F359" i="10"/>
  <c r="E359" i="10"/>
  <c r="D359" i="10" s="1"/>
  <c r="V358" i="10"/>
  <c r="X358" i="10" s="1"/>
  <c r="U358" i="10"/>
  <c r="T358" i="10"/>
  <c r="M358" i="10"/>
  <c r="J358" i="10"/>
  <c r="G358" i="10"/>
  <c r="F358" i="10"/>
  <c r="E358" i="10"/>
  <c r="D358" i="10"/>
  <c r="V357" i="10"/>
  <c r="U357" i="10"/>
  <c r="T357" i="10"/>
  <c r="M357" i="10"/>
  <c r="J357" i="10"/>
  <c r="G357" i="10"/>
  <c r="F357" i="10"/>
  <c r="E357" i="10"/>
  <c r="D357" i="10" s="1"/>
  <c r="X356" i="10"/>
  <c r="V356" i="10"/>
  <c r="U356" i="10"/>
  <c r="T356" i="10"/>
  <c r="M356" i="10"/>
  <c r="J356" i="10"/>
  <c r="G356" i="10"/>
  <c r="F356" i="10"/>
  <c r="E356" i="10"/>
  <c r="V355" i="10"/>
  <c r="U355" i="10"/>
  <c r="X355" i="10" s="1"/>
  <c r="T355" i="10"/>
  <c r="M355" i="10"/>
  <c r="J355" i="10"/>
  <c r="G355" i="10"/>
  <c r="F355" i="10"/>
  <c r="E355" i="10"/>
  <c r="V354" i="10"/>
  <c r="U354" i="10"/>
  <c r="T354" i="10"/>
  <c r="M354" i="10"/>
  <c r="J354" i="10"/>
  <c r="G354" i="10"/>
  <c r="F354" i="10"/>
  <c r="E354" i="10"/>
  <c r="D354" i="10" s="1"/>
  <c r="X353" i="10"/>
  <c r="V353" i="10"/>
  <c r="U353" i="10"/>
  <c r="T353" i="10"/>
  <c r="M353" i="10"/>
  <c r="J353" i="10"/>
  <c r="G353" i="10"/>
  <c r="F353" i="10"/>
  <c r="E353" i="10"/>
  <c r="D353" i="10" s="1"/>
  <c r="V352" i="10"/>
  <c r="X352" i="10" s="1"/>
  <c r="U352" i="10"/>
  <c r="T352" i="10"/>
  <c r="M352" i="10"/>
  <c r="J352" i="10"/>
  <c r="G352" i="10"/>
  <c r="F352" i="10"/>
  <c r="E352" i="10"/>
  <c r="D352" i="10"/>
  <c r="V351" i="10"/>
  <c r="X351" i="10" s="1"/>
  <c r="U351" i="10"/>
  <c r="T351" i="10"/>
  <c r="M351" i="10"/>
  <c r="J351" i="10"/>
  <c r="G351" i="10"/>
  <c r="F351" i="10"/>
  <c r="E351" i="10"/>
  <c r="D351" i="10"/>
  <c r="X350" i="10"/>
  <c r="V350" i="10"/>
  <c r="U350" i="10"/>
  <c r="T350" i="10"/>
  <c r="M350" i="10"/>
  <c r="J350" i="10"/>
  <c r="G350" i="10"/>
  <c r="F350" i="10"/>
  <c r="D350" i="10" s="1"/>
  <c r="E350" i="10"/>
  <c r="V349" i="10"/>
  <c r="U349" i="10"/>
  <c r="T349" i="10"/>
  <c r="M349" i="10"/>
  <c r="J349" i="10"/>
  <c r="G349" i="10"/>
  <c r="F349" i="10"/>
  <c r="E349" i="10"/>
  <c r="D349" i="10"/>
  <c r="V348" i="10"/>
  <c r="X348" i="10" s="1"/>
  <c r="U348" i="10"/>
  <c r="T348" i="10"/>
  <c r="M348" i="10"/>
  <c r="J348" i="10"/>
  <c r="G348" i="10"/>
  <c r="F348" i="10"/>
  <c r="E348" i="10"/>
  <c r="D348" i="10"/>
  <c r="X347" i="10"/>
  <c r="V347" i="10"/>
  <c r="U347" i="10"/>
  <c r="T347" i="10"/>
  <c r="M347" i="10"/>
  <c r="J347" i="10"/>
  <c r="G347" i="10"/>
  <c r="F347" i="10"/>
  <c r="E347" i="10"/>
  <c r="V346" i="10"/>
  <c r="X346" i="10" s="1"/>
  <c r="U346" i="10"/>
  <c r="T346" i="10"/>
  <c r="M346" i="10"/>
  <c r="J346" i="10"/>
  <c r="G346" i="10"/>
  <c r="F346" i="10"/>
  <c r="E346" i="10"/>
  <c r="D346" i="10"/>
  <c r="V345" i="10"/>
  <c r="X345" i="10" s="1"/>
  <c r="U345" i="10"/>
  <c r="T345" i="10"/>
  <c r="M345" i="10"/>
  <c r="J345" i="10"/>
  <c r="G345" i="10"/>
  <c r="F345" i="10"/>
  <c r="E345" i="10"/>
  <c r="D345" i="10" s="1"/>
  <c r="X344" i="10"/>
  <c r="V344" i="10"/>
  <c r="U344" i="10"/>
  <c r="T344" i="10"/>
  <c r="M344" i="10"/>
  <c r="J344" i="10"/>
  <c r="G344" i="10"/>
  <c r="F344" i="10"/>
  <c r="D344" i="10" s="1"/>
  <c r="E344" i="10"/>
  <c r="V343" i="10"/>
  <c r="U343" i="10"/>
  <c r="T343" i="10"/>
  <c r="M343" i="10"/>
  <c r="J343" i="10"/>
  <c r="G343" i="10"/>
  <c r="F343" i="10"/>
  <c r="E343" i="10"/>
  <c r="D343" i="10"/>
  <c r="X342" i="10"/>
  <c r="V342" i="10"/>
  <c r="U342" i="10"/>
  <c r="T342" i="10"/>
  <c r="M342" i="10"/>
  <c r="J342" i="10"/>
  <c r="G342" i="10"/>
  <c r="F342" i="10"/>
  <c r="E342" i="10"/>
  <c r="V341" i="10"/>
  <c r="X341" i="10" s="1"/>
  <c r="U341" i="10"/>
  <c r="T341" i="10"/>
  <c r="M341" i="10"/>
  <c r="J341" i="10"/>
  <c r="G341" i="10"/>
  <c r="F341" i="10"/>
  <c r="E341" i="10"/>
  <c r="D341" i="10" s="1"/>
  <c r="V340" i="10"/>
  <c r="U340" i="10"/>
  <c r="T340" i="10"/>
  <c r="M340" i="10"/>
  <c r="J340" i="10"/>
  <c r="G340" i="10"/>
  <c r="F340" i="10"/>
  <c r="E340" i="10"/>
  <c r="D340" i="10"/>
  <c r="X339" i="10"/>
  <c r="V339" i="10"/>
  <c r="U339" i="10"/>
  <c r="T339" i="10"/>
  <c r="M339" i="10"/>
  <c r="J339" i="10"/>
  <c r="G339" i="10"/>
  <c r="F339" i="10"/>
  <c r="E339" i="10"/>
  <c r="V338" i="10"/>
  <c r="X338" i="10" s="1"/>
  <c r="U338" i="10"/>
  <c r="T338" i="10"/>
  <c r="M338" i="10"/>
  <c r="J338" i="10"/>
  <c r="G338" i="10"/>
  <c r="F338" i="10"/>
  <c r="E338" i="10"/>
  <c r="D338" i="10"/>
  <c r="V337" i="10"/>
  <c r="X337" i="10" s="1"/>
  <c r="U337" i="10"/>
  <c r="T337" i="10"/>
  <c r="M337" i="10"/>
  <c r="J337" i="10"/>
  <c r="G337" i="10"/>
  <c r="F337" i="10"/>
  <c r="E337" i="10"/>
  <c r="D337" i="10" s="1"/>
  <c r="X336" i="10"/>
  <c r="V336" i="10"/>
  <c r="U336" i="10"/>
  <c r="T336" i="10"/>
  <c r="M336" i="10"/>
  <c r="J336" i="10"/>
  <c r="G336" i="10"/>
  <c r="F336" i="10"/>
  <c r="D336" i="10" s="1"/>
  <c r="E336" i="10"/>
  <c r="V335" i="10"/>
  <c r="U335" i="10"/>
  <c r="T335" i="10"/>
  <c r="M335" i="10"/>
  <c r="J335" i="10"/>
  <c r="G335" i="10"/>
  <c r="F335" i="10"/>
  <c r="E335" i="10"/>
  <c r="D335" i="10"/>
  <c r="X334" i="10"/>
  <c r="V334" i="10"/>
  <c r="U334" i="10"/>
  <c r="T334" i="10"/>
  <c r="M334" i="10"/>
  <c r="J334" i="10"/>
  <c r="G334" i="10"/>
  <c r="F334" i="10"/>
  <c r="E334" i="10"/>
  <c r="V333" i="10"/>
  <c r="X333" i="10" s="1"/>
  <c r="U333" i="10"/>
  <c r="T333" i="10"/>
  <c r="M333" i="10"/>
  <c r="J333" i="10"/>
  <c r="G333" i="10"/>
  <c r="F333" i="10"/>
  <c r="E333" i="10"/>
  <c r="D333" i="10" s="1"/>
  <c r="V332" i="10"/>
  <c r="U332" i="10"/>
  <c r="T332" i="10"/>
  <c r="M332" i="10"/>
  <c r="J332" i="10"/>
  <c r="G332" i="10"/>
  <c r="F332" i="10"/>
  <c r="E332" i="10"/>
  <c r="D332" i="10"/>
  <c r="X331" i="10"/>
  <c r="V331" i="10"/>
  <c r="U331" i="10"/>
  <c r="T331" i="10"/>
  <c r="M331" i="10"/>
  <c r="J331" i="10"/>
  <c r="G331" i="10"/>
  <c r="F331" i="10"/>
  <c r="E331" i="10"/>
  <c r="V330" i="10"/>
  <c r="X330" i="10" s="1"/>
  <c r="U330" i="10"/>
  <c r="T330" i="10"/>
  <c r="M330" i="10"/>
  <c r="J330" i="10"/>
  <c r="G330" i="10"/>
  <c r="F330" i="10"/>
  <c r="E330" i="10"/>
  <c r="D330" i="10"/>
  <c r="V329" i="10"/>
  <c r="X329" i="10" s="1"/>
  <c r="U329" i="10"/>
  <c r="T329" i="10"/>
  <c r="M329" i="10"/>
  <c r="J329" i="10"/>
  <c r="G329" i="10"/>
  <c r="F329" i="10"/>
  <c r="E329" i="10"/>
  <c r="D329" i="10" s="1"/>
  <c r="X328" i="10"/>
  <c r="V328" i="10"/>
  <c r="U328" i="10"/>
  <c r="T328" i="10"/>
  <c r="M328" i="10"/>
  <c r="J328" i="10"/>
  <c r="G328" i="10"/>
  <c r="F328" i="10"/>
  <c r="D328" i="10" s="1"/>
  <c r="E328" i="10"/>
  <c r="V327" i="10"/>
  <c r="U327" i="10"/>
  <c r="T327" i="10"/>
  <c r="M327" i="10"/>
  <c r="J327" i="10"/>
  <c r="G327" i="10"/>
  <c r="F327" i="10"/>
  <c r="E327" i="10"/>
  <c r="D327" i="10"/>
  <c r="X326" i="10"/>
  <c r="V326" i="10"/>
  <c r="U326" i="10"/>
  <c r="T326" i="10"/>
  <c r="M326" i="10"/>
  <c r="J326" i="10"/>
  <c r="G326" i="10"/>
  <c r="F326" i="10"/>
  <c r="E326" i="10"/>
  <c r="V325" i="10"/>
  <c r="X325" i="10" s="1"/>
  <c r="U325" i="10"/>
  <c r="T325" i="10"/>
  <c r="M325" i="10"/>
  <c r="J325" i="10"/>
  <c r="G325" i="10"/>
  <c r="F325" i="10"/>
  <c r="E325" i="10"/>
  <c r="D325" i="10" s="1"/>
  <c r="V324" i="10"/>
  <c r="U324" i="10"/>
  <c r="T324" i="10"/>
  <c r="M324" i="10"/>
  <c r="J324" i="10"/>
  <c r="G324" i="10"/>
  <c r="F324" i="10"/>
  <c r="E324" i="10"/>
  <c r="D324" i="10"/>
  <c r="X323" i="10"/>
  <c r="V323" i="10"/>
  <c r="U323" i="10"/>
  <c r="T323" i="10"/>
  <c r="M323" i="10"/>
  <c r="J323" i="10"/>
  <c r="G323" i="10"/>
  <c r="F323" i="10"/>
  <c r="E323" i="10"/>
  <c r="V322" i="10"/>
  <c r="X322" i="10" s="1"/>
  <c r="U322" i="10"/>
  <c r="T322" i="10"/>
  <c r="M322" i="10"/>
  <c r="J322" i="10"/>
  <c r="G322" i="10"/>
  <c r="F322" i="10"/>
  <c r="E322" i="10"/>
  <c r="D322" i="10"/>
  <c r="V321" i="10"/>
  <c r="X321" i="10" s="1"/>
  <c r="U321" i="10"/>
  <c r="T321" i="10"/>
  <c r="M321" i="10"/>
  <c r="J321" i="10"/>
  <c r="G321" i="10"/>
  <c r="F321" i="10"/>
  <c r="E321" i="10"/>
  <c r="D321" i="10" s="1"/>
  <c r="X320" i="10"/>
  <c r="V320" i="10"/>
  <c r="U320" i="10"/>
  <c r="T320" i="10"/>
  <c r="M320" i="10"/>
  <c r="J320" i="10"/>
  <c r="G320" i="10"/>
  <c r="F320" i="10"/>
  <c r="D320" i="10" s="1"/>
  <c r="E320" i="10"/>
  <c r="V319" i="10"/>
  <c r="U319" i="10"/>
  <c r="T319" i="10"/>
  <c r="M319" i="10"/>
  <c r="J319" i="10"/>
  <c r="G319" i="10"/>
  <c r="F319" i="10"/>
  <c r="E319" i="10"/>
  <c r="D319" i="10"/>
  <c r="X318" i="10"/>
  <c r="V318" i="10"/>
  <c r="U318" i="10"/>
  <c r="T318" i="10"/>
  <c r="M318" i="10"/>
  <c r="J318" i="10"/>
  <c r="G318" i="10"/>
  <c r="F318" i="10"/>
  <c r="E318" i="10"/>
  <c r="V317" i="10"/>
  <c r="X317" i="10" s="1"/>
  <c r="U317" i="10"/>
  <c r="T317" i="10"/>
  <c r="M317" i="10"/>
  <c r="J317" i="10"/>
  <c r="G317" i="10"/>
  <c r="F317" i="10"/>
  <c r="E317" i="10"/>
  <c r="D317" i="10" s="1"/>
  <c r="V316" i="10"/>
  <c r="U316" i="10"/>
  <c r="T316" i="10"/>
  <c r="M316" i="10"/>
  <c r="J316" i="10"/>
  <c r="G316" i="10"/>
  <c r="F316" i="10"/>
  <c r="E316" i="10"/>
  <c r="D316" i="10"/>
  <c r="X315" i="10"/>
  <c r="V315" i="10"/>
  <c r="U315" i="10"/>
  <c r="T315" i="10"/>
  <c r="M315" i="10"/>
  <c r="J315" i="10"/>
  <c r="G315" i="10"/>
  <c r="F315" i="10"/>
  <c r="E315" i="10"/>
  <c r="V314" i="10"/>
  <c r="X314" i="10" s="1"/>
  <c r="U314" i="10"/>
  <c r="T314" i="10"/>
  <c r="M314" i="10"/>
  <c r="J314" i="10"/>
  <c r="G314" i="10"/>
  <c r="F314" i="10"/>
  <c r="E314" i="10"/>
  <c r="D314" i="10"/>
  <c r="V313" i="10"/>
  <c r="X313" i="10" s="1"/>
  <c r="U313" i="10"/>
  <c r="T313" i="10"/>
  <c r="M313" i="10"/>
  <c r="J313" i="10"/>
  <c r="G313" i="10"/>
  <c r="F313" i="10"/>
  <c r="E313" i="10"/>
  <c r="D313" i="10" s="1"/>
  <c r="X312" i="10"/>
  <c r="V312" i="10"/>
  <c r="U312" i="10"/>
  <c r="T312" i="10"/>
  <c r="M312" i="10"/>
  <c r="J312" i="10"/>
  <c r="G312" i="10"/>
  <c r="F312" i="10"/>
  <c r="D312" i="10" s="1"/>
  <c r="E312" i="10"/>
  <c r="V311" i="10"/>
  <c r="U311" i="10"/>
  <c r="T311" i="10"/>
  <c r="M311" i="10"/>
  <c r="J311" i="10"/>
  <c r="G311" i="10"/>
  <c r="F311" i="10"/>
  <c r="E311" i="10"/>
  <c r="D311" i="10"/>
  <c r="X310" i="10"/>
  <c r="V310" i="10"/>
  <c r="U310" i="10"/>
  <c r="T310" i="10"/>
  <c r="M310" i="10"/>
  <c r="J310" i="10"/>
  <c r="G310" i="10"/>
  <c r="F310" i="10"/>
  <c r="E310" i="10"/>
  <c r="V309" i="10"/>
  <c r="X309" i="10" s="1"/>
  <c r="U309" i="10"/>
  <c r="T309" i="10"/>
  <c r="M309" i="10"/>
  <c r="J309" i="10"/>
  <c r="G309" i="10"/>
  <c r="F309" i="10"/>
  <c r="E309" i="10"/>
  <c r="D309" i="10" s="1"/>
  <c r="V308" i="10"/>
  <c r="U308" i="10"/>
  <c r="T308" i="10"/>
  <c r="M308" i="10"/>
  <c r="J308" i="10"/>
  <c r="G308" i="10"/>
  <c r="F308" i="10"/>
  <c r="E308" i="10"/>
  <c r="D308" i="10"/>
  <c r="X307" i="10"/>
  <c r="V307" i="10"/>
  <c r="U307" i="10"/>
  <c r="T307" i="10"/>
  <c r="M307" i="10"/>
  <c r="J307" i="10"/>
  <c r="G307" i="10"/>
  <c r="F307" i="10"/>
  <c r="E307" i="10"/>
  <c r="V306" i="10"/>
  <c r="X306" i="10" s="1"/>
  <c r="U306" i="10"/>
  <c r="T306" i="10"/>
  <c r="M306" i="10"/>
  <c r="J306" i="10"/>
  <c r="G306" i="10"/>
  <c r="F306" i="10"/>
  <c r="E306" i="10"/>
  <c r="D306" i="10"/>
  <c r="V305" i="10"/>
  <c r="X305" i="10" s="1"/>
  <c r="U305" i="10"/>
  <c r="T305" i="10"/>
  <c r="M305" i="10"/>
  <c r="J305" i="10"/>
  <c r="G305" i="10"/>
  <c r="F305" i="10"/>
  <c r="E305" i="10"/>
  <c r="D305" i="10" s="1"/>
  <c r="X304" i="10"/>
  <c r="V304" i="10"/>
  <c r="U304" i="10"/>
  <c r="T304" i="10"/>
  <c r="M304" i="10"/>
  <c r="J304" i="10"/>
  <c r="G304" i="10"/>
  <c r="F304" i="10"/>
  <c r="D304" i="10" s="1"/>
  <c r="E304" i="10"/>
  <c r="V303" i="10"/>
  <c r="U303" i="10"/>
  <c r="T303" i="10"/>
  <c r="M303" i="10"/>
  <c r="J303" i="10"/>
  <c r="G303" i="10"/>
  <c r="F303" i="10"/>
  <c r="E303" i="10"/>
  <c r="D303" i="10"/>
  <c r="X302" i="10"/>
  <c r="V302" i="10"/>
  <c r="U302" i="10"/>
  <c r="T302" i="10"/>
  <c r="M302" i="10"/>
  <c r="J302" i="10"/>
  <c r="G302" i="10"/>
  <c r="F302" i="10"/>
  <c r="E302" i="10"/>
  <c r="V301" i="10"/>
  <c r="X301" i="10" s="1"/>
  <c r="U301" i="10"/>
  <c r="T301" i="10"/>
  <c r="M301" i="10"/>
  <c r="J301" i="10"/>
  <c r="G301" i="10"/>
  <c r="F301" i="10"/>
  <c r="E301" i="10"/>
  <c r="D301" i="10"/>
  <c r="V300" i="10"/>
  <c r="X300" i="10" s="1"/>
  <c r="U300" i="10"/>
  <c r="T300" i="10"/>
  <c r="M300" i="10"/>
  <c r="J300" i="10"/>
  <c r="G300" i="10"/>
  <c r="F300" i="10"/>
  <c r="E300" i="10"/>
  <c r="D300" i="10"/>
  <c r="X299" i="10"/>
  <c r="V299" i="10"/>
  <c r="U299" i="10"/>
  <c r="T299" i="10"/>
  <c r="M299" i="10"/>
  <c r="J299" i="10"/>
  <c r="G299" i="10"/>
  <c r="F299" i="10"/>
  <c r="E299" i="10"/>
  <c r="V298" i="10"/>
  <c r="U298" i="10"/>
  <c r="T298" i="10"/>
  <c r="M298" i="10"/>
  <c r="J298" i="10"/>
  <c r="G298" i="10"/>
  <c r="F298" i="10"/>
  <c r="E298" i="10"/>
  <c r="D298" i="10"/>
  <c r="V297" i="10"/>
  <c r="X297" i="10" s="1"/>
  <c r="U297" i="10"/>
  <c r="T297" i="10"/>
  <c r="M297" i="10"/>
  <c r="J297" i="10"/>
  <c r="G297" i="10"/>
  <c r="F297" i="10"/>
  <c r="E297" i="10"/>
  <c r="D297" i="10"/>
  <c r="V296" i="10"/>
  <c r="U296" i="10"/>
  <c r="X296" i="10" s="1"/>
  <c r="T296" i="10"/>
  <c r="M296" i="10"/>
  <c r="J296" i="10"/>
  <c r="G296" i="10"/>
  <c r="F296" i="10"/>
  <c r="D296" i="10" s="1"/>
  <c r="E296" i="10"/>
  <c r="V295" i="10"/>
  <c r="U295" i="10"/>
  <c r="T295" i="10"/>
  <c r="M295" i="10"/>
  <c r="J295" i="10"/>
  <c r="G295" i="10"/>
  <c r="F295" i="10"/>
  <c r="E295" i="10"/>
  <c r="D295" i="10"/>
  <c r="X294" i="10"/>
  <c r="V294" i="10"/>
  <c r="U294" i="10"/>
  <c r="T294" i="10"/>
  <c r="M294" i="10"/>
  <c r="J294" i="10"/>
  <c r="G294" i="10"/>
  <c r="F294" i="10"/>
  <c r="E294" i="10"/>
  <c r="V293" i="10"/>
  <c r="X293" i="10" s="1"/>
  <c r="U293" i="10"/>
  <c r="T293" i="10"/>
  <c r="M293" i="10"/>
  <c r="J293" i="10"/>
  <c r="G293" i="10"/>
  <c r="F293" i="10"/>
  <c r="E293" i="10"/>
  <c r="D293" i="10"/>
  <c r="V292" i="10"/>
  <c r="U292" i="10"/>
  <c r="T292" i="10"/>
  <c r="M292" i="10"/>
  <c r="J292" i="10"/>
  <c r="G292" i="10"/>
  <c r="F292" i="10"/>
  <c r="E292" i="10"/>
  <c r="D292" i="10" s="1"/>
  <c r="X291" i="10"/>
  <c r="V291" i="10"/>
  <c r="U291" i="10"/>
  <c r="T291" i="10"/>
  <c r="M291" i="10"/>
  <c r="J291" i="10"/>
  <c r="G291" i="10"/>
  <c r="F291" i="10"/>
  <c r="E291" i="10"/>
  <c r="D291" i="10" s="1"/>
  <c r="V290" i="10"/>
  <c r="U290" i="10"/>
  <c r="T290" i="10"/>
  <c r="M290" i="10"/>
  <c r="J290" i="10"/>
  <c r="G290" i="10"/>
  <c r="F290" i="10"/>
  <c r="E290" i="10"/>
  <c r="D290" i="10"/>
  <c r="V289" i="10"/>
  <c r="X289" i="10" s="1"/>
  <c r="U289" i="10"/>
  <c r="T289" i="10"/>
  <c r="M289" i="10"/>
  <c r="J289" i="10"/>
  <c r="G289" i="10"/>
  <c r="F289" i="10"/>
  <c r="E289" i="10"/>
  <c r="D289" i="10"/>
  <c r="V288" i="10"/>
  <c r="U288" i="10"/>
  <c r="X288" i="10" s="1"/>
  <c r="T288" i="10"/>
  <c r="M288" i="10"/>
  <c r="J288" i="10"/>
  <c r="G288" i="10"/>
  <c r="F288" i="10"/>
  <c r="D288" i="10" s="1"/>
  <c r="E288" i="10"/>
  <c r="V287" i="10"/>
  <c r="X287" i="10" s="1"/>
  <c r="U287" i="10"/>
  <c r="T287" i="10"/>
  <c r="M287" i="10"/>
  <c r="J287" i="10"/>
  <c r="G287" i="10"/>
  <c r="F287" i="10"/>
  <c r="E287" i="10"/>
  <c r="D287" i="10"/>
  <c r="X286" i="10"/>
  <c r="V286" i="10"/>
  <c r="U286" i="10"/>
  <c r="T286" i="10"/>
  <c r="M286" i="10"/>
  <c r="J286" i="10"/>
  <c r="G286" i="10"/>
  <c r="F286" i="10"/>
  <c r="E286" i="10"/>
  <c r="V285" i="10"/>
  <c r="X285" i="10" s="1"/>
  <c r="U285" i="10"/>
  <c r="T285" i="10"/>
  <c r="M285" i="10"/>
  <c r="J285" i="10"/>
  <c r="G285" i="10"/>
  <c r="F285" i="10"/>
  <c r="E285" i="10"/>
  <c r="D285" i="10"/>
  <c r="V284" i="10"/>
  <c r="X284" i="10" s="1"/>
  <c r="U284" i="10"/>
  <c r="T284" i="10"/>
  <c r="M284" i="10"/>
  <c r="J284" i="10"/>
  <c r="G284" i="10"/>
  <c r="F284" i="10"/>
  <c r="E284" i="10"/>
  <c r="D284" i="10"/>
  <c r="X283" i="10"/>
  <c r="V283" i="10"/>
  <c r="U283" i="10"/>
  <c r="T283" i="10"/>
  <c r="M283" i="10"/>
  <c r="J283" i="10"/>
  <c r="G283" i="10"/>
  <c r="F283" i="10"/>
  <c r="E283" i="10"/>
  <c r="D283" i="10" s="1"/>
  <c r="V282" i="10"/>
  <c r="U282" i="10"/>
  <c r="T282" i="10"/>
  <c r="M282" i="10"/>
  <c r="J282" i="10"/>
  <c r="G282" i="10"/>
  <c r="F282" i="10"/>
  <c r="E282" i="10"/>
  <c r="D282" i="10"/>
  <c r="V281" i="10"/>
  <c r="X281" i="10" s="1"/>
  <c r="U281" i="10"/>
  <c r="T281" i="10"/>
  <c r="M281" i="10"/>
  <c r="J281" i="10"/>
  <c r="G281" i="10"/>
  <c r="F281" i="10"/>
  <c r="E281" i="10"/>
  <c r="D281" i="10"/>
  <c r="V280" i="10"/>
  <c r="U280" i="10"/>
  <c r="X280" i="10" s="1"/>
  <c r="T280" i="10"/>
  <c r="M280" i="10"/>
  <c r="J280" i="10"/>
  <c r="G280" i="10"/>
  <c r="F280" i="10"/>
  <c r="D280" i="10" s="1"/>
  <c r="E280" i="10"/>
  <c r="V279" i="10"/>
  <c r="X279" i="10" s="1"/>
  <c r="U279" i="10"/>
  <c r="T279" i="10"/>
  <c r="M279" i="10"/>
  <c r="J279" i="10"/>
  <c r="G279" i="10"/>
  <c r="F279" i="10"/>
  <c r="E279" i="10"/>
  <c r="D279" i="10"/>
  <c r="X278" i="10"/>
  <c r="V278" i="10"/>
  <c r="U278" i="10"/>
  <c r="T278" i="10"/>
  <c r="M278" i="10"/>
  <c r="J278" i="10"/>
  <c r="G278" i="10"/>
  <c r="F278" i="10"/>
  <c r="E278" i="10"/>
  <c r="V277" i="10"/>
  <c r="X277" i="10" s="1"/>
  <c r="U277" i="10"/>
  <c r="T277" i="10"/>
  <c r="M277" i="10"/>
  <c r="J277" i="10"/>
  <c r="G277" i="10"/>
  <c r="F277" i="10"/>
  <c r="E277" i="10"/>
  <c r="D277" i="10"/>
  <c r="V276" i="10"/>
  <c r="X276" i="10" s="1"/>
  <c r="U276" i="10"/>
  <c r="T276" i="10"/>
  <c r="M276" i="10"/>
  <c r="J276" i="10"/>
  <c r="G276" i="10"/>
  <c r="F276" i="10"/>
  <c r="E276" i="10"/>
  <c r="D276" i="10"/>
  <c r="X275" i="10"/>
  <c r="V275" i="10"/>
  <c r="U275" i="10"/>
  <c r="T275" i="10"/>
  <c r="M275" i="10"/>
  <c r="J275" i="10"/>
  <c r="G275" i="10"/>
  <c r="F275" i="10"/>
  <c r="E275" i="10"/>
  <c r="D275" i="10" s="1"/>
  <c r="V274" i="10"/>
  <c r="U274" i="10"/>
  <c r="T274" i="10"/>
  <c r="M274" i="10"/>
  <c r="J274" i="10"/>
  <c r="G274" i="10"/>
  <c r="F274" i="10"/>
  <c r="E274" i="10"/>
  <c r="D274" i="10"/>
  <c r="V273" i="10"/>
  <c r="X273" i="10" s="1"/>
  <c r="U273" i="10"/>
  <c r="T273" i="10"/>
  <c r="M273" i="10"/>
  <c r="J273" i="10"/>
  <c r="G273" i="10"/>
  <c r="F273" i="10"/>
  <c r="E273" i="10"/>
  <c r="D273" i="10"/>
  <c r="V272" i="10"/>
  <c r="U272" i="10"/>
  <c r="X272" i="10" s="1"/>
  <c r="T272" i="10"/>
  <c r="M272" i="10"/>
  <c r="J272" i="10"/>
  <c r="G272" i="10"/>
  <c r="F272" i="10"/>
  <c r="D272" i="10" s="1"/>
  <c r="E272" i="10"/>
  <c r="V271" i="10"/>
  <c r="X271" i="10" s="1"/>
  <c r="U271" i="10"/>
  <c r="T271" i="10"/>
  <c r="M271" i="10"/>
  <c r="J271" i="10"/>
  <c r="G271" i="10"/>
  <c r="F271" i="10"/>
  <c r="E271" i="10"/>
  <c r="D271" i="10"/>
  <c r="X270" i="10"/>
  <c r="V270" i="10"/>
  <c r="U270" i="10"/>
  <c r="T270" i="10"/>
  <c r="M270" i="10"/>
  <c r="J270" i="10"/>
  <c r="G270" i="10"/>
  <c r="F270" i="10"/>
  <c r="E270" i="10"/>
  <c r="V269" i="10"/>
  <c r="X269" i="10" s="1"/>
  <c r="U269" i="10"/>
  <c r="T269" i="10"/>
  <c r="M269" i="10"/>
  <c r="J269" i="10"/>
  <c r="G269" i="10"/>
  <c r="F269" i="10"/>
  <c r="E269" i="10"/>
  <c r="D269" i="10"/>
  <c r="V268" i="10"/>
  <c r="X268" i="10" s="1"/>
  <c r="U268" i="10"/>
  <c r="T268" i="10"/>
  <c r="M268" i="10"/>
  <c r="J268" i="10"/>
  <c r="G268" i="10"/>
  <c r="F268" i="10"/>
  <c r="E268" i="10"/>
  <c r="D268" i="10"/>
  <c r="X267" i="10"/>
  <c r="V267" i="10"/>
  <c r="U267" i="10"/>
  <c r="T267" i="10"/>
  <c r="M267" i="10"/>
  <c r="J267" i="10"/>
  <c r="G267" i="10"/>
  <c r="F267" i="10"/>
  <c r="E267" i="10"/>
  <c r="D267" i="10" s="1"/>
  <c r="V266" i="10"/>
  <c r="U266" i="10"/>
  <c r="T266" i="10"/>
  <c r="M266" i="10"/>
  <c r="J266" i="10"/>
  <c r="G266" i="10"/>
  <c r="F266" i="10"/>
  <c r="E266" i="10"/>
  <c r="D266" i="10"/>
  <c r="V265" i="10"/>
  <c r="X265" i="10" s="1"/>
  <c r="U265" i="10"/>
  <c r="T265" i="10"/>
  <c r="M265" i="10"/>
  <c r="J265" i="10"/>
  <c r="G265" i="10"/>
  <c r="F265" i="10"/>
  <c r="E265" i="10"/>
  <c r="D265" i="10"/>
  <c r="V264" i="10"/>
  <c r="U264" i="10"/>
  <c r="X264" i="10" s="1"/>
  <c r="T264" i="10"/>
  <c r="M264" i="10"/>
  <c r="J264" i="10"/>
  <c r="G264" i="10"/>
  <c r="F264" i="10"/>
  <c r="D264" i="10" s="1"/>
  <c r="E264" i="10"/>
  <c r="V263" i="10"/>
  <c r="X263" i="10" s="1"/>
  <c r="U263" i="10"/>
  <c r="T263" i="10"/>
  <c r="M263" i="10"/>
  <c r="J263" i="10"/>
  <c r="G263" i="10"/>
  <c r="F263" i="10"/>
  <c r="E263" i="10"/>
  <c r="D263" i="10"/>
  <c r="X262" i="10"/>
  <c r="V262" i="10"/>
  <c r="U262" i="10"/>
  <c r="T262" i="10"/>
  <c r="M262" i="10"/>
  <c r="J262" i="10"/>
  <c r="G262" i="10"/>
  <c r="F262" i="10"/>
  <c r="E262" i="10"/>
  <c r="V261" i="10"/>
  <c r="U261" i="10"/>
  <c r="T261" i="10"/>
  <c r="M261" i="10"/>
  <c r="J261" i="10"/>
  <c r="G261" i="10"/>
  <c r="F261" i="10"/>
  <c r="E261" i="10"/>
  <c r="D261" i="10"/>
  <c r="X260" i="10"/>
  <c r="V260" i="10"/>
  <c r="U260" i="10"/>
  <c r="T260" i="10"/>
  <c r="M260" i="10"/>
  <c r="J260" i="10"/>
  <c r="G260" i="10"/>
  <c r="F260" i="10"/>
  <c r="E260" i="10"/>
  <c r="X259" i="10"/>
  <c r="V259" i="10"/>
  <c r="U259" i="10"/>
  <c r="T259" i="10"/>
  <c r="M259" i="10"/>
  <c r="J259" i="10"/>
  <c r="G259" i="10"/>
  <c r="F259" i="10"/>
  <c r="E259" i="10"/>
  <c r="V258" i="10"/>
  <c r="X258" i="10" s="1"/>
  <c r="U258" i="10"/>
  <c r="T258" i="10"/>
  <c r="M258" i="10"/>
  <c r="J258" i="10"/>
  <c r="G258" i="10"/>
  <c r="F258" i="10"/>
  <c r="E258" i="10"/>
  <c r="D258" i="10"/>
  <c r="V257" i="10"/>
  <c r="U257" i="10"/>
  <c r="T257" i="10"/>
  <c r="M257" i="10"/>
  <c r="J257" i="10"/>
  <c r="G257" i="10"/>
  <c r="F257" i="10"/>
  <c r="E257" i="10"/>
  <c r="D257" i="10" s="1"/>
  <c r="V256" i="10"/>
  <c r="U256" i="10"/>
  <c r="X256" i="10" s="1"/>
  <c r="T256" i="10"/>
  <c r="M256" i="10"/>
  <c r="J256" i="10"/>
  <c r="G256" i="10"/>
  <c r="F256" i="10"/>
  <c r="D256" i="10" s="1"/>
  <c r="E256" i="10"/>
  <c r="V255" i="10"/>
  <c r="U255" i="10"/>
  <c r="T255" i="10"/>
  <c r="M255" i="10"/>
  <c r="J255" i="10"/>
  <c r="G255" i="10"/>
  <c r="F255" i="10"/>
  <c r="E255" i="10"/>
  <c r="D255" i="10" s="1"/>
  <c r="X254" i="10"/>
  <c r="V254" i="10"/>
  <c r="U254" i="10"/>
  <c r="T254" i="10"/>
  <c r="M254" i="10"/>
  <c r="J254" i="10"/>
  <c r="G254" i="10"/>
  <c r="F254" i="10"/>
  <c r="E254" i="10"/>
  <c r="D254" i="10" s="1"/>
  <c r="V253" i="10"/>
  <c r="X253" i="10" s="1"/>
  <c r="U253" i="10"/>
  <c r="T253" i="10"/>
  <c r="M253" i="10"/>
  <c r="J253" i="10"/>
  <c r="G253" i="10"/>
  <c r="F253" i="10"/>
  <c r="E253" i="10"/>
  <c r="D253" i="10"/>
  <c r="X252" i="10"/>
  <c r="V252" i="10"/>
  <c r="U252" i="10"/>
  <c r="T252" i="10"/>
  <c r="M252" i="10"/>
  <c r="J252" i="10"/>
  <c r="G252" i="10"/>
  <c r="F252" i="10"/>
  <c r="D252" i="10" s="1"/>
  <c r="E252" i="10"/>
  <c r="X251" i="10"/>
  <c r="V251" i="10"/>
  <c r="U251" i="10"/>
  <c r="T251" i="10"/>
  <c r="M251" i="10"/>
  <c r="J251" i="10"/>
  <c r="G251" i="10"/>
  <c r="F251" i="10"/>
  <c r="E251" i="10"/>
  <c r="V250" i="10"/>
  <c r="U250" i="10"/>
  <c r="T250" i="10"/>
  <c r="M250" i="10"/>
  <c r="J250" i="10"/>
  <c r="G250" i="10"/>
  <c r="F250" i="10"/>
  <c r="E250" i="10"/>
  <c r="D250" i="10" s="1"/>
  <c r="X249" i="10"/>
  <c r="V249" i="10"/>
  <c r="U249" i="10"/>
  <c r="T249" i="10"/>
  <c r="M249" i="10"/>
  <c r="J249" i="10"/>
  <c r="G249" i="10"/>
  <c r="F249" i="10"/>
  <c r="E249" i="10"/>
  <c r="D249" i="10" s="1"/>
  <c r="V248" i="10"/>
  <c r="U248" i="10"/>
  <c r="X248" i="10" s="1"/>
  <c r="T248" i="10"/>
  <c r="M248" i="10"/>
  <c r="J248" i="10"/>
  <c r="G248" i="10"/>
  <c r="F248" i="10"/>
  <c r="D248" i="10" s="1"/>
  <c r="E248" i="10"/>
  <c r="V247" i="10"/>
  <c r="X247" i="10" s="1"/>
  <c r="U247" i="10"/>
  <c r="T247" i="10"/>
  <c r="M247" i="10"/>
  <c r="J247" i="10"/>
  <c r="G247" i="10"/>
  <c r="F247" i="10"/>
  <c r="E247" i="10"/>
  <c r="D247" i="10"/>
  <c r="X246" i="10"/>
  <c r="V246" i="10"/>
  <c r="U246" i="10"/>
  <c r="T246" i="10"/>
  <c r="M246" i="10"/>
  <c r="J246" i="10"/>
  <c r="G246" i="10"/>
  <c r="F246" i="10"/>
  <c r="E246" i="10"/>
  <c r="D246" i="10" s="1"/>
  <c r="V245" i="10"/>
  <c r="U245" i="10"/>
  <c r="T245" i="10"/>
  <c r="M245" i="10"/>
  <c r="J245" i="10"/>
  <c r="G245" i="10"/>
  <c r="F245" i="10"/>
  <c r="E245" i="10"/>
  <c r="D245" i="10"/>
  <c r="X244" i="10"/>
  <c r="V244" i="10"/>
  <c r="U244" i="10"/>
  <c r="T244" i="10"/>
  <c r="M244" i="10"/>
  <c r="J244" i="10"/>
  <c r="G244" i="10"/>
  <c r="F244" i="10"/>
  <c r="E244" i="10"/>
  <c r="D244" i="10" s="1"/>
  <c r="X243" i="10"/>
  <c r="V243" i="10"/>
  <c r="U243" i="10"/>
  <c r="T243" i="10"/>
  <c r="M243" i="10"/>
  <c r="J243" i="10"/>
  <c r="G243" i="10"/>
  <c r="F243" i="10"/>
  <c r="E243" i="10"/>
  <c r="V242" i="10"/>
  <c r="U242" i="10"/>
  <c r="T242" i="10"/>
  <c r="M242" i="10"/>
  <c r="J242" i="10"/>
  <c r="G242" i="10"/>
  <c r="F242" i="10"/>
  <c r="E242" i="10"/>
  <c r="D242" i="10" s="1"/>
  <c r="V241" i="10"/>
  <c r="X241" i="10" s="1"/>
  <c r="U241" i="10"/>
  <c r="T241" i="10"/>
  <c r="M241" i="10"/>
  <c r="J241" i="10"/>
  <c r="G241" i="10"/>
  <c r="F241" i="10"/>
  <c r="E241" i="10"/>
  <c r="D241" i="10" s="1"/>
  <c r="V240" i="10"/>
  <c r="U240" i="10"/>
  <c r="X240" i="10" s="1"/>
  <c r="T240" i="10"/>
  <c r="M240" i="10"/>
  <c r="J240" i="10"/>
  <c r="G240" i="10"/>
  <c r="F240" i="10"/>
  <c r="D240" i="10" s="1"/>
  <c r="E240" i="10"/>
  <c r="V239" i="10"/>
  <c r="X239" i="10" s="1"/>
  <c r="U239" i="10"/>
  <c r="T239" i="10"/>
  <c r="M239" i="10"/>
  <c r="J239" i="10"/>
  <c r="G239" i="10"/>
  <c r="F239" i="10"/>
  <c r="E239" i="10"/>
  <c r="D239" i="10"/>
  <c r="V238" i="10"/>
  <c r="X238" i="10" s="1"/>
  <c r="U238" i="10"/>
  <c r="T238" i="10"/>
  <c r="M238" i="10"/>
  <c r="J238" i="10"/>
  <c r="G238" i="10"/>
  <c r="F238" i="10"/>
  <c r="E238" i="10"/>
  <c r="D238" i="10" s="1"/>
  <c r="V237" i="10"/>
  <c r="X237" i="10" s="1"/>
  <c r="U237" i="10"/>
  <c r="T237" i="10"/>
  <c r="M237" i="10"/>
  <c r="J237" i="10"/>
  <c r="G237" i="10"/>
  <c r="F237" i="10"/>
  <c r="E237" i="10"/>
  <c r="D237" i="10"/>
  <c r="V236" i="10"/>
  <c r="U236" i="10"/>
  <c r="T236" i="10"/>
  <c r="M236" i="10"/>
  <c r="J236" i="10"/>
  <c r="G236" i="10"/>
  <c r="F236" i="10"/>
  <c r="E236" i="10"/>
  <c r="D236" i="10" s="1"/>
  <c r="X235" i="10"/>
  <c r="V235" i="10"/>
  <c r="U235" i="10"/>
  <c r="T235" i="10"/>
  <c r="M235" i="10"/>
  <c r="J235" i="10"/>
  <c r="G235" i="10"/>
  <c r="F235" i="10"/>
  <c r="E235" i="10"/>
  <c r="D235" i="10" s="1"/>
  <c r="V234" i="10"/>
  <c r="U234" i="10"/>
  <c r="T234" i="10"/>
  <c r="M234" i="10"/>
  <c r="J234" i="10"/>
  <c r="G234" i="10"/>
  <c r="F234" i="10"/>
  <c r="E234" i="10"/>
  <c r="D234" i="10" s="1"/>
  <c r="V233" i="10"/>
  <c r="X233" i="10" s="1"/>
  <c r="U233" i="10"/>
  <c r="T233" i="10"/>
  <c r="M233" i="10"/>
  <c r="J233" i="10"/>
  <c r="G233" i="10"/>
  <c r="F233" i="10"/>
  <c r="E233" i="10"/>
  <c r="D233" i="10"/>
  <c r="X232" i="10"/>
  <c r="V232" i="10"/>
  <c r="U232" i="10"/>
  <c r="T232" i="10"/>
  <c r="M232" i="10"/>
  <c r="J232" i="10"/>
  <c r="G232" i="10"/>
  <c r="F232" i="10"/>
  <c r="D232" i="10" s="1"/>
  <c r="E232" i="10"/>
  <c r="X231" i="10"/>
  <c r="V231" i="10"/>
  <c r="U231" i="10"/>
  <c r="T231" i="10"/>
  <c r="M231" i="10"/>
  <c r="J231" i="10"/>
  <c r="G231" i="10"/>
  <c r="F231" i="10"/>
  <c r="E231" i="10"/>
  <c r="D231" i="10" s="1"/>
  <c r="V230" i="10"/>
  <c r="X230" i="10" s="1"/>
  <c r="U230" i="10"/>
  <c r="T230" i="10"/>
  <c r="M230" i="10"/>
  <c r="J230" i="10"/>
  <c r="G230" i="10"/>
  <c r="F230" i="10"/>
  <c r="E230" i="10"/>
  <c r="D230" i="10"/>
  <c r="V229" i="10"/>
  <c r="U229" i="10"/>
  <c r="T229" i="10"/>
  <c r="M229" i="10"/>
  <c r="J229" i="10"/>
  <c r="G229" i="10"/>
  <c r="F229" i="10"/>
  <c r="E229" i="10"/>
  <c r="D229" i="10"/>
  <c r="X228" i="10"/>
  <c r="V228" i="10"/>
  <c r="U228" i="10"/>
  <c r="T228" i="10"/>
  <c r="M228" i="10"/>
  <c r="J228" i="10"/>
  <c r="G228" i="10"/>
  <c r="F228" i="10"/>
  <c r="E228" i="10"/>
  <c r="D228" i="10" s="1"/>
  <c r="X227" i="10"/>
  <c r="V227" i="10"/>
  <c r="U227" i="10"/>
  <c r="T227" i="10"/>
  <c r="M227" i="10"/>
  <c r="J227" i="10"/>
  <c r="G227" i="10"/>
  <c r="F227" i="10"/>
  <c r="E227" i="10"/>
  <c r="V226" i="10"/>
  <c r="X226" i="10" s="1"/>
  <c r="U226" i="10"/>
  <c r="T226" i="10"/>
  <c r="M226" i="10"/>
  <c r="J226" i="10"/>
  <c r="G226" i="10"/>
  <c r="F226" i="10"/>
  <c r="E226" i="10"/>
  <c r="D226" i="10"/>
  <c r="V225" i="10"/>
  <c r="X225" i="10" s="1"/>
  <c r="U225" i="10"/>
  <c r="T225" i="10"/>
  <c r="M225" i="10"/>
  <c r="J225" i="10"/>
  <c r="G225" i="10"/>
  <c r="F225" i="10"/>
  <c r="E225" i="10"/>
  <c r="D225" i="10" s="1"/>
  <c r="V224" i="10"/>
  <c r="U224" i="10"/>
  <c r="X224" i="10" s="1"/>
  <c r="T224" i="10"/>
  <c r="M224" i="10"/>
  <c r="J224" i="10"/>
  <c r="G224" i="10"/>
  <c r="F224" i="10"/>
  <c r="D224" i="10" s="1"/>
  <c r="E224" i="10"/>
  <c r="V223" i="10"/>
  <c r="X223" i="10" s="1"/>
  <c r="U223" i="10"/>
  <c r="T223" i="10"/>
  <c r="M223" i="10"/>
  <c r="J223" i="10"/>
  <c r="G223" i="10"/>
  <c r="F223" i="10"/>
  <c r="E223" i="10"/>
  <c r="D223" i="10"/>
  <c r="V222" i="10"/>
  <c r="X222" i="10" s="1"/>
  <c r="U222" i="10"/>
  <c r="T222" i="10"/>
  <c r="M222" i="10"/>
  <c r="J222" i="10"/>
  <c r="G222" i="10"/>
  <c r="F222" i="10"/>
  <c r="E222" i="10"/>
  <c r="D222" i="10" s="1"/>
  <c r="V221" i="10"/>
  <c r="X221" i="10" s="1"/>
  <c r="U221" i="10"/>
  <c r="T221" i="10"/>
  <c r="M221" i="10"/>
  <c r="J221" i="10"/>
  <c r="G221" i="10"/>
  <c r="F221" i="10"/>
  <c r="E221" i="10"/>
  <c r="D221" i="10"/>
  <c r="V220" i="10"/>
  <c r="X220" i="10" s="1"/>
  <c r="U220" i="10"/>
  <c r="T220" i="10"/>
  <c r="M220" i="10"/>
  <c r="J220" i="10"/>
  <c r="G220" i="10"/>
  <c r="F220" i="10"/>
  <c r="E220" i="10"/>
  <c r="D220" i="10"/>
  <c r="X219" i="10"/>
  <c r="V219" i="10"/>
  <c r="U219" i="10"/>
  <c r="T219" i="10"/>
  <c r="M219" i="10"/>
  <c r="J219" i="10"/>
  <c r="G219" i="10"/>
  <c r="F219" i="10"/>
  <c r="E219" i="10"/>
  <c r="D219" i="10" s="1"/>
  <c r="X218" i="10"/>
  <c r="V218" i="10"/>
  <c r="U218" i="10"/>
  <c r="T218" i="10"/>
  <c r="M218" i="10"/>
  <c r="J218" i="10"/>
  <c r="G218" i="10"/>
  <c r="F218" i="10"/>
  <c r="D218" i="10" s="1"/>
  <c r="E218" i="10"/>
  <c r="V217" i="10"/>
  <c r="U217" i="10"/>
  <c r="T217" i="10"/>
  <c r="M217" i="10"/>
  <c r="J217" i="10"/>
  <c r="G217" i="10"/>
  <c r="F217" i="10"/>
  <c r="E217" i="10"/>
  <c r="D217" i="10" s="1"/>
  <c r="V216" i="10"/>
  <c r="X216" i="10" s="1"/>
  <c r="U216" i="10"/>
  <c r="T216" i="10"/>
  <c r="M216" i="10"/>
  <c r="J216" i="10"/>
  <c r="G216" i="10"/>
  <c r="F216" i="10"/>
  <c r="E216" i="10"/>
  <c r="D216" i="10"/>
  <c r="V215" i="10"/>
  <c r="X215" i="10" s="1"/>
  <c r="U215" i="10"/>
  <c r="T215" i="10"/>
  <c r="M215" i="10"/>
  <c r="J215" i="10"/>
  <c r="G215" i="10"/>
  <c r="F215" i="10"/>
  <c r="E215" i="10"/>
  <c r="D215" i="10" s="1"/>
  <c r="X214" i="10"/>
  <c r="V214" i="10"/>
  <c r="U214" i="10"/>
  <c r="T214" i="10"/>
  <c r="M214" i="10"/>
  <c r="J214" i="10"/>
  <c r="G214" i="10"/>
  <c r="F214" i="10"/>
  <c r="E214" i="10"/>
  <c r="V213" i="10"/>
  <c r="U213" i="10"/>
  <c r="T213" i="10"/>
  <c r="M213" i="10"/>
  <c r="J213" i="10"/>
  <c r="G213" i="10"/>
  <c r="F213" i="10"/>
  <c r="E213" i="10"/>
  <c r="D213" i="10" s="1"/>
  <c r="V212" i="10"/>
  <c r="X212" i="10" s="1"/>
  <c r="U212" i="10"/>
  <c r="T212" i="10"/>
  <c r="M212" i="10"/>
  <c r="J212" i="10"/>
  <c r="G212" i="10"/>
  <c r="F212" i="10"/>
  <c r="E212" i="10"/>
  <c r="D212" i="10" s="1"/>
  <c r="X211" i="10"/>
  <c r="V211" i="10"/>
  <c r="U211" i="10"/>
  <c r="T211" i="10"/>
  <c r="M211" i="10"/>
  <c r="J211" i="10"/>
  <c r="G211" i="10"/>
  <c r="F211" i="10"/>
  <c r="E211" i="10"/>
  <c r="V210" i="10"/>
  <c r="X210" i="10" s="1"/>
  <c r="U210" i="10"/>
  <c r="T210" i="10"/>
  <c r="M210" i="10"/>
  <c r="J210" i="10"/>
  <c r="G210" i="10"/>
  <c r="F210" i="10"/>
  <c r="E210" i="10"/>
  <c r="D210" i="10" s="1"/>
  <c r="V209" i="10"/>
  <c r="U209" i="10"/>
  <c r="X209" i="10" s="1"/>
  <c r="T209" i="10"/>
  <c r="M209" i="10"/>
  <c r="J209" i="10"/>
  <c r="G209" i="10"/>
  <c r="F209" i="10"/>
  <c r="E209" i="10"/>
  <c r="D209" i="10" s="1"/>
  <c r="X208" i="10"/>
  <c r="V208" i="10"/>
  <c r="U208" i="10"/>
  <c r="T208" i="10"/>
  <c r="M208" i="10"/>
  <c r="J208" i="10"/>
  <c r="G208" i="10"/>
  <c r="F208" i="10"/>
  <c r="D208" i="10" s="1"/>
  <c r="E208" i="10"/>
  <c r="X207" i="10"/>
  <c r="V207" i="10"/>
  <c r="U207" i="10"/>
  <c r="T207" i="10"/>
  <c r="M207" i="10"/>
  <c r="J207" i="10"/>
  <c r="G207" i="10"/>
  <c r="F207" i="10"/>
  <c r="E207" i="10"/>
  <c r="D207" i="10" s="1"/>
  <c r="V206" i="10"/>
  <c r="X206" i="10" s="1"/>
  <c r="U206" i="10"/>
  <c r="T206" i="10"/>
  <c r="M206" i="10"/>
  <c r="J206" i="10"/>
  <c r="G206" i="10"/>
  <c r="F206" i="10"/>
  <c r="E206" i="10"/>
  <c r="D206" i="10"/>
  <c r="V205" i="10"/>
  <c r="U205" i="10"/>
  <c r="T205" i="10"/>
  <c r="M205" i="10"/>
  <c r="J205" i="10"/>
  <c r="G205" i="10"/>
  <c r="F205" i="10"/>
  <c r="E205" i="10"/>
  <c r="D205" i="10" s="1"/>
  <c r="X204" i="10"/>
  <c r="V204" i="10"/>
  <c r="U204" i="10"/>
  <c r="T204" i="10"/>
  <c r="M204" i="10"/>
  <c r="J204" i="10"/>
  <c r="G204" i="10"/>
  <c r="F204" i="10"/>
  <c r="E204" i="10"/>
  <c r="D204" i="10" s="1"/>
  <c r="V203" i="10"/>
  <c r="U203" i="10"/>
  <c r="X203" i="10" s="1"/>
  <c r="T203" i="10"/>
  <c r="M203" i="10"/>
  <c r="J203" i="10"/>
  <c r="G203" i="10"/>
  <c r="F203" i="10"/>
  <c r="E203" i="10"/>
  <c r="X202" i="10"/>
  <c r="V202" i="10"/>
  <c r="U202" i="10"/>
  <c r="T202" i="10"/>
  <c r="M202" i="10"/>
  <c r="J202" i="10"/>
  <c r="G202" i="10"/>
  <c r="F202" i="10"/>
  <c r="E202" i="10"/>
  <c r="X201" i="10"/>
  <c r="V201" i="10"/>
  <c r="U201" i="10"/>
  <c r="T201" i="10"/>
  <c r="M201" i="10"/>
  <c r="J201" i="10"/>
  <c r="G201" i="10"/>
  <c r="F201" i="10"/>
  <c r="E201" i="10"/>
  <c r="D201" i="10" s="1"/>
  <c r="V200" i="10"/>
  <c r="U200" i="10"/>
  <c r="T200" i="10"/>
  <c r="M200" i="10"/>
  <c r="J200" i="10"/>
  <c r="G200" i="10"/>
  <c r="F200" i="10"/>
  <c r="E200" i="10"/>
  <c r="D200" i="10"/>
  <c r="X199" i="10"/>
  <c r="V199" i="10"/>
  <c r="U199" i="10"/>
  <c r="T199" i="10"/>
  <c r="M199" i="10"/>
  <c r="J199" i="10"/>
  <c r="G199" i="10"/>
  <c r="F199" i="10"/>
  <c r="D199" i="10" s="1"/>
  <c r="E199" i="10"/>
  <c r="X198" i="10"/>
  <c r="V198" i="10"/>
  <c r="U198" i="10"/>
  <c r="T198" i="10"/>
  <c r="M198" i="10"/>
  <c r="J198" i="10"/>
  <c r="G198" i="10"/>
  <c r="F198" i="10"/>
  <c r="E198" i="10"/>
  <c r="D198" i="10" s="1"/>
  <c r="V197" i="10"/>
  <c r="U197" i="10"/>
  <c r="T197" i="10"/>
  <c r="M197" i="10"/>
  <c r="J197" i="10"/>
  <c r="G197" i="10"/>
  <c r="F197" i="10"/>
  <c r="E197" i="10"/>
  <c r="D197" i="10"/>
  <c r="X196" i="10"/>
  <c r="V196" i="10"/>
  <c r="U196" i="10"/>
  <c r="T196" i="10"/>
  <c r="M196" i="10"/>
  <c r="J196" i="10"/>
  <c r="G196" i="10"/>
  <c r="F196" i="10"/>
  <c r="D196" i="10" s="1"/>
  <c r="E196" i="10"/>
  <c r="X195" i="10"/>
  <c r="V195" i="10"/>
  <c r="U195" i="10"/>
  <c r="T195" i="10"/>
  <c r="M195" i="10"/>
  <c r="J195" i="10"/>
  <c r="G195" i="10"/>
  <c r="F195" i="10"/>
  <c r="E195" i="10"/>
  <c r="V194" i="10"/>
  <c r="X194" i="10" s="1"/>
  <c r="U194" i="10"/>
  <c r="T194" i="10"/>
  <c r="M194" i="10"/>
  <c r="J194" i="10"/>
  <c r="G194" i="10"/>
  <c r="F194" i="10"/>
  <c r="E194" i="10"/>
  <c r="D194" i="10"/>
  <c r="X193" i="10"/>
  <c r="V193" i="10"/>
  <c r="U193" i="10"/>
  <c r="T193" i="10"/>
  <c r="M193" i="10"/>
  <c r="J193" i="10"/>
  <c r="G193" i="10"/>
  <c r="F193" i="10"/>
  <c r="D193" i="10" s="1"/>
  <c r="E193" i="10"/>
  <c r="X192" i="10"/>
  <c r="V192" i="10"/>
  <c r="U192" i="10"/>
  <c r="T192" i="10"/>
  <c r="M192" i="10"/>
  <c r="J192" i="10"/>
  <c r="G192" i="10"/>
  <c r="F192" i="10"/>
  <c r="D192" i="10" s="1"/>
  <c r="E192" i="10"/>
  <c r="V191" i="10"/>
  <c r="U191" i="10"/>
  <c r="T191" i="10"/>
  <c r="M191" i="10"/>
  <c r="J191" i="10"/>
  <c r="G191" i="10"/>
  <c r="F191" i="10"/>
  <c r="E191" i="10"/>
  <c r="D191" i="10" s="1"/>
  <c r="V190" i="10"/>
  <c r="U190" i="10"/>
  <c r="T190" i="10"/>
  <c r="M190" i="10"/>
  <c r="J190" i="10"/>
  <c r="G190" i="10"/>
  <c r="F190" i="10"/>
  <c r="E190" i="10"/>
  <c r="D190" i="10" s="1"/>
  <c r="V189" i="10"/>
  <c r="U189" i="10"/>
  <c r="T189" i="10"/>
  <c r="M189" i="10"/>
  <c r="J189" i="10"/>
  <c r="G189" i="10"/>
  <c r="F189" i="10"/>
  <c r="E189" i="10"/>
  <c r="D189" i="10" s="1"/>
  <c r="V188" i="10"/>
  <c r="U188" i="10"/>
  <c r="T188" i="10"/>
  <c r="M188" i="10"/>
  <c r="J188" i="10"/>
  <c r="G188" i="10"/>
  <c r="F188" i="10"/>
  <c r="E188" i="10"/>
  <c r="D188" i="10" s="1"/>
  <c r="V187" i="10"/>
  <c r="U187" i="10"/>
  <c r="X187" i="10" s="1"/>
  <c r="T187" i="10"/>
  <c r="M187" i="10"/>
  <c r="J187" i="10"/>
  <c r="G187" i="10"/>
  <c r="F187" i="10"/>
  <c r="E187" i="10"/>
  <c r="D187" i="10" s="1"/>
  <c r="X186" i="10"/>
  <c r="V186" i="10"/>
  <c r="U186" i="10"/>
  <c r="T186" i="10"/>
  <c r="M186" i="10"/>
  <c r="J186" i="10"/>
  <c r="G186" i="10"/>
  <c r="F186" i="10"/>
  <c r="E186" i="10"/>
  <c r="D186" i="10" s="1"/>
  <c r="V185" i="10"/>
  <c r="X185" i="10" s="1"/>
  <c r="U185" i="10"/>
  <c r="T185" i="10"/>
  <c r="M185" i="10"/>
  <c r="J185" i="10"/>
  <c r="G185" i="10"/>
  <c r="F185" i="10"/>
  <c r="E185" i="10"/>
  <c r="D185" i="10"/>
  <c r="V184" i="10"/>
  <c r="X184" i="10" s="1"/>
  <c r="U184" i="10"/>
  <c r="T184" i="10"/>
  <c r="M184" i="10"/>
  <c r="J184" i="10"/>
  <c r="G184" i="10"/>
  <c r="F184" i="10"/>
  <c r="E184" i="10"/>
  <c r="D184" i="10"/>
  <c r="V183" i="10"/>
  <c r="U183" i="10"/>
  <c r="X183" i="10" s="1"/>
  <c r="T183" i="10"/>
  <c r="M183" i="10"/>
  <c r="J183" i="10"/>
  <c r="G183" i="10"/>
  <c r="F183" i="10"/>
  <c r="E183" i="10"/>
  <c r="D183" i="10" s="1"/>
  <c r="X182" i="10"/>
  <c r="V182" i="10"/>
  <c r="U182" i="10"/>
  <c r="T182" i="10"/>
  <c r="M182" i="10"/>
  <c r="J182" i="10"/>
  <c r="G182" i="10"/>
  <c r="F182" i="10"/>
  <c r="E182" i="10"/>
  <c r="D182" i="10" s="1"/>
  <c r="V181" i="10"/>
  <c r="U181" i="10"/>
  <c r="T181" i="10"/>
  <c r="M181" i="10"/>
  <c r="J181" i="10"/>
  <c r="G181" i="10"/>
  <c r="F181" i="10"/>
  <c r="E181" i="10"/>
  <c r="D181" i="10" s="1"/>
  <c r="V180" i="10"/>
  <c r="U180" i="10"/>
  <c r="X180" i="10" s="1"/>
  <c r="T180" i="10"/>
  <c r="M180" i="10"/>
  <c r="J180" i="10"/>
  <c r="G180" i="10"/>
  <c r="F180" i="10"/>
  <c r="E180" i="10"/>
  <c r="D180" i="10" s="1"/>
  <c r="X179" i="10"/>
  <c r="V179" i="10"/>
  <c r="U179" i="10"/>
  <c r="T179" i="10"/>
  <c r="M179" i="10"/>
  <c r="J179" i="10"/>
  <c r="G179" i="10"/>
  <c r="F179" i="10"/>
  <c r="E179" i="10"/>
  <c r="V178" i="10"/>
  <c r="U178" i="10"/>
  <c r="T178" i="10"/>
  <c r="M178" i="10"/>
  <c r="J178" i="10"/>
  <c r="G178" i="10"/>
  <c r="F178" i="10"/>
  <c r="E178" i="10"/>
  <c r="D178" i="10" s="1"/>
  <c r="V177" i="10"/>
  <c r="U177" i="10"/>
  <c r="X177" i="10" s="1"/>
  <c r="T177" i="10"/>
  <c r="M177" i="10"/>
  <c r="J177" i="10"/>
  <c r="G177" i="10"/>
  <c r="F177" i="10"/>
  <c r="E177" i="10"/>
  <c r="D177" i="10" s="1"/>
  <c r="V176" i="10"/>
  <c r="U176" i="10"/>
  <c r="X176" i="10" s="1"/>
  <c r="T176" i="10"/>
  <c r="M176" i="10"/>
  <c r="J176" i="10"/>
  <c r="G176" i="10"/>
  <c r="F176" i="10"/>
  <c r="E176" i="10"/>
  <c r="D176" i="10" s="1"/>
  <c r="X175" i="10"/>
  <c r="V175" i="10"/>
  <c r="U175" i="10"/>
  <c r="T175" i="10"/>
  <c r="M175" i="10"/>
  <c r="J175" i="10"/>
  <c r="G175" i="10"/>
  <c r="F175" i="10"/>
  <c r="E175" i="10"/>
  <c r="V174" i="10"/>
  <c r="X174" i="10" s="1"/>
  <c r="U174" i="10"/>
  <c r="T174" i="10"/>
  <c r="M174" i="10"/>
  <c r="J174" i="10"/>
  <c r="G174" i="10"/>
  <c r="F174" i="10"/>
  <c r="E174" i="10"/>
  <c r="D174" i="10"/>
  <c r="X173" i="10"/>
  <c r="V173" i="10"/>
  <c r="U173" i="10"/>
  <c r="T173" i="10"/>
  <c r="M173" i="10"/>
  <c r="J173" i="10"/>
  <c r="G173" i="10"/>
  <c r="F173" i="10"/>
  <c r="D173" i="10" s="1"/>
  <c r="E173" i="10"/>
  <c r="X172" i="10"/>
  <c r="V172" i="10"/>
  <c r="U172" i="10"/>
  <c r="T172" i="10"/>
  <c r="M172" i="10"/>
  <c r="J172" i="10"/>
  <c r="G172" i="10"/>
  <c r="F172" i="10"/>
  <c r="E172" i="10"/>
  <c r="D172" i="10" s="1"/>
  <c r="V171" i="10"/>
  <c r="X171" i="10" s="1"/>
  <c r="U171" i="10"/>
  <c r="T171" i="10"/>
  <c r="M171" i="10"/>
  <c r="J171" i="10"/>
  <c r="G171" i="10"/>
  <c r="F171" i="10"/>
  <c r="E171" i="10"/>
  <c r="D171" i="10"/>
  <c r="V170" i="10"/>
  <c r="U170" i="10"/>
  <c r="T170" i="10"/>
  <c r="M170" i="10"/>
  <c r="J170" i="10"/>
  <c r="G170" i="10"/>
  <c r="F170" i="10"/>
  <c r="E170" i="10"/>
  <c r="D170" i="10" s="1"/>
  <c r="V169" i="10"/>
  <c r="U169" i="10"/>
  <c r="X169" i="10" s="1"/>
  <c r="T169" i="10"/>
  <c r="M169" i="10"/>
  <c r="J169" i="10"/>
  <c r="G169" i="10"/>
  <c r="F169" i="10"/>
  <c r="E169" i="10"/>
  <c r="D169" i="10" s="1"/>
  <c r="V168" i="10"/>
  <c r="U168" i="10"/>
  <c r="X168" i="10" s="1"/>
  <c r="T168" i="10"/>
  <c r="M168" i="10"/>
  <c r="J168" i="10"/>
  <c r="F168" i="10"/>
  <c r="E168" i="10"/>
  <c r="D168" i="10"/>
  <c r="V167" i="10"/>
  <c r="X167" i="10" s="1"/>
  <c r="U167" i="10"/>
  <c r="T167" i="10"/>
  <c r="M167" i="10"/>
  <c r="J167" i="10"/>
  <c r="G167" i="10"/>
  <c r="F167" i="10"/>
  <c r="E167" i="10"/>
  <c r="D167" i="10" s="1"/>
  <c r="V166" i="10"/>
  <c r="U166" i="10"/>
  <c r="X166" i="10" s="1"/>
  <c r="T166" i="10"/>
  <c r="M166" i="10"/>
  <c r="J166" i="10"/>
  <c r="G166" i="10"/>
  <c r="F166" i="10"/>
  <c r="E166" i="10"/>
  <c r="D166" i="10" s="1"/>
  <c r="X165" i="10"/>
  <c r="V165" i="10"/>
  <c r="U165" i="10"/>
  <c r="T165" i="10"/>
  <c r="M165" i="10"/>
  <c r="J165" i="10"/>
  <c r="G165" i="10"/>
  <c r="F165" i="10"/>
  <c r="E165" i="10"/>
  <c r="D165" i="10" s="1"/>
  <c r="X164" i="10"/>
  <c r="V164" i="10"/>
  <c r="U164" i="10"/>
  <c r="T164" i="10"/>
  <c r="M164" i="10"/>
  <c r="J164" i="10"/>
  <c r="G164" i="10"/>
  <c r="F164" i="10"/>
  <c r="E164" i="10"/>
  <c r="V163" i="10"/>
  <c r="U163" i="10"/>
  <c r="T163" i="10"/>
  <c r="M163" i="10"/>
  <c r="J163" i="10"/>
  <c r="G163" i="10"/>
  <c r="F163" i="10"/>
  <c r="E163" i="10"/>
  <c r="D163" i="10"/>
  <c r="X162" i="10"/>
  <c r="V162" i="10"/>
  <c r="U162" i="10"/>
  <c r="T162" i="10"/>
  <c r="M162" i="10"/>
  <c r="J162" i="10"/>
  <c r="G162" i="10"/>
  <c r="F162" i="10"/>
  <c r="D162" i="10" s="1"/>
  <c r="E162" i="10"/>
  <c r="X161" i="10"/>
  <c r="V161" i="10"/>
  <c r="U161" i="10"/>
  <c r="T161" i="10"/>
  <c r="M161" i="10"/>
  <c r="J161" i="10"/>
  <c r="G161" i="10"/>
  <c r="F161" i="10"/>
  <c r="E161" i="10"/>
  <c r="D161" i="10" s="1"/>
  <c r="V160" i="10"/>
  <c r="U160" i="10"/>
  <c r="T160" i="10"/>
  <c r="M160" i="10"/>
  <c r="J160" i="10"/>
  <c r="G160" i="10"/>
  <c r="F160" i="10"/>
  <c r="E160" i="10"/>
  <c r="D160" i="10" s="1"/>
  <c r="V159" i="10"/>
  <c r="X159" i="10" s="1"/>
  <c r="U159" i="10"/>
  <c r="T159" i="10"/>
  <c r="M159" i="10"/>
  <c r="J159" i="10"/>
  <c r="G159" i="10"/>
  <c r="F159" i="10"/>
  <c r="E159" i="10"/>
  <c r="D159" i="10" s="1"/>
  <c r="V158" i="10"/>
  <c r="U158" i="10"/>
  <c r="X158" i="10" s="1"/>
  <c r="T158" i="10"/>
  <c r="M158" i="10"/>
  <c r="J158" i="10"/>
  <c r="G158" i="10"/>
  <c r="F158" i="10"/>
  <c r="E158" i="10"/>
  <c r="D158" i="10" s="1"/>
  <c r="X157" i="10"/>
  <c r="V157" i="10"/>
  <c r="U157" i="10"/>
  <c r="T157" i="10"/>
  <c r="M157" i="10"/>
  <c r="J157" i="10"/>
  <c r="G157" i="10"/>
  <c r="F157" i="10"/>
  <c r="E157" i="10"/>
  <c r="X156" i="10"/>
  <c r="V156" i="10"/>
  <c r="U156" i="10"/>
  <c r="T156" i="10"/>
  <c r="M156" i="10"/>
  <c r="J156" i="10"/>
  <c r="G156" i="10"/>
  <c r="F156" i="10"/>
  <c r="E156" i="10"/>
  <c r="V155" i="10"/>
  <c r="U155" i="10"/>
  <c r="T155" i="10"/>
  <c r="M155" i="10"/>
  <c r="J155" i="10"/>
  <c r="G155" i="10"/>
  <c r="F155" i="10"/>
  <c r="E155" i="10"/>
  <c r="D155" i="10"/>
  <c r="V154" i="10"/>
  <c r="X154" i="10" s="1"/>
  <c r="U154" i="10"/>
  <c r="T154" i="10"/>
  <c r="M154" i="10"/>
  <c r="J154" i="10"/>
  <c r="G154" i="10"/>
  <c r="F154" i="10"/>
  <c r="E154" i="10"/>
  <c r="D154" i="10"/>
  <c r="X153" i="10"/>
  <c r="V153" i="10"/>
  <c r="U153" i="10"/>
  <c r="T153" i="10"/>
  <c r="M153" i="10"/>
  <c r="J153" i="10"/>
  <c r="G153" i="10"/>
  <c r="F153" i="10"/>
  <c r="E153" i="10"/>
  <c r="D153" i="10" s="1"/>
  <c r="V152" i="10"/>
  <c r="U152" i="10"/>
  <c r="T152" i="10"/>
  <c r="M152" i="10"/>
  <c r="J152" i="10"/>
  <c r="G152" i="10"/>
  <c r="F152" i="10"/>
  <c r="E152" i="10"/>
  <c r="D152" i="10" s="1"/>
  <c r="V151" i="10"/>
  <c r="X151" i="10" s="1"/>
  <c r="U151" i="10"/>
  <c r="T151" i="10"/>
  <c r="M151" i="10"/>
  <c r="J151" i="10"/>
  <c r="G151" i="10"/>
  <c r="F151" i="10"/>
  <c r="E151" i="10"/>
  <c r="D151" i="10" s="1"/>
  <c r="V150" i="10"/>
  <c r="U150" i="10"/>
  <c r="X150" i="10" s="1"/>
  <c r="T150" i="10"/>
  <c r="M150" i="10"/>
  <c r="J150" i="10"/>
  <c r="G150" i="10"/>
  <c r="F150" i="10"/>
  <c r="E150" i="10"/>
  <c r="D150" i="10" s="1"/>
  <c r="X149" i="10"/>
  <c r="V149" i="10"/>
  <c r="U149" i="10"/>
  <c r="T149" i="10"/>
  <c r="M149" i="10"/>
  <c r="J149" i="10"/>
  <c r="G149" i="10"/>
  <c r="F149" i="10"/>
  <c r="E149" i="10"/>
  <c r="D149" i="10" s="1"/>
  <c r="X148" i="10"/>
  <c r="V148" i="10"/>
  <c r="U148" i="10"/>
  <c r="T148" i="10"/>
  <c r="M148" i="10"/>
  <c r="J148" i="10"/>
  <c r="G148" i="10"/>
  <c r="F148" i="10"/>
  <c r="E148" i="10"/>
  <c r="D148" i="10" s="1"/>
  <c r="V147" i="10"/>
  <c r="X147" i="10" s="1"/>
  <c r="U147" i="10"/>
  <c r="T147" i="10"/>
  <c r="M147" i="10"/>
  <c r="J147" i="10"/>
  <c r="G147" i="10"/>
  <c r="F147" i="10"/>
  <c r="E147" i="10"/>
  <c r="D147" i="10"/>
  <c r="V146" i="10"/>
  <c r="X146" i="10" s="1"/>
  <c r="U146" i="10"/>
  <c r="T146" i="10"/>
  <c r="M146" i="10"/>
  <c r="J146" i="10"/>
  <c r="G146" i="10"/>
  <c r="F146" i="10"/>
  <c r="E146" i="10"/>
  <c r="D146" i="10"/>
  <c r="X145" i="10"/>
  <c r="V145" i="10"/>
  <c r="U145" i="10"/>
  <c r="T145" i="10"/>
  <c r="M145" i="10"/>
  <c r="J145" i="10"/>
  <c r="G145" i="10"/>
  <c r="F145" i="10"/>
  <c r="E145" i="10"/>
  <c r="D145" i="10" s="1"/>
  <c r="V144" i="10"/>
  <c r="U144" i="10"/>
  <c r="T144" i="10"/>
  <c r="M144" i="10"/>
  <c r="J144" i="10"/>
  <c r="G144" i="10"/>
  <c r="F144" i="10"/>
  <c r="E144" i="10"/>
  <c r="D144" i="10" s="1"/>
  <c r="V143" i="10"/>
  <c r="U143" i="10"/>
  <c r="T143" i="10"/>
  <c r="M143" i="10"/>
  <c r="J143" i="10"/>
  <c r="G143" i="10"/>
  <c r="F143" i="10"/>
  <c r="E143" i="10"/>
  <c r="D143" i="10" s="1"/>
  <c r="V142" i="10"/>
  <c r="U142" i="10"/>
  <c r="X142" i="10" s="1"/>
  <c r="T142" i="10"/>
  <c r="M142" i="10"/>
  <c r="J142" i="10"/>
  <c r="G142" i="10"/>
  <c r="F142" i="10"/>
  <c r="E142" i="10"/>
  <c r="D142" i="10" s="1"/>
  <c r="V141" i="10"/>
  <c r="U141" i="10"/>
  <c r="X141" i="10" s="1"/>
  <c r="T141" i="10"/>
  <c r="M141" i="10"/>
  <c r="J141" i="10"/>
  <c r="G141" i="10"/>
  <c r="F141" i="10"/>
  <c r="E141" i="10"/>
  <c r="D141" i="10" s="1"/>
  <c r="X140" i="10"/>
  <c r="V140" i="10"/>
  <c r="U140" i="10"/>
  <c r="T140" i="10"/>
  <c r="M140" i="10"/>
  <c r="J140" i="10"/>
  <c r="G140" i="10"/>
  <c r="F140" i="10"/>
  <c r="E140" i="10"/>
  <c r="V139" i="10"/>
  <c r="X139" i="10" s="1"/>
  <c r="U139" i="10"/>
  <c r="T139" i="10"/>
  <c r="M139" i="10"/>
  <c r="J139" i="10"/>
  <c r="G139" i="10"/>
  <c r="F139" i="10"/>
  <c r="E139" i="10"/>
  <c r="D139" i="10"/>
  <c r="X138" i="10"/>
  <c r="V138" i="10"/>
  <c r="U138" i="10"/>
  <c r="T138" i="10"/>
  <c r="M138" i="10"/>
  <c r="J138" i="10"/>
  <c r="G138" i="10"/>
  <c r="F138" i="10"/>
  <c r="D138" i="10" s="1"/>
  <c r="E138" i="10"/>
  <c r="X137" i="10"/>
  <c r="V137" i="10"/>
  <c r="U137" i="10"/>
  <c r="T137" i="10"/>
  <c r="M137" i="10"/>
  <c r="J137" i="10"/>
  <c r="G137" i="10"/>
  <c r="F137" i="10"/>
  <c r="E137" i="10"/>
  <c r="D137" i="10" s="1"/>
  <c r="V136" i="10"/>
  <c r="X136" i="10" s="1"/>
  <c r="U136" i="10"/>
  <c r="T136" i="10"/>
  <c r="M136" i="10"/>
  <c r="J136" i="10"/>
  <c r="G136" i="10"/>
  <c r="F136" i="10"/>
  <c r="E136" i="10"/>
  <c r="D136" i="10"/>
  <c r="V135" i="10"/>
  <c r="U135" i="10"/>
  <c r="T135" i="10"/>
  <c r="M135" i="10"/>
  <c r="J135" i="10"/>
  <c r="G135" i="10"/>
  <c r="F135" i="10"/>
  <c r="E135" i="10"/>
  <c r="D135" i="10" s="1"/>
  <c r="V134" i="10"/>
  <c r="U134" i="10"/>
  <c r="X134" i="10" s="1"/>
  <c r="T134" i="10"/>
  <c r="M134" i="10"/>
  <c r="J134" i="10"/>
  <c r="G134" i="10"/>
  <c r="F134" i="10"/>
  <c r="E134" i="10"/>
  <c r="D134" i="10" s="1"/>
  <c r="V133" i="10"/>
  <c r="U133" i="10"/>
  <c r="X133" i="10" s="1"/>
  <c r="T133" i="10"/>
  <c r="M133" i="10"/>
  <c r="J133" i="10"/>
  <c r="G133" i="10"/>
  <c r="F133" i="10"/>
  <c r="E133" i="10"/>
  <c r="D133" i="10" s="1"/>
  <c r="X132" i="10"/>
  <c r="V132" i="10"/>
  <c r="U132" i="10"/>
  <c r="T132" i="10"/>
  <c r="M132" i="10"/>
  <c r="J132" i="10"/>
  <c r="G132" i="10"/>
  <c r="F132" i="10"/>
  <c r="E132" i="10"/>
  <c r="D132" i="10" s="1"/>
  <c r="V131" i="10"/>
  <c r="U131" i="10"/>
  <c r="T131" i="10"/>
  <c r="M131" i="10"/>
  <c r="J131" i="10"/>
  <c r="G131" i="10"/>
  <c r="F131" i="10"/>
  <c r="E131" i="10"/>
  <c r="D131" i="10"/>
  <c r="X130" i="10"/>
  <c r="V130" i="10"/>
  <c r="U130" i="10"/>
  <c r="T130" i="10"/>
  <c r="M130" i="10"/>
  <c r="J130" i="10"/>
  <c r="G130" i="10"/>
  <c r="F130" i="10"/>
  <c r="D130" i="10" s="1"/>
  <c r="E130" i="10"/>
  <c r="X129" i="10"/>
  <c r="V129" i="10"/>
  <c r="U129" i="10"/>
  <c r="T129" i="10"/>
  <c r="M129" i="10"/>
  <c r="J129" i="10"/>
  <c r="G129" i="10"/>
  <c r="F129" i="10"/>
  <c r="E129" i="10"/>
  <c r="D129" i="10" s="1"/>
  <c r="V128" i="10"/>
  <c r="U128" i="10"/>
  <c r="T128" i="10"/>
  <c r="M128" i="10"/>
  <c r="J128" i="10"/>
  <c r="G128" i="10"/>
  <c r="F128" i="10"/>
  <c r="E128" i="10"/>
  <c r="D128" i="10" s="1"/>
  <c r="V127" i="10"/>
  <c r="X127" i="10" s="1"/>
  <c r="U127" i="10"/>
  <c r="T127" i="10"/>
  <c r="M127" i="10"/>
  <c r="J127" i="10"/>
  <c r="G127" i="10"/>
  <c r="F127" i="10"/>
  <c r="E127" i="10"/>
  <c r="D127" i="10" s="1"/>
  <c r="V126" i="10"/>
  <c r="U126" i="10"/>
  <c r="X126" i="10" s="1"/>
  <c r="T126" i="10"/>
  <c r="M126" i="10"/>
  <c r="J126" i="10"/>
  <c r="G126" i="10"/>
  <c r="F126" i="10"/>
  <c r="E126" i="10"/>
  <c r="D126" i="10" s="1"/>
  <c r="V125" i="10"/>
  <c r="U125" i="10"/>
  <c r="X125" i="10" s="1"/>
  <c r="T125" i="10"/>
  <c r="M125" i="10"/>
  <c r="J125" i="10"/>
  <c r="G125" i="10"/>
  <c r="F125" i="10"/>
  <c r="E125" i="10"/>
  <c r="X124" i="10"/>
  <c r="V124" i="10"/>
  <c r="U124" i="10"/>
  <c r="T124" i="10"/>
  <c r="M124" i="10"/>
  <c r="J124" i="10"/>
  <c r="G124" i="10"/>
  <c r="F124" i="10"/>
  <c r="E124" i="10"/>
  <c r="D124" i="10" s="1"/>
  <c r="V123" i="10"/>
  <c r="U123" i="10"/>
  <c r="T123" i="10"/>
  <c r="M123" i="10"/>
  <c r="J123" i="10"/>
  <c r="G123" i="10"/>
  <c r="F123" i="10"/>
  <c r="E123" i="10"/>
  <c r="D123" i="10"/>
  <c r="X122" i="10"/>
  <c r="V122" i="10"/>
  <c r="U122" i="10"/>
  <c r="T122" i="10"/>
  <c r="M122" i="10"/>
  <c r="J122" i="10"/>
  <c r="G122" i="10"/>
  <c r="F122" i="10"/>
  <c r="D122" i="10" s="1"/>
  <c r="E122" i="10"/>
  <c r="X121" i="10"/>
  <c r="V121" i="10"/>
  <c r="U121" i="10"/>
  <c r="T121" i="10"/>
  <c r="M121" i="10"/>
  <c r="J121" i="10"/>
  <c r="G121" i="10"/>
  <c r="F121" i="10"/>
  <c r="E121" i="10"/>
  <c r="D121" i="10" s="1"/>
  <c r="V120" i="10"/>
  <c r="X120" i="10" s="1"/>
  <c r="U120" i="10"/>
  <c r="T120" i="10"/>
  <c r="M120" i="10"/>
  <c r="J120" i="10"/>
  <c r="G120" i="10"/>
  <c r="F120" i="10"/>
  <c r="E120" i="10"/>
  <c r="D120" i="10"/>
  <c r="V119" i="10"/>
  <c r="X119" i="10" s="1"/>
  <c r="U119" i="10"/>
  <c r="T119" i="10"/>
  <c r="M119" i="10"/>
  <c r="J119" i="10"/>
  <c r="G119" i="10"/>
  <c r="F119" i="10"/>
  <c r="E119" i="10"/>
  <c r="D119" i="10" s="1"/>
  <c r="V118" i="10"/>
  <c r="U118" i="10"/>
  <c r="X118" i="10" s="1"/>
  <c r="T118" i="10"/>
  <c r="M118" i="10"/>
  <c r="J118" i="10"/>
  <c r="G118" i="10"/>
  <c r="F118" i="10"/>
  <c r="E118" i="10"/>
  <c r="D118" i="10" s="1"/>
  <c r="X117" i="10"/>
  <c r="V117" i="10"/>
  <c r="U117" i="10"/>
  <c r="T117" i="10"/>
  <c r="M117" i="10"/>
  <c r="J117" i="10"/>
  <c r="G117" i="10"/>
  <c r="F117" i="10"/>
  <c r="E117" i="10"/>
  <c r="X116" i="10"/>
  <c r="V116" i="10"/>
  <c r="U116" i="10"/>
  <c r="T116" i="10"/>
  <c r="M116" i="10"/>
  <c r="J116" i="10"/>
  <c r="G116" i="10"/>
  <c r="F116" i="10"/>
  <c r="E116" i="10"/>
  <c r="D116" i="10" s="1"/>
  <c r="V115" i="10"/>
  <c r="X115" i="10" s="1"/>
  <c r="U115" i="10"/>
  <c r="T115" i="10"/>
  <c r="M115" i="10"/>
  <c r="J115" i="10"/>
  <c r="G115" i="10"/>
  <c r="F115" i="10"/>
  <c r="E115" i="10"/>
  <c r="D115" i="10"/>
  <c r="V114" i="10"/>
  <c r="X114" i="10" s="1"/>
  <c r="U114" i="10"/>
  <c r="T114" i="10"/>
  <c r="M114" i="10"/>
  <c r="J114" i="10"/>
  <c r="G114" i="10"/>
  <c r="F114" i="10"/>
  <c r="E114" i="10"/>
  <c r="D114" i="10"/>
  <c r="X113" i="10"/>
  <c r="V113" i="10"/>
  <c r="U113" i="10"/>
  <c r="T113" i="10"/>
  <c r="M113" i="10"/>
  <c r="J113" i="10"/>
  <c r="G113" i="10"/>
  <c r="F113" i="10"/>
  <c r="E113" i="10"/>
  <c r="D113" i="10" s="1"/>
  <c r="V112" i="10"/>
  <c r="X112" i="10" s="1"/>
  <c r="U112" i="10"/>
  <c r="T112" i="10"/>
  <c r="M112" i="10"/>
  <c r="J112" i="10"/>
  <c r="G112" i="10"/>
  <c r="F112" i="10"/>
  <c r="E112" i="10"/>
  <c r="D112" i="10"/>
  <c r="V111" i="10"/>
  <c r="U111" i="10"/>
  <c r="T111" i="10"/>
  <c r="M111" i="10"/>
  <c r="J111" i="10"/>
  <c r="G111" i="10"/>
  <c r="F111" i="10"/>
  <c r="E111" i="10"/>
  <c r="D111" i="10" s="1"/>
  <c r="V110" i="10"/>
  <c r="U110" i="10"/>
  <c r="X110" i="10" s="1"/>
  <c r="T110" i="10"/>
  <c r="M110" i="10"/>
  <c r="J110" i="10"/>
  <c r="G110" i="10"/>
  <c r="F110" i="10"/>
  <c r="E110" i="10"/>
  <c r="D110" i="10" s="1"/>
  <c r="X109" i="10"/>
  <c r="V109" i="10"/>
  <c r="U109" i="10"/>
  <c r="T109" i="10"/>
  <c r="M109" i="10"/>
  <c r="J109" i="10"/>
  <c r="G109" i="10"/>
  <c r="F109" i="10"/>
  <c r="E109" i="10"/>
  <c r="D109" i="10" s="1"/>
  <c r="X108" i="10"/>
  <c r="V108" i="10"/>
  <c r="U108" i="10"/>
  <c r="T108" i="10"/>
  <c r="M108" i="10"/>
  <c r="J108" i="10"/>
  <c r="G108" i="10"/>
  <c r="F108" i="10"/>
  <c r="E108" i="10"/>
  <c r="V107" i="10"/>
  <c r="U107" i="10"/>
  <c r="T107" i="10"/>
  <c r="M107" i="10"/>
  <c r="J107" i="10"/>
  <c r="G107" i="10"/>
  <c r="F107" i="10"/>
  <c r="E107" i="10"/>
  <c r="D107" i="10"/>
  <c r="X106" i="10"/>
  <c r="V106" i="10"/>
  <c r="U106" i="10"/>
  <c r="T106" i="10"/>
  <c r="M106" i="10"/>
  <c r="J106" i="10"/>
  <c r="G106" i="10"/>
  <c r="F106" i="10"/>
  <c r="D106" i="10" s="1"/>
  <c r="E106" i="10"/>
  <c r="X105" i="10"/>
  <c r="V105" i="10"/>
  <c r="U105" i="10"/>
  <c r="T105" i="10"/>
  <c r="M105" i="10"/>
  <c r="J105" i="10"/>
  <c r="G105" i="10"/>
  <c r="F105" i="10"/>
  <c r="E105" i="10"/>
  <c r="D105" i="10" s="1"/>
  <c r="V104" i="10"/>
  <c r="X104" i="10" s="1"/>
  <c r="U104" i="10"/>
  <c r="T104" i="10"/>
  <c r="M104" i="10"/>
  <c r="J104" i="10"/>
  <c r="G104" i="10"/>
  <c r="F104" i="10"/>
  <c r="E104" i="10"/>
  <c r="D104" i="10"/>
  <c r="V103" i="10"/>
  <c r="X103" i="10" s="1"/>
  <c r="U103" i="10"/>
  <c r="T103" i="10"/>
  <c r="M103" i="10"/>
  <c r="J103" i="10"/>
  <c r="G103" i="10"/>
  <c r="F103" i="10"/>
  <c r="E103" i="10"/>
  <c r="D103" i="10" s="1"/>
  <c r="V102" i="10"/>
  <c r="U102" i="10"/>
  <c r="X102" i="10" s="1"/>
  <c r="T102" i="10"/>
  <c r="M102" i="10"/>
  <c r="J102" i="10"/>
  <c r="G102" i="10"/>
  <c r="F102" i="10"/>
  <c r="E102" i="10"/>
  <c r="D102" i="10" s="1"/>
  <c r="X101" i="10"/>
  <c r="V101" i="10"/>
  <c r="U101" i="10"/>
  <c r="T101" i="10"/>
  <c r="M101" i="10"/>
  <c r="J101" i="10"/>
  <c r="G101" i="10"/>
  <c r="F101" i="10"/>
  <c r="E101" i="10"/>
  <c r="D101" i="10" s="1"/>
  <c r="X100" i="10"/>
  <c r="V100" i="10"/>
  <c r="U100" i="10"/>
  <c r="T100" i="10"/>
  <c r="M100" i="10"/>
  <c r="J100" i="10"/>
  <c r="G100" i="10"/>
  <c r="F100" i="10"/>
  <c r="E100" i="10"/>
  <c r="V99" i="10"/>
  <c r="U99" i="10"/>
  <c r="T99" i="10"/>
  <c r="M99" i="10"/>
  <c r="J99" i="10"/>
  <c r="G99" i="10"/>
  <c r="F99" i="10"/>
  <c r="E99" i="10"/>
  <c r="D99" i="10"/>
  <c r="X98" i="10"/>
  <c r="V98" i="10"/>
  <c r="U98" i="10"/>
  <c r="T98" i="10"/>
  <c r="M98" i="10"/>
  <c r="J98" i="10"/>
  <c r="G98" i="10"/>
  <c r="F98" i="10"/>
  <c r="D98" i="10" s="1"/>
  <c r="E98" i="10"/>
  <c r="X97" i="10"/>
  <c r="V97" i="10"/>
  <c r="U97" i="10"/>
  <c r="T97" i="10"/>
  <c r="M97" i="10"/>
  <c r="J97" i="10"/>
  <c r="G97" i="10"/>
  <c r="F97" i="10"/>
  <c r="E97" i="10"/>
  <c r="D97" i="10" s="1"/>
  <c r="V96" i="10"/>
  <c r="U96" i="10"/>
  <c r="T96" i="10"/>
  <c r="M96" i="10"/>
  <c r="J96" i="10"/>
  <c r="G96" i="10"/>
  <c r="F96" i="10"/>
  <c r="E96" i="10"/>
  <c r="D96" i="10" s="1"/>
  <c r="V95" i="10"/>
  <c r="X95" i="10" s="1"/>
  <c r="U95" i="10"/>
  <c r="T95" i="10"/>
  <c r="M95" i="10"/>
  <c r="J95" i="10"/>
  <c r="G95" i="10"/>
  <c r="F95" i="10"/>
  <c r="E95" i="10"/>
  <c r="D95" i="10"/>
  <c r="V94" i="10"/>
  <c r="U94" i="10"/>
  <c r="X94" i="10" s="1"/>
  <c r="T94" i="10"/>
  <c r="M94" i="10"/>
  <c r="J94" i="10"/>
  <c r="G94" i="10"/>
  <c r="F94" i="10"/>
  <c r="E94" i="10"/>
  <c r="D94" i="10" s="1"/>
  <c r="X93" i="10"/>
  <c r="V93" i="10"/>
  <c r="U93" i="10"/>
  <c r="T93" i="10"/>
  <c r="M93" i="10"/>
  <c r="J93" i="10"/>
  <c r="G93" i="10"/>
  <c r="F93" i="10"/>
  <c r="E93" i="10"/>
  <c r="D93" i="10" s="1"/>
  <c r="X92" i="10"/>
  <c r="V92" i="10"/>
  <c r="U92" i="10"/>
  <c r="T92" i="10"/>
  <c r="M92" i="10"/>
  <c r="J92" i="10"/>
  <c r="G92" i="10"/>
  <c r="F92" i="10"/>
  <c r="E92" i="10"/>
  <c r="V91" i="10"/>
  <c r="U91" i="10"/>
  <c r="T91" i="10"/>
  <c r="M91" i="10"/>
  <c r="J91" i="10"/>
  <c r="G91" i="10"/>
  <c r="F91" i="10"/>
  <c r="E91" i="10"/>
  <c r="D91" i="10"/>
  <c r="X90" i="10"/>
  <c r="V90" i="10"/>
  <c r="U90" i="10"/>
  <c r="T90" i="10"/>
  <c r="M90" i="10"/>
  <c r="J90" i="10"/>
  <c r="G90" i="10"/>
  <c r="F90" i="10"/>
  <c r="D90" i="10" s="1"/>
  <c r="E90" i="10"/>
  <c r="X89" i="10"/>
  <c r="V89" i="10"/>
  <c r="U89" i="10"/>
  <c r="T89" i="10"/>
  <c r="M89" i="10"/>
  <c r="J89" i="10"/>
  <c r="G89" i="10"/>
  <c r="F89" i="10"/>
  <c r="E89" i="10"/>
  <c r="V88" i="10"/>
  <c r="U88" i="10"/>
  <c r="T88" i="10"/>
  <c r="M88" i="10"/>
  <c r="J88" i="10"/>
  <c r="G88" i="10"/>
  <c r="F88" i="10"/>
  <c r="E88" i="10"/>
  <c r="D88" i="10" s="1"/>
  <c r="V87" i="10"/>
  <c r="X87" i="10" s="1"/>
  <c r="U87" i="10"/>
  <c r="T87" i="10"/>
  <c r="M87" i="10"/>
  <c r="J87" i="10"/>
  <c r="G87" i="10"/>
  <c r="F87" i="10"/>
  <c r="E87" i="10"/>
  <c r="D87" i="10"/>
  <c r="V86" i="10"/>
  <c r="U86" i="10"/>
  <c r="X86" i="10" s="1"/>
  <c r="T86" i="10"/>
  <c r="M86" i="10"/>
  <c r="J86" i="10"/>
  <c r="G86" i="10"/>
  <c r="F86" i="10"/>
  <c r="E86" i="10"/>
  <c r="D86" i="10" s="1"/>
  <c r="V85" i="10"/>
  <c r="U85" i="10"/>
  <c r="X85" i="10" s="1"/>
  <c r="T85" i="10"/>
  <c r="M85" i="10"/>
  <c r="J85" i="10"/>
  <c r="G85" i="10"/>
  <c r="F85" i="10"/>
  <c r="E85" i="10"/>
  <c r="D85" i="10" s="1"/>
  <c r="X84" i="10"/>
  <c r="V84" i="10"/>
  <c r="U84" i="10"/>
  <c r="T84" i="10"/>
  <c r="M84" i="10"/>
  <c r="J84" i="10"/>
  <c r="G84" i="10"/>
  <c r="F84" i="10"/>
  <c r="E84" i="10"/>
  <c r="V83" i="10"/>
  <c r="U83" i="10"/>
  <c r="T83" i="10"/>
  <c r="M83" i="10"/>
  <c r="J83" i="10"/>
  <c r="G83" i="10"/>
  <c r="F83" i="10"/>
  <c r="E83" i="10"/>
  <c r="D83" i="10"/>
  <c r="X82" i="10"/>
  <c r="V82" i="10"/>
  <c r="U82" i="10"/>
  <c r="T82" i="10"/>
  <c r="M82" i="10"/>
  <c r="J82" i="10"/>
  <c r="G82" i="10"/>
  <c r="F82" i="10"/>
  <c r="D82" i="10" s="1"/>
  <c r="E82" i="10"/>
  <c r="X81" i="10"/>
  <c r="V81" i="10"/>
  <c r="U81" i="10"/>
  <c r="T81" i="10"/>
  <c r="M81" i="10"/>
  <c r="J81" i="10"/>
  <c r="G81" i="10"/>
  <c r="F81" i="10"/>
  <c r="E81" i="10"/>
  <c r="V80" i="10"/>
  <c r="U80" i="10"/>
  <c r="T80" i="10"/>
  <c r="M80" i="10"/>
  <c r="J80" i="10"/>
  <c r="G80" i="10"/>
  <c r="F80" i="10"/>
  <c r="E80" i="10"/>
  <c r="D80" i="10" s="1"/>
  <c r="V79" i="10"/>
  <c r="X79" i="10" s="1"/>
  <c r="U79" i="10"/>
  <c r="T79" i="10"/>
  <c r="M79" i="10"/>
  <c r="J79" i="10"/>
  <c r="G79" i="10"/>
  <c r="F79" i="10"/>
  <c r="E79" i="10"/>
  <c r="D79" i="10"/>
  <c r="V78" i="10"/>
  <c r="U78" i="10"/>
  <c r="X78" i="10" s="1"/>
  <c r="T78" i="10"/>
  <c r="M78" i="10"/>
  <c r="J78" i="10"/>
  <c r="G78" i="10"/>
  <c r="F78" i="10"/>
  <c r="E78" i="10"/>
  <c r="D78" i="10" s="1"/>
  <c r="V77" i="10"/>
  <c r="U77" i="10"/>
  <c r="X77" i="10" s="1"/>
  <c r="T77" i="10"/>
  <c r="M77" i="10"/>
  <c r="J77" i="10"/>
  <c r="G77" i="10"/>
  <c r="F77" i="10"/>
  <c r="E77" i="10"/>
  <c r="D77" i="10" s="1"/>
  <c r="X76" i="10"/>
  <c r="V76" i="10"/>
  <c r="U76" i="10"/>
  <c r="T76" i="10"/>
  <c r="M76" i="10"/>
  <c r="J76" i="10"/>
  <c r="G76" i="10"/>
  <c r="F76" i="10"/>
  <c r="E76" i="10"/>
  <c r="V75" i="10"/>
  <c r="U75" i="10"/>
  <c r="T75" i="10"/>
  <c r="M75" i="10"/>
  <c r="J75" i="10"/>
  <c r="G75" i="10"/>
  <c r="F75" i="10"/>
  <c r="E75" i="10"/>
  <c r="D75" i="10"/>
  <c r="X74" i="10"/>
  <c r="V74" i="10"/>
  <c r="U74" i="10"/>
  <c r="T74" i="10"/>
  <c r="M74" i="10"/>
  <c r="J74" i="10"/>
  <c r="G74" i="10"/>
  <c r="F74" i="10"/>
  <c r="D74" i="10" s="1"/>
  <c r="E74" i="10"/>
  <c r="X73" i="10"/>
  <c r="V73" i="10"/>
  <c r="U73" i="10"/>
  <c r="T73" i="10"/>
  <c r="M73" i="10"/>
  <c r="J73" i="10"/>
  <c r="G73" i="10"/>
  <c r="F73" i="10"/>
  <c r="E73" i="10"/>
  <c r="V72" i="10"/>
  <c r="U72" i="10"/>
  <c r="T72" i="10"/>
  <c r="M72" i="10"/>
  <c r="J72" i="10"/>
  <c r="G72" i="10"/>
  <c r="F72" i="10"/>
  <c r="E72" i="10"/>
  <c r="D72" i="10" s="1"/>
  <c r="V71" i="10"/>
  <c r="X71" i="10" s="1"/>
  <c r="U71" i="10"/>
  <c r="T71" i="10"/>
  <c r="M71" i="10"/>
  <c r="J71" i="10"/>
  <c r="G71" i="10"/>
  <c r="F71" i="10"/>
  <c r="E71" i="10"/>
  <c r="D71" i="10"/>
  <c r="V70" i="10"/>
  <c r="U70" i="10"/>
  <c r="X70" i="10" s="1"/>
  <c r="T70" i="10"/>
  <c r="M70" i="10"/>
  <c r="J70" i="10"/>
  <c r="G70" i="10"/>
  <c r="F70" i="10"/>
  <c r="E70" i="10"/>
  <c r="D70" i="10" s="1"/>
  <c r="V69" i="10"/>
  <c r="U69" i="10"/>
  <c r="X69" i="10" s="1"/>
  <c r="T69" i="10"/>
  <c r="M69" i="10"/>
  <c r="J69" i="10"/>
  <c r="G69" i="10"/>
  <c r="F69" i="10"/>
  <c r="E69" i="10"/>
  <c r="D69" i="10" s="1"/>
  <c r="X68" i="10"/>
  <c r="V68" i="10"/>
  <c r="U68" i="10"/>
  <c r="T68" i="10"/>
  <c r="M68" i="10"/>
  <c r="J68" i="10"/>
  <c r="G68" i="10"/>
  <c r="F68" i="10"/>
  <c r="E68" i="10"/>
  <c r="V67" i="10"/>
  <c r="U67" i="10"/>
  <c r="T67" i="10"/>
  <c r="M67" i="10"/>
  <c r="J67" i="10"/>
  <c r="G67" i="10"/>
  <c r="F67" i="10"/>
  <c r="E67" i="10"/>
  <c r="D67" i="10"/>
  <c r="X66" i="10"/>
  <c r="V66" i="10"/>
  <c r="U66" i="10"/>
  <c r="T66" i="10"/>
  <c r="M66" i="10"/>
  <c r="J66" i="10"/>
  <c r="G66" i="10"/>
  <c r="F66" i="10"/>
  <c r="D66" i="10" s="1"/>
  <c r="E66" i="10"/>
  <c r="X65" i="10"/>
  <c r="V65" i="10"/>
  <c r="U65" i="10"/>
  <c r="T65" i="10"/>
  <c r="M65" i="10"/>
  <c r="J65" i="10"/>
  <c r="G65" i="10"/>
  <c r="F65" i="10"/>
  <c r="E65" i="10"/>
  <c r="V64" i="10"/>
  <c r="U64" i="10"/>
  <c r="T64" i="10"/>
  <c r="M64" i="10"/>
  <c r="J64" i="10"/>
  <c r="G64" i="10"/>
  <c r="F64" i="10"/>
  <c r="E64" i="10"/>
  <c r="D64" i="10" s="1"/>
  <c r="V63" i="10"/>
  <c r="U63" i="10"/>
  <c r="T63" i="10"/>
  <c r="M63" i="10"/>
  <c r="J63" i="10"/>
  <c r="G63" i="10"/>
  <c r="F63" i="10"/>
  <c r="E63" i="10"/>
  <c r="D63" i="10"/>
  <c r="X62" i="10"/>
  <c r="V62" i="10"/>
  <c r="U62" i="10"/>
  <c r="T62" i="10"/>
  <c r="M62" i="10"/>
  <c r="J62" i="10"/>
  <c r="G62" i="10"/>
  <c r="F62" i="10"/>
  <c r="E62" i="10"/>
  <c r="X61" i="10"/>
  <c r="V61" i="10"/>
  <c r="U61" i="10"/>
  <c r="T61" i="10"/>
  <c r="M61" i="10"/>
  <c r="J61" i="10"/>
  <c r="G61" i="10"/>
  <c r="F61" i="10"/>
  <c r="E61" i="10"/>
  <c r="D61" i="10" s="1"/>
  <c r="X60" i="10"/>
  <c r="V60" i="10"/>
  <c r="U60" i="10"/>
  <c r="T60" i="10"/>
  <c r="M60" i="10"/>
  <c r="J60" i="10"/>
  <c r="G60" i="10"/>
  <c r="F60" i="10"/>
  <c r="D60" i="10" s="1"/>
  <c r="E60" i="10"/>
  <c r="V59" i="10"/>
  <c r="X59" i="10" s="1"/>
  <c r="U59" i="10"/>
  <c r="T59" i="10"/>
  <c r="M59" i="10"/>
  <c r="J59" i="10"/>
  <c r="G59" i="10"/>
  <c r="F59" i="10"/>
  <c r="E59" i="10"/>
  <c r="D59" i="10"/>
  <c r="V58" i="10"/>
  <c r="X58" i="10" s="1"/>
  <c r="U58" i="10"/>
  <c r="T58" i="10"/>
  <c r="M58" i="10"/>
  <c r="J58" i="10"/>
  <c r="G58" i="10"/>
  <c r="F58" i="10"/>
  <c r="E58" i="10"/>
  <c r="D58" i="10"/>
  <c r="X57" i="10"/>
  <c r="V57" i="10"/>
  <c r="U57" i="10"/>
  <c r="T57" i="10"/>
  <c r="M57" i="10"/>
  <c r="J57" i="10"/>
  <c r="G57" i="10"/>
  <c r="F57" i="10"/>
  <c r="E57" i="10"/>
  <c r="V56" i="10"/>
  <c r="X56" i="10" s="1"/>
  <c r="U56" i="10"/>
  <c r="T56" i="10"/>
  <c r="M56" i="10"/>
  <c r="J56" i="10"/>
  <c r="G56" i="10"/>
  <c r="F56" i="10"/>
  <c r="E56" i="10"/>
  <c r="D56" i="10"/>
  <c r="V55" i="10"/>
  <c r="U55" i="10"/>
  <c r="T55" i="10"/>
  <c r="M55" i="10"/>
  <c r="J55" i="10"/>
  <c r="G55" i="10"/>
  <c r="F55" i="10"/>
  <c r="E55" i="10"/>
  <c r="D55" i="10" s="1"/>
  <c r="X54" i="10"/>
  <c r="V54" i="10"/>
  <c r="U54" i="10"/>
  <c r="T54" i="10"/>
  <c r="M54" i="10"/>
  <c r="J54" i="10"/>
  <c r="G54" i="10"/>
  <c r="F54" i="10"/>
  <c r="E54" i="10"/>
  <c r="D54" i="10" s="1"/>
  <c r="V53" i="10"/>
  <c r="U53" i="10"/>
  <c r="X53" i="10" s="1"/>
  <c r="T53" i="10"/>
  <c r="M53" i="10"/>
  <c r="J53" i="10"/>
  <c r="G53" i="10"/>
  <c r="F53" i="10"/>
  <c r="E53" i="10"/>
  <c r="V52" i="10"/>
  <c r="X52" i="10" s="1"/>
  <c r="U52" i="10"/>
  <c r="T52" i="10"/>
  <c r="M52" i="10"/>
  <c r="J52" i="10"/>
  <c r="G52" i="10"/>
  <c r="F52" i="10"/>
  <c r="E52" i="10"/>
  <c r="D52" i="10"/>
  <c r="V51" i="10"/>
  <c r="U51" i="10"/>
  <c r="T51" i="10"/>
  <c r="M51" i="10"/>
  <c r="J51" i="10"/>
  <c r="G51" i="10"/>
  <c r="F51" i="10"/>
  <c r="E51" i="10"/>
  <c r="D51" i="10"/>
  <c r="X50" i="10"/>
  <c r="V50" i="10"/>
  <c r="U50" i="10"/>
  <c r="T50" i="10"/>
  <c r="M50" i="10"/>
  <c r="J50" i="10"/>
  <c r="G50" i="10"/>
  <c r="F50" i="10"/>
  <c r="D50" i="10" s="1"/>
  <c r="E50" i="10"/>
  <c r="X49" i="10"/>
  <c r="V49" i="10"/>
  <c r="U49" i="10"/>
  <c r="T49" i="10"/>
  <c r="M49" i="10"/>
  <c r="J49" i="10"/>
  <c r="G49" i="10"/>
  <c r="F49" i="10"/>
  <c r="E49" i="10"/>
  <c r="D49" i="10" s="1"/>
  <c r="V48" i="10"/>
  <c r="U48" i="10"/>
  <c r="T48" i="10"/>
  <c r="M48" i="10"/>
  <c r="J48" i="10"/>
  <c r="G48" i="10"/>
  <c r="F48" i="10"/>
  <c r="E48" i="10"/>
  <c r="D48" i="10" s="1"/>
  <c r="V47" i="10"/>
  <c r="X47" i="10" s="1"/>
  <c r="U47" i="10"/>
  <c r="T47" i="10"/>
  <c r="M47" i="10"/>
  <c r="J47" i="10"/>
  <c r="G47" i="10"/>
  <c r="F47" i="10"/>
  <c r="E47" i="10"/>
  <c r="D47" i="10"/>
  <c r="V46" i="10"/>
  <c r="U46" i="10"/>
  <c r="X46" i="10" s="1"/>
  <c r="T46" i="10"/>
  <c r="M46" i="10"/>
  <c r="J46" i="10"/>
  <c r="G46" i="10"/>
  <c r="F46" i="10"/>
  <c r="E46" i="10"/>
  <c r="V45" i="10"/>
  <c r="U45" i="10"/>
  <c r="X45" i="10" s="1"/>
  <c r="T45" i="10"/>
  <c r="M45" i="10"/>
  <c r="J45" i="10"/>
  <c r="G45" i="10"/>
  <c r="F45" i="10"/>
  <c r="E45" i="10"/>
  <c r="D45" i="10" s="1"/>
  <c r="X44" i="10"/>
  <c r="V44" i="10"/>
  <c r="U44" i="10"/>
  <c r="T44" i="10"/>
  <c r="M44" i="10"/>
  <c r="J44" i="10"/>
  <c r="G44" i="10"/>
  <c r="F44" i="10"/>
  <c r="D44" i="10" s="1"/>
  <c r="E44" i="10"/>
  <c r="V43" i="10"/>
  <c r="X43" i="10" s="1"/>
  <c r="U43" i="10"/>
  <c r="T43" i="10"/>
  <c r="M43" i="10"/>
  <c r="J43" i="10"/>
  <c r="G43" i="10"/>
  <c r="F43" i="10"/>
  <c r="E43" i="10"/>
  <c r="D43" i="10"/>
  <c r="V42" i="10"/>
  <c r="X42" i="10" s="1"/>
  <c r="U42" i="10"/>
  <c r="T42" i="10"/>
  <c r="M42" i="10"/>
  <c r="J42" i="10"/>
  <c r="G42" i="10"/>
  <c r="F42" i="10"/>
  <c r="E42" i="10"/>
  <c r="D42" i="10"/>
  <c r="X41" i="10"/>
  <c r="V41" i="10"/>
  <c r="U41" i="10"/>
  <c r="T41" i="10"/>
  <c r="M41" i="10"/>
  <c r="J41" i="10"/>
  <c r="G41" i="10"/>
  <c r="F41" i="10"/>
  <c r="E41" i="10"/>
  <c r="V40" i="10"/>
  <c r="X40" i="10" s="1"/>
  <c r="U40" i="10"/>
  <c r="T40" i="10"/>
  <c r="M40" i="10"/>
  <c r="J40" i="10"/>
  <c r="G40" i="10"/>
  <c r="F40" i="10"/>
  <c r="E40" i="10"/>
  <c r="D40" i="10"/>
  <c r="V39" i="10"/>
  <c r="U39" i="10"/>
  <c r="T39" i="10"/>
  <c r="M39" i="10"/>
  <c r="J39" i="10"/>
  <c r="G39" i="10"/>
  <c r="F39" i="10"/>
  <c r="E39" i="10"/>
  <c r="D39" i="10" s="1"/>
  <c r="V38" i="10"/>
  <c r="U38" i="10"/>
  <c r="X38" i="10" s="1"/>
  <c r="T38" i="10"/>
  <c r="M38" i="10"/>
  <c r="J38" i="10"/>
  <c r="G38" i="10"/>
  <c r="F38" i="10"/>
  <c r="E38" i="10"/>
  <c r="D38" i="10" s="1"/>
  <c r="X37" i="10"/>
  <c r="V37" i="10"/>
  <c r="U37" i="10"/>
  <c r="T37" i="10"/>
  <c r="M37" i="10"/>
  <c r="J37" i="10"/>
  <c r="G37" i="10"/>
  <c r="F37" i="10"/>
  <c r="E37" i="10"/>
  <c r="X36" i="10"/>
  <c r="V36" i="10"/>
  <c r="U36" i="10"/>
  <c r="T36" i="10"/>
  <c r="M36" i="10"/>
  <c r="J36" i="10"/>
  <c r="G36" i="10"/>
  <c r="F36" i="10"/>
  <c r="E36" i="10"/>
  <c r="D36" i="10" s="1"/>
  <c r="V35" i="10"/>
  <c r="U35" i="10"/>
  <c r="T35" i="10"/>
  <c r="M35" i="10"/>
  <c r="J35" i="10"/>
  <c r="G35" i="10"/>
  <c r="F35" i="10"/>
  <c r="E35" i="10"/>
  <c r="D35" i="10"/>
  <c r="X34" i="10"/>
  <c r="V34" i="10"/>
  <c r="U34" i="10"/>
  <c r="T34" i="10"/>
  <c r="M34" i="10"/>
  <c r="J34" i="10"/>
  <c r="G34" i="10"/>
  <c r="F34" i="10"/>
  <c r="D34" i="10" s="1"/>
  <c r="E34" i="10"/>
  <c r="X33" i="10"/>
  <c r="V33" i="10"/>
  <c r="U33" i="10"/>
  <c r="T33" i="10"/>
  <c r="M33" i="10"/>
  <c r="J33" i="10"/>
  <c r="G33" i="10"/>
  <c r="F33" i="10"/>
  <c r="E33" i="10"/>
  <c r="D33" i="10" s="1"/>
  <c r="V32" i="10"/>
  <c r="U32" i="10"/>
  <c r="T32" i="10"/>
  <c r="M32" i="10"/>
  <c r="J32" i="10"/>
  <c r="G32" i="10"/>
  <c r="F32" i="10"/>
  <c r="E32" i="10"/>
  <c r="D32" i="10" s="1"/>
  <c r="V31" i="10"/>
  <c r="U31" i="10"/>
  <c r="T31" i="10"/>
  <c r="M31" i="10"/>
  <c r="J31" i="10"/>
  <c r="G31" i="10"/>
  <c r="F31" i="10"/>
  <c r="E31" i="10"/>
  <c r="D31" i="10"/>
  <c r="X30" i="10"/>
  <c r="V30" i="10"/>
  <c r="U30" i="10"/>
  <c r="T30" i="10"/>
  <c r="M30" i="10"/>
  <c r="J30" i="10"/>
  <c r="G30" i="10"/>
  <c r="F30" i="10"/>
  <c r="E30" i="10"/>
  <c r="X29" i="10"/>
  <c r="V29" i="10"/>
  <c r="U29" i="10"/>
  <c r="T29" i="10"/>
  <c r="M29" i="10"/>
  <c r="J29" i="10"/>
  <c r="G29" i="10"/>
  <c r="F29" i="10"/>
  <c r="E29" i="10"/>
  <c r="D29" i="10" s="1"/>
  <c r="X28" i="10"/>
  <c r="V28" i="10"/>
  <c r="U28" i="10"/>
  <c r="T28" i="10"/>
  <c r="M28" i="10"/>
  <c r="J28" i="10"/>
  <c r="G28" i="10"/>
  <c r="F28" i="10"/>
  <c r="D28" i="10" s="1"/>
  <c r="E28" i="10"/>
  <c r="V27" i="10"/>
  <c r="X27" i="10" s="1"/>
  <c r="U27" i="10"/>
  <c r="T27" i="10"/>
  <c r="M27" i="10"/>
  <c r="J27" i="10"/>
  <c r="G27" i="10"/>
  <c r="F27" i="10"/>
  <c r="E27" i="10"/>
  <c r="D27" i="10"/>
  <c r="V26" i="10"/>
  <c r="X26" i="10" s="1"/>
  <c r="U26" i="10"/>
  <c r="T26" i="10"/>
  <c r="M26" i="10"/>
  <c r="J26" i="10"/>
  <c r="G26" i="10"/>
  <c r="F26" i="10"/>
  <c r="E26" i="10"/>
  <c r="D26" i="10"/>
  <c r="X25" i="10"/>
  <c r="V25" i="10"/>
  <c r="U25" i="10"/>
  <c r="T25" i="10"/>
  <c r="M25" i="10"/>
  <c r="J25" i="10"/>
  <c r="G25" i="10"/>
  <c r="F25" i="10"/>
  <c r="E25" i="10"/>
  <c r="V24" i="10"/>
  <c r="X24" i="10" s="1"/>
  <c r="U24" i="10"/>
  <c r="T24" i="10"/>
  <c r="M24" i="10"/>
  <c r="J24" i="10"/>
  <c r="G24" i="10"/>
  <c r="F24" i="10"/>
  <c r="E24" i="10"/>
  <c r="D24" i="10"/>
  <c r="V23" i="10"/>
  <c r="U23" i="10"/>
  <c r="T23" i="10"/>
  <c r="M23" i="10"/>
  <c r="J23" i="10"/>
  <c r="G23" i="10"/>
  <c r="F23" i="10"/>
  <c r="E23" i="10"/>
  <c r="D23" i="10" s="1"/>
  <c r="X22" i="10"/>
  <c r="V22" i="10"/>
  <c r="U22" i="10"/>
  <c r="T22" i="10"/>
  <c r="M22" i="10"/>
  <c r="J22" i="10"/>
  <c r="G22" i="10"/>
  <c r="F22" i="10"/>
  <c r="E22" i="10"/>
  <c r="D22" i="10" s="1"/>
  <c r="V21" i="10"/>
  <c r="U21" i="10"/>
  <c r="X21" i="10" s="1"/>
  <c r="T21" i="10"/>
  <c r="M21" i="10"/>
  <c r="J21" i="10"/>
  <c r="G21" i="10"/>
  <c r="F21" i="10"/>
  <c r="E21" i="10"/>
  <c r="V20" i="10"/>
  <c r="X20" i="10" s="1"/>
  <c r="U20" i="10"/>
  <c r="T20" i="10"/>
  <c r="M20" i="10"/>
  <c r="J20" i="10"/>
  <c r="G20" i="10"/>
  <c r="F20" i="10"/>
  <c r="E20" i="10"/>
  <c r="D20" i="10"/>
  <c r="V19" i="10"/>
  <c r="X19" i="10" s="1"/>
  <c r="U19" i="10"/>
  <c r="T19" i="10"/>
  <c r="M19" i="10"/>
  <c r="J19" i="10"/>
  <c r="G19" i="10"/>
  <c r="F19" i="10"/>
  <c r="E19" i="10"/>
  <c r="D19" i="10"/>
  <c r="V18" i="10"/>
  <c r="U18" i="10"/>
  <c r="X18" i="10" s="1"/>
  <c r="T18" i="10"/>
  <c r="M18" i="10"/>
  <c r="J18" i="10"/>
  <c r="G18" i="10"/>
  <c r="F18" i="10"/>
  <c r="D18" i="10" s="1"/>
  <c r="E18" i="10"/>
  <c r="X17" i="10"/>
  <c r="V17" i="10"/>
  <c r="U17" i="10"/>
  <c r="T17" i="10"/>
  <c r="M17" i="10"/>
  <c r="J17" i="10"/>
  <c r="G17" i="10"/>
  <c r="F17" i="10"/>
  <c r="E17" i="10"/>
  <c r="D17" i="10" s="1"/>
  <c r="V16" i="10"/>
  <c r="X16" i="10" s="1"/>
  <c r="U16" i="10"/>
  <c r="T16" i="10"/>
  <c r="M16" i="10"/>
  <c r="J16" i="10"/>
  <c r="G16" i="10"/>
  <c r="F16" i="10"/>
  <c r="E16" i="10"/>
  <c r="D16" i="10"/>
  <c r="V15" i="10"/>
  <c r="U15" i="10"/>
  <c r="T15" i="10"/>
  <c r="M15" i="10"/>
  <c r="J15" i="10"/>
  <c r="G15" i="10"/>
  <c r="F15" i="10"/>
  <c r="E15" i="10"/>
  <c r="D15" i="10" s="1"/>
  <c r="V14" i="10"/>
  <c r="U14" i="10"/>
  <c r="X14" i="10" s="1"/>
  <c r="T14" i="10"/>
  <c r="M14" i="10"/>
  <c r="J14" i="10"/>
  <c r="G14" i="10"/>
  <c r="F14" i="10"/>
  <c r="E14" i="10"/>
  <c r="D14" i="10" s="1"/>
  <c r="X13" i="10"/>
  <c r="V13" i="10"/>
  <c r="U13" i="10"/>
  <c r="T13" i="10"/>
  <c r="M13" i="10"/>
  <c r="J13" i="10"/>
  <c r="G13" i="10"/>
  <c r="F13" i="10"/>
  <c r="E13" i="10"/>
  <c r="X12" i="10"/>
  <c r="V12" i="10"/>
  <c r="U12" i="10"/>
  <c r="T12" i="10"/>
  <c r="M12" i="10"/>
  <c r="J12" i="10"/>
  <c r="G12" i="10"/>
  <c r="F12" i="10"/>
  <c r="E12" i="10"/>
  <c r="D12" i="10" s="1"/>
  <c r="V11" i="10"/>
  <c r="X11" i="10" s="1"/>
  <c r="U11" i="10"/>
  <c r="T11" i="10"/>
  <c r="M11" i="10"/>
  <c r="J11" i="10"/>
  <c r="G11" i="10"/>
  <c r="F11" i="10"/>
  <c r="E11" i="10"/>
  <c r="D11" i="10"/>
  <c r="X10" i="10"/>
  <c r="V10" i="10"/>
  <c r="U10" i="10"/>
  <c r="T10" i="10"/>
  <c r="M10" i="10"/>
  <c r="J10" i="10"/>
  <c r="G10" i="10"/>
  <c r="F10" i="10"/>
  <c r="D10" i="10" s="1"/>
  <c r="E10" i="10"/>
  <c r="X9" i="10"/>
  <c r="V9" i="10"/>
  <c r="U9" i="10"/>
  <c r="T9" i="10"/>
  <c r="M9" i="10"/>
  <c r="J9" i="10"/>
  <c r="G9" i="10"/>
  <c r="F9" i="10"/>
  <c r="E9" i="10"/>
  <c r="D9" i="10" s="1"/>
  <c r="V8" i="10"/>
  <c r="X8" i="10" s="1"/>
  <c r="U8" i="10"/>
  <c r="T8" i="10"/>
  <c r="M8" i="10"/>
  <c r="J8" i="10"/>
  <c r="G8" i="10"/>
  <c r="F8" i="10"/>
  <c r="E8" i="10"/>
  <c r="D8" i="10"/>
  <c r="V7" i="10"/>
  <c r="U7" i="10"/>
  <c r="T7" i="10"/>
  <c r="M7" i="10"/>
  <c r="J7" i="10"/>
  <c r="G7" i="10"/>
  <c r="F7" i="10"/>
  <c r="E7" i="10"/>
  <c r="D7" i="10" s="1"/>
  <c r="X6" i="10"/>
  <c r="V6" i="10"/>
  <c r="U6" i="10"/>
  <c r="T6" i="10"/>
  <c r="M6" i="10"/>
  <c r="J6" i="10"/>
  <c r="G6" i="10"/>
  <c r="F6" i="10"/>
  <c r="E6" i="10"/>
  <c r="D6" i="10" s="1"/>
  <c r="V5" i="10"/>
  <c r="U5" i="10"/>
  <c r="X5" i="10" s="1"/>
  <c r="T5" i="10"/>
  <c r="M5" i="10"/>
  <c r="J5" i="10"/>
  <c r="G5" i="10"/>
  <c r="F5" i="10"/>
  <c r="E5" i="10"/>
  <c r="V4" i="10"/>
  <c r="V677" i="10" s="1"/>
  <c r="U4" i="10"/>
  <c r="T4" i="10"/>
  <c r="M4" i="10"/>
  <c r="J4" i="10"/>
  <c r="G4" i="10"/>
  <c r="F4" i="10"/>
  <c r="E4" i="10"/>
  <c r="D4" i="10"/>
  <c r="W677" i="10" l="1"/>
  <c r="X63" i="10"/>
  <c r="F677" i="10"/>
  <c r="X4" i="10"/>
  <c r="X35" i="10"/>
  <c r="X67" i="10"/>
  <c r="X75" i="10"/>
  <c r="X83" i="10"/>
  <c r="X91" i="10"/>
  <c r="X99" i="10"/>
  <c r="X163" i="10"/>
  <c r="X107" i="10"/>
  <c r="X200" i="10"/>
  <c r="D5" i="10"/>
  <c r="X15" i="10"/>
  <c r="D21" i="10"/>
  <c r="D25" i="10"/>
  <c r="X32" i="10"/>
  <c r="X39" i="10"/>
  <c r="D46" i="10"/>
  <c r="D53" i="10"/>
  <c r="D57" i="10"/>
  <c r="X64" i="10"/>
  <c r="X72" i="10"/>
  <c r="X80" i="10"/>
  <c r="X88" i="10"/>
  <c r="X96" i="10"/>
  <c r="D108" i="10"/>
  <c r="D125" i="10"/>
  <c r="X143" i="10"/>
  <c r="X155" i="10"/>
  <c r="X160" i="10"/>
  <c r="X178" i="10"/>
  <c r="X188" i="10"/>
  <c r="X197" i="10"/>
  <c r="D211" i="10"/>
  <c r="D260" i="10"/>
  <c r="E677" i="10"/>
  <c r="X31" i="10"/>
  <c r="J677" i="10"/>
  <c r="D68" i="10"/>
  <c r="D76" i="10"/>
  <c r="D84" i="10"/>
  <c r="D92" i="10"/>
  <c r="D100" i="10"/>
  <c r="D117" i="10"/>
  <c r="X135" i="10"/>
  <c r="X152" i="10"/>
  <c r="D164" i="10"/>
  <c r="X170" i="10"/>
  <c r="X217" i="10"/>
  <c r="X236" i="10"/>
  <c r="D65" i="10"/>
  <c r="D73" i="10"/>
  <c r="D81" i="10"/>
  <c r="D89" i="10"/>
  <c r="X144" i="10"/>
  <c r="D156" i="10"/>
  <c r="D179" i="10"/>
  <c r="X190" i="10"/>
  <c r="D202" i="10"/>
  <c r="X242" i="10"/>
  <c r="X257" i="10"/>
  <c r="X131" i="10"/>
  <c r="X677" i="10"/>
  <c r="M677" i="10"/>
  <c r="X51" i="10"/>
  <c r="U677" i="10"/>
  <c r="X7" i="10"/>
  <c r="D13" i="10"/>
  <c r="D677" i="10" s="1"/>
  <c r="X23" i="10"/>
  <c r="D30" i="10"/>
  <c r="D37" i="10"/>
  <c r="D41" i="10"/>
  <c r="X48" i="10"/>
  <c r="X55" i="10"/>
  <c r="D62" i="10"/>
  <c r="X111" i="10"/>
  <c r="X123" i="10"/>
  <c r="X128" i="10"/>
  <c r="D140" i="10"/>
  <c r="D157" i="10"/>
  <c r="D175" i="10"/>
  <c r="X191" i="10"/>
  <c r="D214" i="10"/>
  <c r="X292" i="10"/>
  <c r="X308" i="10"/>
  <c r="X316" i="10"/>
  <c r="X324" i="10"/>
  <c r="X332" i="10"/>
  <c r="X340" i="10"/>
  <c r="X421" i="10"/>
  <c r="X439" i="10"/>
  <c r="X503" i="10"/>
  <c r="X538" i="10"/>
  <c r="T677" i="10"/>
  <c r="D203" i="10"/>
  <c r="D227" i="10"/>
  <c r="D243" i="10"/>
  <c r="X250" i="10"/>
  <c r="X261" i="10"/>
  <c r="D356" i="10"/>
  <c r="X360" i="10"/>
  <c r="X366" i="10"/>
  <c r="X389" i="10"/>
  <c r="X407" i="10"/>
  <c r="D417" i="10"/>
  <c r="X474" i="10"/>
  <c r="X524" i="10"/>
  <c r="X189" i="10"/>
  <c r="D195" i="10"/>
  <c r="X234" i="10"/>
  <c r="D251" i="10"/>
  <c r="D262" i="10"/>
  <c r="X266" i="10"/>
  <c r="D270" i="10"/>
  <c r="X274" i="10"/>
  <c r="D278" i="10"/>
  <c r="X282" i="10"/>
  <c r="D286" i="10"/>
  <c r="X290" i="10"/>
  <c r="D294" i="10"/>
  <c r="X298" i="10"/>
  <c r="D302" i="10"/>
  <c r="D310" i="10"/>
  <c r="D318" i="10"/>
  <c r="D326" i="10"/>
  <c r="D334" i="10"/>
  <c r="D342" i="10"/>
  <c r="X357" i="10"/>
  <c r="X535" i="10"/>
  <c r="X181" i="10"/>
  <c r="X213" i="10"/>
  <c r="X255" i="10"/>
  <c r="D259" i="10"/>
  <c r="X363" i="10"/>
  <c r="X295" i="10"/>
  <c r="D299" i="10"/>
  <c r="X303" i="10"/>
  <c r="X311" i="10"/>
  <c r="X319" i="10"/>
  <c r="X327" i="10"/>
  <c r="X335" i="10"/>
  <c r="X343" i="10"/>
  <c r="D391" i="10"/>
  <c r="X442" i="10"/>
  <c r="X506" i="10"/>
  <c r="X556" i="10"/>
  <c r="X205" i="10"/>
  <c r="X229" i="10"/>
  <c r="X245" i="10"/>
  <c r="D307" i="10"/>
  <c r="D315" i="10"/>
  <c r="D323" i="10"/>
  <c r="D331" i="10"/>
  <c r="D339" i="10"/>
  <c r="X354" i="10"/>
  <c r="X410" i="10"/>
  <c r="D420" i="10"/>
  <c r="D487" i="10"/>
  <c r="X492" i="10"/>
  <c r="D551" i="10"/>
  <c r="D569" i="10"/>
  <c r="X578" i="10"/>
  <c r="X626" i="10"/>
  <c r="D649" i="10"/>
  <c r="X570" i="10"/>
  <c r="D593" i="10"/>
  <c r="D641" i="10"/>
  <c r="X650" i="10"/>
  <c r="X349" i="10"/>
  <c r="X386" i="10"/>
  <c r="X397" i="10"/>
  <c r="X418" i="10"/>
  <c r="X429" i="10"/>
  <c r="X450" i="10"/>
  <c r="X461" i="10"/>
  <c r="X482" i="10"/>
  <c r="X493" i="10"/>
  <c r="X514" i="10"/>
  <c r="X525" i="10"/>
  <c r="X546" i="10"/>
  <c r="X557" i="10"/>
  <c r="D355" i="10"/>
  <c r="X562" i="10"/>
  <c r="X594" i="10"/>
  <c r="D609" i="10"/>
  <c r="X642" i="10"/>
  <c r="X395" i="10"/>
  <c r="X459" i="10"/>
  <c r="X522" i="10"/>
  <c r="D529" i="10"/>
  <c r="X533" i="10"/>
  <c r="X554" i="10"/>
  <c r="X567" i="10"/>
  <c r="D572" i="10"/>
  <c r="X581" i="10"/>
  <c r="D347" i="10"/>
  <c r="D577" i="10"/>
  <c r="D625" i="10"/>
  <c r="X365" i="10"/>
  <c r="D377" i="10"/>
  <c r="X402" i="10"/>
  <c r="D409" i="10"/>
  <c r="X434" i="10"/>
  <c r="D441" i="10"/>
  <c r="X466" i="10"/>
  <c r="D473" i="10"/>
  <c r="X498" i="10"/>
  <c r="D505" i="10"/>
  <c r="X530" i="10"/>
  <c r="D537" i="10"/>
  <c r="X559" i="10"/>
  <c r="AM678" i="9" l="1"/>
  <c r="AL678" i="9"/>
  <c r="AK678" i="9"/>
  <c r="AJ678" i="9"/>
  <c r="AI678" i="9"/>
  <c r="AH678" i="9"/>
  <c r="AF678" i="9"/>
  <c r="AE678" i="9"/>
  <c r="AD678" i="9"/>
  <c r="AC678" i="9"/>
  <c r="AB678" i="9"/>
  <c r="AA678" i="9"/>
  <c r="Y678" i="9"/>
  <c r="X678" i="9"/>
  <c r="V678" i="9"/>
  <c r="U678" i="9"/>
  <c r="T678" i="9"/>
  <c r="S678" i="9"/>
  <c r="R678" i="9"/>
  <c r="Q678" i="9"/>
  <c r="O678" i="9"/>
  <c r="N678" i="9"/>
  <c r="L678" i="9"/>
  <c r="K678" i="9"/>
  <c r="I678" i="9"/>
  <c r="H678" i="9"/>
  <c r="G678" i="9" s="1"/>
  <c r="AP677" i="9"/>
  <c r="AO677" i="9"/>
  <c r="AN677" i="9"/>
  <c r="AG677" i="9"/>
  <c r="Z677" i="9"/>
  <c r="W677" i="9"/>
  <c r="P677" i="9"/>
  <c r="M677" i="9"/>
  <c r="J677" i="9"/>
  <c r="G677" i="9"/>
  <c r="F677" i="9"/>
  <c r="E677" i="9"/>
  <c r="AP676" i="9"/>
  <c r="AO676" i="9"/>
  <c r="AN676" i="9"/>
  <c r="AG676" i="9"/>
  <c r="Z676" i="9"/>
  <c r="W676" i="9"/>
  <c r="P676" i="9"/>
  <c r="M676" i="9"/>
  <c r="J676" i="9"/>
  <c r="G676" i="9"/>
  <c r="F676" i="9"/>
  <c r="E676" i="9"/>
  <c r="AP675" i="9"/>
  <c r="AO675" i="9"/>
  <c r="AN675" i="9"/>
  <c r="AG675" i="9"/>
  <c r="Z675" i="9"/>
  <c r="W675" i="9"/>
  <c r="P675" i="9"/>
  <c r="M675" i="9"/>
  <c r="J675" i="9"/>
  <c r="G675" i="9"/>
  <c r="F675" i="9"/>
  <c r="E675" i="9"/>
  <c r="AP674" i="9"/>
  <c r="AO674" i="9"/>
  <c r="AN674" i="9"/>
  <c r="AG674" i="9"/>
  <c r="Z674" i="9"/>
  <c r="W674" i="9"/>
  <c r="P674" i="9"/>
  <c r="M674" i="9"/>
  <c r="J674" i="9"/>
  <c r="G674" i="9"/>
  <c r="F674" i="9"/>
  <c r="E674" i="9"/>
  <c r="AP673" i="9"/>
  <c r="AO673" i="9"/>
  <c r="AN673" i="9"/>
  <c r="AG673" i="9"/>
  <c r="Z673" i="9"/>
  <c r="W673" i="9"/>
  <c r="P673" i="9"/>
  <c r="M673" i="9"/>
  <c r="J673" i="9"/>
  <c r="G673" i="9"/>
  <c r="F673" i="9"/>
  <c r="E673" i="9"/>
  <c r="AP672" i="9"/>
  <c r="AO672" i="9"/>
  <c r="AN672" i="9"/>
  <c r="AG672" i="9"/>
  <c r="Z672" i="9"/>
  <c r="W672" i="9"/>
  <c r="P672" i="9"/>
  <c r="M672" i="9"/>
  <c r="J672" i="9"/>
  <c r="G672" i="9"/>
  <c r="F672" i="9"/>
  <c r="E672" i="9"/>
  <c r="AP671" i="9"/>
  <c r="AO671" i="9"/>
  <c r="AN671" i="9"/>
  <c r="AG671" i="9"/>
  <c r="Z671" i="9"/>
  <c r="W671" i="9"/>
  <c r="P671" i="9"/>
  <c r="M671" i="9"/>
  <c r="J671" i="9"/>
  <c r="G671" i="9"/>
  <c r="F671" i="9"/>
  <c r="E671" i="9"/>
  <c r="AP670" i="9"/>
  <c r="AO670" i="9"/>
  <c r="AN670" i="9"/>
  <c r="AG670" i="9"/>
  <c r="Z670" i="9"/>
  <c r="W670" i="9"/>
  <c r="P670" i="9"/>
  <c r="M670" i="9"/>
  <c r="J670" i="9"/>
  <c r="G670" i="9"/>
  <c r="F670" i="9"/>
  <c r="E670" i="9"/>
  <c r="AP669" i="9"/>
  <c r="AO669" i="9"/>
  <c r="AN669" i="9"/>
  <c r="AG669" i="9"/>
  <c r="Z669" i="9"/>
  <c r="W669" i="9"/>
  <c r="P669" i="9"/>
  <c r="M669" i="9"/>
  <c r="J669" i="9"/>
  <c r="G669" i="9"/>
  <c r="F669" i="9"/>
  <c r="E669" i="9"/>
  <c r="AP668" i="9"/>
  <c r="AO668" i="9"/>
  <c r="AN668" i="9"/>
  <c r="AG668" i="9"/>
  <c r="Z668" i="9"/>
  <c r="W668" i="9"/>
  <c r="P668" i="9"/>
  <c r="M668" i="9"/>
  <c r="J668" i="9"/>
  <c r="G668" i="9"/>
  <c r="F668" i="9"/>
  <c r="E668" i="9"/>
  <c r="AP667" i="9"/>
  <c r="AO667" i="9"/>
  <c r="AN667" i="9"/>
  <c r="AG667" i="9"/>
  <c r="Z667" i="9"/>
  <c r="W667" i="9"/>
  <c r="P667" i="9"/>
  <c r="M667" i="9"/>
  <c r="J667" i="9"/>
  <c r="G667" i="9"/>
  <c r="F667" i="9"/>
  <c r="E667" i="9"/>
  <c r="AP666" i="9"/>
  <c r="AO666" i="9"/>
  <c r="AN666" i="9"/>
  <c r="AG666" i="9"/>
  <c r="Z666" i="9"/>
  <c r="W666" i="9"/>
  <c r="P666" i="9"/>
  <c r="M666" i="9"/>
  <c r="J666" i="9"/>
  <c r="G666" i="9"/>
  <c r="F666" i="9"/>
  <c r="E666" i="9"/>
  <c r="AP665" i="9"/>
  <c r="AO665" i="9"/>
  <c r="AN665" i="9"/>
  <c r="AG665" i="9"/>
  <c r="Z665" i="9"/>
  <c r="W665" i="9"/>
  <c r="P665" i="9"/>
  <c r="M665" i="9"/>
  <c r="J665" i="9"/>
  <c r="G665" i="9"/>
  <c r="F665" i="9"/>
  <c r="E665" i="9"/>
  <c r="AP664" i="9"/>
  <c r="AO664" i="9"/>
  <c r="AN664" i="9"/>
  <c r="AG664" i="9"/>
  <c r="Z664" i="9"/>
  <c r="W664" i="9"/>
  <c r="P664" i="9"/>
  <c r="M664" i="9"/>
  <c r="J664" i="9"/>
  <c r="G664" i="9"/>
  <c r="F664" i="9"/>
  <c r="E664" i="9"/>
  <c r="D664" i="9" s="1"/>
  <c r="AP663" i="9"/>
  <c r="AO663" i="9"/>
  <c r="AN663" i="9"/>
  <c r="AG663" i="9"/>
  <c r="Z663" i="9"/>
  <c r="W663" i="9"/>
  <c r="P663" i="9"/>
  <c r="M663" i="9"/>
  <c r="J663" i="9"/>
  <c r="G663" i="9"/>
  <c r="F663" i="9"/>
  <c r="E663" i="9"/>
  <c r="AP662" i="9"/>
  <c r="AO662" i="9"/>
  <c r="AN662" i="9"/>
  <c r="AG662" i="9"/>
  <c r="Z662" i="9"/>
  <c r="W662" i="9"/>
  <c r="P662" i="9"/>
  <c r="M662" i="9"/>
  <c r="J662" i="9"/>
  <c r="G662" i="9"/>
  <c r="F662" i="9"/>
  <c r="E662" i="9"/>
  <c r="AP661" i="9"/>
  <c r="AR661" i="9" s="1"/>
  <c r="AO661" i="9"/>
  <c r="AN661" i="9"/>
  <c r="AG661" i="9"/>
  <c r="Z661" i="9"/>
  <c r="W661" i="9"/>
  <c r="P661" i="9"/>
  <c r="M661" i="9"/>
  <c r="J661" i="9"/>
  <c r="G661" i="9"/>
  <c r="F661" i="9"/>
  <c r="E661" i="9"/>
  <c r="AP660" i="9"/>
  <c r="AO660" i="9"/>
  <c r="AN660" i="9"/>
  <c r="AG660" i="9"/>
  <c r="Z660" i="9"/>
  <c r="W660" i="9"/>
  <c r="P660" i="9"/>
  <c r="M660" i="9"/>
  <c r="J660" i="9"/>
  <c r="G660" i="9"/>
  <c r="F660" i="9"/>
  <c r="E660" i="9"/>
  <c r="AP659" i="9"/>
  <c r="AR659" i="9" s="1"/>
  <c r="AO659" i="9"/>
  <c r="AN659" i="9"/>
  <c r="AG659" i="9"/>
  <c r="Z659" i="9"/>
  <c r="W659" i="9"/>
  <c r="P659" i="9"/>
  <c r="M659" i="9"/>
  <c r="J659" i="9"/>
  <c r="G659" i="9"/>
  <c r="F659" i="9"/>
  <c r="E659" i="9"/>
  <c r="AP658" i="9"/>
  <c r="AR658" i="9" s="1"/>
  <c r="AO658" i="9"/>
  <c r="AN658" i="9"/>
  <c r="AG658" i="9"/>
  <c r="Z658" i="9"/>
  <c r="W658" i="9"/>
  <c r="P658" i="9"/>
  <c r="M658" i="9"/>
  <c r="J658" i="9"/>
  <c r="G658" i="9"/>
  <c r="F658" i="9"/>
  <c r="E658" i="9"/>
  <c r="AP657" i="9"/>
  <c r="AO657" i="9"/>
  <c r="AN657" i="9"/>
  <c r="AG657" i="9"/>
  <c r="Z657" i="9"/>
  <c r="W657" i="9"/>
  <c r="P657" i="9"/>
  <c r="M657" i="9"/>
  <c r="J657" i="9"/>
  <c r="G657" i="9"/>
  <c r="F657" i="9"/>
  <c r="E657" i="9"/>
  <c r="AP656" i="9"/>
  <c r="AO656" i="9"/>
  <c r="AN656" i="9"/>
  <c r="AG656" i="9"/>
  <c r="Z656" i="9"/>
  <c r="W656" i="9"/>
  <c r="P656" i="9"/>
  <c r="M656" i="9"/>
  <c r="J656" i="9"/>
  <c r="G656" i="9"/>
  <c r="F656" i="9"/>
  <c r="E656" i="9"/>
  <c r="AP655" i="9"/>
  <c r="AO655" i="9"/>
  <c r="AN655" i="9"/>
  <c r="AG655" i="9"/>
  <c r="Z655" i="9"/>
  <c r="W655" i="9"/>
  <c r="P655" i="9"/>
  <c r="M655" i="9"/>
  <c r="J655" i="9"/>
  <c r="G655" i="9"/>
  <c r="F655" i="9"/>
  <c r="E655" i="9"/>
  <c r="AP654" i="9"/>
  <c r="AO654" i="9"/>
  <c r="AN654" i="9"/>
  <c r="AG654" i="9"/>
  <c r="Z654" i="9"/>
  <c r="W654" i="9"/>
  <c r="P654" i="9"/>
  <c r="M654" i="9"/>
  <c r="J654" i="9"/>
  <c r="G654" i="9"/>
  <c r="F654" i="9"/>
  <c r="E654" i="9"/>
  <c r="AP653" i="9"/>
  <c r="AO653" i="9"/>
  <c r="AN653" i="9"/>
  <c r="AG653" i="9"/>
  <c r="Z653" i="9"/>
  <c r="W653" i="9"/>
  <c r="P653" i="9"/>
  <c r="M653" i="9"/>
  <c r="J653" i="9"/>
  <c r="G653" i="9"/>
  <c r="F653" i="9"/>
  <c r="E653" i="9"/>
  <c r="AP652" i="9"/>
  <c r="AO652" i="9"/>
  <c r="AN652" i="9"/>
  <c r="AG652" i="9"/>
  <c r="Z652" i="9"/>
  <c r="W652" i="9"/>
  <c r="P652" i="9"/>
  <c r="M652" i="9"/>
  <c r="J652" i="9"/>
  <c r="G652" i="9"/>
  <c r="F652" i="9"/>
  <c r="E652" i="9"/>
  <c r="AR651" i="9"/>
  <c r="AP651" i="9"/>
  <c r="AO651" i="9"/>
  <c r="AN651" i="9"/>
  <c r="AG651" i="9"/>
  <c r="Z651" i="9"/>
  <c r="W651" i="9"/>
  <c r="P651" i="9"/>
  <c r="M651" i="9"/>
  <c r="J651" i="9"/>
  <c r="G651" i="9"/>
  <c r="F651" i="9"/>
  <c r="E651" i="9"/>
  <c r="D651" i="9" s="1"/>
  <c r="AP650" i="9"/>
  <c r="AO650" i="9"/>
  <c r="AN650" i="9"/>
  <c r="AG650" i="9"/>
  <c r="Z650" i="9"/>
  <c r="W650" i="9"/>
  <c r="P650" i="9"/>
  <c r="M650" i="9"/>
  <c r="J650" i="9"/>
  <c r="G650" i="9"/>
  <c r="F650" i="9"/>
  <c r="E650" i="9"/>
  <c r="AP649" i="9"/>
  <c r="AO649" i="9"/>
  <c r="AN649" i="9"/>
  <c r="AG649" i="9"/>
  <c r="Z649" i="9"/>
  <c r="W649" i="9"/>
  <c r="P649" i="9"/>
  <c r="M649" i="9"/>
  <c r="J649" i="9"/>
  <c r="G649" i="9"/>
  <c r="F649" i="9"/>
  <c r="E649" i="9"/>
  <c r="AP648" i="9"/>
  <c r="AO648" i="9"/>
  <c r="AN648" i="9"/>
  <c r="AG648" i="9"/>
  <c r="Z648" i="9"/>
  <c r="W648" i="9"/>
  <c r="P648" i="9"/>
  <c r="M648" i="9"/>
  <c r="J648" i="9"/>
  <c r="G648" i="9"/>
  <c r="F648" i="9"/>
  <c r="E648" i="9"/>
  <c r="AP647" i="9"/>
  <c r="AO647" i="9"/>
  <c r="AN647" i="9"/>
  <c r="AG647" i="9"/>
  <c r="Z647" i="9"/>
  <c r="W647" i="9"/>
  <c r="P647" i="9"/>
  <c r="M647" i="9"/>
  <c r="J647" i="9"/>
  <c r="G647" i="9"/>
  <c r="F647" i="9"/>
  <c r="E647" i="9"/>
  <c r="AP646" i="9"/>
  <c r="AO646" i="9"/>
  <c r="AN646" i="9"/>
  <c r="AG646" i="9"/>
  <c r="Z646" i="9"/>
  <c r="W646" i="9"/>
  <c r="P646" i="9"/>
  <c r="M646" i="9"/>
  <c r="J646" i="9"/>
  <c r="G646" i="9"/>
  <c r="F646" i="9"/>
  <c r="E646" i="9"/>
  <c r="AP645" i="9"/>
  <c r="AO645" i="9"/>
  <c r="AN645" i="9"/>
  <c r="AG645" i="9"/>
  <c r="Z645" i="9"/>
  <c r="W645" i="9"/>
  <c r="P645" i="9"/>
  <c r="M645" i="9"/>
  <c r="J645" i="9"/>
  <c r="G645" i="9"/>
  <c r="F645" i="9"/>
  <c r="E645" i="9"/>
  <c r="AP644" i="9"/>
  <c r="AO644" i="9"/>
  <c r="AN644" i="9"/>
  <c r="AG644" i="9"/>
  <c r="Z644" i="9"/>
  <c r="W644" i="9"/>
  <c r="P644" i="9"/>
  <c r="M644" i="9"/>
  <c r="J644" i="9"/>
  <c r="G644" i="9"/>
  <c r="F644" i="9"/>
  <c r="E644" i="9"/>
  <c r="AP643" i="9"/>
  <c r="AO643" i="9"/>
  <c r="AN643" i="9"/>
  <c r="AG643" i="9"/>
  <c r="Z643" i="9"/>
  <c r="W643" i="9"/>
  <c r="P643" i="9"/>
  <c r="M643" i="9"/>
  <c r="J643" i="9"/>
  <c r="G643" i="9"/>
  <c r="F643" i="9"/>
  <c r="E643" i="9"/>
  <c r="AP642" i="9"/>
  <c r="AO642" i="9"/>
  <c r="AN642" i="9"/>
  <c r="AG642" i="9"/>
  <c r="Z642" i="9"/>
  <c r="W642" i="9"/>
  <c r="P642" i="9"/>
  <c r="M642" i="9"/>
  <c r="J642" i="9"/>
  <c r="G642" i="9"/>
  <c r="F642" i="9"/>
  <c r="E642" i="9"/>
  <c r="AP641" i="9"/>
  <c r="AO641" i="9"/>
  <c r="AN641" i="9"/>
  <c r="AG641" i="9"/>
  <c r="Z641" i="9"/>
  <c r="W641" i="9"/>
  <c r="P641" i="9"/>
  <c r="M641" i="9"/>
  <c r="J641" i="9"/>
  <c r="G641" i="9"/>
  <c r="F641" i="9"/>
  <c r="E641" i="9"/>
  <c r="AP640" i="9"/>
  <c r="AO640" i="9"/>
  <c r="AN640" i="9"/>
  <c r="AG640" i="9"/>
  <c r="Z640" i="9"/>
  <c r="W640" i="9"/>
  <c r="P640" i="9"/>
  <c r="M640" i="9"/>
  <c r="J640" i="9"/>
  <c r="G640" i="9"/>
  <c r="F640" i="9"/>
  <c r="E640" i="9"/>
  <c r="AP639" i="9"/>
  <c r="AO639" i="9"/>
  <c r="AN639" i="9"/>
  <c r="AG639" i="9"/>
  <c r="Z639" i="9"/>
  <c r="W639" i="9"/>
  <c r="P639" i="9"/>
  <c r="M639" i="9"/>
  <c r="J639" i="9"/>
  <c r="G639" i="9"/>
  <c r="F639" i="9"/>
  <c r="E639" i="9"/>
  <c r="AP638" i="9"/>
  <c r="AO638" i="9"/>
  <c r="AN638" i="9"/>
  <c r="AG638" i="9"/>
  <c r="Z638" i="9"/>
  <c r="W638" i="9"/>
  <c r="P638" i="9"/>
  <c r="M638" i="9"/>
  <c r="J638" i="9"/>
  <c r="G638" i="9"/>
  <c r="F638" i="9"/>
  <c r="E638" i="9"/>
  <c r="AP637" i="9"/>
  <c r="AO637" i="9"/>
  <c r="AN637" i="9"/>
  <c r="AG637" i="9"/>
  <c r="Z637" i="9"/>
  <c r="W637" i="9"/>
  <c r="P637" i="9"/>
  <c r="M637" i="9"/>
  <c r="J637" i="9"/>
  <c r="G637" i="9"/>
  <c r="F637" i="9"/>
  <c r="E637" i="9"/>
  <c r="AP636" i="9"/>
  <c r="AO636" i="9"/>
  <c r="AN636" i="9"/>
  <c r="AG636" i="9"/>
  <c r="Z636" i="9"/>
  <c r="W636" i="9"/>
  <c r="P636" i="9"/>
  <c r="M636" i="9"/>
  <c r="J636" i="9"/>
  <c r="G636" i="9"/>
  <c r="F636" i="9"/>
  <c r="E636" i="9"/>
  <c r="AP635" i="9"/>
  <c r="AO635" i="9"/>
  <c r="AN635" i="9"/>
  <c r="AG635" i="9"/>
  <c r="Z635" i="9"/>
  <c r="W635" i="9"/>
  <c r="P635" i="9"/>
  <c r="M635" i="9"/>
  <c r="J635" i="9"/>
  <c r="G635" i="9"/>
  <c r="F635" i="9"/>
  <c r="E635" i="9"/>
  <c r="AP634" i="9"/>
  <c r="AO634" i="9"/>
  <c r="AN634" i="9"/>
  <c r="AG634" i="9"/>
  <c r="Z634" i="9"/>
  <c r="W634" i="9"/>
  <c r="P634" i="9"/>
  <c r="M634" i="9"/>
  <c r="J634" i="9"/>
  <c r="G634" i="9"/>
  <c r="F634" i="9"/>
  <c r="E634" i="9"/>
  <c r="AP633" i="9"/>
  <c r="AR633" i="9" s="1"/>
  <c r="AO633" i="9"/>
  <c r="AN633" i="9"/>
  <c r="AG633" i="9"/>
  <c r="Z633" i="9"/>
  <c r="W633" i="9"/>
  <c r="P633" i="9"/>
  <c r="M633" i="9"/>
  <c r="J633" i="9"/>
  <c r="G633" i="9"/>
  <c r="F633" i="9"/>
  <c r="E633" i="9"/>
  <c r="D633" i="9" s="1"/>
  <c r="AP632" i="9"/>
  <c r="AO632" i="9"/>
  <c r="AN632" i="9"/>
  <c r="AG632" i="9"/>
  <c r="Z632" i="9"/>
  <c r="W632" i="9"/>
  <c r="P632" i="9"/>
  <c r="M632" i="9"/>
  <c r="J632" i="9"/>
  <c r="G632" i="9"/>
  <c r="F632" i="9"/>
  <c r="E632" i="9"/>
  <c r="AP631" i="9"/>
  <c r="AO631" i="9"/>
  <c r="AN631" i="9"/>
  <c r="AG631" i="9"/>
  <c r="Z631" i="9"/>
  <c r="W631" i="9"/>
  <c r="P631" i="9"/>
  <c r="M631" i="9"/>
  <c r="J631" i="9"/>
  <c r="G631" i="9"/>
  <c r="F631" i="9"/>
  <c r="E631" i="9"/>
  <c r="AP630" i="9"/>
  <c r="AO630" i="9"/>
  <c r="AN630" i="9"/>
  <c r="AG630" i="9"/>
  <c r="Z630" i="9"/>
  <c r="W630" i="9"/>
  <c r="P630" i="9"/>
  <c r="M630" i="9"/>
  <c r="J630" i="9"/>
  <c r="G630" i="9"/>
  <c r="F630" i="9"/>
  <c r="E630" i="9"/>
  <c r="AP629" i="9"/>
  <c r="AO629" i="9"/>
  <c r="AN629" i="9"/>
  <c r="AG629" i="9"/>
  <c r="Z629" i="9"/>
  <c r="W629" i="9"/>
  <c r="P629" i="9"/>
  <c r="M629" i="9"/>
  <c r="J629" i="9"/>
  <c r="G629" i="9"/>
  <c r="F629" i="9"/>
  <c r="E629" i="9"/>
  <c r="AP628" i="9"/>
  <c r="AO628" i="9"/>
  <c r="AN628" i="9"/>
  <c r="AG628" i="9"/>
  <c r="Z628" i="9"/>
  <c r="W628" i="9"/>
  <c r="P628" i="9"/>
  <c r="M628" i="9"/>
  <c r="J628" i="9"/>
  <c r="G628" i="9"/>
  <c r="F628" i="9"/>
  <c r="E628" i="9"/>
  <c r="AP627" i="9"/>
  <c r="AO627" i="9"/>
  <c r="AN627" i="9"/>
  <c r="AG627" i="9"/>
  <c r="Z627" i="9"/>
  <c r="W627" i="9"/>
  <c r="P627" i="9"/>
  <c r="M627" i="9"/>
  <c r="J627" i="9"/>
  <c r="G627" i="9"/>
  <c r="F627" i="9"/>
  <c r="E627" i="9"/>
  <c r="AP626" i="9"/>
  <c r="AR626" i="9" s="1"/>
  <c r="AO626" i="9"/>
  <c r="AN626" i="9"/>
  <c r="AG626" i="9"/>
  <c r="Z626" i="9"/>
  <c r="W626" i="9"/>
  <c r="P626" i="9"/>
  <c r="M626" i="9"/>
  <c r="J626" i="9"/>
  <c r="G626" i="9"/>
  <c r="F626" i="9"/>
  <c r="E626" i="9"/>
  <c r="AP625" i="9"/>
  <c r="AO625" i="9"/>
  <c r="AN625" i="9"/>
  <c r="AG625" i="9"/>
  <c r="Z625" i="9"/>
  <c r="W625" i="9"/>
  <c r="P625" i="9"/>
  <c r="M625" i="9"/>
  <c r="J625" i="9"/>
  <c r="G625" i="9"/>
  <c r="F625" i="9"/>
  <c r="E625" i="9"/>
  <c r="AP624" i="9"/>
  <c r="AR624" i="9" s="1"/>
  <c r="AO624" i="9"/>
  <c r="AN624" i="9"/>
  <c r="AG624" i="9"/>
  <c r="Z624" i="9"/>
  <c r="W624" i="9"/>
  <c r="P624" i="9"/>
  <c r="M624" i="9"/>
  <c r="J624" i="9"/>
  <c r="G624" i="9"/>
  <c r="F624" i="9"/>
  <c r="E624" i="9"/>
  <c r="AP623" i="9"/>
  <c r="AO623" i="9"/>
  <c r="AN623" i="9"/>
  <c r="AG623" i="9"/>
  <c r="Z623" i="9"/>
  <c r="W623" i="9"/>
  <c r="P623" i="9"/>
  <c r="M623" i="9"/>
  <c r="J623" i="9"/>
  <c r="G623" i="9"/>
  <c r="F623" i="9"/>
  <c r="E623" i="9"/>
  <c r="AP622" i="9"/>
  <c r="AO622" i="9"/>
  <c r="AN622" i="9"/>
  <c r="AG622" i="9"/>
  <c r="Z622" i="9"/>
  <c r="W622" i="9"/>
  <c r="P622" i="9"/>
  <c r="M622" i="9"/>
  <c r="J622" i="9"/>
  <c r="G622" i="9"/>
  <c r="F622" i="9"/>
  <c r="E622" i="9"/>
  <c r="AP621" i="9"/>
  <c r="AO621" i="9"/>
  <c r="AN621" i="9"/>
  <c r="AG621" i="9"/>
  <c r="Z621" i="9"/>
  <c r="W621" i="9"/>
  <c r="P621" i="9"/>
  <c r="M621" i="9"/>
  <c r="J621" i="9"/>
  <c r="G621" i="9"/>
  <c r="F621" i="9"/>
  <c r="E621" i="9"/>
  <c r="AP620" i="9"/>
  <c r="AO620" i="9"/>
  <c r="AN620" i="9"/>
  <c r="AG620" i="9"/>
  <c r="Z620" i="9"/>
  <c r="W620" i="9"/>
  <c r="P620" i="9"/>
  <c r="M620" i="9"/>
  <c r="J620" i="9"/>
  <c r="G620" i="9"/>
  <c r="F620" i="9"/>
  <c r="E620" i="9"/>
  <c r="AP619" i="9"/>
  <c r="AO619" i="9"/>
  <c r="AN619" i="9"/>
  <c r="AG619" i="9"/>
  <c r="Z619" i="9"/>
  <c r="W619" i="9"/>
  <c r="P619" i="9"/>
  <c r="M619" i="9"/>
  <c r="J619" i="9"/>
  <c r="G619" i="9"/>
  <c r="F619" i="9"/>
  <c r="E619" i="9"/>
  <c r="AP618" i="9"/>
  <c r="AO618" i="9"/>
  <c r="AN618" i="9"/>
  <c r="AG618" i="9"/>
  <c r="Z618" i="9"/>
  <c r="W618" i="9"/>
  <c r="P618" i="9"/>
  <c r="M618" i="9"/>
  <c r="J618" i="9"/>
  <c r="G618" i="9"/>
  <c r="F618" i="9"/>
  <c r="E618" i="9"/>
  <c r="AP617" i="9"/>
  <c r="AO617" i="9"/>
  <c r="AN617" i="9"/>
  <c r="AG617" i="9"/>
  <c r="Z617" i="9"/>
  <c r="W617" i="9"/>
  <c r="P617" i="9"/>
  <c r="M617" i="9"/>
  <c r="J617" i="9"/>
  <c r="G617" i="9"/>
  <c r="F617" i="9"/>
  <c r="E617" i="9"/>
  <c r="AP616" i="9"/>
  <c r="AO616" i="9"/>
  <c r="AN616" i="9"/>
  <c r="AG616" i="9"/>
  <c r="Z616" i="9"/>
  <c r="W616" i="9"/>
  <c r="P616" i="9"/>
  <c r="M616" i="9"/>
  <c r="J616" i="9"/>
  <c r="G616" i="9"/>
  <c r="F616" i="9"/>
  <c r="E616" i="9"/>
  <c r="AP615" i="9"/>
  <c r="AO615" i="9"/>
  <c r="AN615" i="9"/>
  <c r="AG615" i="9"/>
  <c r="Z615" i="9"/>
  <c r="W615" i="9"/>
  <c r="P615" i="9"/>
  <c r="M615" i="9"/>
  <c r="J615" i="9"/>
  <c r="G615" i="9"/>
  <c r="F615" i="9"/>
  <c r="E615" i="9"/>
  <c r="AP614" i="9"/>
  <c r="AO614" i="9"/>
  <c r="AN614" i="9"/>
  <c r="AG614" i="9"/>
  <c r="Z614" i="9"/>
  <c r="W614" i="9"/>
  <c r="P614" i="9"/>
  <c r="M614" i="9"/>
  <c r="J614" i="9"/>
  <c r="G614" i="9"/>
  <c r="F614" i="9"/>
  <c r="E614" i="9"/>
  <c r="AP613" i="9"/>
  <c r="AO613" i="9"/>
  <c r="AN613" i="9"/>
  <c r="AG613" i="9"/>
  <c r="Z613" i="9"/>
  <c r="W613" i="9"/>
  <c r="P613" i="9"/>
  <c r="M613" i="9"/>
  <c r="J613" i="9"/>
  <c r="G613" i="9"/>
  <c r="F613" i="9"/>
  <c r="E613" i="9"/>
  <c r="AP612" i="9"/>
  <c r="AO612" i="9"/>
  <c r="AN612" i="9"/>
  <c r="AG612" i="9"/>
  <c r="Z612" i="9"/>
  <c r="W612" i="9"/>
  <c r="P612" i="9"/>
  <c r="M612" i="9"/>
  <c r="J612" i="9"/>
  <c r="G612" i="9"/>
  <c r="F612" i="9"/>
  <c r="E612" i="9"/>
  <c r="AP611" i="9"/>
  <c r="AO611" i="9"/>
  <c r="AN611" i="9"/>
  <c r="AG611" i="9"/>
  <c r="Z611" i="9"/>
  <c r="W611" i="9"/>
  <c r="P611" i="9"/>
  <c r="M611" i="9"/>
  <c r="J611" i="9"/>
  <c r="G611" i="9"/>
  <c r="F611" i="9"/>
  <c r="E611" i="9"/>
  <c r="AP610" i="9"/>
  <c r="AR610" i="9" s="1"/>
  <c r="AO610" i="9"/>
  <c r="AN610" i="9"/>
  <c r="AG610" i="9"/>
  <c r="Z610" i="9"/>
  <c r="W610" i="9"/>
  <c r="P610" i="9"/>
  <c r="M610" i="9"/>
  <c r="J610" i="9"/>
  <c r="G610" i="9"/>
  <c r="F610" i="9"/>
  <c r="E610" i="9"/>
  <c r="AP609" i="9"/>
  <c r="AO609" i="9"/>
  <c r="AN609" i="9"/>
  <c r="AG609" i="9"/>
  <c r="Z609" i="9"/>
  <c r="W609" i="9"/>
  <c r="P609" i="9"/>
  <c r="M609" i="9"/>
  <c r="J609" i="9"/>
  <c r="G609" i="9"/>
  <c r="F609" i="9"/>
  <c r="E609" i="9"/>
  <c r="AP608" i="9"/>
  <c r="AO608" i="9"/>
  <c r="AN608" i="9"/>
  <c r="AG608" i="9"/>
  <c r="Z608" i="9"/>
  <c r="W608" i="9"/>
  <c r="P608" i="9"/>
  <c r="M608" i="9"/>
  <c r="J608" i="9"/>
  <c r="G608" i="9"/>
  <c r="F608" i="9"/>
  <c r="E608" i="9"/>
  <c r="AP607" i="9"/>
  <c r="AO607" i="9"/>
  <c r="AN607" i="9"/>
  <c r="AG607" i="9"/>
  <c r="Z607" i="9"/>
  <c r="W607" i="9"/>
  <c r="P607" i="9"/>
  <c r="M607" i="9"/>
  <c r="J607" i="9"/>
  <c r="G607" i="9"/>
  <c r="F607" i="9"/>
  <c r="E607" i="9"/>
  <c r="AP606" i="9"/>
  <c r="AO606" i="9"/>
  <c r="AN606" i="9"/>
  <c r="AG606" i="9"/>
  <c r="Z606" i="9"/>
  <c r="W606" i="9"/>
  <c r="P606" i="9"/>
  <c r="M606" i="9"/>
  <c r="J606" i="9"/>
  <c r="G606" i="9"/>
  <c r="F606" i="9"/>
  <c r="E606" i="9"/>
  <c r="AP605" i="9"/>
  <c r="AO605" i="9"/>
  <c r="AN605" i="9"/>
  <c r="AG605" i="9"/>
  <c r="Z605" i="9"/>
  <c r="W605" i="9"/>
  <c r="P605" i="9"/>
  <c r="M605" i="9"/>
  <c r="J605" i="9"/>
  <c r="G605" i="9"/>
  <c r="F605" i="9"/>
  <c r="E605" i="9"/>
  <c r="AP604" i="9"/>
  <c r="AO604" i="9"/>
  <c r="AN604" i="9"/>
  <c r="AG604" i="9"/>
  <c r="Z604" i="9"/>
  <c r="W604" i="9"/>
  <c r="P604" i="9"/>
  <c r="M604" i="9"/>
  <c r="J604" i="9"/>
  <c r="G604" i="9"/>
  <c r="F604" i="9"/>
  <c r="E604" i="9"/>
  <c r="AP603" i="9"/>
  <c r="AO603" i="9"/>
  <c r="AN603" i="9"/>
  <c r="AG603" i="9"/>
  <c r="Z603" i="9"/>
  <c r="W603" i="9"/>
  <c r="P603" i="9"/>
  <c r="M603" i="9"/>
  <c r="J603" i="9"/>
  <c r="G603" i="9"/>
  <c r="F603" i="9"/>
  <c r="E603" i="9"/>
  <c r="AP602" i="9"/>
  <c r="AO602" i="9"/>
  <c r="AN602" i="9"/>
  <c r="AG602" i="9"/>
  <c r="Z602" i="9"/>
  <c r="W602" i="9"/>
  <c r="P602" i="9"/>
  <c r="M602" i="9"/>
  <c r="J602" i="9"/>
  <c r="G602" i="9"/>
  <c r="F602" i="9"/>
  <c r="E602" i="9"/>
  <c r="AP601" i="9"/>
  <c r="AO601" i="9"/>
  <c r="AN601" i="9"/>
  <c r="AG601" i="9"/>
  <c r="Z601" i="9"/>
  <c r="W601" i="9"/>
  <c r="P601" i="9"/>
  <c r="M601" i="9"/>
  <c r="J601" i="9"/>
  <c r="G601" i="9"/>
  <c r="F601" i="9"/>
  <c r="E601" i="9"/>
  <c r="AP600" i="9"/>
  <c r="AR600" i="9" s="1"/>
  <c r="AO600" i="9"/>
  <c r="AN600" i="9"/>
  <c r="AG600" i="9"/>
  <c r="Z600" i="9"/>
  <c r="W600" i="9"/>
  <c r="P600" i="9"/>
  <c r="M600" i="9"/>
  <c r="J600" i="9"/>
  <c r="G600" i="9"/>
  <c r="F600" i="9"/>
  <c r="E600" i="9"/>
  <c r="AP599" i="9"/>
  <c r="AO599" i="9"/>
  <c r="AN599" i="9"/>
  <c r="AG599" i="9"/>
  <c r="Z599" i="9"/>
  <c r="W599" i="9"/>
  <c r="P599" i="9"/>
  <c r="M599" i="9"/>
  <c r="J599" i="9"/>
  <c r="G599" i="9"/>
  <c r="F599" i="9"/>
  <c r="E599" i="9"/>
  <c r="AP598" i="9"/>
  <c r="AO598" i="9"/>
  <c r="AN598" i="9"/>
  <c r="AG598" i="9"/>
  <c r="Z598" i="9"/>
  <c r="W598" i="9"/>
  <c r="P598" i="9"/>
  <c r="M598" i="9"/>
  <c r="J598" i="9"/>
  <c r="G598" i="9"/>
  <c r="F598" i="9"/>
  <c r="E598" i="9"/>
  <c r="AP597" i="9"/>
  <c r="AO597" i="9"/>
  <c r="AN597" i="9"/>
  <c r="AG597" i="9"/>
  <c r="Z597" i="9"/>
  <c r="W597" i="9"/>
  <c r="P597" i="9"/>
  <c r="M597" i="9"/>
  <c r="J597" i="9"/>
  <c r="G597" i="9"/>
  <c r="F597" i="9"/>
  <c r="E597" i="9"/>
  <c r="AP596" i="9"/>
  <c r="AO596" i="9"/>
  <c r="AN596" i="9"/>
  <c r="AG596" i="9"/>
  <c r="Z596" i="9"/>
  <c r="W596" i="9"/>
  <c r="P596" i="9"/>
  <c r="M596" i="9"/>
  <c r="J596" i="9"/>
  <c r="G596" i="9"/>
  <c r="F596" i="9"/>
  <c r="E596" i="9"/>
  <c r="AP595" i="9"/>
  <c r="AO595" i="9"/>
  <c r="AN595" i="9"/>
  <c r="AG595" i="9"/>
  <c r="Z595" i="9"/>
  <c r="W595" i="9"/>
  <c r="P595" i="9"/>
  <c r="M595" i="9"/>
  <c r="J595" i="9"/>
  <c r="G595" i="9"/>
  <c r="F595" i="9"/>
  <c r="E595" i="9"/>
  <c r="AP594" i="9"/>
  <c r="AO594" i="9"/>
  <c r="AN594" i="9"/>
  <c r="AG594" i="9"/>
  <c r="Z594" i="9"/>
  <c r="W594" i="9"/>
  <c r="P594" i="9"/>
  <c r="M594" i="9"/>
  <c r="J594" i="9"/>
  <c r="G594" i="9"/>
  <c r="F594" i="9"/>
  <c r="E594" i="9"/>
  <c r="AP593" i="9"/>
  <c r="AO593" i="9"/>
  <c r="AN593" i="9"/>
  <c r="AG593" i="9"/>
  <c r="Z593" i="9"/>
  <c r="W593" i="9"/>
  <c r="P593" i="9"/>
  <c r="M593" i="9"/>
  <c r="J593" i="9"/>
  <c r="G593" i="9"/>
  <c r="F593" i="9"/>
  <c r="E593" i="9"/>
  <c r="AP592" i="9"/>
  <c r="AO592" i="9"/>
  <c r="AN592" i="9"/>
  <c r="AG592" i="9"/>
  <c r="Z592" i="9"/>
  <c r="W592" i="9"/>
  <c r="P592" i="9"/>
  <c r="M592" i="9"/>
  <c r="J592" i="9"/>
  <c r="G592" i="9"/>
  <c r="F592" i="9"/>
  <c r="E592" i="9"/>
  <c r="AP591" i="9"/>
  <c r="AO591" i="9"/>
  <c r="AN591" i="9"/>
  <c r="AG591" i="9"/>
  <c r="Z591" i="9"/>
  <c r="W591" i="9"/>
  <c r="P591" i="9"/>
  <c r="M591" i="9"/>
  <c r="J591" i="9"/>
  <c r="G591" i="9"/>
  <c r="F591" i="9"/>
  <c r="E591" i="9"/>
  <c r="AP590" i="9"/>
  <c r="AO590" i="9"/>
  <c r="AN590" i="9"/>
  <c r="AG590" i="9"/>
  <c r="Z590" i="9"/>
  <c r="W590" i="9"/>
  <c r="P590" i="9"/>
  <c r="M590" i="9"/>
  <c r="J590" i="9"/>
  <c r="G590" i="9"/>
  <c r="F590" i="9"/>
  <c r="E590" i="9"/>
  <c r="AP589" i="9"/>
  <c r="AO589" i="9"/>
  <c r="AN589" i="9"/>
  <c r="AG589" i="9"/>
  <c r="Z589" i="9"/>
  <c r="W589" i="9"/>
  <c r="P589" i="9"/>
  <c r="M589" i="9"/>
  <c r="J589" i="9"/>
  <c r="G589" i="9"/>
  <c r="F589" i="9"/>
  <c r="E589" i="9"/>
  <c r="AP588" i="9"/>
  <c r="AO588" i="9"/>
  <c r="AN588" i="9"/>
  <c r="AG588" i="9"/>
  <c r="Z588" i="9"/>
  <c r="W588" i="9"/>
  <c r="P588" i="9"/>
  <c r="M588" i="9"/>
  <c r="J588" i="9"/>
  <c r="G588" i="9"/>
  <c r="F588" i="9"/>
  <c r="E588" i="9"/>
  <c r="AP587" i="9"/>
  <c r="AO587" i="9"/>
  <c r="AN587" i="9"/>
  <c r="AG587" i="9"/>
  <c r="Z587" i="9"/>
  <c r="W587" i="9"/>
  <c r="P587" i="9"/>
  <c r="M587" i="9"/>
  <c r="J587" i="9"/>
  <c r="G587" i="9"/>
  <c r="F587" i="9"/>
  <c r="E587" i="9"/>
  <c r="AP586" i="9"/>
  <c r="AR586" i="9" s="1"/>
  <c r="AO586" i="9"/>
  <c r="AN586" i="9"/>
  <c r="AG586" i="9"/>
  <c r="Z586" i="9"/>
  <c r="W586" i="9"/>
  <c r="P586" i="9"/>
  <c r="M586" i="9"/>
  <c r="J586" i="9"/>
  <c r="G586" i="9"/>
  <c r="F586" i="9"/>
  <c r="E586" i="9"/>
  <c r="AP585" i="9"/>
  <c r="AO585" i="9"/>
  <c r="AN585" i="9"/>
  <c r="AG585" i="9"/>
  <c r="Z585" i="9"/>
  <c r="W585" i="9"/>
  <c r="P585" i="9"/>
  <c r="M585" i="9"/>
  <c r="J585" i="9"/>
  <c r="G585" i="9"/>
  <c r="F585" i="9"/>
  <c r="E585" i="9"/>
  <c r="AP584" i="9"/>
  <c r="AO584" i="9"/>
  <c r="AN584" i="9"/>
  <c r="AG584" i="9"/>
  <c r="Z584" i="9"/>
  <c r="W584" i="9"/>
  <c r="P584" i="9"/>
  <c r="M584" i="9"/>
  <c r="J584" i="9"/>
  <c r="G584" i="9"/>
  <c r="F584" i="9"/>
  <c r="E584" i="9"/>
  <c r="D584" i="9" s="1"/>
  <c r="AP583" i="9"/>
  <c r="AO583" i="9"/>
  <c r="AN583" i="9"/>
  <c r="AG583" i="9"/>
  <c r="Z583" i="9"/>
  <c r="W583" i="9"/>
  <c r="P583" i="9"/>
  <c r="M583" i="9"/>
  <c r="J583" i="9"/>
  <c r="G583" i="9"/>
  <c r="F583" i="9"/>
  <c r="E583" i="9"/>
  <c r="AP582" i="9"/>
  <c r="AO582" i="9"/>
  <c r="AN582" i="9"/>
  <c r="AG582" i="9"/>
  <c r="Z582" i="9"/>
  <c r="W582" i="9"/>
  <c r="P582" i="9"/>
  <c r="M582" i="9"/>
  <c r="J582" i="9"/>
  <c r="G582" i="9"/>
  <c r="F582" i="9"/>
  <c r="E582" i="9"/>
  <c r="AP581" i="9"/>
  <c r="AO581" i="9"/>
  <c r="AN581" i="9"/>
  <c r="AG581" i="9"/>
  <c r="Z581" i="9"/>
  <c r="W581" i="9"/>
  <c r="P581" i="9"/>
  <c r="M581" i="9"/>
  <c r="J581" i="9"/>
  <c r="G581" i="9"/>
  <c r="F581" i="9"/>
  <c r="E581" i="9"/>
  <c r="AP580" i="9"/>
  <c r="AO580" i="9"/>
  <c r="AN580" i="9"/>
  <c r="AG580" i="9"/>
  <c r="Z580" i="9"/>
  <c r="W580" i="9"/>
  <c r="P580" i="9"/>
  <c r="M580" i="9"/>
  <c r="J580" i="9"/>
  <c r="G580" i="9"/>
  <c r="F580" i="9"/>
  <c r="E580" i="9"/>
  <c r="AP579" i="9"/>
  <c r="AO579" i="9"/>
  <c r="AN579" i="9"/>
  <c r="AG579" i="9"/>
  <c r="Z579" i="9"/>
  <c r="W579" i="9"/>
  <c r="P579" i="9"/>
  <c r="M579" i="9"/>
  <c r="J579" i="9"/>
  <c r="G579" i="9"/>
  <c r="F579" i="9"/>
  <c r="E579" i="9"/>
  <c r="AP578" i="9"/>
  <c r="AO578" i="9"/>
  <c r="AN578" i="9"/>
  <c r="AG578" i="9"/>
  <c r="Z578" i="9"/>
  <c r="W578" i="9"/>
  <c r="P578" i="9"/>
  <c r="M578" i="9"/>
  <c r="J578" i="9"/>
  <c r="G578" i="9"/>
  <c r="F578" i="9"/>
  <c r="E578" i="9"/>
  <c r="AP577" i="9"/>
  <c r="AO577" i="9"/>
  <c r="AN577" i="9"/>
  <c r="AG577" i="9"/>
  <c r="Z577" i="9"/>
  <c r="W577" i="9"/>
  <c r="P577" i="9"/>
  <c r="M577" i="9"/>
  <c r="J577" i="9"/>
  <c r="G577" i="9"/>
  <c r="F577" i="9"/>
  <c r="E577" i="9"/>
  <c r="AP576" i="9"/>
  <c r="AO576" i="9"/>
  <c r="AN576" i="9"/>
  <c r="AG576" i="9"/>
  <c r="Z576" i="9"/>
  <c r="W576" i="9"/>
  <c r="P576" i="9"/>
  <c r="M576" i="9"/>
  <c r="J576" i="9"/>
  <c r="G576" i="9"/>
  <c r="F576" i="9"/>
  <c r="E576" i="9"/>
  <c r="AP575" i="9"/>
  <c r="AO575" i="9"/>
  <c r="AN575" i="9"/>
  <c r="AG575" i="9"/>
  <c r="Z575" i="9"/>
  <c r="W575" i="9"/>
  <c r="P575" i="9"/>
  <c r="M575" i="9"/>
  <c r="J575" i="9"/>
  <c r="G575" i="9"/>
  <c r="F575" i="9"/>
  <c r="E575" i="9"/>
  <c r="AP574" i="9"/>
  <c r="AO574" i="9"/>
  <c r="AN574" i="9"/>
  <c r="AG574" i="9"/>
  <c r="Z574" i="9"/>
  <c r="W574" i="9"/>
  <c r="P574" i="9"/>
  <c r="M574" i="9"/>
  <c r="J574" i="9"/>
  <c r="G574" i="9"/>
  <c r="F574" i="9"/>
  <c r="E574" i="9"/>
  <c r="AP573" i="9"/>
  <c r="AO573" i="9"/>
  <c r="AN573" i="9"/>
  <c r="AG573" i="9"/>
  <c r="Z573" i="9"/>
  <c r="W573" i="9"/>
  <c r="P573" i="9"/>
  <c r="M573" i="9"/>
  <c r="J573" i="9"/>
  <c r="G573" i="9"/>
  <c r="F573" i="9"/>
  <c r="E573" i="9"/>
  <c r="D573" i="9" s="1"/>
  <c r="AP572" i="9"/>
  <c r="AO572" i="9"/>
  <c r="AN572" i="9"/>
  <c r="AG572" i="9"/>
  <c r="Z572" i="9"/>
  <c r="W572" i="9"/>
  <c r="P572" i="9"/>
  <c r="M572" i="9"/>
  <c r="J572" i="9"/>
  <c r="G572" i="9"/>
  <c r="F572" i="9"/>
  <c r="E572" i="9"/>
  <c r="AP571" i="9"/>
  <c r="AR571" i="9" s="1"/>
  <c r="AO571" i="9"/>
  <c r="AN571" i="9"/>
  <c r="AG571" i="9"/>
  <c r="Z571" i="9"/>
  <c r="W571" i="9"/>
  <c r="P571" i="9"/>
  <c r="M571" i="9"/>
  <c r="J571" i="9"/>
  <c r="G571" i="9"/>
  <c r="F571" i="9"/>
  <c r="E571" i="9"/>
  <c r="AP570" i="9"/>
  <c r="AR570" i="9" s="1"/>
  <c r="AO570" i="9"/>
  <c r="AN570" i="9"/>
  <c r="AG570" i="9"/>
  <c r="Z570" i="9"/>
  <c r="W570" i="9"/>
  <c r="P570" i="9"/>
  <c r="M570" i="9"/>
  <c r="J570" i="9"/>
  <c r="G570" i="9"/>
  <c r="F570" i="9"/>
  <c r="E570" i="9"/>
  <c r="AP569" i="9"/>
  <c r="AO569" i="9"/>
  <c r="AN569" i="9"/>
  <c r="AG569" i="9"/>
  <c r="Z569" i="9"/>
  <c r="W569" i="9"/>
  <c r="P569" i="9"/>
  <c r="M569" i="9"/>
  <c r="J569" i="9"/>
  <c r="G569" i="9"/>
  <c r="F569" i="9"/>
  <c r="E569" i="9"/>
  <c r="AP568" i="9"/>
  <c r="AO568" i="9"/>
  <c r="AN568" i="9"/>
  <c r="AG568" i="9"/>
  <c r="Z568" i="9"/>
  <c r="W568" i="9"/>
  <c r="P568" i="9"/>
  <c r="M568" i="9"/>
  <c r="J568" i="9"/>
  <c r="G568" i="9"/>
  <c r="F568" i="9"/>
  <c r="E568" i="9"/>
  <c r="D568" i="9"/>
  <c r="AP567" i="9"/>
  <c r="AO567" i="9"/>
  <c r="AN567" i="9"/>
  <c r="AG567" i="9"/>
  <c r="Z567" i="9"/>
  <c r="W567" i="9"/>
  <c r="P567" i="9"/>
  <c r="M567" i="9"/>
  <c r="J567" i="9"/>
  <c r="G567" i="9"/>
  <c r="F567" i="9"/>
  <c r="E567" i="9"/>
  <c r="AP566" i="9"/>
  <c r="AO566" i="9"/>
  <c r="AN566" i="9"/>
  <c r="AG566" i="9"/>
  <c r="Z566" i="9"/>
  <c r="W566" i="9"/>
  <c r="P566" i="9"/>
  <c r="M566" i="9"/>
  <c r="J566" i="9"/>
  <c r="G566" i="9"/>
  <c r="F566" i="9"/>
  <c r="E566" i="9"/>
  <c r="AP565" i="9"/>
  <c r="AO565" i="9"/>
  <c r="AN565" i="9"/>
  <c r="AG565" i="9"/>
  <c r="Z565" i="9"/>
  <c r="W565" i="9"/>
  <c r="P565" i="9"/>
  <c r="M565" i="9"/>
  <c r="J565" i="9"/>
  <c r="G565" i="9"/>
  <c r="F565" i="9"/>
  <c r="E565" i="9"/>
  <c r="AP564" i="9"/>
  <c r="AO564" i="9"/>
  <c r="AN564" i="9"/>
  <c r="AG564" i="9"/>
  <c r="Z564" i="9"/>
  <c r="W564" i="9"/>
  <c r="P564" i="9"/>
  <c r="M564" i="9"/>
  <c r="J564" i="9"/>
  <c r="G564" i="9"/>
  <c r="F564" i="9"/>
  <c r="E564" i="9"/>
  <c r="D564" i="9" s="1"/>
  <c r="AP563" i="9"/>
  <c r="AO563" i="9"/>
  <c r="AN563" i="9"/>
  <c r="AG563" i="9"/>
  <c r="Z563" i="9"/>
  <c r="W563" i="9"/>
  <c r="P563" i="9"/>
  <c r="M563" i="9"/>
  <c r="J563" i="9"/>
  <c r="G563" i="9"/>
  <c r="F563" i="9"/>
  <c r="E563" i="9"/>
  <c r="AP562" i="9"/>
  <c r="AO562" i="9"/>
  <c r="AN562" i="9"/>
  <c r="AG562" i="9"/>
  <c r="Z562" i="9"/>
  <c r="W562" i="9"/>
  <c r="P562" i="9"/>
  <c r="M562" i="9"/>
  <c r="J562" i="9"/>
  <c r="G562" i="9"/>
  <c r="F562" i="9"/>
  <c r="E562" i="9"/>
  <c r="AP561" i="9"/>
  <c r="AO561" i="9"/>
  <c r="AN561" i="9"/>
  <c r="AG561" i="9"/>
  <c r="Z561" i="9"/>
  <c r="W561" i="9"/>
  <c r="P561" i="9"/>
  <c r="M561" i="9"/>
  <c r="J561" i="9"/>
  <c r="G561" i="9"/>
  <c r="F561" i="9"/>
  <c r="E561" i="9"/>
  <c r="AP560" i="9"/>
  <c r="AO560" i="9"/>
  <c r="AN560" i="9"/>
  <c r="AG560" i="9"/>
  <c r="Z560" i="9"/>
  <c r="W560" i="9"/>
  <c r="P560" i="9"/>
  <c r="M560" i="9"/>
  <c r="J560" i="9"/>
  <c r="G560" i="9"/>
  <c r="F560" i="9"/>
  <c r="E560" i="9"/>
  <c r="AP559" i="9"/>
  <c r="AO559" i="9"/>
  <c r="AN559" i="9"/>
  <c r="AG559" i="9"/>
  <c r="Z559" i="9"/>
  <c r="W559" i="9"/>
  <c r="P559" i="9"/>
  <c r="M559" i="9"/>
  <c r="J559" i="9"/>
  <c r="G559" i="9"/>
  <c r="F559" i="9"/>
  <c r="E559" i="9"/>
  <c r="AP558" i="9"/>
  <c r="AO558" i="9"/>
  <c r="AN558" i="9"/>
  <c r="AG558" i="9"/>
  <c r="Z558" i="9"/>
  <c r="W558" i="9"/>
  <c r="P558" i="9"/>
  <c r="M558" i="9"/>
  <c r="J558" i="9"/>
  <c r="G558" i="9"/>
  <c r="F558" i="9"/>
  <c r="E558" i="9"/>
  <c r="AP557" i="9"/>
  <c r="AO557" i="9"/>
  <c r="AN557" i="9"/>
  <c r="AG557" i="9"/>
  <c r="Z557" i="9"/>
  <c r="W557" i="9"/>
  <c r="P557" i="9"/>
  <c r="M557" i="9"/>
  <c r="J557" i="9"/>
  <c r="G557" i="9"/>
  <c r="F557" i="9"/>
  <c r="E557" i="9"/>
  <c r="AP556" i="9"/>
  <c r="AO556" i="9"/>
  <c r="AN556" i="9"/>
  <c r="AG556" i="9"/>
  <c r="Z556" i="9"/>
  <c r="W556" i="9"/>
  <c r="P556" i="9"/>
  <c r="M556" i="9"/>
  <c r="J556" i="9"/>
  <c r="G556" i="9"/>
  <c r="F556" i="9"/>
  <c r="E556" i="9"/>
  <c r="AP555" i="9"/>
  <c r="AO555" i="9"/>
  <c r="AN555" i="9"/>
  <c r="AG555" i="9"/>
  <c r="Z555" i="9"/>
  <c r="W555" i="9"/>
  <c r="P555" i="9"/>
  <c r="M555" i="9"/>
  <c r="J555" i="9"/>
  <c r="G555" i="9"/>
  <c r="F555" i="9"/>
  <c r="E555" i="9"/>
  <c r="AP554" i="9"/>
  <c r="AO554" i="9"/>
  <c r="AN554" i="9"/>
  <c r="AG554" i="9"/>
  <c r="Z554" i="9"/>
  <c r="W554" i="9"/>
  <c r="P554" i="9"/>
  <c r="M554" i="9"/>
  <c r="J554" i="9"/>
  <c r="G554" i="9"/>
  <c r="F554" i="9"/>
  <c r="E554" i="9"/>
  <c r="AP553" i="9"/>
  <c r="AO553" i="9"/>
  <c r="AN553" i="9"/>
  <c r="AG553" i="9"/>
  <c r="Z553" i="9"/>
  <c r="W553" i="9"/>
  <c r="P553" i="9"/>
  <c r="M553" i="9"/>
  <c r="J553" i="9"/>
  <c r="G553" i="9"/>
  <c r="F553" i="9"/>
  <c r="E553" i="9"/>
  <c r="AP552" i="9"/>
  <c r="AO552" i="9"/>
  <c r="AN552" i="9"/>
  <c r="AG552" i="9"/>
  <c r="Z552" i="9"/>
  <c r="W552" i="9"/>
  <c r="P552" i="9"/>
  <c r="M552" i="9"/>
  <c r="J552" i="9"/>
  <c r="G552" i="9"/>
  <c r="F552" i="9"/>
  <c r="E552" i="9"/>
  <c r="AP551" i="9"/>
  <c r="AO551" i="9"/>
  <c r="AN551" i="9"/>
  <c r="AG551" i="9"/>
  <c r="Z551" i="9"/>
  <c r="W551" i="9"/>
  <c r="P551" i="9"/>
  <c r="M551" i="9"/>
  <c r="J551" i="9"/>
  <c r="G551" i="9"/>
  <c r="F551" i="9"/>
  <c r="E551" i="9"/>
  <c r="AP550" i="9"/>
  <c r="AO550" i="9"/>
  <c r="AN550" i="9"/>
  <c r="AG550" i="9"/>
  <c r="Z550" i="9"/>
  <c r="W550" i="9"/>
  <c r="P550" i="9"/>
  <c r="M550" i="9"/>
  <c r="J550" i="9"/>
  <c r="G550" i="9"/>
  <c r="F550" i="9"/>
  <c r="E550" i="9"/>
  <c r="AP549" i="9"/>
  <c r="AO549" i="9"/>
  <c r="AN549" i="9"/>
  <c r="AG549" i="9"/>
  <c r="Z549" i="9"/>
  <c r="W549" i="9"/>
  <c r="P549" i="9"/>
  <c r="M549" i="9"/>
  <c r="J549" i="9"/>
  <c r="G549" i="9"/>
  <c r="F549" i="9"/>
  <c r="E549" i="9"/>
  <c r="AP548" i="9"/>
  <c r="AO548" i="9"/>
  <c r="AN548" i="9"/>
  <c r="AG548" i="9"/>
  <c r="Z548" i="9"/>
  <c r="W548" i="9"/>
  <c r="P548" i="9"/>
  <c r="M548" i="9"/>
  <c r="J548" i="9"/>
  <c r="G548" i="9"/>
  <c r="F548" i="9"/>
  <c r="E548" i="9"/>
  <c r="AP547" i="9"/>
  <c r="AO547" i="9"/>
  <c r="AN547" i="9"/>
  <c r="AG547" i="9"/>
  <c r="Z547" i="9"/>
  <c r="W547" i="9"/>
  <c r="P547" i="9"/>
  <c r="M547" i="9"/>
  <c r="J547" i="9"/>
  <c r="G547" i="9"/>
  <c r="F547" i="9"/>
  <c r="E547" i="9"/>
  <c r="AP546" i="9"/>
  <c r="AO546" i="9"/>
  <c r="AN546" i="9"/>
  <c r="AG546" i="9"/>
  <c r="Z546" i="9"/>
  <c r="W546" i="9"/>
  <c r="P546" i="9"/>
  <c r="M546" i="9"/>
  <c r="J546" i="9"/>
  <c r="G546" i="9"/>
  <c r="F546" i="9"/>
  <c r="E546" i="9"/>
  <c r="AP545" i="9"/>
  <c r="AO545" i="9"/>
  <c r="AN545" i="9"/>
  <c r="AG545" i="9"/>
  <c r="Z545" i="9"/>
  <c r="W545" i="9"/>
  <c r="P545" i="9"/>
  <c r="M545" i="9"/>
  <c r="J545" i="9"/>
  <c r="G545" i="9"/>
  <c r="F545" i="9"/>
  <c r="E545" i="9"/>
  <c r="AP544" i="9"/>
  <c r="AO544" i="9"/>
  <c r="AN544" i="9"/>
  <c r="AG544" i="9"/>
  <c r="Z544" i="9"/>
  <c r="W544" i="9"/>
  <c r="P544" i="9"/>
  <c r="M544" i="9"/>
  <c r="J544" i="9"/>
  <c r="G544" i="9"/>
  <c r="F544" i="9"/>
  <c r="E544" i="9"/>
  <c r="AP543" i="9"/>
  <c r="AO543" i="9"/>
  <c r="AN543" i="9"/>
  <c r="AG543" i="9"/>
  <c r="Z543" i="9"/>
  <c r="W543" i="9"/>
  <c r="P543" i="9"/>
  <c r="M543" i="9"/>
  <c r="J543" i="9"/>
  <c r="G543" i="9"/>
  <c r="F543" i="9"/>
  <c r="E543" i="9"/>
  <c r="AP542" i="9"/>
  <c r="AO542" i="9"/>
  <c r="AN542" i="9"/>
  <c r="AG542" i="9"/>
  <c r="Z542" i="9"/>
  <c r="W542" i="9"/>
  <c r="P542" i="9"/>
  <c r="M542" i="9"/>
  <c r="J542" i="9"/>
  <c r="G542" i="9"/>
  <c r="F542" i="9"/>
  <c r="E542" i="9"/>
  <c r="AP541" i="9"/>
  <c r="AO541" i="9"/>
  <c r="AN541" i="9"/>
  <c r="AG541" i="9"/>
  <c r="Z541" i="9"/>
  <c r="W541" i="9"/>
  <c r="P541" i="9"/>
  <c r="M541" i="9"/>
  <c r="J541" i="9"/>
  <c r="G541" i="9"/>
  <c r="F541" i="9"/>
  <c r="E541" i="9"/>
  <c r="AP540" i="9"/>
  <c r="AO540" i="9"/>
  <c r="AN540" i="9"/>
  <c r="AG540" i="9"/>
  <c r="Z540" i="9"/>
  <c r="W540" i="9"/>
  <c r="P540" i="9"/>
  <c r="M540" i="9"/>
  <c r="J540" i="9"/>
  <c r="G540" i="9"/>
  <c r="F540" i="9"/>
  <c r="E540" i="9"/>
  <c r="AP539" i="9"/>
  <c r="AO539" i="9"/>
  <c r="AN539" i="9"/>
  <c r="AG539" i="9"/>
  <c r="Z539" i="9"/>
  <c r="W539" i="9"/>
  <c r="P539" i="9"/>
  <c r="M539" i="9"/>
  <c r="J539" i="9"/>
  <c r="G539" i="9"/>
  <c r="F539" i="9"/>
  <c r="E539" i="9"/>
  <c r="AP538" i="9"/>
  <c r="AO538" i="9"/>
  <c r="AN538" i="9"/>
  <c r="AG538" i="9"/>
  <c r="Z538" i="9"/>
  <c r="W538" i="9"/>
  <c r="P538" i="9"/>
  <c r="M538" i="9"/>
  <c r="J538" i="9"/>
  <c r="G538" i="9"/>
  <c r="F538" i="9"/>
  <c r="E538" i="9"/>
  <c r="AP537" i="9"/>
  <c r="AO537" i="9"/>
  <c r="AN537" i="9"/>
  <c r="AG537" i="9"/>
  <c r="Z537" i="9"/>
  <c r="W537" i="9"/>
  <c r="P537" i="9"/>
  <c r="M537" i="9"/>
  <c r="J537" i="9"/>
  <c r="G537" i="9"/>
  <c r="F537" i="9"/>
  <c r="E537" i="9"/>
  <c r="AP536" i="9"/>
  <c r="AO536" i="9"/>
  <c r="AN536" i="9"/>
  <c r="AG536" i="9"/>
  <c r="Z536" i="9"/>
  <c r="W536" i="9"/>
  <c r="P536" i="9"/>
  <c r="M536" i="9"/>
  <c r="J536" i="9"/>
  <c r="G536" i="9"/>
  <c r="F536" i="9"/>
  <c r="E536" i="9"/>
  <c r="AP535" i="9"/>
  <c r="AO535" i="9"/>
  <c r="AN535" i="9"/>
  <c r="AG535" i="9"/>
  <c r="Z535" i="9"/>
  <c r="W535" i="9"/>
  <c r="P535" i="9"/>
  <c r="M535" i="9"/>
  <c r="J535" i="9"/>
  <c r="G535" i="9"/>
  <c r="F535" i="9"/>
  <c r="E535" i="9"/>
  <c r="AP534" i="9"/>
  <c r="AO534" i="9"/>
  <c r="AN534" i="9"/>
  <c r="AG534" i="9"/>
  <c r="Z534" i="9"/>
  <c r="W534" i="9"/>
  <c r="P534" i="9"/>
  <c r="M534" i="9"/>
  <c r="J534" i="9"/>
  <c r="G534" i="9"/>
  <c r="F534" i="9"/>
  <c r="E534" i="9"/>
  <c r="AP533" i="9"/>
  <c r="AO533" i="9"/>
  <c r="AN533" i="9"/>
  <c r="AG533" i="9"/>
  <c r="Z533" i="9"/>
  <c r="W533" i="9"/>
  <c r="P533" i="9"/>
  <c r="M533" i="9"/>
  <c r="J533" i="9"/>
  <c r="G533" i="9"/>
  <c r="F533" i="9"/>
  <c r="E533" i="9"/>
  <c r="AP532" i="9"/>
  <c r="AO532" i="9"/>
  <c r="AN532" i="9"/>
  <c r="AG532" i="9"/>
  <c r="Z532" i="9"/>
  <c r="W532" i="9"/>
  <c r="P532" i="9"/>
  <c r="M532" i="9"/>
  <c r="J532" i="9"/>
  <c r="G532" i="9"/>
  <c r="F532" i="9"/>
  <c r="E532" i="9"/>
  <c r="AP531" i="9"/>
  <c r="AO531" i="9"/>
  <c r="AN531" i="9"/>
  <c r="AG531" i="9"/>
  <c r="Z531" i="9"/>
  <c r="W531" i="9"/>
  <c r="P531" i="9"/>
  <c r="M531" i="9"/>
  <c r="J531" i="9"/>
  <c r="G531" i="9"/>
  <c r="F531" i="9"/>
  <c r="E531" i="9"/>
  <c r="AP530" i="9"/>
  <c r="AO530" i="9"/>
  <c r="AN530" i="9"/>
  <c r="AG530" i="9"/>
  <c r="Z530" i="9"/>
  <c r="W530" i="9"/>
  <c r="P530" i="9"/>
  <c r="M530" i="9"/>
  <c r="J530" i="9"/>
  <c r="G530" i="9"/>
  <c r="F530" i="9"/>
  <c r="E530" i="9"/>
  <c r="AP529" i="9"/>
  <c r="AO529" i="9"/>
  <c r="AN529" i="9"/>
  <c r="AG529" i="9"/>
  <c r="Z529" i="9"/>
  <c r="W529" i="9"/>
  <c r="P529" i="9"/>
  <c r="M529" i="9"/>
  <c r="J529" i="9"/>
  <c r="G529" i="9"/>
  <c r="F529" i="9"/>
  <c r="E529" i="9"/>
  <c r="AP528" i="9"/>
  <c r="AO528" i="9"/>
  <c r="AN528" i="9"/>
  <c r="AG528" i="9"/>
  <c r="Z528" i="9"/>
  <c r="W528" i="9"/>
  <c r="P528" i="9"/>
  <c r="M528" i="9"/>
  <c r="J528" i="9"/>
  <c r="G528" i="9"/>
  <c r="F528" i="9"/>
  <c r="E528" i="9"/>
  <c r="AP527" i="9"/>
  <c r="AO527" i="9"/>
  <c r="AN527" i="9"/>
  <c r="AG527" i="9"/>
  <c r="Z527" i="9"/>
  <c r="W527" i="9"/>
  <c r="P527" i="9"/>
  <c r="M527" i="9"/>
  <c r="J527" i="9"/>
  <c r="G527" i="9"/>
  <c r="F527" i="9"/>
  <c r="E527" i="9"/>
  <c r="AP526" i="9"/>
  <c r="AO526" i="9"/>
  <c r="AN526" i="9"/>
  <c r="AG526" i="9"/>
  <c r="Z526" i="9"/>
  <c r="W526" i="9"/>
  <c r="P526" i="9"/>
  <c r="M526" i="9"/>
  <c r="J526" i="9"/>
  <c r="G526" i="9"/>
  <c r="F526" i="9"/>
  <c r="E526" i="9"/>
  <c r="AP525" i="9"/>
  <c r="AO525" i="9"/>
  <c r="AN525" i="9"/>
  <c r="AG525" i="9"/>
  <c r="Z525" i="9"/>
  <c r="W525" i="9"/>
  <c r="P525" i="9"/>
  <c r="M525" i="9"/>
  <c r="J525" i="9"/>
  <c r="G525" i="9"/>
  <c r="F525" i="9"/>
  <c r="E525" i="9"/>
  <c r="AP524" i="9"/>
  <c r="AO524" i="9"/>
  <c r="AN524" i="9"/>
  <c r="AG524" i="9"/>
  <c r="Z524" i="9"/>
  <c r="W524" i="9"/>
  <c r="P524" i="9"/>
  <c r="M524" i="9"/>
  <c r="J524" i="9"/>
  <c r="G524" i="9"/>
  <c r="F524" i="9"/>
  <c r="E524" i="9"/>
  <c r="AP523" i="9"/>
  <c r="AO523" i="9"/>
  <c r="AN523" i="9"/>
  <c r="AG523" i="9"/>
  <c r="Z523" i="9"/>
  <c r="W523" i="9"/>
  <c r="P523" i="9"/>
  <c r="M523" i="9"/>
  <c r="J523" i="9"/>
  <c r="G523" i="9"/>
  <c r="F523" i="9"/>
  <c r="E523" i="9"/>
  <c r="AP522" i="9"/>
  <c r="AO522" i="9"/>
  <c r="AN522" i="9"/>
  <c r="AG522" i="9"/>
  <c r="Z522" i="9"/>
  <c r="W522" i="9"/>
  <c r="P522" i="9"/>
  <c r="M522" i="9"/>
  <c r="J522" i="9"/>
  <c r="G522" i="9"/>
  <c r="F522" i="9"/>
  <c r="E522" i="9"/>
  <c r="AP521" i="9"/>
  <c r="AO521" i="9"/>
  <c r="AN521" i="9"/>
  <c r="AG521" i="9"/>
  <c r="Z521" i="9"/>
  <c r="W521" i="9"/>
  <c r="P521" i="9"/>
  <c r="M521" i="9"/>
  <c r="J521" i="9"/>
  <c r="G521" i="9"/>
  <c r="F521" i="9"/>
  <c r="E521" i="9"/>
  <c r="AP520" i="9"/>
  <c r="AO520" i="9"/>
  <c r="AN520" i="9"/>
  <c r="AG520" i="9"/>
  <c r="Z520" i="9"/>
  <c r="W520" i="9"/>
  <c r="P520" i="9"/>
  <c r="M520" i="9"/>
  <c r="J520" i="9"/>
  <c r="G520" i="9"/>
  <c r="F520" i="9"/>
  <c r="E520" i="9"/>
  <c r="AP519" i="9"/>
  <c r="AO519" i="9"/>
  <c r="AN519" i="9"/>
  <c r="AG519" i="9"/>
  <c r="Z519" i="9"/>
  <c r="W519" i="9"/>
  <c r="P519" i="9"/>
  <c r="M519" i="9"/>
  <c r="J519" i="9"/>
  <c r="G519" i="9"/>
  <c r="F519" i="9"/>
  <c r="E519" i="9"/>
  <c r="AP518" i="9"/>
  <c r="AO518" i="9"/>
  <c r="AN518" i="9"/>
  <c r="AG518" i="9"/>
  <c r="Z518" i="9"/>
  <c r="W518" i="9"/>
  <c r="P518" i="9"/>
  <c r="M518" i="9"/>
  <c r="J518" i="9"/>
  <c r="G518" i="9"/>
  <c r="F518" i="9"/>
  <c r="E518" i="9"/>
  <c r="AP517" i="9"/>
  <c r="AO517" i="9"/>
  <c r="AN517" i="9"/>
  <c r="AG517" i="9"/>
  <c r="Z517" i="9"/>
  <c r="W517" i="9"/>
  <c r="P517" i="9"/>
  <c r="M517" i="9"/>
  <c r="J517" i="9"/>
  <c r="G517" i="9"/>
  <c r="F517" i="9"/>
  <c r="E517" i="9"/>
  <c r="AP516" i="9"/>
  <c r="AO516" i="9"/>
  <c r="AN516" i="9"/>
  <c r="AG516" i="9"/>
  <c r="Z516" i="9"/>
  <c r="W516" i="9"/>
  <c r="P516" i="9"/>
  <c r="M516" i="9"/>
  <c r="J516" i="9"/>
  <c r="G516" i="9"/>
  <c r="F516" i="9"/>
  <c r="E516" i="9"/>
  <c r="AP515" i="9"/>
  <c r="AO515" i="9"/>
  <c r="AN515" i="9"/>
  <c r="AG515" i="9"/>
  <c r="Z515" i="9"/>
  <c r="W515" i="9"/>
  <c r="P515" i="9"/>
  <c r="M515" i="9"/>
  <c r="J515" i="9"/>
  <c r="G515" i="9"/>
  <c r="F515" i="9"/>
  <c r="E515" i="9"/>
  <c r="AP514" i="9"/>
  <c r="AO514" i="9"/>
  <c r="AN514" i="9"/>
  <c r="AG514" i="9"/>
  <c r="Z514" i="9"/>
  <c r="W514" i="9"/>
  <c r="P514" i="9"/>
  <c r="M514" i="9"/>
  <c r="J514" i="9"/>
  <c r="G514" i="9"/>
  <c r="F514" i="9"/>
  <c r="E514" i="9"/>
  <c r="AP513" i="9"/>
  <c r="AO513" i="9"/>
  <c r="AN513" i="9"/>
  <c r="AG513" i="9"/>
  <c r="Z513" i="9"/>
  <c r="W513" i="9"/>
  <c r="P513" i="9"/>
  <c r="M513" i="9"/>
  <c r="J513" i="9"/>
  <c r="G513" i="9"/>
  <c r="F513" i="9"/>
  <c r="E513" i="9"/>
  <c r="AP512" i="9"/>
  <c r="AO512" i="9"/>
  <c r="AN512" i="9"/>
  <c r="AG512" i="9"/>
  <c r="Z512" i="9"/>
  <c r="W512" i="9"/>
  <c r="P512" i="9"/>
  <c r="M512" i="9"/>
  <c r="J512" i="9"/>
  <c r="G512" i="9"/>
  <c r="F512" i="9"/>
  <c r="E512" i="9"/>
  <c r="AP511" i="9"/>
  <c r="AO511" i="9"/>
  <c r="AN511" i="9"/>
  <c r="AG511" i="9"/>
  <c r="Z511" i="9"/>
  <c r="W511" i="9"/>
  <c r="P511" i="9"/>
  <c r="M511" i="9"/>
  <c r="J511" i="9"/>
  <c r="G511" i="9"/>
  <c r="F511" i="9"/>
  <c r="E511" i="9"/>
  <c r="AP510" i="9"/>
  <c r="AR510" i="9" s="1"/>
  <c r="AO510" i="9"/>
  <c r="AN510" i="9"/>
  <c r="AG510" i="9"/>
  <c r="Z510" i="9"/>
  <c r="W510" i="9"/>
  <c r="P510" i="9"/>
  <c r="M510" i="9"/>
  <c r="J510" i="9"/>
  <c r="G510" i="9"/>
  <c r="F510" i="9"/>
  <c r="E510" i="9"/>
  <c r="AP509" i="9"/>
  <c r="AO509" i="9"/>
  <c r="AN509" i="9"/>
  <c r="AG509" i="9"/>
  <c r="Z509" i="9"/>
  <c r="W509" i="9"/>
  <c r="P509" i="9"/>
  <c r="M509" i="9"/>
  <c r="J509" i="9"/>
  <c r="G509" i="9"/>
  <c r="F509" i="9"/>
  <c r="E509" i="9"/>
  <c r="AP508" i="9"/>
  <c r="AO508" i="9"/>
  <c r="AN508" i="9"/>
  <c r="AG508" i="9"/>
  <c r="Z508" i="9"/>
  <c r="W508" i="9"/>
  <c r="P508" i="9"/>
  <c r="M508" i="9"/>
  <c r="J508" i="9"/>
  <c r="G508" i="9"/>
  <c r="F508" i="9"/>
  <c r="E508" i="9"/>
  <c r="AP507" i="9"/>
  <c r="AO507" i="9"/>
  <c r="AN507" i="9"/>
  <c r="AG507" i="9"/>
  <c r="Z507" i="9"/>
  <c r="W507" i="9"/>
  <c r="P507" i="9"/>
  <c r="M507" i="9"/>
  <c r="J507" i="9"/>
  <c r="G507" i="9"/>
  <c r="F507" i="9"/>
  <c r="E507" i="9"/>
  <c r="AP506" i="9"/>
  <c r="AR506" i="9" s="1"/>
  <c r="AO506" i="9"/>
  <c r="AN506" i="9"/>
  <c r="AG506" i="9"/>
  <c r="Z506" i="9"/>
  <c r="W506" i="9"/>
  <c r="P506" i="9"/>
  <c r="M506" i="9"/>
  <c r="J506" i="9"/>
  <c r="G506" i="9"/>
  <c r="F506" i="9"/>
  <c r="E506" i="9"/>
  <c r="AP505" i="9"/>
  <c r="AO505" i="9"/>
  <c r="AN505" i="9"/>
  <c r="AG505" i="9"/>
  <c r="Z505" i="9"/>
  <c r="W505" i="9"/>
  <c r="P505" i="9"/>
  <c r="M505" i="9"/>
  <c r="J505" i="9"/>
  <c r="G505" i="9"/>
  <c r="F505" i="9"/>
  <c r="E505" i="9"/>
  <c r="AP504" i="9"/>
  <c r="AO504" i="9"/>
  <c r="AN504" i="9"/>
  <c r="AG504" i="9"/>
  <c r="Z504" i="9"/>
  <c r="W504" i="9"/>
  <c r="P504" i="9"/>
  <c r="M504" i="9"/>
  <c r="J504" i="9"/>
  <c r="G504" i="9"/>
  <c r="F504" i="9"/>
  <c r="E504" i="9"/>
  <c r="AP503" i="9"/>
  <c r="AO503" i="9"/>
  <c r="AN503" i="9"/>
  <c r="AG503" i="9"/>
  <c r="Z503" i="9"/>
  <c r="W503" i="9"/>
  <c r="P503" i="9"/>
  <c r="M503" i="9"/>
  <c r="J503" i="9"/>
  <c r="G503" i="9"/>
  <c r="F503" i="9"/>
  <c r="E503" i="9"/>
  <c r="AP502" i="9"/>
  <c r="AO502" i="9"/>
  <c r="AN502" i="9"/>
  <c r="AG502" i="9"/>
  <c r="Z502" i="9"/>
  <c r="W502" i="9"/>
  <c r="P502" i="9"/>
  <c r="M502" i="9"/>
  <c r="J502" i="9"/>
  <c r="G502" i="9"/>
  <c r="F502" i="9"/>
  <c r="E502" i="9"/>
  <c r="AP501" i="9"/>
  <c r="AO501" i="9"/>
  <c r="AN501" i="9"/>
  <c r="AG501" i="9"/>
  <c r="Z501" i="9"/>
  <c r="W501" i="9"/>
  <c r="P501" i="9"/>
  <c r="M501" i="9"/>
  <c r="J501" i="9"/>
  <c r="G501" i="9"/>
  <c r="F501" i="9"/>
  <c r="E501" i="9"/>
  <c r="AP500" i="9"/>
  <c r="AO500" i="9"/>
  <c r="AN500" i="9"/>
  <c r="AG500" i="9"/>
  <c r="Z500" i="9"/>
  <c r="W500" i="9"/>
  <c r="P500" i="9"/>
  <c r="M500" i="9"/>
  <c r="J500" i="9"/>
  <c r="G500" i="9"/>
  <c r="F500" i="9"/>
  <c r="E500" i="9"/>
  <c r="AP499" i="9"/>
  <c r="AO499" i="9"/>
  <c r="AN499" i="9"/>
  <c r="AG499" i="9"/>
  <c r="Z499" i="9"/>
  <c r="W499" i="9"/>
  <c r="P499" i="9"/>
  <c r="M499" i="9"/>
  <c r="J499" i="9"/>
  <c r="G499" i="9"/>
  <c r="F499" i="9"/>
  <c r="E499" i="9"/>
  <c r="AP498" i="9"/>
  <c r="AO498" i="9"/>
  <c r="AN498" i="9"/>
  <c r="AG498" i="9"/>
  <c r="Z498" i="9"/>
  <c r="W498" i="9"/>
  <c r="P498" i="9"/>
  <c r="M498" i="9"/>
  <c r="J498" i="9"/>
  <c r="G498" i="9"/>
  <c r="F498" i="9"/>
  <c r="E498" i="9"/>
  <c r="D498" i="9" s="1"/>
  <c r="AP497" i="9"/>
  <c r="AO497" i="9"/>
  <c r="AN497" i="9"/>
  <c r="AG497" i="9"/>
  <c r="Z497" i="9"/>
  <c r="W497" i="9"/>
  <c r="P497" i="9"/>
  <c r="M497" i="9"/>
  <c r="J497" i="9"/>
  <c r="G497" i="9"/>
  <c r="F497" i="9"/>
  <c r="D497" i="9" s="1"/>
  <c r="E497" i="9"/>
  <c r="AP496" i="9"/>
  <c r="AO496" i="9"/>
  <c r="AN496" i="9"/>
  <c r="AG496" i="9"/>
  <c r="Z496" i="9"/>
  <c r="W496" i="9"/>
  <c r="P496" i="9"/>
  <c r="M496" i="9"/>
  <c r="J496" i="9"/>
  <c r="G496" i="9"/>
  <c r="F496" i="9"/>
  <c r="E496" i="9"/>
  <c r="AP495" i="9"/>
  <c r="AO495" i="9"/>
  <c r="AN495" i="9"/>
  <c r="AG495" i="9"/>
  <c r="Z495" i="9"/>
  <c r="W495" i="9"/>
  <c r="P495" i="9"/>
  <c r="M495" i="9"/>
  <c r="J495" i="9"/>
  <c r="G495" i="9"/>
  <c r="F495" i="9"/>
  <c r="D495" i="9" s="1"/>
  <c r="E495" i="9"/>
  <c r="AP494" i="9"/>
  <c r="AO494" i="9"/>
  <c r="AN494" i="9"/>
  <c r="AG494" i="9"/>
  <c r="Z494" i="9"/>
  <c r="W494" i="9"/>
  <c r="P494" i="9"/>
  <c r="M494" i="9"/>
  <c r="J494" i="9"/>
  <c r="G494" i="9"/>
  <c r="F494" i="9"/>
  <c r="E494" i="9"/>
  <c r="AP493" i="9"/>
  <c r="AO493" i="9"/>
  <c r="AN493" i="9"/>
  <c r="AG493" i="9"/>
  <c r="Z493" i="9"/>
  <c r="W493" i="9"/>
  <c r="P493" i="9"/>
  <c r="M493" i="9"/>
  <c r="J493" i="9"/>
  <c r="G493" i="9"/>
  <c r="F493" i="9"/>
  <c r="E493" i="9"/>
  <c r="AP492" i="9"/>
  <c r="AO492" i="9"/>
  <c r="AN492" i="9"/>
  <c r="AG492" i="9"/>
  <c r="Z492" i="9"/>
  <c r="W492" i="9"/>
  <c r="P492" i="9"/>
  <c r="M492" i="9"/>
  <c r="J492" i="9"/>
  <c r="G492" i="9"/>
  <c r="F492" i="9"/>
  <c r="E492" i="9"/>
  <c r="AP491" i="9"/>
  <c r="AO491" i="9"/>
  <c r="AN491" i="9"/>
  <c r="AG491" i="9"/>
  <c r="Z491" i="9"/>
  <c r="W491" i="9"/>
  <c r="P491" i="9"/>
  <c r="M491" i="9"/>
  <c r="J491" i="9"/>
  <c r="G491" i="9"/>
  <c r="F491" i="9"/>
  <c r="E491" i="9"/>
  <c r="AP490" i="9"/>
  <c r="AO490" i="9"/>
  <c r="AN490" i="9"/>
  <c r="AG490" i="9"/>
  <c r="Z490" i="9"/>
  <c r="W490" i="9"/>
  <c r="P490" i="9"/>
  <c r="M490" i="9"/>
  <c r="J490" i="9"/>
  <c r="G490" i="9"/>
  <c r="F490" i="9"/>
  <c r="E490" i="9"/>
  <c r="AP489" i="9"/>
  <c r="AO489" i="9"/>
  <c r="AN489" i="9"/>
  <c r="AG489" i="9"/>
  <c r="Z489" i="9"/>
  <c r="W489" i="9"/>
  <c r="P489" i="9"/>
  <c r="M489" i="9"/>
  <c r="J489" i="9"/>
  <c r="G489" i="9"/>
  <c r="F489" i="9"/>
  <c r="E489" i="9"/>
  <c r="AP488" i="9"/>
  <c r="AO488" i="9"/>
  <c r="AN488" i="9"/>
  <c r="AG488" i="9"/>
  <c r="Z488" i="9"/>
  <c r="W488" i="9"/>
  <c r="P488" i="9"/>
  <c r="M488" i="9"/>
  <c r="J488" i="9"/>
  <c r="G488" i="9"/>
  <c r="F488" i="9"/>
  <c r="E488" i="9"/>
  <c r="AP487" i="9"/>
  <c r="AO487" i="9"/>
  <c r="AN487" i="9"/>
  <c r="AG487" i="9"/>
  <c r="Z487" i="9"/>
  <c r="W487" i="9"/>
  <c r="P487" i="9"/>
  <c r="M487" i="9"/>
  <c r="J487" i="9"/>
  <c r="G487" i="9"/>
  <c r="F487" i="9"/>
  <c r="E487" i="9"/>
  <c r="AP486" i="9"/>
  <c r="AO486" i="9"/>
  <c r="AN486" i="9"/>
  <c r="AG486" i="9"/>
  <c r="Z486" i="9"/>
  <c r="W486" i="9"/>
  <c r="P486" i="9"/>
  <c r="M486" i="9"/>
  <c r="J486" i="9"/>
  <c r="G486" i="9"/>
  <c r="F486" i="9"/>
  <c r="E486" i="9"/>
  <c r="AP485" i="9"/>
  <c r="AO485" i="9"/>
  <c r="AN485" i="9"/>
  <c r="AG485" i="9"/>
  <c r="Z485" i="9"/>
  <c r="W485" i="9"/>
  <c r="P485" i="9"/>
  <c r="M485" i="9"/>
  <c r="J485" i="9"/>
  <c r="G485" i="9"/>
  <c r="F485" i="9"/>
  <c r="E485" i="9"/>
  <c r="AP484" i="9"/>
  <c r="AO484" i="9"/>
  <c r="AN484" i="9"/>
  <c r="AG484" i="9"/>
  <c r="Z484" i="9"/>
  <c r="W484" i="9"/>
  <c r="P484" i="9"/>
  <c r="M484" i="9"/>
  <c r="J484" i="9"/>
  <c r="G484" i="9"/>
  <c r="F484" i="9"/>
  <c r="E484" i="9"/>
  <c r="AP483" i="9"/>
  <c r="AO483" i="9"/>
  <c r="AN483" i="9"/>
  <c r="AG483" i="9"/>
  <c r="Z483" i="9"/>
  <c r="W483" i="9"/>
  <c r="P483" i="9"/>
  <c r="M483" i="9"/>
  <c r="J483" i="9"/>
  <c r="G483" i="9"/>
  <c r="F483" i="9"/>
  <c r="E483" i="9"/>
  <c r="AP482" i="9"/>
  <c r="AO482" i="9"/>
  <c r="AN482" i="9"/>
  <c r="AG482" i="9"/>
  <c r="Z482" i="9"/>
  <c r="W482" i="9"/>
  <c r="P482" i="9"/>
  <c r="M482" i="9"/>
  <c r="J482" i="9"/>
  <c r="G482" i="9"/>
  <c r="F482" i="9"/>
  <c r="E482" i="9"/>
  <c r="AP481" i="9"/>
  <c r="AO481" i="9"/>
  <c r="AN481" i="9"/>
  <c r="AG481" i="9"/>
  <c r="Z481" i="9"/>
  <c r="W481" i="9"/>
  <c r="P481" i="9"/>
  <c r="M481" i="9"/>
  <c r="J481" i="9"/>
  <c r="G481" i="9"/>
  <c r="F481" i="9"/>
  <c r="E481" i="9"/>
  <c r="AP480" i="9"/>
  <c r="AO480" i="9"/>
  <c r="AN480" i="9"/>
  <c r="AG480" i="9"/>
  <c r="Z480" i="9"/>
  <c r="W480" i="9"/>
  <c r="P480" i="9"/>
  <c r="M480" i="9"/>
  <c r="J480" i="9"/>
  <c r="G480" i="9"/>
  <c r="F480" i="9"/>
  <c r="E480" i="9"/>
  <c r="AP479" i="9"/>
  <c r="AO479" i="9"/>
  <c r="AR479" i="9" s="1"/>
  <c r="AN479" i="9"/>
  <c r="AG479" i="9"/>
  <c r="Z479" i="9"/>
  <c r="W479" i="9"/>
  <c r="P479" i="9"/>
  <c r="M479" i="9"/>
  <c r="J479" i="9"/>
  <c r="G479" i="9"/>
  <c r="F479" i="9"/>
  <c r="D479" i="9" s="1"/>
  <c r="E479" i="9"/>
  <c r="AP478" i="9"/>
  <c r="AO478" i="9"/>
  <c r="AN478" i="9"/>
  <c r="AG478" i="9"/>
  <c r="Z478" i="9"/>
  <c r="W478" i="9"/>
  <c r="P478" i="9"/>
  <c r="M478" i="9"/>
  <c r="J478" i="9"/>
  <c r="G478" i="9"/>
  <c r="F478" i="9"/>
  <c r="E478" i="9"/>
  <c r="AP477" i="9"/>
  <c r="AO477" i="9"/>
  <c r="AN477" i="9"/>
  <c r="AG477" i="9"/>
  <c r="Z477" i="9"/>
  <c r="W477" i="9"/>
  <c r="P477" i="9"/>
  <c r="M477" i="9"/>
  <c r="J477" i="9"/>
  <c r="G477" i="9"/>
  <c r="F477" i="9"/>
  <c r="D477" i="9" s="1"/>
  <c r="E477" i="9"/>
  <c r="AP476" i="9"/>
  <c r="AO476" i="9"/>
  <c r="AN476" i="9"/>
  <c r="AG476" i="9"/>
  <c r="Z476" i="9"/>
  <c r="W476" i="9"/>
  <c r="P476" i="9"/>
  <c r="M476" i="9"/>
  <c r="J476" i="9"/>
  <c r="G476" i="9"/>
  <c r="F476" i="9"/>
  <c r="E476" i="9"/>
  <c r="AP475" i="9"/>
  <c r="AO475" i="9"/>
  <c r="AN475" i="9"/>
  <c r="AG475" i="9"/>
  <c r="Z475" i="9"/>
  <c r="W475" i="9"/>
  <c r="P475" i="9"/>
  <c r="M475" i="9"/>
  <c r="J475" i="9"/>
  <c r="G475" i="9"/>
  <c r="F475" i="9"/>
  <c r="E475" i="9"/>
  <c r="AP474" i="9"/>
  <c r="AO474" i="9"/>
  <c r="AN474" i="9"/>
  <c r="AG474" i="9"/>
  <c r="Z474" i="9"/>
  <c r="W474" i="9"/>
  <c r="P474" i="9"/>
  <c r="M474" i="9"/>
  <c r="J474" i="9"/>
  <c r="G474" i="9"/>
  <c r="F474" i="9"/>
  <c r="E474" i="9"/>
  <c r="AP473" i="9"/>
  <c r="AO473" i="9"/>
  <c r="AN473" i="9"/>
  <c r="AG473" i="9"/>
  <c r="Z473" i="9"/>
  <c r="W473" i="9"/>
  <c r="P473" i="9"/>
  <c r="M473" i="9"/>
  <c r="J473" i="9"/>
  <c r="G473" i="9"/>
  <c r="F473" i="9"/>
  <c r="E473" i="9"/>
  <c r="AP472" i="9"/>
  <c r="AO472" i="9"/>
  <c r="AN472" i="9"/>
  <c r="AG472" i="9"/>
  <c r="Z472" i="9"/>
  <c r="W472" i="9"/>
  <c r="P472" i="9"/>
  <c r="M472" i="9"/>
  <c r="J472" i="9"/>
  <c r="G472" i="9"/>
  <c r="F472" i="9"/>
  <c r="E472" i="9"/>
  <c r="AP471" i="9"/>
  <c r="AO471" i="9"/>
  <c r="AN471" i="9"/>
  <c r="AG471" i="9"/>
  <c r="Z471" i="9"/>
  <c r="W471" i="9"/>
  <c r="P471" i="9"/>
  <c r="M471" i="9"/>
  <c r="J471" i="9"/>
  <c r="G471" i="9"/>
  <c r="F471" i="9"/>
  <c r="E471" i="9"/>
  <c r="AP470" i="9"/>
  <c r="AO470" i="9"/>
  <c r="AN470" i="9"/>
  <c r="AG470" i="9"/>
  <c r="Z470" i="9"/>
  <c r="W470" i="9"/>
  <c r="P470" i="9"/>
  <c r="M470" i="9"/>
  <c r="J470" i="9"/>
  <c r="G470" i="9"/>
  <c r="F470" i="9"/>
  <c r="E470" i="9"/>
  <c r="AP469" i="9"/>
  <c r="AO469" i="9"/>
  <c r="AN469" i="9"/>
  <c r="AG469" i="9"/>
  <c r="Z469" i="9"/>
  <c r="W469" i="9"/>
  <c r="P469" i="9"/>
  <c r="M469" i="9"/>
  <c r="J469" i="9"/>
  <c r="G469" i="9"/>
  <c r="F469" i="9"/>
  <c r="E469" i="9"/>
  <c r="AP468" i="9"/>
  <c r="AO468" i="9"/>
  <c r="AN468" i="9"/>
  <c r="AG468" i="9"/>
  <c r="Z468" i="9"/>
  <c r="W468" i="9"/>
  <c r="P468" i="9"/>
  <c r="M468" i="9"/>
  <c r="J468" i="9"/>
  <c r="G468" i="9"/>
  <c r="F468" i="9"/>
  <c r="E468" i="9"/>
  <c r="AP467" i="9"/>
  <c r="AO467" i="9"/>
  <c r="AN467" i="9"/>
  <c r="AG467" i="9"/>
  <c r="Z467" i="9"/>
  <c r="W467" i="9"/>
  <c r="P467" i="9"/>
  <c r="M467" i="9"/>
  <c r="J467" i="9"/>
  <c r="G467" i="9"/>
  <c r="F467" i="9"/>
  <c r="E467" i="9"/>
  <c r="AP466" i="9"/>
  <c r="AO466" i="9"/>
  <c r="AN466" i="9"/>
  <c r="AG466" i="9"/>
  <c r="Z466" i="9"/>
  <c r="W466" i="9"/>
  <c r="P466" i="9"/>
  <c r="M466" i="9"/>
  <c r="J466" i="9"/>
  <c r="G466" i="9"/>
  <c r="F466" i="9"/>
  <c r="E466" i="9"/>
  <c r="AP465" i="9"/>
  <c r="AO465" i="9"/>
  <c r="AN465" i="9"/>
  <c r="AG465" i="9"/>
  <c r="Z465" i="9"/>
  <c r="W465" i="9"/>
  <c r="P465" i="9"/>
  <c r="M465" i="9"/>
  <c r="J465" i="9"/>
  <c r="G465" i="9"/>
  <c r="F465" i="9"/>
  <c r="E465" i="9"/>
  <c r="AP464" i="9"/>
  <c r="AO464" i="9"/>
  <c r="AN464" i="9"/>
  <c r="AG464" i="9"/>
  <c r="Z464" i="9"/>
  <c r="W464" i="9"/>
  <c r="P464" i="9"/>
  <c r="M464" i="9"/>
  <c r="J464" i="9"/>
  <c r="G464" i="9"/>
  <c r="F464" i="9"/>
  <c r="E464" i="9"/>
  <c r="AP463" i="9"/>
  <c r="AO463" i="9"/>
  <c r="AN463" i="9"/>
  <c r="AG463" i="9"/>
  <c r="Z463" i="9"/>
  <c r="W463" i="9"/>
  <c r="P463" i="9"/>
  <c r="M463" i="9"/>
  <c r="J463" i="9"/>
  <c r="G463" i="9"/>
  <c r="F463" i="9"/>
  <c r="E463" i="9"/>
  <c r="AP462" i="9"/>
  <c r="AO462" i="9"/>
  <c r="AN462" i="9"/>
  <c r="AG462" i="9"/>
  <c r="Z462" i="9"/>
  <c r="W462" i="9"/>
  <c r="P462" i="9"/>
  <c r="M462" i="9"/>
  <c r="J462" i="9"/>
  <c r="G462" i="9"/>
  <c r="F462" i="9"/>
  <c r="E462" i="9"/>
  <c r="AP461" i="9"/>
  <c r="AO461" i="9"/>
  <c r="AN461" i="9"/>
  <c r="AG461" i="9"/>
  <c r="Z461" i="9"/>
  <c r="W461" i="9"/>
  <c r="P461" i="9"/>
  <c r="M461" i="9"/>
  <c r="J461" i="9"/>
  <c r="G461" i="9"/>
  <c r="F461" i="9"/>
  <c r="E461" i="9"/>
  <c r="AP460" i="9"/>
  <c r="AO460" i="9"/>
  <c r="AN460" i="9"/>
  <c r="AG460" i="9"/>
  <c r="Z460" i="9"/>
  <c r="W460" i="9"/>
  <c r="P460" i="9"/>
  <c r="M460" i="9"/>
  <c r="J460" i="9"/>
  <c r="G460" i="9"/>
  <c r="F460" i="9"/>
  <c r="E460" i="9"/>
  <c r="AP459" i="9"/>
  <c r="AO459" i="9"/>
  <c r="AN459" i="9"/>
  <c r="AG459" i="9"/>
  <c r="Z459" i="9"/>
  <c r="W459" i="9"/>
  <c r="P459" i="9"/>
  <c r="M459" i="9"/>
  <c r="J459" i="9"/>
  <c r="G459" i="9"/>
  <c r="F459" i="9"/>
  <c r="E459" i="9"/>
  <c r="AP458" i="9"/>
  <c r="AO458" i="9"/>
  <c r="AN458" i="9"/>
  <c r="AG458" i="9"/>
  <c r="Z458" i="9"/>
  <c r="W458" i="9"/>
  <c r="P458" i="9"/>
  <c r="M458" i="9"/>
  <c r="J458" i="9"/>
  <c r="G458" i="9"/>
  <c r="F458" i="9"/>
  <c r="E458" i="9"/>
  <c r="AP457" i="9"/>
  <c r="AO457" i="9"/>
  <c r="AN457" i="9"/>
  <c r="AG457" i="9"/>
  <c r="Z457" i="9"/>
  <c r="W457" i="9"/>
  <c r="P457" i="9"/>
  <c r="M457" i="9"/>
  <c r="J457" i="9"/>
  <c r="G457" i="9"/>
  <c r="F457" i="9"/>
  <c r="E457" i="9"/>
  <c r="D457" i="9" s="1"/>
  <c r="AP456" i="9"/>
  <c r="AO456" i="9"/>
  <c r="AN456" i="9"/>
  <c r="AG456" i="9"/>
  <c r="Z456" i="9"/>
  <c r="W456" i="9"/>
  <c r="P456" i="9"/>
  <c r="M456" i="9"/>
  <c r="J456" i="9"/>
  <c r="G456" i="9"/>
  <c r="F456" i="9"/>
  <c r="E456" i="9"/>
  <c r="AP455" i="9"/>
  <c r="AO455" i="9"/>
  <c r="AN455" i="9"/>
  <c r="AG455" i="9"/>
  <c r="Z455" i="9"/>
  <c r="W455" i="9"/>
  <c r="P455" i="9"/>
  <c r="M455" i="9"/>
  <c r="J455" i="9"/>
  <c r="G455" i="9"/>
  <c r="F455" i="9"/>
  <c r="E455" i="9"/>
  <c r="AP454" i="9"/>
  <c r="AO454" i="9"/>
  <c r="AN454" i="9"/>
  <c r="AG454" i="9"/>
  <c r="Z454" i="9"/>
  <c r="W454" i="9"/>
  <c r="P454" i="9"/>
  <c r="M454" i="9"/>
  <c r="J454" i="9"/>
  <c r="G454" i="9"/>
  <c r="F454" i="9"/>
  <c r="E454" i="9"/>
  <c r="AP453" i="9"/>
  <c r="AO453" i="9"/>
  <c r="AN453" i="9"/>
  <c r="AG453" i="9"/>
  <c r="Z453" i="9"/>
  <c r="W453" i="9"/>
  <c r="P453" i="9"/>
  <c r="M453" i="9"/>
  <c r="J453" i="9"/>
  <c r="G453" i="9"/>
  <c r="F453" i="9"/>
  <c r="E453" i="9"/>
  <c r="AP452" i="9"/>
  <c r="AO452" i="9"/>
  <c r="AN452" i="9"/>
  <c r="AG452" i="9"/>
  <c r="Z452" i="9"/>
  <c r="W452" i="9"/>
  <c r="P452" i="9"/>
  <c r="M452" i="9"/>
  <c r="J452" i="9"/>
  <c r="G452" i="9"/>
  <c r="F452" i="9"/>
  <c r="E452" i="9"/>
  <c r="AP451" i="9"/>
  <c r="AO451" i="9"/>
  <c r="AN451" i="9"/>
  <c r="AG451" i="9"/>
  <c r="Z451" i="9"/>
  <c r="W451" i="9"/>
  <c r="P451" i="9"/>
  <c r="M451" i="9"/>
  <c r="J451" i="9"/>
  <c r="G451" i="9"/>
  <c r="F451" i="9"/>
  <c r="E451" i="9"/>
  <c r="AP450" i="9"/>
  <c r="AO450" i="9"/>
  <c r="AN450" i="9"/>
  <c r="AG450" i="9"/>
  <c r="Z450" i="9"/>
  <c r="W450" i="9"/>
  <c r="P450" i="9"/>
  <c r="M450" i="9"/>
  <c r="J450" i="9"/>
  <c r="G450" i="9"/>
  <c r="F450" i="9"/>
  <c r="E450" i="9"/>
  <c r="AP449" i="9"/>
  <c r="AO449" i="9"/>
  <c r="AN449" i="9"/>
  <c r="AG449" i="9"/>
  <c r="Z449" i="9"/>
  <c r="W449" i="9"/>
  <c r="P449" i="9"/>
  <c r="M449" i="9"/>
  <c r="J449" i="9"/>
  <c r="G449" i="9"/>
  <c r="F449" i="9"/>
  <c r="E449" i="9"/>
  <c r="AP448" i="9"/>
  <c r="AO448" i="9"/>
  <c r="AN448" i="9"/>
  <c r="AG448" i="9"/>
  <c r="Z448" i="9"/>
  <c r="W448" i="9"/>
  <c r="P448" i="9"/>
  <c r="M448" i="9"/>
  <c r="J448" i="9"/>
  <c r="G448" i="9"/>
  <c r="F448" i="9"/>
  <c r="E448" i="9"/>
  <c r="AP447" i="9"/>
  <c r="AO447" i="9"/>
  <c r="AN447" i="9"/>
  <c r="AG447" i="9"/>
  <c r="Z447" i="9"/>
  <c r="W447" i="9"/>
  <c r="P447" i="9"/>
  <c r="M447" i="9"/>
  <c r="J447" i="9"/>
  <c r="G447" i="9"/>
  <c r="F447" i="9"/>
  <c r="E447" i="9"/>
  <c r="AP446" i="9"/>
  <c r="AO446" i="9"/>
  <c r="AN446" i="9"/>
  <c r="AG446" i="9"/>
  <c r="Z446" i="9"/>
  <c r="W446" i="9"/>
  <c r="P446" i="9"/>
  <c r="M446" i="9"/>
  <c r="J446" i="9"/>
  <c r="G446" i="9"/>
  <c r="F446" i="9"/>
  <c r="E446" i="9"/>
  <c r="AP445" i="9"/>
  <c r="AO445" i="9"/>
  <c r="AN445" i="9"/>
  <c r="AG445" i="9"/>
  <c r="Z445" i="9"/>
  <c r="W445" i="9"/>
  <c r="P445" i="9"/>
  <c r="M445" i="9"/>
  <c r="J445" i="9"/>
  <c r="G445" i="9"/>
  <c r="F445" i="9"/>
  <c r="E445" i="9"/>
  <c r="AP444" i="9"/>
  <c r="AO444" i="9"/>
  <c r="AN444" i="9"/>
  <c r="AG444" i="9"/>
  <c r="Z444" i="9"/>
  <c r="W444" i="9"/>
  <c r="P444" i="9"/>
  <c r="M444" i="9"/>
  <c r="J444" i="9"/>
  <c r="G444" i="9"/>
  <c r="F444" i="9"/>
  <c r="E444" i="9"/>
  <c r="AP443" i="9"/>
  <c r="AO443" i="9"/>
  <c r="AN443" i="9"/>
  <c r="AG443" i="9"/>
  <c r="Z443" i="9"/>
  <c r="W443" i="9"/>
  <c r="P443" i="9"/>
  <c r="M443" i="9"/>
  <c r="J443" i="9"/>
  <c r="G443" i="9"/>
  <c r="F443" i="9"/>
  <c r="E443" i="9"/>
  <c r="AP442" i="9"/>
  <c r="AO442" i="9"/>
  <c r="AN442" i="9"/>
  <c r="AG442" i="9"/>
  <c r="Z442" i="9"/>
  <c r="W442" i="9"/>
  <c r="P442" i="9"/>
  <c r="M442" i="9"/>
  <c r="J442" i="9"/>
  <c r="G442" i="9"/>
  <c r="F442" i="9"/>
  <c r="E442" i="9"/>
  <c r="AP441" i="9"/>
  <c r="AO441" i="9"/>
  <c r="AN441" i="9"/>
  <c r="AG441" i="9"/>
  <c r="Z441" i="9"/>
  <c r="W441" i="9"/>
  <c r="P441" i="9"/>
  <c r="M441" i="9"/>
  <c r="J441" i="9"/>
  <c r="G441" i="9"/>
  <c r="F441" i="9"/>
  <c r="E441" i="9"/>
  <c r="AP440" i="9"/>
  <c r="AO440" i="9"/>
  <c r="AN440" i="9"/>
  <c r="AG440" i="9"/>
  <c r="Z440" i="9"/>
  <c r="W440" i="9"/>
  <c r="P440" i="9"/>
  <c r="M440" i="9"/>
  <c r="J440" i="9"/>
  <c r="G440" i="9"/>
  <c r="F440" i="9"/>
  <c r="E440" i="9"/>
  <c r="AP439" i="9"/>
  <c r="AO439" i="9"/>
  <c r="AN439" i="9"/>
  <c r="AG439" i="9"/>
  <c r="Z439" i="9"/>
  <c r="W439" i="9"/>
  <c r="P439" i="9"/>
  <c r="M439" i="9"/>
  <c r="J439" i="9"/>
  <c r="G439" i="9"/>
  <c r="F439" i="9"/>
  <c r="E439" i="9"/>
  <c r="AP438" i="9"/>
  <c r="AO438" i="9"/>
  <c r="AN438" i="9"/>
  <c r="AG438" i="9"/>
  <c r="Z438" i="9"/>
  <c r="W438" i="9"/>
  <c r="P438" i="9"/>
  <c r="M438" i="9"/>
  <c r="J438" i="9"/>
  <c r="G438" i="9"/>
  <c r="F438" i="9"/>
  <c r="E438" i="9"/>
  <c r="AP437" i="9"/>
  <c r="AO437" i="9"/>
  <c r="AN437" i="9"/>
  <c r="AG437" i="9"/>
  <c r="Z437" i="9"/>
  <c r="W437" i="9"/>
  <c r="P437" i="9"/>
  <c r="M437" i="9"/>
  <c r="J437" i="9"/>
  <c r="G437" i="9"/>
  <c r="F437" i="9"/>
  <c r="E437" i="9"/>
  <c r="AP436" i="9"/>
  <c r="AO436" i="9"/>
  <c r="AN436" i="9"/>
  <c r="AG436" i="9"/>
  <c r="Z436" i="9"/>
  <c r="W436" i="9"/>
  <c r="P436" i="9"/>
  <c r="M436" i="9"/>
  <c r="J436" i="9"/>
  <c r="G436" i="9"/>
  <c r="F436" i="9"/>
  <c r="E436" i="9"/>
  <c r="AP435" i="9"/>
  <c r="AO435" i="9"/>
  <c r="AN435" i="9"/>
  <c r="AG435" i="9"/>
  <c r="Z435" i="9"/>
  <c r="W435" i="9"/>
  <c r="P435" i="9"/>
  <c r="M435" i="9"/>
  <c r="J435" i="9"/>
  <c r="G435" i="9"/>
  <c r="F435" i="9"/>
  <c r="E435" i="9"/>
  <c r="AP434" i="9"/>
  <c r="AO434" i="9"/>
  <c r="AN434" i="9"/>
  <c r="AG434" i="9"/>
  <c r="Z434" i="9"/>
  <c r="W434" i="9"/>
  <c r="P434" i="9"/>
  <c r="M434" i="9"/>
  <c r="J434" i="9"/>
  <c r="G434" i="9"/>
  <c r="F434" i="9"/>
  <c r="E434" i="9"/>
  <c r="AP433" i="9"/>
  <c r="AO433" i="9"/>
  <c r="AN433" i="9"/>
  <c r="AG433" i="9"/>
  <c r="Z433" i="9"/>
  <c r="W433" i="9"/>
  <c r="P433" i="9"/>
  <c r="M433" i="9"/>
  <c r="J433" i="9"/>
  <c r="G433" i="9"/>
  <c r="F433" i="9"/>
  <c r="E433" i="9"/>
  <c r="AP432" i="9"/>
  <c r="AO432" i="9"/>
  <c r="AN432" i="9"/>
  <c r="AG432" i="9"/>
  <c r="Z432" i="9"/>
  <c r="W432" i="9"/>
  <c r="P432" i="9"/>
  <c r="M432" i="9"/>
  <c r="J432" i="9"/>
  <c r="G432" i="9"/>
  <c r="F432" i="9"/>
  <c r="E432" i="9"/>
  <c r="AP431" i="9"/>
  <c r="AO431" i="9"/>
  <c r="AN431" i="9"/>
  <c r="AG431" i="9"/>
  <c r="Z431" i="9"/>
  <c r="W431" i="9"/>
  <c r="P431" i="9"/>
  <c r="M431" i="9"/>
  <c r="J431" i="9"/>
  <c r="G431" i="9"/>
  <c r="F431" i="9"/>
  <c r="E431" i="9"/>
  <c r="AP430" i="9"/>
  <c r="AO430" i="9"/>
  <c r="AN430" i="9"/>
  <c r="AG430" i="9"/>
  <c r="Z430" i="9"/>
  <c r="W430" i="9"/>
  <c r="P430" i="9"/>
  <c r="M430" i="9"/>
  <c r="J430" i="9"/>
  <c r="G430" i="9"/>
  <c r="F430" i="9"/>
  <c r="E430" i="9"/>
  <c r="AP429" i="9"/>
  <c r="AO429" i="9"/>
  <c r="AN429" i="9"/>
  <c r="AG429" i="9"/>
  <c r="Z429" i="9"/>
  <c r="W429" i="9"/>
  <c r="P429" i="9"/>
  <c r="M429" i="9"/>
  <c r="J429" i="9"/>
  <c r="G429" i="9"/>
  <c r="F429" i="9"/>
  <c r="E429" i="9"/>
  <c r="AP428" i="9"/>
  <c r="AO428" i="9"/>
  <c r="AN428" i="9"/>
  <c r="AG428" i="9"/>
  <c r="Z428" i="9"/>
  <c r="W428" i="9"/>
  <c r="P428" i="9"/>
  <c r="M428" i="9"/>
  <c r="J428" i="9"/>
  <c r="G428" i="9"/>
  <c r="F428" i="9"/>
  <c r="E428" i="9"/>
  <c r="AP427" i="9"/>
  <c r="AO427" i="9"/>
  <c r="AN427" i="9"/>
  <c r="AG427" i="9"/>
  <c r="Z427" i="9"/>
  <c r="W427" i="9"/>
  <c r="P427" i="9"/>
  <c r="M427" i="9"/>
  <c r="J427" i="9"/>
  <c r="G427" i="9"/>
  <c r="F427" i="9"/>
  <c r="E427" i="9"/>
  <c r="AP426" i="9"/>
  <c r="AO426" i="9"/>
  <c r="AN426" i="9"/>
  <c r="AG426" i="9"/>
  <c r="Z426" i="9"/>
  <c r="W426" i="9"/>
  <c r="P426" i="9"/>
  <c r="M426" i="9"/>
  <c r="J426" i="9"/>
  <c r="G426" i="9"/>
  <c r="F426" i="9"/>
  <c r="E426" i="9"/>
  <c r="AP425" i="9"/>
  <c r="AO425" i="9"/>
  <c r="AN425" i="9"/>
  <c r="AG425" i="9"/>
  <c r="Z425" i="9"/>
  <c r="W425" i="9"/>
  <c r="P425" i="9"/>
  <c r="M425" i="9"/>
  <c r="J425" i="9"/>
  <c r="G425" i="9"/>
  <c r="F425" i="9"/>
  <c r="E425" i="9"/>
  <c r="AP424" i="9"/>
  <c r="AO424" i="9"/>
  <c r="AN424" i="9"/>
  <c r="AG424" i="9"/>
  <c r="Z424" i="9"/>
  <c r="W424" i="9"/>
  <c r="P424" i="9"/>
  <c r="M424" i="9"/>
  <c r="J424" i="9"/>
  <c r="G424" i="9"/>
  <c r="F424" i="9"/>
  <c r="E424" i="9"/>
  <c r="AP423" i="9"/>
  <c r="AO423" i="9"/>
  <c r="AN423" i="9"/>
  <c r="AG423" i="9"/>
  <c r="Z423" i="9"/>
  <c r="W423" i="9"/>
  <c r="P423" i="9"/>
  <c r="M423" i="9"/>
  <c r="J423" i="9"/>
  <c r="G423" i="9"/>
  <c r="F423" i="9"/>
  <c r="E423" i="9"/>
  <c r="AP422" i="9"/>
  <c r="AO422" i="9"/>
  <c r="AN422" i="9"/>
  <c r="AG422" i="9"/>
  <c r="Z422" i="9"/>
  <c r="W422" i="9"/>
  <c r="P422" i="9"/>
  <c r="M422" i="9"/>
  <c r="J422" i="9"/>
  <c r="G422" i="9"/>
  <c r="F422" i="9"/>
  <c r="E422" i="9"/>
  <c r="AP421" i="9"/>
  <c r="AO421" i="9"/>
  <c r="AN421" i="9"/>
  <c r="AG421" i="9"/>
  <c r="Z421" i="9"/>
  <c r="W421" i="9"/>
  <c r="P421" i="9"/>
  <c r="M421" i="9"/>
  <c r="J421" i="9"/>
  <c r="G421" i="9"/>
  <c r="F421" i="9"/>
  <c r="E421" i="9"/>
  <c r="AP420" i="9"/>
  <c r="AO420" i="9"/>
  <c r="AN420" i="9"/>
  <c r="AG420" i="9"/>
  <c r="Z420" i="9"/>
  <c r="W420" i="9"/>
  <c r="P420" i="9"/>
  <c r="M420" i="9"/>
  <c r="J420" i="9"/>
  <c r="G420" i="9"/>
  <c r="F420" i="9"/>
  <c r="E420" i="9"/>
  <c r="AP419" i="9"/>
  <c r="AO419" i="9"/>
  <c r="AN419" i="9"/>
  <c r="AG419" i="9"/>
  <c r="Z419" i="9"/>
  <c r="W419" i="9"/>
  <c r="P419" i="9"/>
  <c r="M419" i="9"/>
  <c r="J419" i="9"/>
  <c r="G419" i="9"/>
  <c r="F419" i="9"/>
  <c r="E419" i="9"/>
  <c r="AP418" i="9"/>
  <c r="AO418" i="9"/>
  <c r="AN418" i="9"/>
  <c r="AG418" i="9"/>
  <c r="Z418" i="9"/>
  <c r="W418" i="9"/>
  <c r="P418" i="9"/>
  <c r="M418" i="9"/>
  <c r="J418" i="9"/>
  <c r="G418" i="9"/>
  <c r="F418" i="9"/>
  <c r="E418" i="9"/>
  <c r="AP417" i="9"/>
  <c r="AO417" i="9"/>
  <c r="AN417" i="9"/>
  <c r="AG417" i="9"/>
  <c r="Z417" i="9"/>
  <c r="W417" i="9"/>
  <c r="P417" i="9"/>
  <c r="M417" i="9"/>
  <c r="J417" i="9"/>
  <c r="G417" i="9"/>
  <c r="F417" i="9"/>
  <c r="E417" i="9"/>
  <c r="AP416" i="9"/>
  <c r="AO416" i="9"/>
  <c r="AN416" i="9"/>
  <c r="AG416" i="9"/>
  <c r="Z416" i="9"/>
  <c r="W416" i="9"/>
  <c r="P416" i="9"/>
  <c r="M416" i="9"/>
  <c r="J416" i="9"/>
  <c r="G416" i="9"/>
  <c r="F416" i="9"/>
  <c r="E416" i="9"/>
  <c r="AP415" i="9"/>
  <c r="AO415" i="9"/>
  <c r="AN415" i="9"/>
  <c r="AG415" i="9"/>
  <c r="Z415" i="9"/>
  <c r="W415" i="9"/>
  <c r="P415" i="9"/>
  <c r="M415" i="9"/>
  <c r="J415" i="9"/>
  <c r="G415" i="9"/>
  <c r="F415" i="9"/>
  <c r="E415" i="9"/>
  <c r="AP414" i="9"/>
  <c r="AO414" i="9"/>
  <c r="AN414" i="9"/>
  <c r="AG414" i="9"/>
  <c r="Z414" i="9"/>
  <c r="W414" i="9"/>
  <c r="P414" i="9"/>
  <c r="M414" i="9"/>
  <c r="J414" i="9"/>
  <c r="G414" i="9"/>
  <c r="F414" i="9"/>
  <c r="E414" i="9"/>
  <c r="AP413" i="9"/>
  <c r="AO413" i="9"/>
  <c r="AN413" i="9"/>
  <c r="AG413" i="9"/>
  <c r="Z413" i="9"/>
  <c r="W413" i="9"/>
  <c r="P413" i="9"/>
  <c r="M413" i="9"/>
  <c r="J413" i="9"/>
  <c r="G413" i="9"/>
  <c r="F413" i="9"/>
  <c r="E413" i="9"/>
  <c r="AP412" i="9"/>
  <c r="AO412" i="9"/>
  <c r="AN412" i="9"/>
  <c r="AG412" i="9"/>
  <c r="Z412" i="9"/>
  <c r="W412" i="9"/>
  <c r="P412" i="9"/>
  <c r="M412" i="9"/>
  <c r="J412" i="9"/>
  <c r="G412" i="9"/>
  <c r="F412" i="9"/>
  <c r="E412" i="9"/>
  <c r="AP411" i="9"/>
  <c r="AO411" i="9"/>
  <c r="AN411" i="9"/>
  <c r="AG411" i="9"/>
  <c r="Z411" i="9"/>
  <c r="W411" i="9"/>
  <c r="P411" i="9"/>
  <c r="M411" i="9"/>
  <c r="J411" i="9"/>
  <c r="G411" i="9"/>
  <c r="F411" i="9"/>
  <c r="E411" i="9"/>
  <c r="AP410" i="9"/>
  <c r="AO410" i="9"/>
  <c r="AN410" i="9"/>
  <c r="AG410" i="9"/>
  <c r="Z410" i="9"/>
  <c r="W410" i="9"/>
  <c r="P410" i="9"/>
  <c r="M410" i="9"/>
  <c r="J410" i="9"/>
  <c r="G410" i="9"/>
  <c r="F410" i="9"/>
  <c r="E410" i="9"/>
  <c r="AP409" i="9"/>
  <c r="AO409" i="9"/>
  <c r="AN409" i="9"/>
  <c r="AG409" i="9"/>
  <c r="Z409" i="9"/>
  <c r="W409" i="9"/>
  <c r="P409" i="9"/>
  <c r="M409" i="9"/>
  <c r="J409" i="9"/>
  <c r="G409" i="9"/>
  <c r="F409" i="9"/>
  <c r="E409" i="9"/>
  <c r="AP408" i="9"/>
  <c r="AO408" i="9"/>
  <c r="AN408" i="9"/>
  <c r="AG408" i="9"/>
  <c r="Z408" i="9"/>
  <c r="W408" i="9"/>
  <c r="P408" i="9"/>
  <c r="M408" i="9"/>
  <c r="J408" i="9"/>
  <c r="G408" i="9"/>
  <c r="F408" i="9"/>
  <c r="E408" i="9"/>
  <c r="AP407" i="9"/>
  <c r="AO407" i="9"/>
  <c r="AN407" i="9"/>
  <c r="AG407" i="9"/>
  <c r="Z407" i="9"/>
  <c r="W407" i="9"/>
  <c r="P407" i="9"/>
  <c r="M407" i="9"/>
  <c r="J407" i="9"/>
  <c r="G407" i="9"/>
  <c r="F407" i="9"/>
  <c r="E407" i="9"/>
  <c r="AP406" i="9"/>
  <c r="AO406" i="9"/>
  <c r="AN406" i="9"/>
  <c r="AG406" i="9"/>
  <c r="Z406" i="9"/>
  <c r="W406" i="9"/>
  <c r="P406" i="9"/>
  <c r="M406" i="9"/>
  <c r="J406" i="9"/>
  <c r="G406" i="9"/>
  <c r="F406" i="9"/>
  <c r="E406" i="9"/>
  <c r="AP405" i="9"/>
  <c r="AO405" i="9"/>
  <c r="AN405" i="9"/>
  <c r="AG405" i="9"/>
  <c r="Z405" i="9"/>
  <c r="W405" i="9"/>
  <c r="P405" i="9"/>
  <c r="M405" i="9"/>
  <c r="J405" i="9"/>
  <c r="G405" i="9"/>
  <c r="F405" i="9"/>
  <c r="E405" i="9"/>
  <c r="AP404" i="9"/>
  <c r="AO404" i="9"/>
  <c r="AN404" i="9"/>
  <c r="AG404" i="9"/>
  <c r="Z404" i="9"/>
  <c r="W404" i="9"/>
  <c r="P404" i="9"/>
  <c r="M404" i="9"/>
  <c r="J404" i="9"/>
  <c r="G404" i="9"/>
  <c r="F404" i="9"/>
  <c r="E404" i="9"/>
  <c r="AP403" i="9"/>
  <c r="AO403" i="9"/>
  <c r="AN403" i="9"/>
  <c r="AG403" i="9"/>
  <c r="Z403" i="9"/>
  <c r="W403" i="9"/>
  <c r="P403" i="9"/>
  <c r="M403" i="9"/>
  <c r="J403" i="9"/>
  <c r="G403" i="9"/>
  <c r="F403" i="9"/>
  <c r="E403" i="9"/>
  <c r="AP402" i="9"/>
  <c r="AO402" i="9"/>
  <c r="AN402" i="9"/>
  <c r="AG402" i="9"/>
  <c r="Z402" i="9"/>
  <c r="W402" i="9"/>
  <c r="P402" i="9"/>
  <c r="M402" i="9"/>
  <c r="J402" i="9"/>
  <c r="G402" i="9"/>
  <c r="F402" i="9"/>
  <c r="E402" i="9"/>
  <c r="AP401" i="9"/>
  <c r="AO401" i="9"/>
  <c r="AN401" i="9"/>
  <c r="AG401" i="9"/>
  <c r="Z401" i="9"/>
  <c r="W401" i="9"/>
  <c r="P401" i="9"/>
  <c r="M401" i="9"/>
  <c r="J401" i="9"/>
  <c r="G401" i="9"/>
  <c r="F401" i="9"/>
  <c r="E401" i="9"/>
  <c r="AP400" i="9"/>
  <c r="AO400" i="9"/>
  <c r="AN400" i="9"/>
  <c r="AG400" i="9"/>
  <c r="Z400" i="9"/>
  <c r="W400" i="9"/>
  <c r="P400" i="9"/>
  <c r="M400" i="9"/>
  <c r="J400" i="9"/>
  <c r="G400" i="9"/>
  <c r="F400" i="9"/>
  <c r="E400" i="9"/>
  <c r="AP399" i="9"/>
  <c r="AO399" i="9"/>
  <c r="AN399" i="9"/>
  <c r="AG399" i="9"/>
  <c r="Z399" i="9"/>
  <c r="W399" i="9"/>
  <c r="P399" i="9"/>
  <c r="M399" i="9"/>
  <c r="J399" i="9"/>
  <c r="G399" i="9"/>
  <c r="F399" i="9"/>
  <c r="E399" i="9"/>
  <c r="AP398" i="9"/>
  <c r="AO398" i="9"/>
  <c r="AN398" i="9"/>
  <c r="AG398" i="9"/>
  <c r="Z398" i="9"/>
  <c r="W398" i="9"/>
  <c r="P398" i="9"/>
  <c r="M398" i="9"/>
  <c r="J398" i="9"/>
  <c r="G398" i="9"/>
  <c r="F398" i="9"/>
  <c r="E398" i="9"/>
  <c r="AP397" i="9"/>
  <c r="AO397" i="9"/>
  <c r="AN397" i="9"/>
  <c r="AG397" i="9"/>
  <c r="Z397" i="9"/>
  <c r="W397" i="9"/>
  <c r="P397" i="9"/>
  <c r="M397" i="9"/>
  <c r="J397" i="9"/>
  <c r="G397" i="9"/>
  <c r="F397" i="9"/>
  <c r="E397" i="9"/>
  <c r="AP396" i="9"/>
  <c r="AO396" i="9"/>
  <c r="AN396" i="9"/>
  <c r="AG396" i="9"/>
  <c r="Z396" i="9"/>
  <c r="W396" i="9"/>
  <c r="P396" i="9"/>
  <c r="M396" i="9"/>
  <c r="J396" i="9"/>
  <c r="G396" i="9"/>
  <c r="F396" i="9"/>
  <c r="E396" i="9"/>
  <c r="AP395" i="9"/>
  <c r="AO395" i="9"/>
  <c r="AN395" i="9"/>
  <c r="AG395" i="9"/>
  <c r="Z395" i="9"/>
  <c r="W395" i="9"/>
  <c r="P395" i="9"/>
  <c r="M395" i="9"/>
  <c r="J395" i="9"/>
  <c r="G395" i="9"/>
  <c r="F395" i="9"/>
  <c r="E395" i="9"/>
  <c r="AP394" i="9"/>
  <c r="AO394" i="9"/>
  <c r="AN394" i="9"/>
  <c r="AG394" i="9"/>
  <c r="Z394" i="9"/>
  <c r="W394" i="9"/>
  <c r="P394" i="9"/>
  <c r="M394" i="9"/>
  <c r="J394" i="9"/>
  <c r="G394" i="9"/>
  <c r="F394" i="9"/>
  <c r="E394" i="9"/>
  <c r="AP393" i="9"/>
  <c r="AO393" i="9"/>
  <c r="AN393" i="9"/>
  <c r="AG393" i="9"/>
  <c r="Z393" i="9"/>
  <c r="W393" i="9"/>
  <c r="P393" i="9"/>
  <c r="M393" i="9"/>
  <c r="J393" i="9"/>
  <c r="G393" i="9"/>
  <c r="F393" i="9"/>
  <c r="E393" i="9"/>
  <c r="AP392" i="9"/>
  <c r="AO392" i="9"/>
  <c r="AN392" i="9"/>
  <c r="AG392" i="9"/>
  <c r="Z392" i="9"/>
  <c r="W392" i="9"/>
  <c r="P392" i="9"/>
  <c r="M392" i="9"/>
  <c r="J392" i="9"/>
  <c r="G392" i="9"/>
  <c r="F392" i="9"/>
  <c r="D392" i="9" s="1"/>
  <c r="E392" i="9"/>
  <c r="AP391" i="9"/>
  <c r="AO391" i="9"/>
  <c r="AN391" i="9"/>
  <c r="AG391" i="9"/>
  <c r="Z391" i="9"/>
  <c r="W391" i="9"/>
  <c r="P391" i="9"/>
  <c r="M391" i="9"/>
  <c r="J391" i="9"/>
  <c r="G391" i="9"/>
  <c r="F391" i="9"/>
  <c r="E391" i="9"/>
  <c r="AP390" i="9"/>
  <c r="AO390" i="9"/>
  <c r="AN390" i="9"/>
  <c r="AG390" i="9"/>
  <c r="Z390" i="9"/>
  <c r="W390" i="9"/>
  <c r="P390" i="9"/>
  <c r="M390" i="9"/>
  <c r="J390" i="9"/>
  <c r="G390" i="9"/>
  <c r="F390" i="9"/>
  <c r="E390" i="9"/>
  <c r="D390" i="9" s="1"/>
  <c r="AP389" i="9"/>
  <c r="AO389" i="9"/>
  <c r="AN389" i="9"/>
  <c r="AG389" i="9"/>
  <c r="Z389" i="9"/>
  <c r="W389" i="9"/>
  <c r="P389" i="9"/>
  <c r="M389" i="9"/>
  <c r="J389" i="9"/>
  <c r="G389" i="9"/>
  <c r="F389" i="9"/>
  <c r="E389" i="9"/>
  <c r="AP388" i="9"/>
  <c r="AO388" i="9"/>
  <c r="AN388" i="9"/>
  <c r="AG388" i="9"/>
  <c r="Z388" i="9"/>
  <c r="W388" i="9"/>
  <c r="P388" i="9"/>
  <c r="M388" i="9"/>
  <c r="J388" i="9"/>
  <c r="G388" i="9"/>
  <c r="F388" i="9"/>
  <c r="E388" i="9"/>
  <c r="AP387" i="9"/>
  <c r="AO387" i="9"/>
  <c r="AN387" i="9"/>
  <c r="AG387" i="9"/>
  <c r="Z387" i="9"/>
  <c r="W387" i="9"/>
  <c r="P387" i="9"/>
  <c r="M387" i="9"/>
  <c r="J387" i="9"/>
  <c r="G387" i="9"/>
  <c r="F387" i="9"/>
  <c r="E387" i="9"/>
  <c r="AP386" i="9"/>
  <c r="AO386" i="9"/>
  <c r="AN386" i="9"/>
  <c r="AG386" i="9"/>
  <c r="Z386" i="9"/>
  <c r="W386" i="9"/>
  <c r="P386" i="9"/>
  <c r="M386" i="9"/>
  <c r="J386" i="9"/>
  <c r="G386" i="9"/>
  <c r="F386" i="9"/>
  <c r="E386" i="9"/>
  <c r="D386" i="9" s="1"/>
  <c r="AP385" i="9"/>
  <c r="AO385" i="9"/>
  <c r="AN385" i="9"/>
  <c r="AG385" i="9"/>
  <c r="Z385" i="9"/>
  <c r="W385" i="9"/>
  <c r="P385" i="9"/>
  <c r="M385" i="9"/>
  <c r="J385" i="9"/>
  <c r="G385" i="9"/>
  <c r="F385" i="9"/>
  <c r="E385" i="9"/>
  <c r="AP384" i="9"/>
  <c r="AO384" i="9"/>
  <c r="AN384" i="9"/>
  <c r="AG384" i="9"/>
  <c r="Z384" i="9"/>
  <c r="W384" i="9"/>
  <c r="P384" i="9"/>
  <c r="M384" i="9"/>
  <c r="J384" i="9"/>
  <c r="G384" i="9"/>
  <c r="F384" i="9"/>
  <c r="E384" i="9"/>
  <c r="AP383" i="9"/>
  <c r="AO383" i="9"/>
  <c r="AN383" i="9"/>
  <c r="AG383" i="9"/>
  <c r="Z383" i="9"/>
  <c r="W383" i="9"/>
  <c r="P383" i="9"/>
  <c r="M383" i="9"/>
  <c r="J383" i="9"/>
  <c r="G383" i="9"/>
  <c r="F383" i="9"/>
  <c r="E383" i="9"/>
  <c r="AP382" i="9"/>
  <c r="AO382" i="9"/>
  <c r="AN382" i="9"/>
  <c r="AG382" i="9"/>
  <c r="Z382" i="9"/>
  <c r="W382" i="9"/>
  <c r="P382" i="9"/>
  <c r="M382" i="9"/>
  <c r="J382" i="9"/>
  <c r="G382" i="9"/>
  <c r="F382" i="9"/>
  <c r="E382" i="9"/>
  <c r="AP381" i="9"/>
  <c r="AO381" i="9"/>
  <c r="AN381" i="9"/>
  <c r="AG381" i="9"/>
  <c r="Z381" i="9"/>
  <c r="W381" i="9"/>
  <c r="P381" i="9"/>
  <c r="M381" i="9"/>
  <c r="J381" i="9"/>
  <c r="G381" i="9"/>
  <c r="F381" i="9"/>
  <c r="E381" i="9"/>
  <c r="AP380" i="9"/>
  <c r="AO380" i="9"/>
  <c r="AN380" i="9"/>
  <c r="AG380" i="9"/>
  <c r="Z380" i="9"/>
  <c r="W380" i="9"/>
  <c r="P380" i="9"/>
  <c r="M380" i="9"/>
  <c r="J380" i="9"/>
  <c r="G380" i="9"/>
  <c r="F380" i="9"/>
  <c r="E380" i="9"/>
  <c r="AP379" i="9"/>
  <c r="AR379" i="9" s="1"/>
  <c r="AO379" i="9"/>
  <c r="AN379" i="9"/>
  <c r="AG379" i="9"/>
  <c r="Z379" i="9"/>
  <c r="W379" i="9"/>
  <c r="P379" i="9"/>
  <c r="M379" i="9"/>
  <c r="J379" i="9"/>
  <c r="G379" i="9"/>
  <c r="F379" i="9"/>
  <c r="E379" i="9"/>
  <c r="AP378" i="9"/>
  <c r="AO378" i="9"/>
  <c r="AN378" i="9"/>
  <c r="AG378" i="9"/>
  <c r="Z378" i="9"/>
  <c r="W378" i="9"/>
  <c r="P378" i="9"/>
  <c r="M378" i="9"/>
  <c r="J378" i="9"/>
  <c r="G378" i="9"/>
  <c r="F378" i="9"/>
  <c r="E378" i="9"/>
  <c r="AP377" i="9"/>
  <c r="AO377" i="9"/>
  <c r="AN377" i="9"/>
  <c r="AG377" i="9"/>
  <c r="Z377" i="9"/>
  <c r="W377" i="9"/>
  <c r="P377" i="9"/>
  <c r="M377" i="9"/>
  <c r="J377" i="9"/>
  <c r="G377" i="9"/>
  <c r="F377" i="9"/>
  <c r="E377" i="9"/>
  <c r="AP376" i="9"/>
  <c r="AO376" i="9"/>
  <c r="AN376" i="9"/>
  <c r="AG376" i="9"/>
  <c r="Z376" i="9"/>
  <c r="W376" i="9"/>
  <c r="P376" i="9"/>
  <c r="M376" i="9"/>
  <c r="J376" i="9"/>
  <c r="G376" i="9"/>
  <c r="F376" i="9"/>
  <c r="E376" i="9"/>
  <c r="AP375" i="9"/>
  <c r="AO375" i="9"/>
  <c r="AN375" i="9"/>
  <c r="AG375" i="9"/>
  <c r="Z375" i="9"/>
  <c r="W375" i="9"/>
  <c r="P375" i="9"/>
  <c r="M375" i="9"/>
  <c r="J375" i="9"/>
  <c r="G375" i="9"/>
  <c r="F375" i="9"/>
  <c r="E375" i="9"/>
  <c r="AP374" i="9"/>
  <c r="AO374" i="9"/>
  <c r="AN374" i="9"/>
  <c r="AG374" i="9"/>
  <c r="Z374" i="9"/>
  <c r="W374" i="9"/>
  <c r="P374" i="9"/>
  <c r="M374" i="9"/>
  <c r="J374" i="9"/>
  <c r="G374" i="9"/>
  <c r="F374" i="9"/>
  <c r="E374" i="9"/>
  <c r="AP373" i="9"/>
  <c r="AO373" i="9"/>
  <c r="AN373" i="9"/>
  <c r="AG373" i="9"/>
  <c r="Z373" i="9"/>
  <c r="W373" i="9"/>
  <c r="P373" i="9"/>
  <c r="M373" i="9"/>
  <c r="J373" i="9"/>
  <c r="G373" i="9"/>
  <c r="F373" i="9"/>
  <c r="E373" i="9"/>
  <c r="AP372" i="9"/>
  <c r="AO372" i="9"/>
  <c r="AN372" i="9"/>
  <c r="AG372" i="9"/>
  <c r="Z372" i="9"/>
  <c r="W372" i="9"/>
  <c r="P372" i="9"/>
  <c r="M372" i="9"/>
  <c r="J372" i="9"/>
  <c r="G372" i="9"/>
  <c r="F372" i="9"/>
  <c r="E372" i="9"/>
  <c r="AP371" i="9"/>
  <c r="AO371" i="9"/>
  <c r="AN371" i="9"/>
  <c r="AG371" i="9"/>
  <c r="Z371" i="9"/>
  <c r="W371" i="9"/>
  <c r="P371" i="9"/>
  <c r="M371" i="9"/>
  <c r="J371" i="9"/>
  <c r="G371" i="9"/>
  <c r="F371" i="9"/>
  <c r="E371" i="9"/>
  <c r="AP370" i="9"/>
  <c r="AO370" i="9"/>
  <c r="AN370" i="9"/>
  <c r="AG370" i="9"/>
  <c r="Z370" i="9"/>
  <c r="W370" i="9"/>
  <c r="P370" i="9"/>
  <c r="M370" i="9"/>
  <c r="J370" i="9"/>
  <c r="G370" i="9"/>
  <c r="F370" i="9"/>
  <c r="E370" i="9"/>
  <c r="AP369" i="9"/>
  <c r="AO369" i="9"/>
  <c r="AN369" i="9"/>
  <c r="AG369" i="9"/>
  <c r="Z369" i="9"/>
  <c r="W369" i="9"/>
  <c r="P369" i="9"/>
  <c r="M369" i="9"/>
  <c r="J369" i="9"/>
  <c r="G369" i="9"/>
  <c r="F369" i="9"/>
  <c r="E369" i="9"/>
  <c r="AP368" i="9"/>
  <c r="AO368" i="9"/>
  <c r="AN368" i="9"/>
  <c r="AG368" i="9"/>
  <c r="Z368" i="9"/>
  <c r="W368" i="9"/>
  <c r="P368" i="9"/>
  <c r="M368" i="9"/>
  <c r="J368" i="9"/>
  <c r="G368" i="9"/>
  <c r="F368" i="9"/>
  <c r="E368" i="9"/>
  <c r="AP367" i="9"/>
  <c r="AO367" i="9"/>
  <c r="AN367" i="9"/>
  <c r="AG367" i="9"/>
  <c r="Z367" i="9"/>
  <c r="W367" i="9"/>
  <c r="P367" i="9"/>
  <c r="M367" i="9"/>
  <c r="J367" i="9"/>
  <c r="G367" i="9"/>
  <c r="F367" i="9"/>
  <c r="E367" i="9"/>
  <c r="AP366" i="9"/>
  <c r="AO366" i="9"/>
  <c r="AN366" i="9"/>
  <c r="AG366" i="9"/>
  <c r="Z366" i="9"/>
  <c r="W366" i="9"/>
  <c r="P366" i="9"/>
  <c r="M366" i="9"/>
  <c r="J366" i="9"/>
  <c r="G366" i="9"/>
  <c r="F366" i="9"/>
  <c r="E366" i="9"/>
  <c r="AP365" i="9"/>
  <c r="AO365" i="9"/>
  <c r="AN365" i="9"/>
  <c r="AG365" i="9"/>
  <c r="Z365" i="9"/>
  <c r="W365" i="9"/>
  <c r="P365" i="9"/>
  <c r="M365" i="9"/>
  <c r="J365" i="9"/>
  <c r="G365" i="9"/>
  <c r="F365" i="9"/>
  <c r="E365" i="9"/>
  <c r="AP364" i="9"/>
  <c r="AO364" i="9"/>
  <c r="AN364" i="9"/>
  <c r="AG364" i="9"/>
  <c r="Z364" i="9"/>
  <c r="W364" i="9"/>
  <c r="P364" i="9"/>
  <c r="M364" i="9"/>
  <c r="J364" i="9"/>
  <c r="G364" i="9"/>
  <c r="F364" i="9"/>
  <c r="E364" i="9"/>
  <c r="AP363" i="9"/>
  <c r="AO363" i="9"/>
  <c r="AN363" i="9"/>
  <c r="AG363" i="9"/>
  <c r="Z363" i="9"/>
  <c r="W363" i="9"/>
  <c r="P363" i="9"/>
  <c r="M363" i="9"/>
  <c r="J363" i="9"/>
  <c r="G363" i="9"/>
  <c r="F363" i="9"/>
  <c r="E363" i="9"/>
  <c r="AP362" i="9"/>
  <c r="AO362" i="9"/>
  <c r="AN362" i="9"/>
  <c r="AG362" i="9"/>
  <c r="Z362" i="9"/>
  <c r="W362" i="9"/>
  <c r="P362" i="9"/>
  <c r="M362" i="9"/>
  <c r="J362" i="9"/>
  <c r="G362" i="9"/>
  <c r="F362" i="9"/>
  <c r="E362" i="9"/>
  <c r="AP361" i="9"/>
  <c r="AO361" i="9"/>
  <c r="AN361" i="9"/>
  <c r="AG361" i="9"/>
  <c r="Z361" i="9"/>
  <c r="W361" i="9"/>
  <c r="P361" i="9"/>
  <c r="M361" i="9"/>
  <c r="J361" i="9"/>
  <c r="G361" i="9"/>
  <c r="F361" i="9"/>
  <c r="E361" i="9"/>
  <c r="AP360" i="9"/>
  <c r="AO360" i="9"/>
  <c r="AN360" i="9"/>
  <c r="AG360" i="9"/>
  <c r="Z360" i="9"/>
  <c r="W360" i="9"/>
  <c r="P360" i="9"/>
  <c r="M360" i="9"/>
  <c r="J360" i="9"/>
  <c r="G360" i="9"/>
  <c r="F360" i="9"/>
  <c r="E360" i="9"/>
  <c r="AP359" i="9"/>
  <c r="AO359" i="9"/>
  <c r="AN359" i="9"/>
  <c r="AG359" i="9"/>
  <c r="Z359" i="9"/>
  <c r="W359" i="9"/>
  <c r="P359" i="9"/>
  <c r="M359" i="9"/>
  <c r="J359" i="9"/>
  <c r="G359" i="9"/>
  <c r="F359" i="9"/>
  <c r="E359" i="9"/>
  <c r="AP358" i="9"/>
  <c r="AO358" i="9"/>
  <c r="AN358" i="9"/>
  <c r="AG358" i="9"/>
  <c r="Z358" i="9"/>
  <c r="W358" i="9"/>
  <c r="P358" i="9"/>
  <c r="M358" i="9"/>
  <c r="J358" i="9"/>
  <c r="G358" i="9"/>
  <c r="F358" i="9"/>
  <c r="E358" i="9"/>
  <c r="AP357" i="9"/>
  <c r="AO357" i="9"/>
  <c r="AN357" i="9"/>
  <c r="AG357" i="9"/>
  <c r="Z357" i="9"/>
  <c r="W357" i="9"/>
  <c r="P357" i="9"/>
  <c r="M357" i="9"/>
  <c r="J357" i="9"/>
  <c r="G357" i="9"/>
  <c r="F357" i="9"/>
  <c r="E357" i="9"/>
  <c r="AP356" i="9"/>
  <c r="AO356" i="9"/>
  <c r="AN356" i="9"/>
  <c r="AG356" i="9"/>
  <c r="Z356" i="9"/>
  <c r="W356" i="9"/>
  <c r="P356" i="9"/>
  <c r="M356" i="9"/>
  <c r="J356" i="9"/>
  <c r="G356" i="9"/>
  <c r="F356" i="9"/>
  <c r="E356" i="9"/>
  <c r="AP355" i="9"/>
  <c r="AO355" i="9"/>
  <c r="AN355" i="9"/>
  <c r="AG355" i="9"/>
  <c r="Z355" i="9"/>
  <c r="W355" i="9"/>
  <c r="P355" i="9"/>
  <c r="M355" i="9"/>
  <c r="J355" i="9"/>
  <c r="G355" i="9"/>
  <c r="F355" i="9"/>
  <c r="E355" i="9"/>
  <c r="AP354" i="9"/>
  <c r="AO354" i="9"/>
  <c r="AN354" i="9"/>
  <c r="AG354" i="9"/>
  <c r="Z354" i="9"/>
  <c r="W354" i="9"/>
  <c r="P354" i="9"/>
  <c r="M354" i="9"/>
  <c r="J354" i="9"/>
  <c r="G354" i="9"/>
  <c r="F354" i="9"/>
  <c r="E354" i="9"/>
  <c r="AP353" i="9"/>
  <c r="AO353" i="9"/>
  <c r="AN353" i="9"/>
  <c r="AG353" i="9"/>
  <c r="Z353" i="9"/>
  <c r="W353" i="9"/>
  <c r="P353" i="9"/>
  <c r="M353" i="9"/>
  <c r="J353" i="9"/>
  <c r="G353" i="9"/>
  <c r="F353" i="9"/>
  <c r="E353" i="9"/>
  <c r="AP352" i="9"/>
  <c r="AO352" i="9"/>
  <c r="AN352" i="9"/>
  <c r="AG352" i="9"/>
  <c r="Z352" i="9"/>
  <c r="W352" i="9"/>
  <c r="P352" i="9"/>
  <c r="M352" i="9"/>
  <c r="J352" i="9"/>
  <c r="G352" i="9"/>
  <c r="F352" i="9"/>
  <c r="E352" i="9"/>
  <c r="AP351" i="9"/>
  <c r="AO351" i="9"/>
  <c r="AN351" i="9"/>
  <c r="AG351" i="9"/>
  <c r="Z351" i="9"/>
  <c r="W351" i="9"/>
  <c r="P351" i="9"/>
  <c r="M351" i="9"/>
  <c r="J351" i="9"/>
  <c r="G351" i="9"/>
  <c r="F351" i="9"/>
  <c r="E351" i="9"/>
  <c r="AP350" i="9"/>
  <c r="AO350" i="9"/>
  <c r="AN350" i="9"/>
  <c r="AG350" i="9"/>
  <c r="Z350" i="9"/>
  <c r="W350" i="9"/>
  <c r="P350" i="9"/>
  <c r="M350" i="9"/>
  <c r="J350" i="9"/>
  <c r="G350" i="9"/>
  <c r="F350" i="9"/>
  <c r="E350" i="9"/>
  <c r="AP349" i="9"/>
  <c r="AO349" i="9"/>
  <c r="AN349" i="9"/>
  <c r="AG349" i="9"/>
  <c r="Z349" i="9"/>
  <c r="W349" i="9"/>
  <c r="P349" i="9"/>
  <c r="M349" i="9"/>
  <c r="J349" i="9"/>
  <c r="G349" i="9"/>
  <c r="F349" i="9"/>
  <c r="E349" i="9"/>
  <c r="AP348" i="9"/>
  <c r="AO348" i="9"/>
  <c r="AN348" i="9"/>
  <c r="AG348" i="9"/>
  <c r="Z348" i="9"/>
  <c r="W348" i="9"/>
  <c r="P348" i="9"/>
  <c r="M348" i="9"/>
  <c r="J348" i="9"/>
  <c r="G348" i="9"/>
  <c r="F348" i="9"/>
  <c r="E348" i="9"/>
  <c r="AP347" i="9"/>
  <c r="AO347" i="9"/>
  <c r="AN347" i="9"/>
  <c r="AG347" i="9"/>
  <c r="Z347" i="9"/>
  <c r="W347" i="9"/>
  <c r="P347" i="9"/>
  <c r="M347" i="9"/>
  <c r="J347" i="9"/>
  <c r="G347" i="9"/>
  <c r="F347" i="9"/>
  <c r="E347" i="9"/>
  <c r="AP346" i="9"/>
  <c r="AO346" i="9"/>
  <c r="AN346" i="9"/>
  <c r="AG346" i="9"/>
  <c r="Z346" i="9"/>
  <c r="W346" i="9"/>
  <c r="P346" i="9"/>
  <c r="M346" i="9"/>
  <c r="J346" i="9"/>
  <c r="G346" i="9"/>
  <c r="F346" i="9"/>
  <c r="E346" i="9"/>
  <c r="AP345" i="9"/>
  <c r="AO345" i="9"/>
  <c r="AN345" i="9"/>
  <c r="AG345" i="9"/>
  <c r="Z345" i="9"/>
  <c r="W345" i="9"/>
  <c r="P345" i="9"/>
  <c r="M345" i="9"/>
  <c r="J345" i="9"/>
  <c r="G345" i="9"/>
  <c r="F345" i="9"/>
  <c r="E345" i="9"/>
  <c r="AP344" i="9"/>
  <c r="AO344" i="9"/>
  <c r="AN344" i="9"/>
  <c r="AG344" i="9"/>
  <c r="Z344" i="9"/>
  <c r="W344" i="9"/>
  <c r="P344" i="9"/>
  <c r="M344" i="9"/>
  <c r="J344" i="9"/>
  <c r="G344" i="9"/>
  <c r="F344" i="9"/>
  <c r="E344" i="9"/>
  <c r="AP343" i="9"/>
  <c r="AO343" i="9"/>
  <c r="AN343" i="9"/>
  <c r="AG343" i="9"/>
  <c r="Z343" i="9"/>
  <c r="W343" i="9"/>
  <c r="P343" i="9"/>
  <c r="M343" i="9"/>
  <c r="J343" i="9"/>
  <c r="G343" i="9"/>
  <c r="F343" i="9"/>
  <c r="E343" i="9"/>
  <c r="AP342" i="9"/>
  <c r="AO342" i="9"/>
  <c r="AN342" i="9"/>
  <c r="AG342" i="9"/>
  <c r="Z342" i="9"/>
  <c r="W342" i="9"/>
  <c r="P342" i="9"/>
  <c r="M342" i="9"/>
  <c r="J342" i="9"/>
  <c r="G342" i="9"/>
  <c r="F342" i="9"/>
  <c r="E342" i="9"/>
  <c r="AP341" i="9"/>
  <c r="AO341" i="9"/>
  <c r="AN341" i="9"/>
  <c r="AG341" i="9"/>
  <c r="Z341" i="9"/>
  <c r="W341" i="9"/>
  <c r="P341" i="9"/>
  <c r="M341" i="9"/>
  <c r="J341" i="9"/>
  <c r="G341" i="9"/>
  <c r="F341" i="9"/>
  <c r="E341" i="9"/>
  <c r="AP340" i="9"/>
  <c r="AO340" i="9"/>
  <c r="AN340" i="9"/>
  <c r="AG340" i="9"/>
  <c r="Z340" i="9"/>
  <c r="W340" i="9"/>
  <c r="P340" i="9"/>
  <c r="M340" i="9"/>
  <c r="J340" i="9"/>
  <c r="G340" i="9"/>
  <c r="F340" i="9"/>
  <c r="E340" i="9"/>
  <c r="AP339" i="9"/>
  <c r="AO339" i="9"/>
  <c r="AN339" i="9"/>
  <c r="AG339" i="9"/>
  <c r="Z339" i="9"/>
  <c r="W339" i="9"/>
  <c r="P339" i="9"/>
  <c r="M339" i="9"/>
  <c r="J339" i="9"/>
  <c r="G339" i="9"/>
  <c r="F339" i="9"/>
  <c r="E339" i="9"/>
  <c r="AP338" i="9"/>
  <c r="AO338" i="9"/>
  <c r="AN338" i="9"/>
  <c r="AG338" i="9"/>
  <c r="Z338" i="9"/>
  <c r="W338" i="9"/>
  <c r="P338" i="9"/>
  <c r="M338" i="9"/>
  <c r="J338" i="9"/>
  <c r="G338" i="9"/>
  <c r="F338" i="9"/>
  <c r="E338" i="9"/>
  <c r="AP337" i="9"/>
  <c r="AO337" i="9"/>
  <c r="AN337" i="9"/>
  <c r="AG337" i="9"/>
  <c r="Z337" i="9"/>
  <c r="W337" i="9"/>
  <c r="P337" i="9"/>
  <c r="M337" i="9"/>
  <c r="J337" i="9"/>
  <c r="G337" i="9"/>
  <c r="F337" i="9"/>
  <c r="E337" i="9"/>
  <c r="AP336" i="9"/>
  <c r="AO336" i="9"/>
  <c r="AN336" i="9"/>
  <c r="AG336" i="9"/>
  <c r="Z336" i="9"/>
  <c r="W336" i="9"/>
  <c r="P336" i="9"/>
  <c r="M336" i="9"/>
  <c r="J336" i="9"/>
  <c r="G336" i="9"/>
  <c r="F336" i="9"/>
  <c r="E336" i="9"/>
  <c r="AP335" i="9"/>
  <c r="AO335" i="9"/>
  <c r="AN335" i="9"/>
  <c r="AG335" i="9"/>
  <c r="Z335" i="9"/>
  <c r="W335" i="9"/>
  <c r="P335" i="9"/>
  <c r="M335" i="9"/>
  <c r="J335" i="9"/>
  <c r="G335" i="9"/>
  <c r="F335" i="9"/>
  <c r="E335" i="9"/>
  <c r="AP334" i="9"/>
  <c r="AO334" i="9"/>
  <c r="AN334" i="9"/>
  <c r="AG334" i="9"/>
  <c r="Z334" i="9"/>
  <c r="W334" i="9"/>
  <c r="P334" i="9"/>
  <c r="M334" i="9"/>
  <c r="J334" i="9"/>
  <c r="G334" i="9"/>
  <c r="F334" i="9"/>
  <c r="E334" i="9"/>
  <c r="AP333" i="9"/>
  <c r="AO333" i="9"/>
  <c r="AN333" i="9"/>
  <c r="AG333" i="9"/>
  <c r="Z333" i="9"/>
  <c r="W333" i="9"/>
  <c r="P333" i="9"/>
  <c r="M333" i="9"/>
  <c r="J333" i="9"/>
  <c r="G333" i="9"/>
  <c r="F333" i="9"/>
  <c r="E333" i="9"/>
  <c r="AP332" i="9"/>
  <c r="AO332" i="9"/>
  <c r="AN332" i="9"/>
  <c r="AG332" i="9"/>
  <c r="Z332" i="9"/>
  <c r="W332" i="9"/>
  <c r="P332" i="9"/>
  <c r="M332" i="9"/>
  <c r="J332" i="9"/>
  <c r="G332" i="9"/>
  <c r="F332" i="9"/>
  <c r="E332" i="9"/>
  <c r="AP331" i="9"/>
  <c r="AO331" i="9"/>
  <c r="AN331" i="9"/>
  <c r="AG331" i="9"/>
  <c r="Z331" i="9"/>
  <c r="W331" i="9"/>
  <c r="P331" i="9"/>
  <c r="M331" i="9"/>
  <c r="J331" i="9"/>
  <c r="G331" i="9"/>
  <c r="F331" i="9"/>
  <c r="E331" i="9"/>
  <c r="AP330" i="9"/>
  <c r="AO330" i="9"/>
  <c r="AN330" i="9"/>
  <c r="AG330" i="9"/>
  <c r="Z330" i="9"/>
  <c r="W330" i="9"/>
  <c r="P330" i="9"/>
  <c r="M330" i="9"/>
  <c r="J330" i="9"/>
  <c r="G330" i="9"/>
  <c r="F330" i="9"/>
  <c r="E330" i="9"/>
  <c r="AP329" i="9"/>
  <c r="AO329" i="9"/>
  <c r="AN329" i="9"/>
  <c r="AG329" i="9"/>
  <c r="Z329" i="9"/>
  <c r="W329" i="9"/>
  <c r="P329" i="9"/>
  <c r="M329" i="9"/>
  <c r="J329" i="9"/>
  <c r="G329" i="9"/>
  <c r="F329" i="9"/>
  <c r="E329" i="9"/>
  <c r="AP328" i="9"/>
  <c r="AO328" i="9"/>
  <c r="AN328" i="9"/>
  <c r="AG328" i="9"/>
  <c r="Z328" i="9"/>
  <c r="W328" i="9"/>
  <c r="P328" i="9"/>
  <c r="M328" i="9"/>
  <c r="J328" i="9"/>
  <c r="G328" i="9"/>
  <c r="F328" i="9"/>
  <c r="E328" i="9"/>
  <c r="AP327" i="9"/>
  <c r="AO327" i="9"/>
  <c r="AN327" i="9"/>
  <c r="AG327" i="9"/>
  <c r="Z327" i="9"/>
  <c r="W327" i="9"/>
  <c r="P327" i="9"/>
  <c r="M327" i="9"/>
  <c r="J327" i="9"/>
  <c r="G327" i="9"/>
  <c r="F327" i="9"/>
  <c r="E327" i="9"/>
  <c r="AP326" i="9"/>
  <c r="AO326" i="9"/>
  <c r="AN326" i="9"/>
  <c r="AG326" i="9"/>
  <c r="Z326" i="9"/>
  <c r="W326" i="9"/>
  <c r="P326" i="9"/>
  <c r="M326" i="9"/>
  <c r="J326" i="9"/>
  <c r="G326" i="9"/>
  <c r="F326" i="9"/>
  <c r="E326" i="9"/>
  <c r="AP325" i="9"/>
  <c r="AO325" i="9"/>
  <c r="AN325" i="9"/>
  <c r="AG325" i="9"/>
  <c r="Z325" i="9"/>
  <c r="W325" i="9"/>
  <c r="P325" i="9"/>
  <c r="M325" i="9"/>
  <c r="J325" i="9"/>
  <c r="G325" i="9"/>
  <c r="F325" i="9"/>
  <c r="E325" i="9"/>
  <c r="AP324" i="9"/>
  <c r="AO324" i="9"/>
  <c r="AN324" i="9"/>
  <c r="AG324" i="9"/>
  <c r="Z324" i="9"/>
  <c r="W324" i="9"/>
  <c r="P324" i="9"/>
  <c r="M324" i="9"/>
  <c r="J324" i="9"/>
  <c r="G324" i="9"/>
  <c r="F324" i="9"/>
  <c r="E324" i="9"/>
  <c r="AP323" i="9"/>
  <c r="AO323" i="9"/>
  <c r="AN323" i="9"/>
  <c r="AG323" i="9"/>
  <c r="Z323" i="9"/>
  <c r="W323" i="9"/>
  <c r="P323" i="9"/>
  <c r="M323" i="9"/>
  <c r="J323" i="9"/>
  <c r="G323" i="9"/>
  <c r="F323" i="9"/>
  <c r="E323" i="9"/>
  <c r="AP322" i="9"/>
  <c r="AO322" i="9"/>
  <c r="AN322" i="9"/>
  <c r="AG322" i="9"/>
  <c r="Z322" i="9"/>
  <c r="W322" i="9"/>
  <c r="P322" i="9"/>
  <c r="M322" i="9"/>
  <c r="J322" i="9"/>
  <c r="G322" i="9"/>
  <c r="F322" i="9"/>
  <c r="E322" i="9"/>
  <c r="AP321" i="9"/>
  <c r="AO321" i="9"/>
  <c r="AN321" i="9"/>
  <c r="AG321" i="9"/>
  <c r="Z321" i="9"/>
  <c r="W321" i="9"/>
  <c r="P321" i="9"/>
  <c r="M321" i="9"/>
  <c r="J321" i="9"/>
  <c r="G321" i="9"/>
  <c r="F321" i="9"/>
  <c r="E321" i="9"/>
  <c r="AP320" i="9"/>
  <c r="AO320" i="9"/>
  <c r="AN320" i="9"/>
  <c r="AG320" i="9"/>
  <c r="Z320" i="9"/>
  <c r="W320" i="9"/>
  <c r="P320" i="9"/>
  <c r="M320" i="9"/>
  <c r="J320" i="9"/>
  <c r="G320" i="9"/>
  <c r="F320" i="9"/>
  <c r="E320" i="9"/>
  <c r="AP319" i="9"/>
  <c r="AO319" i="9"/>
  <c r="AN319" i="9"/>
  <c r="AG319" i="9"/>
  <c r="Z319" i="9"/>
  <c r="W319" i="9"/>
  <c r="P319" i="9"/>
  <c r="M319" i="9"/>
  <c r="J319" i="9"/>
  <c r="G319" i="9"/>
  <c r="F319" i="9"/>
  <c r="E319" i="9"/>
  <c r="AP318" i="9"/>
  <c r="AO318" i="9"/>
  <c r="AN318" i="9"/>
  <c r="AG318" i="9"/>
  <c r="Z318" i="9"/>
  <c r="W318" i="9"/>
  <c r="P318" i="9"/>
  <c r="M318" i="9"/>
  <c r="J318" i="9"/>
  <c r="G318" i="9"/>
  <c r="F318" i="9"/>
  <c r="E318" i="9"/>
  <c r="AP317" i="9"/>
  <c r="AO317" i="9"/>
  <c r="AN317" i="9"/>
  <c r="AG317" i="9"/>
  <c r="Z317" i="9"/>
  <c r="W317" i="9"/>
  <c r="P317" i="9"/>
  <c r="M317" i="9"/>
  <c r="J317" i="9"/>
  <c r="G317" i="9"/>
  <c r="F317" i="9"/>
  <c r="E317" i="9"/>
  <c r="AP316" i="9"/>
  <c r="AO316" i="9"/>
  <c r="AN316" i="9"/>
  <c r="AG316" i="9"/>
  <c r="Z316" i="9"/>
  <c r="W316" i="9"/>
  <c r="P316" i="9"/>
  <c r="M316" i="9"/>
  <c r="J316" i="9"/>
  <c r="G316" i="9"/>
  <c r="F316" i="9"/>
  <c r="E316" i="9"/>
  <c r="AP315" i="9"/>
  <c r="AO315" i="9"/>
  <c r="AN315" i="9"/>
  <c r="AG315" i="9"/>
  <c r="Z315" i="9"/>
  <c r="W315" i="9"/>
  <c r="P315" i="9"/>
  <c r="M315" i="9"/>
  <c r="J315" i="9"/>
  <c r="G315" i="9"/>
  <c r="F315" i="9"/>
  <c r="E315" i="9"/>
  <c r="AP314" i="9"/>
  <c r="AO314" i="9"/>
  <c r="AN314" i="9"/>
  <c r="AG314" i="9"/>
  <c r="Z314" i="9"/>
  <c r="W314" i="9"/>
  <c r="P314" i="9"/>
  <c r="M314" i="9"/>
  <c r="J314" i="9"/>
  <c r="G314" i="9"/>
  <c r="F314" i="9"/>
  <c r="E314" i="9"/>
  <c r="AP313" i="9"/>
  <c r="AO313" i="9"/>
  <c r="AN313" i="9"/>
  <c r="AG313" i="9"/>
  <c r="Z313" i="9"/>
  <c r="W313" i="9"/>
  <c r="P313" i="9"/>
  <c r="M313" i="9"/>
  <c r="J313" i="9"/>
  <c r="G313" i="9"/>
  <c r="F313" i="9"/>
  <c r="E313" i="9"/>
  <c r="AP312" i="9"/>
  <c r="AO312" i="9"/>
  <c r="AN312" i="9"/>
  <c r="AG312" i="9"/>
  <c r="Z312" i="9"/>
  <c r="W312" i="9"/>
  <c r="P312" i="9"/>
  <c r="M312" i="9"/>
  <c r="J312" i="9"/>
  <c r="G312" i="9"/>
  <c r="F312" i="9"/>
  <c r="E312" i="9"/>
  <c r="AP311" i="9"/>
  <c r="AO311" i="9"/>
  <c r="AN311" i="9"/>
  <c r="AG311" i="9"/>
  <c r="Z311" i="9"/>
  <c r="W311" i="9"/>
  <c r="P311" i="9"/>
  <c r="M311" i="9"/>
  <c r="J311" i="9"/>
  <c r="G311" i="9"/>
  <c r="F311" i="9"/>
  <c r="E311" i="9"/>
  <c r="AP310" i="9"/>
  <c r="AO310" i="9"/>
  <c r="AN310" i="9"/>
  <c r="AG310" i="9"/>
  <c r="Z310" i="9"/>
  <c r="W310" i="9"/>
  <c r="P310" i="9"/>
  <c r="M310" i="9"/>
  <c r="J310" i="9"/>
  <c r="G310" i="9"/>
  <c r="F310" i="9"/>
  <c r="E310" i="9"/>
  <c r="AP309" i="9"/>
  <c r="AO309" i="9"/>
  <c r="AN309" i="9"/>
  <c r="AG309" i="9"/>
  <c r="Z309" i="9"/>
  <c r="W309" i="9"/>
  <c r="P309" i="9"/>
  <c r="M309" i="9"/>
  <c r="J309" i="9"/>
  <c r="G309" i="9"/>
  <c r="F309" i="9"/>
  <c r="E309" i="9"/>
  <c r="AP308" i="9"/>
  <c r="AO308" i="9"/>
  <c r="AN308" i="9"/>
  <c r="AG308" i="9"/>
  <c r="Z308" i="9"/>
  <c r="W308" i="9"/>
  <c r="P308" i="9"/>
  <c r="M308" i="9"/>
  <c r="J308" i="9"/>
  <c r="G308" i="9"/>
  <c r="F308" i="9"/>
  <c r="E308" i="9"/>
  <c r="AP307" i="9"/>
  <c r="AO307" i="9"/>
  <c r="AN307" i="9"/>
  <c r="AG307" i="9"/>
  <c r="Z307" i="9"/>
  <c r="W307" i="9"/>
  <c r="P307" i="9"/>
  <c r="M307" i="9"/>
  <c r="J307" i="9"/>
  <c r="G307" i="9"/>
  <c r="F307" i="9"/>
  <c r="E307" i="9"/>
  <c r="AP306" i="9"/>
  <c r="AO306" i="9"/>
  <c r="AN306" i="9"/>
  <c r="AG306" i="9"/>
  <c r="Z306" i="9"/>
  <c r="W306" i="9"/>
  <c r="P306" i="9"/>
  <c r="M306" i="9"/>
  <c r="J306" i="9"/>
  <c r="G306" i="9"/>
  <c r="F306" i="9"/>
  <c r="E306" i="9"/>
  <c r="AP305" i="9"/>
  <c r="AO305" i="9"/>
  <c r="AN305" i="9"/>
  <c r="AG305" i="9"/>
  <c r="Z305" i="9"/>
  <c r="W305" i="9"/>
  <c r="P305" i="9"/>
  <c r="M305" i="9"/>
  <c r="J305" i="9"/>
  <c r="G305" i="9"/>
  <c r="F305" i="9"/>
  <c r="E305" i="9"/>
  <c r="AP304" i="9"/>
  <c r="AO304" i="9"/>
  <c r="AN304" i="9"/>
  <c r="AG304" i="9"/>
  <c r="Z304" i="9"/>
  <c r="W304" i="9"/>
  <c r="P304" i="9"/>
  <c r="M304" i="9"/>
  <c r="J304" i="9"/>
  <c r="G304" i="9"/>
  <c r="F304" i="9"/>
  <c r="E304" i="9"/>
  <c r="AP303" i="9"/>
  <c r="AO303" i="9"/>
  <c r="AN303" i="9"/>
  <c r="AG303" i="9"/>
  <c r="Z303" i="9"/>
  <c r="W303" i="9"/>
  <c r="P303" i="9"/>
  <c r="M303" i="9"/>
  <c r="J303" i="9"/>
  <c r="G303" i="9"/>
  <c r="F303" i="9"/>
  <c r="E303" i="9"/>
  <c r="AP302" i="9"/>
  <c r="AO302" i="9"/>
  <c r="AN302" i="9"/>
  <c r="AG302" i="9"/>
  <c r="Z302" i="9"/>
  <c r="W302" i="9"/>
  <c r="P302" i="9"/>
  <c r="M302" i="9"/>
  <c r="J302" i="9"/>
  <c r="G302" i="9"/>
  <c r="F302" i="9"/>
  <c r="E302" i="9"/>
  <c r="AP301" i="9"/>
  <c r="AO301" i="9"/>
  <c r="AN301" i="9"/>
  <c r="AG301" i="9"/>
  <c r="Z301" i="9"/>
  <c r="W301" i="9"/>
  <c r="P301" i="9"/>
  <c r="M301" i="9"/>
  <c r="J301" i="9"/>
  <c r="G301" i="9"/>
  <c r="F301" i="9"/>
  <c r="E301" i="9"/>
  <c r="AP300" i="9"/>
  <c r="AO300" i="9"/>
  <c r="AN300" i="9"/>
  <c r="AG300" i="9"/>
  <c r="Z300" i="9"/>
  <c r="W300" i="9"/>
  <c r="P300" i="9"/>
  <c r="M300" i="9"/>
  <c r="J300" i="9"/>
  <c r="G300" i="9"/>
  <c r="F300" i="9"/>
  <c r="E300" i="9"/>
  <c r="AP299" i="9"/>
  <c r="AO299" i="9"/>
  <c r="AN299" i="9"/>
  <c r="AG299" i="9"/>
  <c r="Z299" i="9"/>
  <c r="W299" i="9"/>
  <c r="P299" i="9"/>
  <c r="M299" i="9"/>
  <c r="J299" i="9"/>
  <c r="G299" i="9"/>
  <c r="F299" i="9"/>
  <c r="E299" i="9"/>
  <c r="AP298" i="9"/>
  <c r="AO298" i="9"/>
  <c r="AN298" i="9"/>
  <c r="AG298" i="9"/>
  <c r="Z298" i="9"/>
  <c r="W298" i="9"/>
  <c r="P298" i="9"/>
  <c r="M298" i="9"/>
  <c r="J298" i="9"/>
  <c r="G298" i="9"/>
  <c r="F298" i="9"/>
  <c r="E298" i="9"/>
  <c r="AP297" i="9"/>
  <c r="AO297" i="9"/>
  <c r="AN297" i="9"/>
  <c r="AG297" i="9"/>
  <c r="Z297" i="9"/>
  <c r="W297" i="9"/>
  <c r="P297" i="9"/>
  <c r="M297" i="9"/>
  <c r="J297" i="9"/>
  <c r="G297" i="9"/>
  <c r="F297" i="9"/>
  <c r="E297" i="9"/>
  <c r="AP296" i="9"/>
  <c r="AO296" i="9"/>
  <c r="AN296" i="9"/>
  <c r="AG296" i="9"/>
  <c r="Z296" i="9"/>
  <c r="W296" i="9"/>
  <c r="P296" i="9"/>
  <c r="M296" i="9"/>
  <c r="J296" i="9"/>
  <c r="G296" i="9"/>
  <c r="F296" i="9"/>
  <c r="E296" i="9"/>
  <c r="AP295" i="9"/>
  <c r="AO295" i="9"/>
  <c r="AR295" i="9" s="1"/>
  <c r="AN295" i="9"/>
  <c r="AG295" i="9"/>
  <c r="Z295" i="9"/>
  <c r="W295" i="9"/>
  <c r="P295" i="9"/>
  <c r="M295" i="9"/>
  <c r="J295" i="9"/>
  <c r="G295" i="9"/>
  <c r="F295" i="9"/>
  <c r="E295" i="9"/>
  <c r="AP294" i="9"/>
  <c r="AO294" i="9"/>
  <c r="AN294" i="9"/>
  <c r="AG294" i="9"/>
  <c r="Z294" i="9"/>
  <c r="W294" i="9"/>
  <c r="P294" i="9"/>
  <c r="M294" i="9"/>
  <c r="J294" i="9"/>
  <c r="G294" i="9"/>
  <c r="F294" i="9"/>
  <c r="E294" i="9"/>
  <c r="AP293" i="9"/>
  <c r="AO293" i="9"/>
  <c r="AN293" i="9"/>
  <c r="AG293" i="9"/>
  <c r="Z293" i="9"/>
  <c r="W293" i="9"/>
  <c r="P293" i="9"/>
  <c r="M293" i="9"/>
  <c r="J293" i="9"/>
  <c r="G293" i="9"/>
  <c r="F293" i="9"/>
  <c r="E293" i="9"/>
  <c r="AP292" i="9"/>
  <c r="AO292" i="9"/>
  <c r="AN292" i="9"/>
  <c r="AG292" i="9"/>
  <c r="Z292" i="9"/>
  <c r="W292" i="9"/>
  <c r="P292" i="9"/>
  <c r="M292" i="9"/>
  <c r="J292" i="9"/>
  <c r="G292" i="9"/>
  <c r="F292" i="9"/>
  <c r="E292" i="9"/>
  <c r="AP291" i="9"/>
  <c r="AO291" i="9"/>
  <c r="AN291" i="9"/>
  <c r="AG291" i="9"/>
  <c r="Z291" i="9"/>
  <c r="W291" i="9"/>
  <c r="P291" i="9"/>
  <c r="M291" i="9"/>
  <c r="J291" i="9"/>
  <c r="G291" i="9"/>
  <c r="F291" i="9"/>
  <c r="E291" i="9"/>
  <c r="AP290" i="9"/>
  <c r="AO290" i="9"/>
  <c r="AN290" i="9"/>
  <c r="AG290" i="9"/>
  <c r="Z290" i="9"/>
  <c r="W290" i="9"/>
  <c r="P290" i="9"/>
  <c r="M290" i="9"/>
  <c r="J290" i="9"/>
  <c r="G290" i="9"/>
  <c r="F290" i="9"/>
  <c r="E290" i="9"/>
  <c r="AP289" i="9"/>
  <c r="AO289" i="9"/>
  <c r="AN289" i="9"/>
  <c r="AG289" i="9"/>
  <c r="Z289" i="9"/>
  <c r="W289" i="9"/>
  <c r="P289" i="9"/>
  <c r="M289" i="9"/>
  <c r="J289" i="9"/>
  <c r="G289" i="9"/>
  <c r="F289" i="9"/>
  <c r="E289" i="9"/>
  <c r="AP288" i="9"/>
  <c r="AO288" i="9"/>
  <c r="AN288" i="9"/>
  <c r="AG288" i="9"/>
  <c r="Z288" i="9"/>
  <c r="W288" i="9"/>
  <c r="P288" i="9"/>
  <c r="M288" i="9"/>
  <c r="J288" i="9"/>
  <c r="G288" i="9"/>
  <c r="F288" i="9"/>
  <c r="E288" i="9"/>
  <c r="AP287" i="9"/>
  <c r="AO287" i="9"/>
  <c r="AN287" i="9"/>
  <c r="AG287" i="9"/>
  <c r="Z287" i="9"/>
  <c r="W287" i="9"/>
  <c r="P287" i="9"/>
  <c r="M287" i="9"/>
  <c r="J287" i="9"/>
  <c r="G287" i="9"/>
  <c r="F287" i="9"/>
  <c r="E287" i="9"/>
  <c r="AP286" i="9"/>
  <c r="AO286" i="9"/>
  <c r="AN286" i="9"/>
  <c r="AG286" i="9"/>
  <c r="Z286" i="9"/>
  <c r="W286" i="9"/>
  <c r="P286" i="9"/>
  <c r="M286" i="9"/>
  <c r="J286" i="9"/>
  <c r="G286" i="9"/>
  <c r="F286" i="9"/>
  <c r="E286" i="9"/>
  <c r="AP285" i="9"/>
  <c r="AO285" i="9"/>
  <c r="AN285" i="9"/>
  <c r="AG285" i="9"/>
  <c r="Z285" i="9"/>
  <c r="W285" i="9"/>
  <c r="P285" i="9"/>
  <c r="M285" i="9"/>
  <c r="J285" i="9"/>
  <c r="G285" i="9"/>
  <c r="F285" i="9"/>
  <c r="E285" i="9"/>
  <c r="AP284" i="9"/>
  <c r="AO284" i="9"/>
  <c r="AN284" i="9"/>
  <c r="AG284" i="9"/>
  <c r="Z284" i="9"/>
  <c r="W284" i="9"/>
  <c r="P284" i="9"/>
  <c r="M284" i="9"/>
  <c r="J284" i="9"/>
  <c r="G284" i="9"/>
  <c r="F284" i="9"/>
  <c r="E284" i="9"/>
  <c r="AP283" i="9"/>
  <c r="AO283" i="9"/>
  <c r="AN283" i="9"/>
  <c r="AG283" i="9"/>
  <c r="Z283" i="9"/>
  <c r="W283" i="9"/>
  <c r="P283" i="9"/>
  <c r="M283" i="9"/>
  <c r="J283" i="9"/>
  <c r="G283" i="9"/>
  <c r="F283" i="9"/>
  <c r="E283" i="9"/>
  <c r="AP282" i="9"/>
  <c r="AO282" i="9"/>
  <c r="AN282" i="9"/>
  <c r="AG282" i="9"/>
  <c r="Z282" i="9"/>
  <c r="W282" i="9"/>
  <c r="P282" i="9"/>
  <c r="M282" i="9"/>
  <c r="J282" i="9"/>
  <c r="G282" i="9"/>
  <c r="F282" i="9"/>
  <c r="E282" i="9"/>
  <c r="AP281" i="9"/>
  <c r="AO281" i="9"/>
  <c r="AN281" i="9"/>
  <c r="AG281" i="9"/>
  <c r="Z281" i="9"/>
  <c r="W281" i="9"/>
  <c r="P281" i="9"/>
  <c r="M281" i="9"/>
  <c r="J281" i="9"/>
  <c r="G281" i="9"/>
  <c r="F281" i="9"/>
  <c r="E281" i="9"/>
  <c r="AP280" i="9"/>
  <c r="AO280" i="9"/>
  <c r="AN280" i="9"/>
  <c r="AG280" i="9"/>
  <c r="Z280" i="9"/>
  <c r="W280" i="9"/>
  <c r="P280" i="9"/>
  <c r="M280" i="9"/>
  <c r="J280" i="9"/>
  <c r="G280" i="9"/>
  <c r="F280" i="9"/>
  <c r="E280" i="9"/>
  <c r="AP279" i="9"/>
  <c r="AO279" i="9"/>
  <c r="AN279" i="9"/>
  <c r="AG279" i="9"/>
  <c r="Z279" i="9"/>
  <c r="W279" i="9"/>
  <c r="P279" i="9"/>
  <c r="M279" i="9"/>
  <c r="J279" i="9"/>
  <c r="G279" i="9"/>
  <c r="F279" i="9"/>
  <c r="E279" i="9"/>
  <c r="AP278" i="9"/>
  <c r="AO278" i="9"/>
  <c r="AN278" i="9"/>
  <c r="AG278" i="9"/>
  <c r="Z278" i="9"/>
  <c r="W278" i="9"/>
  <c r="P278" i="9"/>
  <c r="M278" i="9"/>
  <c r="J278" i="9"/>
  <c r="G278" i="9"/>
  <c r="F278" i="9"/>
  <c r="E278" i="9"/>
  <c r="AP277" i="9"/>
  <c r="AO277" i="9"/>
  <c r="AN277" i="9"/>
  <c r="AG277" i="9"/>
  <c r="Z277" i="9"/>
  <c r="W277" i="9"/>
  <c r="P277" i="9"/>
  <c r="M277" i="9"/>
  <c r="J277" i="9"/>
  <c r="G277" i="9"/>
  <c r="F277" i="9"/>
  <c r="E277" i="9"/>
  <c r="AP276" i="9"/>
  <c r="AO276" i="9"/>
  <c r="AN276" i="9"/>
  <c r="AG276" i="9"/>
  <c r="Z276" i="9"/>
  <c r="W276" i="9"/>
  <c r="P276" i="9"/>
  <c r="M276" i="9"/>
  <c r="J276" i="9"/>
  <c r="G276" i="9"/>
  <c r="F276" i="9"/>
  <c r="E276" i="9"/>
  <c r="D276" i="9"/>
  <c r="AP275" i="9"/>
  <c r="AR275" i="9" s="1"/>
  <c r="AO275" i="9"/>
  <c r="AN275" i="9"/>
  <c r="AG275" i="9"/>
  <c r="Z275" i="9"/>
  <c r="W275" i="9"/>
  <c r="P275" i="9"/>
  <c r="M275" i="9"/>
  <c r="J275" i="9"/>
  <c r="G275" i="9"/>
  <c r="F275" i="9"/>
  <c r="E275" i="9"/>
  <c r="AP274" i="9"/>
  <c r="AO274" i="9"/>
  <c r="AN274" i="9"/>
  <c r="AG274" i="9"/>
  <c r="Z274" i="9"/>
  <c r="W274" i="9"/>
  <c r="P274" i="9"/>
  <c r="M274" i="9"/>
  <c r="J274" i="9"/>
  <c r="G274" i="9"/>
  <c r="F274" i="9"/>
  <c r="E274" i="9"/>
  <c r="AP273" i="9"/>
  <c r="AO273" i="9"/>
  <c r="AN273" i="9"/>
  <c r="AG273" i="9"/>
  <c r="Z273" i="9"/>
  <c r="W273" i="9"/>
  <c r="P273" i="9"/>
  <c r="M273" i="9"/>
  <c r="J273" i="9"/>
  <c r="G273" i="9"/>
  <c r="F273" i="9"/>
  <c r="E273" i="9"/>
  <c r="AP272" i="9"/>
  <c r="AO272" i="9"/>
  <c r="AN272" i="9"/>
  <c r="AG272" i="9"/>
  <c r="Z272" i="9"/>
  <c r="W272" i="9"/>
  <c r="P272" i="9"/>
  <c r="M272" i="9"/>
  <c r="J272" i="9"/>
  <c r="G272" i="9"/>
  <c r="F272" i="9"/>
  <c r="E272" i="9"/>
  <c r="AP271" i="9"/>
  <c r="AO271" i="9"/>
  <c r="AN271" i="9"/>
  <c r="AG271" i="9"/>
  <c r="Z271" i="9"/>
  <c r="W271" i="9"/>
  <c r="P271" i="9"/>
  <c r="M271" i="9"/>
  <c r="J271" i="9"/>
  <c r="G271" i="9"/>
  <c r="F271" i="9"/>
  <c r="E271" i="9"/>
  <c r="AP270" i="9"/>
  <c r="AO270" i="9"/>
  <c r="AN270" i="9"/>
  <c r="AG270" i="9"/>
  <c r="Z270" i="9"/>
  <c r="W270" i="9"/>
  <c r="P270" i="9"/>
  <c r="M270" i="9"/>
  <c r="J270" i="9"/>
  <c r="G270" i="9"/>
  <c r="F270" i="9"/>
  <c r="E270" i="9"/>
  <c r="AP269" i="9"/>
  <c r="AR269" i="9" s="1"/>
  <c r="AO269" i="9"/>
  <c r="AN269" i="9"/>
  <c r="AG269" i="9"/>
  <c r="Z269" i="9"/>
  <c r="W269" i="9"/>
  <c r="P269" i="9"/>
  <c r="M269" i="9"/>
  <c r="J269" i="9"/>
  <c r="G269" i="9"/>
  <c r="F269" i="9"/>
  <c r="E269" i="9"/>
  <c r="D269" i="9" s="1"/>
  <c r="AP268" i="9"/>
  <c r="AO268" i="9"/>
  <c r="AN268" i="9"/>
  <c r="AG268" i="9"/>
  <c r="Z268" i="9"/>
  <c r="W268" i="9"/>
  <c r="P268" i="9"/>
  <c r="M268" i="9"/>
  <c r="J268" i="9"/>
  <c r="G268" i="9"/>
  <c r="F268" i="9"/>
  <c r="E268" i="9"/>
  <c r="AP267" i="9"/>
  <c r="AO267" i="9"/>
  <c r="AN267" i="9"/>
  <c r="AG267" i="9"/>
  <c r="Z267" i="9"/>
  <c r="W267" i="9"/>
  <c r="P267" i="9"/>
  <c r="M267" i="9"/>
  <c r="J267" i="9"/>
  <c r="G267" i="9"/>
  <c r="F267" i="9"/>
  <c r="E267" i="9"/>
  <c r="AP266" i="9"/>
  <c r="AO266" i="9"/>
  <c r="AN266" i="9"/>
  <c r="AG266" i="9"/>
  <c r="Z266" i="9"/>
  <c r="W266" i="9"/>
  <c r="P266" i="9"/>
  <c r="M266" i="9"/>
  <c r="J266" i="9"/>
  <c r="G266" i="9"/>
  <c r="F266" i="9"/>
  <c r="E266" i="9"/>
  <c r="AP265" i="9"/>
  <c r="AR265" i="9" s="1"/>
  <c r="AO265" i="9"/>
  <c r="AN265" i="9"/>
  <c r="AG265" i="9"/>
  <c r="Z265" i="9"/>
  <c r="W265" i="9"/>
  <c r="P265" i="9"/>
  <c r="M265" i="9"/>
  <c r="J265" i="9"/>
  <c r="G265" i="9"/>
  <c r="F265" i="9"/>
  <c r="E265" i="9"/>
  <c r="AP264" i="9"/>
  <c r="AR264" i="9" s="1"/>
  <c r="AO264" i="9"/>
  <c r="AN264" i="9"/>
  <c r="AG264" i="9"/>
  <c r="Z264" i="9"/>
  <c r="W264" i="9"/>
  <c r="P264" i="9"/>
  <c r="M264" i="9"/>
  <c r="J264" i="9"/>
  <c r="G264" i="9"/>
  <c r="F264" i="9"/>
  <c r="E264" i="9"/>
  <c r="AP263" i="9"/>
  <c r="AO263" i="9"/>
  <c r="AN263" i="9"/>
  <c r="AG263" i="9"/>
  <c r="Z263" i="9"/>
  <c r="W263" i="9"/>
  <c r="P263" i="9"/>
  <c r="M263" i="9"/>
  <c r="J263" i="9"/>
  <c r="G263" i="9"/>
  <c r="F263" i="9"/>
  <c r="E263" i="9"/>
  <c r="D263" i="9" s="1"/>
  <c r="AP262" i="9"/>
  <c r="AO262" i="9"/>
  <c r="AN262" i="9"/>
  <c r="AG262" i="9"/>
  <c r="Z262" i="9"/>
  <c r="W262" i="9"/>
  <c r="P262" i="9"/>
  <c r="M262" i="9"/>
  <c r="J262" i="9"/>
  <c r="G262" i="9"/>
  <c r="F262" i="9"/>
  <c r="E262" i="9"/>
  <c r="AP261" i="9"/>
  <c r="AO261" i="9"/>
  <c r="AN261" i="9"/>
  <c r="AG261" i="9"/>
  <c r="Z261" i="9"/>
  <c r="W261" i="9"/>
  <c r="P261" i="9"/>
  <c r="M261" i="9"/>
  <c r="J261" i="9"/>
  <c r="G261" i="9"/>
  <c r="F261" i="9"/>
  <c r="E261" i="9"/>
  <c r="AP260" i="9"/>
  <c r="AO260" i="9"/>
  <c r="AN260" i="9"/>
  <c r="AG260" i="9"/>
  <c r="Z260" i="9"/>
  <c r="W260" i="9"/>
  <c r="P260" i="9"/>
  <c r="M260" i="9"/>
  <c r="J260" i="9"/>
  <c r="G260" i="9"/>
  <c r="F260" i="9"/>
  <c r="E260" i="9"/>
  <c r="D260" i="9" s="1"/>
  <c r="AP259" i="9"/>
  <c r="AO259" i="9"/>
  <c r="AN259" i="9"/>
  <c r="AG259" i="9"/>
  <c r="Z259" i="9"/>
  <c r="W259" i="9"/>
  <c r="P259" i="9"/>
  <c r="M259" i="9"/>
  <c r="J259" i="9"/>
  <c r="G259" i="9"/>
  <c r="F259" i="9"/>
  <c r="E259" i="9"/>
  <c r="AP258" i="9"/>
  <c r="AR258" i="9" s="1"/>
  <c r="AO258" i="9"/>
  <c r="AN258" i="9"/>
  <c r="AG258" i="9"/>
  <c r="Z258" i="9"/>
  <c r="W258" i="9"/>
  <c r="P258" i="9"/>
  <c r="M258" i="9"/>
  <c r="J258" i="9"/>
  <c r="G258" i="9"/>
  <c r="F258" i="9"/>
  <c r="E258" i="9"/>
  <c r="D258" i="9" s="1"/>
  <c r="AP257" i="9"/>
  <c r="AO257" i="9"/>
  <c r="AN257" i="9"/>
  <c r="AG257" i="9"/>
  <c r="Z257" i="9"/>
  <c r="W257" i="9"/>
  <c r="P257" i="9"/>
  <c r="M257" i="9"/>
  <c r="J257" i="9"/>
  <c r="G257" i="9"/>
  <c r="F257" i="9"/>
  <c r="E257" i="9"/>
  <c r="AP256" i="9"/>
  <c r="AO256" i="9"/>
  <c r="AN256" i="9"/>
  <c r="AG256" i="9"/>
  <c r="Z256" i="9"/>
  <c r="W256" i="9"/>
  <c r="P256" i="9"/>
  <c r="M256" i="9"/>
  <c r="J256" i="9"/>
  <c r="G256" i="9"/>
  <c r="F256" i="9"/>
  <c r="E256" i="9"/>
  <c r="AP255" i="9"/>
  <c r="AO255" i="9"/>
  <c r="AN255" i="9"/>
  <c r="AG255" i="9"/>
  <c r="Z255" i="9"/>
  <c r="W255" i="9"/>
  <c r="P255" i="9"/>
  <c r="M255" i="9"/>
  <c r="J255" i="9"/>
  <c r="G255" i="9"/>
  <c r="F255" i="9"/>
  <c r="E255" i="9"/>
  <c r="AP254" i="9"/>
  <c r="AO254" i="9"/>
  <c r="AN254" i="9"/>
  <c r="AG254" i="9"/>
  <c r="Z254" i="9"/>
  <c r="W254" i="9"/>
  <c r="P254" i="9"/>
  <c r="M254" i="9"/>
  <c r="J254" i="9"/>
  <c r="G254" i="9"/>
  <c r="F254" i="9"/>
  <c r="E254" i="9"/>
  <c r="AP253" i="9"/>
  <c r="AO253" i="9"/>
  <c r="AN253" i="9"/>
  <c r="AG253" i="9"/>
  <c r="Z253" i="9"/>
  <c r="W253" i="9"/>
  <c r="P253" i="9"/>
  <c r="M253" i="9"/>
  <c r="J253" i="9"/>
  <c r="G253" i="9"/>
  <c r="F253" i="9"/>
  <c r="E253" i="9"/>
  <c r="AP252" i="9"/>
  <c r="AO252" i="9"/>
  <c r="AN252" i="9"/>
  <c r="AG252" i="9"/>
  <c r="Z252" i="9"/>
  <c r="W252" i="9"/>
  <c r="P252" i="9"/>
  <c r="M252" i="9"/>
  <c r="J252" i="9"/>
  <c r="G252" i="9"/>
  <c r="F252" i="9"/>
  <c r="E252" i="9"/>
  <c r="AP251" i="9"/>
  <c r="AO251" i="9"/>
  <c r="AN251" i="9"/>
  <c r="AG251" i="9"/>
  <c r="Z251" i="9"/>
  <c r="W251" i="9"/>
  <c r="P251" i="9"/>
  <c r="M251" i="9"/>
  <c r="J251" i="9"/>
  <c r="G251" i="9"/>
  <c r="F251" i="9"/>
  <c r="E251" i="9"/>
  <c r="AP250" i="9"/>
  <c r="AO250" i="9"/>
  <c r="AN250" i="9"/>
  <c r="AG250" i="9"/>
  <c r="Z250" i="9"/>
  <c r="W250" i="9"/>
  <c r="P250" i="9"/>
  <c r="M250" i="9"/>
  <c r="J250" i="9"/>
  <c r="G250" i="9"/>
  <c r="F250" i="9"/>
  <c r="E250" i="9"/>
  <c r="AP249" i="9"/>
  <c r="AO249" i="9"/>
  <c r="AN249" i="9"/>
  <c r="AG249" i="9"/>
  <c r="Z249" i="9"/>
  <c r="W249" i="9"/>
  <c r="P249" i="9"/>
  <c r="M249" i="9"/>
  <c r="J249" i="9"/>
  <c r="G249" i="9"/>
  <c r="F249" i="9"/>
  <c r="E249" i="9"/>
  <c r="AP248" i="9"/>
  <c r="AO248" i="9"/>
  <c r="AN248" i="9"/>
  <c r="AG248" i="9"/>
  <c r="Z248" i="9"/>
  <c r="W248" i="9"/>
  <c r="P248" i="9"/>
  <c r="M248" i="9"/>
  <c r="J248" i="9"/>
  <c r="G248" i="9"/>
  <c r="F248" i="9"/>
  <c r="E248" i="9"/>
  <c r="AP247" i="9"/>
  <c r="AO247" i="9"/>
  <c r="AN247" i="9"/>
  <c r="AG247" i="9"/>
  <c r="Z247" i="9"/>
  <c r="W247" i="9"/>
  <c r="P247" i="9"/>
  <c r="M247" i="9"/>
  <c r="J247" i="9"/>
  <c r="G247" i="9"/>
  <c r="F247" i="9"/>
  <c r="E247" i="9"/>
  <c r="AP246" i="9"/>
  <c r="AO246" i="9"/>
  <c r="AN246" i="9"/>
  <c r="AG246" i="9"/>
  <c r="Z246" i="9"/>
  <c r="W246" i="9"/>
  <c r="P246" i="9"/>
  <c r="M246" i="9"/>
  <c r="J246" i="9"/>
  <c r="G246" i="9"/>
  <c r="F246" i="9"/>
  <c r="E246" i="9"/>
  <c r="AP245" i="9"/>
  <c r="AO245" i="9"/>
  <c r="AN245" i="9"/>
  <c r="AG245" i="9"/>
  <c r="Z245" i="9"/>
  <c r="W245" i="9"/>
  <c r="P245" i="9"/>
  <c r="M245" i="9"/>
  <c r="J245" i="9"/>
  <c r="G245" i="9"/>
  <c r="F245" i="9"/>
  <c r="E245" i="9"/>
  <c r="AP244" i="9"/>
  <c r="AO244" i="9"/>
  <c r="AN244" i="9"/>
  <c r="AG244" i="9"/>
  <c r="Z244" i="9"/>
  <c r="W244" i="9"/>
  <c r="P244" i="9"/>
  <c r="M244" i="9"/>
  <c r="J244" i="9"/>
  <c r="G244" i="9"/>
  <c r="F244" i="9"/>
  <c r="E244" i="9"/>
  <c r="AP243" i="9"/>
  <c r="AO243" i="9"/>
  <c r="AN243" i="9"/>
  <c r="AG243" i="9"/>
  <c r="Z243" i="9"/>
  <c r="W243" i="9"/>
  <c r="P243" i="9"/>
  <c r="M243" i="9"/>
  <c r="J243" i="9"/>
  <c r="G243" i="9"/>
  <c r="F243" i="9"/>
  <c r="E243" i="9"/>
  <c r="AP242" i="9"/>
  <c r="AO242" i="9"/>
  <c r="AN242" i="9"/>
  <c r="AG242" i="9"/>
  <c r="Z242" i="9"/>
  <c r="W242" i="9"/>
  <c r="P242" i="9"/>
  <c r="M242" i="9"/>
  <c r="J242" i="9"/>
  <c r="G242" i="9"/>
  <c r="F242" i="9"/>
  <c r="E242" i="9"/>
  <c r="AP241" i="9"/>
  <c r="AO241" i="9"/>
  <c r="AN241" i="9"/>
  <c r="AG241" i="9"/>
  <c r="Z241" i="9"/>
  <c r="W241" i="9"/>
  <c r="P241" i="9"/>
  <c r="M241" i="9"/>
  <c r="J241" i="9"/>
  <c r="G241" i="9"/>
  <c r="F241" i="9"/>
  <c r="E241" i="9"/>
  <c r="AP240" i="9"/>
  <c r="AO240" i="9"/>
  <c r="AN240" i="9"/>
  <c r="AG240" i="9"/>
  <c r="Z240" i="9"/>
  <c r="W240" i="9"/>
  <c r="P240" i="9"/>
  <c r="M240" i="9"/>
  <c r="J240" i="9"/>
  <c r="G240" i="9"/>
  <c r="F240" i="9"/>
  <c r="E240" i="9"/>
  <c r="AP239" i="9"/>
  <c r="AO239" i="9"/>
  <c r="AN239" i="9"/>
  <c r="AG239" i="9"/>
  <c r="Z239" i="9"/>
  <c r="W239" i="9"/>
  <c r="P239" i="9"/>
  <c r="M239" i="9"/>
  <c r="J239" i="9"/>
  <c r="G239" i="9"/>
  <c r="F239" i="9"/>
  <c r="E239" i="9"/>
  <c r="AP238" i="9"/>
  <c r="AO238" i="9"/>
  <c r="AN238" i="9"/>
  <c r="AG238" i="9"/>
  <c r="Z238" i="9"/>
  <c r="W238" i="9"/>
  <c r="P238" i="9"/>
  <c r="M238" i="9"/>
  <c r="J238" i="9"/>
  <c r="G238" i="9"/>
  <c r="F238" i="9"/>
  <c r="E238" i="9"/>
  <c r="AP237" i="9"/>
  <c r="AO237" i="9"/>
  <c r="AN237" i="9"/>
  <c r="AG237" i="9"/>
  <c r="Z237" i="9"/>
  <c r="W237" i="9"/>
  <c r="P237" i="9"/>
  <c r="M237" i="9"/>
  <c r="J237" i="9"/>
  <c r="G237" i="9"/>
  <c r="F237" i="9"/>
  <c r="E237" i="9"/>
  <c r="AP236" i="9"/>
  <c r="AO236" i="9"/>
  <c r="AN236" i="9"/>
  <c r="AG236" i="9"/>
  <c r="Z236" i="9"/>
  <c r="W236" i="9"/>
  <c r="P236" i="9"/>
  <c r="M236" i="9"/>
  <c r="J236" i="9"/>
  <c r="G236" i="9"/>
  <c r="F236" i="9"/>
  <c r="E236" i="9"/>
  <c r="AP235" i="9"/>
  <c r="AO235" i="9"/>
  <c r="AN235" i="9"/>
  <c r="AG235" i="9"/>
  <c r="Z235" i="9"/>
  <c r="W235" i="9"/>
  <c r="P235" i="9"/>
  <c r="M235" i="9"/>
  <c r="J235" i="9"/>
  <c r="G235" i="9"/>
  <c r="F235" i="9"/>
  <c r="E235" i="9"/>
  <c r="AP234" i="9"/>
  <c r="AO234" i="9"/>
  <c r="AN234" i="9"/>
  <c r="AG234" i="9"/>
  <c r="Z234" i="9"/>
  <c r="W234" i="9"/>
  <c r="P234" i="9"/>
  <c r="M234" i="9"/>
  <c r="J234" i="9"/>
  <c r="G234" i="9"/>
  <c r="F234" i="9"/>
  <c r="E234" i="9"/>
  <c r="AP233" i="9"/>
  <c r="AO233" i="9"/>
  <c r="AN233" i="9"/>
  <c r="AG233" i="9"/>
  <c r="Z233" i="9"/>
  <c r="W233" i="9"/>
  <c r="P233" i="9"/>
  <c r="M233" i="9"/>
  <c r="J233" i="9"/>
  <c r="G233" i="9"/>
  <c r="F233" i="9"/>
  <c r="E233" i="9"/>
  <c r="AP232" i="9"/>
  <c r="AO232" i="9"/>
  <c r="AN232" i="9"/>
  <c r="AG232" i="9"/>
  <c r="Z232" i="9"/>
  <c r="W232" i="9"/>
  <c r="P232" i="9"/>
  <c r="M232" i="9"/>
  <c r="J232" i="9"/>
  <c r="G232" i="9"/>
  <c r="F232" i="9"/>
  <c r="E232" i="9"/>
  <c r="AP231" i="9"/>
  <c r="AO231" i="9"/>
  <c r="AN231" i="9"/>
  <c r="AG231" i="9"/>
  <c r="Z231" i="9"/>
  <c r="W231" i="9"/>
  <c r="P231" i="9"/>
  <c r="M231" i="9"/>
  <c r="J231" i="9"/>
  <c r="G231" i="9"/>
  <c r="F231" i="9"/>
  <c r="E231" i="9"/>
  <c r="AP230" i="9"/>
  <c r="AO230" i="9"/>
  <c r="AN230" i="9"/>
  <c r="AG230" i="9"/>
  <c r="Z230" i="9"/>
  <c r="W230" i="9"/>
  <c r="P230" i="9"/>
  <c r="M230" i="9"/>
  <c r="J230" i="9"/>
  <c r="G230" i="9"/>
  <c r="F230" i="9"/>
  <c r="E230" i="9"/>
  <c r="AP229" i="9"/>
  <c r="AO229" i="9"/>
  <c r="AN229" i="9"/>
  <c r="AG229" i="9"/>
  <c r="Z229" i="9"/>
  <c r="W229" i="9"/>
  <c r="P229" i="9"/>
  <c r="M229" i="9"/>
  <c r="J229" i="9"/>
  <c r="G229" i="9"/>
  <c r="F229" i="9"/>
  <c r="E229" i="9"/>
  <c r="AP228" i="9"/>
  <c r="AO228" i="9"/>
  <c r="AN228" i="9"/>
  <c r="AG228" i="9"/>
  <c r="Z228" i="9"/>
  <c r="W228" i="9"/>
  <c r="P228" i="9"/>
  <c r="M228" i="9"/>
  <c r="J228" i="9"/>
  <c r="G228" i="9"/>
  <c r="F228" i="9"/>
  <c r="E228" i="9"/>
  <c r="AP227" i="9"/>
  <c r="AO227" i="9"/>
  <c r="AN227" i="9"/>
  <c r="AG227" i="9"/>
  <c r="Z227" i="9"/>
  <c r="W227" i="9"/>
  <c r="P227" i="9"/>
  <c r="M227" i="9"/>
  <c r="J227" i="9"/>
  <c r="G227" i="9"/>
  <c r="F227" i="9"/>
  <c r="E227" i="9"/>
  <c r="AP226" i="9"/>
  <c r="AO226" i="9"/>
  <c r="AN226" i="9"/>
  <c r="AG226" i="9"/>
  <c r="Z226" i="9"/>
  <c r="W226" i="9"/>
  <c r="P226" i="9"/>
  <c r="M226" i="9"/>
  <c r="J226" i="9"/>
  <c r="G226" i="9"/>
  <c r="F226" i="9"/>
  <c r="E226" i="9"/>
  <c r="AP225" i="9"/>
  <c r="AR225" i="9" s="1"/>
  <c r="AO225" i="9"/>
  <c r="AN225" i="9"/>
  <c r="AG225" i="9"/>
  <c r="Z225" i="9"/>
  <c r="W225" i="9"/>
  <c r="P225" i="9"/>
  <c r="M225" i="9"/>
  <c r="J225" i="9"/>
  <c r="G225" i="9"/>
  <c r="F225" i="9"/>
  <c r="E225" i="9"/>
  <c r="AP224" i="9"/>
  <c r="AO224" i="9"/>
  <c r="AN224" i="9"/>
  <c r="AG224" i="9"/>
  <c r="Z224" i="9"/>
  <c r="W224" i="9"/>
  <c r="P224" i="9"/>
  <c r="M224" i="9"/>
  <c r="J224" i="9"/>
  <c r="G224" i="9"/>
  <c r="F224" i="9"/>
  <c r="E224" i="9"/>
  <c r="AP223" i="9"/>
  <c r="AO223" i="9"/>
  <c r="AN223" i="9"/>
  <c r="AG223" i="9"/>
  <c r="Z223" i="9"/>
  <c r="W223" i="9"/>
  <c r="P223" i="9"/>
  <c r="M223" i="9"/>
  <c r="J223" i="9"/>
  <c r="G223" i="9"/>
  <c r="F223" i="9"/>
  <c r="E223" i="9"/>
  <c r="AP222" i="9"/>
  <c r="AO222" i="9"/>
  <c r="AN222" i="9"/>
  <c r="AG222" i="9"/>
  <c r="Z222" i="9"/>
  <c r="W222" i="9"/>
  <c r="P222" i="9"/>
  <c r="M222" i="9"/>
  <c r="J222" i="9"/>
  <c r="G222" i="9"/>
  <c r="F222" i="9"/>
  <c r="E222" i="9"/>
  <c r="AP221" i="9"/>
  <c r="AO221" i="9"/>
  <c r="AN221" i="9"/>
  <c r="AG221" i="9"/>
  <c r="Z221" i="9"/>
  <c r="W221" i="9"/>
  <c r="P221" i="9"/>
  <c r="M221" i="9"/>
  <c r="J221" i="9"/>
  <c r="G221" i="9"/>
  <c r="F221" i="9"/>
  <c r="E221" i="9"/>
  <c r="AP220" i="9"/>
  <c r="AO220" i="9"/>
  <c r="AN220" i="9"/>
  <c r="AG220" i="9"/>
  <c r="Z220" i="9"/>
  <c r="W220" i="9"/>
  <c r="P220" i="9"/>
  <c r="M220" i="9"/>
  <c r="J220" i="9"/>
  <c r="G220" i="9"/>
  <c r="F220" i="9"/>
  <c r="E220" i="9"/>
  <c r="AP219" i="9"/>
  <c r="AO219" i="9"/>
  <c r="AN219" i="9"/>
  <c r="AG219" i="9"/>
  <c r="Z219" i="9"/>
  <c r="W219" i="9"/>
  <c r="P219" i="9"/>
  <c r="M219" i="9"/>
  <c r="J219" i="9"/>
  <c r="G219" i="9"/>
  <c r="F219" i="9"/>
  <c r="E219" i="9"/>
  <c r="AP218" i="9"/>
  <c r="AO218" i="9"/>
  <c r="AN218" i="9"/>
  <c r="AG218" i="9"/>
  <c r="Z218" i="9"/>
  <c r="W218" i="9"/>
  <c r="P218" i="9"/>
  <c r="M218" i="9"/>
  <c r="J218" i="9"/>
  <c r="G218" i="9"/>
  <c r="F218" i="9"/>
  <c r="E218" i="9"/>
  <c r="AP217" i="9"/>
  <c r="AO217" i="9"/>
  <c r="AN217" i="9"/>
  <c r="AG217" i="9"/>
  <c r="Z217" i="9"/>
  <c r="W217" i="9"/>
  <c r="P217" i="9"/>
  <c r="M217" i="9"/>
  <c r="J217" i="9"/>
  <c r="G217" i="9"/>
  <c r="F217" i="9"/>
  <c r="E217" i="9"/>
  <c r="AP216" i="9"/>
  <c r="AO216" i="9"/>
  <c r="AN216" i="9"/>
  <c r="AG216" i="9"/>
  <c r="Z216" i="9"/>
  <c r="W216" i="9"/>
  <c r="P216" i="9"/>
  <c r="M216" i="9"/>
  <c r="J216" i="9"/>
  <c r="G216" i="9"/>
  <c r="F216" i="9"/>
  <c r="E216" i="9"/>
  <c r="AP215" i="9"/>
  <c r="AO215" i="9"/>
  <c r="AN215" i="9"/>
  <c r="AG215" i="9"/>
  <c r="Z215" i="9"/>
  <c r="W215" i="9"/>
  <c r="P215" i="9"/>
  <c r="M215" i="9"/>
  <c r="J215" i="9"/>
  <c r="G215" i="9"/>
  <c r="F215" i="9"/>
  <c r="E215" i="9"/>
  <c r="AP214" i="9"/>
  <c r="AO214" i="9"/>
  <c r="AN214" i="9"/>
  <c r="AG214" i="9"/>
  <c r="Z214" i="9"/>
  <c r="W214" i="9"/>
  <c r="P214" i="9"/>
  <c r="M214" i="9"/>
  <c r="J214" i="9"/>
  <c r="G214" i="9"/>
  <c r="F214" i="9"/>
  <c r="E214" i="9"/>
  <c r="AP213" i="9"/>
  <c r="AO213" i="9"/>
  <c r="AN213" i="9"/>
  <c r="AG213" i="9"/>
  <c r="Z213" i="9"/>
  <c r="W213" i="9"/>
  <c r="P213" i="9"/>
  <c r="M213" i="9"/>
  <c r="J213" i="9"/>
  <c r="G213" i="9"/>
  <c r="F213" i="9"/>
  <c r="E213" i="9"/>
  <c r="AP212" i="9"/>
  <c r="AO212" i="9"/>
  <c r="AN212" i="9"/>
  <c r="AG212" i="9"/>
  <c r="Z212" i="9"/>
  <c r="W212" i="9"/>
  <c r="P212" i="9"/>
  <c r="M212" i="9"/>
  <c r="J212" i="9"/>
  <c r="G212" i="9"/>
  <c r="F212" i="9"/>
  <c r="E212" i="9"/>
  <c r="AP211" i="9"/>
  <c r="AO211" i="9"/>
  <c r="AN211" i="9"/>
  <c r="AG211" i="9"/>
  <c r="Z211" i="9"/>
  <c r="W211" i="9"/>
  <c r="P211" i="9"/>
  <c r="M211" i="9"/>
  <c r="J211" i="9"/>
  <c r="G211" i="9"/>
  <c r="F211" i="9"/>
  <c r="E211" i="9"/>
  <c r="AP210" i="9"/>
  <c r="AO210" i="9"/>
  <c r="AN210" i="9"/>
  <c r="AG210" i="9"/>
  <c r="Z210" i="9"/>
  <c r="W210" i="9"/>
  <c r="P210" i="9"/>
  <c r="M210" i="9"/>
  <c r="J210" i="9"/>
  <c r="G210" i="9"/>
  <c r="F210" i="9"/>
  <c r="E210" i="9"/>
  <c r="AP209" i="9"/>
  <c r="AO209" i="9"/>
  <c r="AN209" i="9"/>
  <c r="AG209" i="9"/>
  <c r="Z209" i="9"/>
  <c r="W209" i="9"/>
  <c r="P209" i="9"/>
  <c r="M209" i="9"/>
  <c r="J209" i="9"/>
  <c r="G209" i="9"/>
  <c r="F209" i="9"/>
  <c r="E209" i="9"/>
  <c r="AP208" i="9"/>
  <c r="AO208" i="9"/>
  <c r="AN208" i="9"/>
  <c r="AG208" i="9"/>
  <c r="Z208" i="9"/>
  <c r="W208" i="9"/>
  <c r="P208" i="9"/>
  <c r="M208" i="9"/>
  <c r="J208" i="9"/>
  <c r="G208" i="9"/>
  <c r="F208" i="9"/>
  <c r="E208" i="9"/>
  <c r="AP207" i="9"/>
  <c r="AO207" i="9"/>
  <c r="AN207" i="9"/>
  <c r="AG207" i="9"/>
  <c r="Z207" i="9"/>
  <c r="W207" i="9"/>
  <c r="P207" i="9"/>
  <c r="M207" i="9"/>
  <c r="J207" i="9"/>
  <c r="G207" i="9"/>
  <c r="F207" i="9"/>
  <c r="E207" i="9"/>
  <c r="AP206" i="9"/>
  <c r="AO206" i="9"/>
  <c r="AN206" i="9"/>
  <c r="AG206" i="9"/>
  <c r="Z206" i="9"/>
  <c r="W206" i="9"/>
  <c r="P206" i="9"/>
  <c r="M206" i="9"/>
  <c r="J206" i="9"/>
  <c r="G206" i="9"/>
  <c r="F206" i="9"/>
  <c r="E206" i="9"/>
  <c r="AP205" i="9"/>
  <c r="AO205" i="9"/>
  <c r="AN205" i="9"/>
  <c r="AG205" i="9"/>
  <c r="Z205" i="9"/>
  <c r="W205" i="9"/>
  <c r="P205" i="9"/>
  <c r="M205" i="9"/>
  <c r="J205" i="9"/>
  <c r="G205" i="9"/>
  <c r="F205" i="9"/>
  <c r="E205" i="9"/>
  <c r="AP204" i="9"/>
  <c r="AO204" i="9"/>
  <c r="AN204" i="9"/>
  <c r="AG204" i="9"/>
  <c r="Z204" i="9"/>
  <c r="W204" i="9"/>
  <c r="P204" i="9"/>
  <c r="M204" i="9"/>
  <c r="J204" i="9"/>
  <c r="G204" i="9"/>
  <c r="F204" i="9"/>
  <c r="E204" i="9"/>
  <c r="AP203" i="9"/>
  <c r="AO203" i="9"/>
  <c r="AN203" i="9"/>
  <c r="AG203" i="9"/>
  <c r="Z203" i="9"/>
  <c r="W203" i="9"/>
  <c r="P203" i="9"/>
  <c r="M203" i="9"/>
  <c r="J203" i="9"/>
  <c r="G203" i="9"/>
  <c r="F203" i="9"/>
  <c r="E203" i="9"/>
  <c r="AP202" i="9"/>
  <c r="AO202" i="9"/>
  <c r="AN202" i="9"/>
  <c r="AG202" i="9"/>
  <c r="Z202" i="9"/>
  <c r="W202" i="9"/>
  <c r="P202" i="9"/>
  <c r="M202" i="9"/>
  <c r="J202" i="9"/>
  <c r="G202" i="9"/>
  <c r="F202" i="9"/>
  <c r="E202" i="9"/>
  <c r="AP201" i="9"/>
  <c r="AO201" i="9"/>
  <c r="AN201" i="9"/>
  <c r="AG201" i="9"/>
  <c r="Z201" i="9"/>
  <c r="W201" i="9"/>
  <c r="P201" i="9"/>
  <c r="M201" i="9"/>
  <c r="J201" i="9"/>
  <c r="G201" i="9"/>
  <c r="F201" i="9"/>
  <c r="E201" i="9"/>
  <c r="AP200" i="9"/>
  <c r="AO200" i="9"/>
  <c r="AN200" i="9"/>
  <c r="AG200" i="9"/>
  <c r="Z200" i="9"/>
  <c r="W200" i="9"/>
  <c r="P200" i="9"/>
  <c r="M200" i="9"/>
  <c r="J200" i="9"/>
  <c r="G200" i="9"/>
  <c r="F200" i="9"/>
  <c r="E200" i="9"/>
  <c r="AP199" i="9"/>
  <c r="AO199" i="9"/>
  <c r="AN199" i="9"/>
  <c r="AG199" i="9"/>
  <c r="Z199" i="9"/>
  <c r="W199" i="9"/>
  <c r="P199" i="9"/>
  <c r="M199" i="9"/>
  <c r="J199" i="9"/>
  <c r="G199" i="9"/>
  <c r="F199" i="9"/>
  <c r="E199" i="9"/>
  <c r="AP198" i="9"/>
  <c r="AO198" i="9"/>
  <c r="AN198" i="9"/>
  <c r="AG198" i="9"/>
  <c r="Z198" i="9"/>
  <c r="W198" i="9"/>
  <c r="P198" i="9"/>
  <c r="M198" i="9"/>
  <c r="J198" i="9"/>
  <c r="G198" i="9"/>
  <c r="F198" i="9"/>
  <c r="E198" i="9"/>
  <c r="AP197" i="9"/>
  <c r="AO197" i="9"/>
  <c r="AN197" i="9"/>
  <c r="AG197" i="9"/>
  <c r="Z197" i="9"/>
  <c r="W197" i="9"/>
  <c r="P197" i="9"/>
  <c r="M197" i="9"/>
  <c r="J197" i="9"/>
  <c r="G197" i="9"/>
  <c r="F197" i="9"/>
  <c r="E197" i="9"/>
  <c r="AP196" i="9"/>
  <c r="AO196" i="9"/>
  <c r="AN196" i="9"/>
  <c r="AG196" i="9"/>
  <c r="Z196" i="9"/>
  <c r="W196" i="9"/>
  <c r="P196" i="9"/>
  <c r="M196" i="9"/>
  <c r="J196" i="9"/>
  <c r="G196" i="9"/>
  <c r="F196" i="9"/>
  <c r="E196" i="9"/>
  <c r="AP195" i="9"/>
  <c r="AO195" i="9"/>
  <c r="AN195" i="9"/>
  <c r="AG195" i="9"/>
  <c r="Z195" i="9"/>
  <c r="W195" i="9"/>
  <c r="P195" i="9"/>
  <c r="M195" i="9"/>
  <c r="J195" i="9"/>
  <c r="G195" i="9"/>
  <c r="F195" i="9"/>
  <c r="E195" i="9"/>
  <c r="AP194" i="9"/>
  <c r="AO194" i="9"/>
  <c r="AN194" i="9"/>
  <c r="AG194" i="9"/>
  <c r="Z194" i="9"/>
  <c r="W194" i="9"/>
  <c r="P194" i="9"/>
  <c r="M194" i="9"/>
  <c r="J194" i="9"/>
  <c r="G194" i="9"/>
  <c r="F194" i="9"/>
  <c r="E194" i="9"/>
  <c r="AP193" i="9"/>
  <c r="AO193" i="9"/>
  <c r="AN193" i="9"/>
  <c r="AG193" i="9"/>
  <c r="Z193" i="9"/>
  <c r="W193" i="9"/>
  <c r="P193" i="9"/>
  <c r="M193" i="9"/>
  <c r="J193" i="9"/>
  <c r="G193" i="9"/>
  <c r="F193" i="9"/>
  <c r="E193" i="9"/>
  <c r="AP192" i="9"/>
  <c r="AO192" i="9"/>
  <c r="AN192" i="9"/>
  <c r="AG192" i="9"/>
  <c r="Z192" i="9"/>
  <c r="W192" i="9"/>
  <c r="P192" i="9"/>
  <c r="M192" i="9"/>
  <c r="J192" i="9"/>
  <c r="G192" i="9"/>
  <c r="F192" i="9"/>
  <c r="E192" i="9"/>
  <c r="AP191" i="9"/>
  <c r="AO191" i="9"/>
  <c r="AN191" i="9"/>
  <c r="AG191" i="9"/>
  <c r="Z191" i="9"/>
  <c r="W191" i="9"/>
  <c r="P191" i="9"/>
  <c r="M191" i="9"/>
  <c r="J191" i="9"/>
  <c r="G191" i="9"/>
  <c r="F191" i="9"/>
  <c r="E191" i="9"/>
  <c r="AP190" i="9"/>
  <c r="AO190" i="9"/>
  <c r="AN190" i="9"/>
  <c r="AG190" i="9"/>
  <c r="Z190" i="9"/>
  <c r="W190" i="9"/>
  <c r="P190" i="9"/>
  <c r="M190" i="9"/>
  <c r="J190" i="9"/>
  <c r="G190" i="9"/>
  <c r="F190" i="9"/>
  <c r="E190" i="9"/>
  <c r="AP189" i="9"/>
  <c r="AO189" i="9"/>
  <c r="AN189" i="9"/>
  <c r="AG189" i="9"/>
  <c r="Z189" i="9"/>
  <c r="W189" i="9"/>
  <c r="P189" i="9"/>
  <c r="M189" i="9"/>
  <c r="J189" i="9"/>
  <c r="G189" i="9"/>
  <c r="F189" i="9"/>
  <c r="E189" i="9"/>
  <c r="AP188" i="9"/>
  <c r="AO188" i="9"/>
  <c r="AN188" i="9"/>
  <c r="AG188" i="9"/>
  <c r="Z188" i="9"/>
  <c r="W188" i="9"/>
  <c r="P188" i="9"/>
  <c r="M188" i="9"/>
  <c r="J188" i="9"/>
  <c r="G188" i="9"/>
  <c r="F188" i="9"/>
  <c r="E188" i="9"/>
  <c r="AP187" i="9"/>
  <c r="AO187" i="9"/>
  <c r="AN187" i="9"/>
  <c r="AG187" i="9"/>
  <c r="Z187" i="9"/>
  <c r="W187" i="9"/>
  <c r="P187" i="9"/>
  <c r="M187" i="9"/>
  <c r="J187" i="9"/>
  <c r="G187" i="9"/>
  <c r="F187" i="9"/>
  <c r="E187" i="9"/>
  <c r="AP186" i="9"/>
  <c r="AO186" i="9"/>
  <c r="AN186" i="9"/>
  <c r="AG186" i="9"/>
  <c r="Z186" i="9"/>
  <c r="W186" i="9"/>
  <c r="P186" i="9"/>
  <c r="M186" i="9"/>
  <c r="J186" i="9"/>
  <c r="G186" i="9"/>
  <c r="F186" i="9"/>
  <c r="E186" i="9"/>
  <c r="AP185" i="9"/>
  <c r="AO185" i="9"/>
  <c r="AN185" i="9"/>
  <c r="AG185" i="9"/>
  <c r="Z185" i="9"/>
  <c r="W185" i="9"/>
  <c r="P185" i="9"/>
  <c r="M185" i="9"/>
  <c r="J185" i="9"/>
  <c r="G185" i="9"/>
  <c r="F185" i="9"/>
  <c r="E185" i="9"/>
  <c r="AP184" i="9"/>
  <c r="AO184" i="9"/>
  <c r="AN184" i="9"/>
  <c r="AG184" i="9"/>
  <c r="Z184" i="9"/>
  <c r="W184" i="9"/>
  <c r="P184" i="9"/>
  <c r="M184" i="9"/>
  <c r="J184" i="9"/>
  <c r="G184" i="9"/>
  <c r="F184" i="9"/>
  <c r="E184" i="9"/>
  <c r="AP183" i="9"/>
  <c r="AO183" i="9"/>
  <c r="AN183" i="9"/>
  <c r="AG183" i="9"/>
  <c r="Z183" i="9"/>
  <c r="W183" i="9"/>
  <c r="P183" i="9"/>
  <c r="M183" i="9"/>
  <c r="J183" i="9"/>
  <c r="G183" i="9"/>
  <c r="F183" i="9"/>
  <c r="E183" i="9"/>
  <c r="AP182" i="9"/>
  <c r="AO182" i="9"/>
  <c r="AN182" i="9"/>
  <c r="AG182" i="9"/>
  <c r="Z182" i="9"/>
  <c r="W182" i="9"/>
  <c r="P182" i="9"/>
  <c r="M182" i="9"/>
  <c r="J182" i="9"/>
  <c r="G182" i="9"/>
  <c r="F182" i="9"/>
  <c r="E182" i="9"/>
  <c r="AP181" i="9"/>
  <c r="AO181" i="9"/>
  <c r="AN181" i="9"/>
  <c r="AG181" i="9"/>
  <c r="Z181" i="9"/>
  <c r="W181" i="9"/>
  <c r="P181" i="9"/>
  <c r="M181" i="9"/>
  <c r="J181" i="9"/>
  <c r="G181" i="9"/>
  <c r="F181" i="9"/>
  <c r="D181" i="9" s="1"/>
  <c r="E181" i="9"/>
  <c r="AP180" i="9"/>
  <c r="AO180" i="9"/>
  <c r="AN180" i="9"/>
  <c r="AG180" i="9"/>
  <c r="Z180" i="9"/>
  <c r="W180" i="9"/>
  <c r="P180" i="9"/>
  <c r="M180" i="9"/>
  <c r="J180" i="9"/>
  <c r="G180" i="9"/>
  <c r="F180" i="9"/>
  <c r="E180" i="9"/>
  <c r="AP179" i="9"/>
  <c r="AO179" i="9"/>
  <c r="AN179" i="9"/>
  <c r="AG179" i="9"/>
  <c r="Z179" i="9"/>
  <c r="W179" i="9"/>
  <c r="P179" i="9"/>
  <c r="M179" i="9"/>
  <c r="J179" i="9"/>
  <c r="G179" i="9"/>
  <c r="F179" i="9"/>
  <c r="E179" i="9"/>
  <c r="AP178" i="9"/>
  <c r="AO178" i="9"/>
  <c r="AN178" i="9"/>
  <c r="AG178" i="9"/>
  <c r="Z178" i="9"/>
  <c r="W178" i="9"/>
  <c r="P178" i="9"/>
  <c r="M178" i="9"/>
  <c r="J178" i="9"/>
  <c r="G178" i="9"/>
  <c r="F178" i="9"/>
  <c r="E178" i="9"/>
  <c r="AP177" i="9"/>
  <c r="AO177" i="9"/>
  <c r="AN177" i="9"/>
  <c r="AG177" i="9"/>
  <c r="Z177" i="9"/>
  <c r="W177" i="9"/>
  <c r="P177" i="9"/>
  <c r="M177" i="9"/>
  <c r="J177" i="9"/>
  <c r="G177" i="9"/>
  <c r="F177" i="9"/>
  <c r="E177" i="9"/>
  <c r="AP176" i="9"/>
  <c r="AO176" i="9"/>
  <c r="AN176" i="9"/>
  <c r="AG176" i="9"/>
  <c r="Z176" i="9"/>
  <c r="W176" i="9"/>
  <c r="P176" i="9"/>
  <c r="M176" i="9"/>
  <c r="J176" i="9"/>
  <c r="G176" i="9"/>
  <c r="F176" i="9"/>
  <c r="E176" i="9"/>
  <c r="AP175" i="9"/>
  <c r="AO175" i="9"/>
  <c r="AN175" i="9"/>
  <c r="AG175" i="9"/>
  <c r="Z175" i="9"/>
  <c r="W175" i="9"/>
  <c r="P175" i="9"/>
  <c r="M175" i="9"/>
  <c r="J175" i="9"/>
  <c r="G175" i="9"/>
  <c r="F175" i="9"/>
  <c r="E175" i="9"/>
  <c r="AP174" i="9"/>
  <c r="AO174" i="9"/>
  <c r="AN174" i="9"/>
  <c r="AG174" i="9"/>
  <c r="Z174" i="9"/>
  <c r="W174" i="9"/>
  <c r="P174" i="9"/>
  <c r="M174" i="9"/>
  <c r="J174" i="9"/>
  <c r="G174" i="9"/>
  <c r="F174" i="9"/>
  <c r="E174" i="9"/>
  <c r="AP173" i="9"/>
  <c r="AR173" i="9" s="1"/>
  <c r="AO173" i="9"/>
  <c r="AN173" i="9"/>
  <c r="AG173" i="9"/>
  <c r="Z173" i="9"/>
  <c r="W173" i="9"/>
  <c r="P173" i="9"/>
  <c r="M173" i="9"/>
  <c r="J173" i="9"/>
  <c r="G173" i="9"/>
  <c r="F173" i="9"/>
  <c r="E173" i="9"/>
  <c r="AP172" i="9"/>
  <c r="AO172" i="9"/>
  <c r="AN172" i="9"/>
  <c r="AG172" i="9"/>
  <c r="Z172" i="9"/>
  <c r="W172" i="9"/>
  <c r="P172" i="9"/>
  <c r="M172" i="9"/>
  <c r="J172" i="9"/>
  <c r="G172" i="9"/>
  <c r="F172" i="9"/>
  <c r="E172" i="9"/>
  <c r="AP171" i="9"/>
  <c r="AO171" i="9"/>
  <c r="AN171" i="9"/>
  <c r="AG171" i="9"/>
  <c r="Z171" i="9"/>
  <c r="W171" i="9"/>
  <c r="P171" i="9"/>
  <c r="M171" i="9"/>
  <c r="J171" i="9"/>
  <c r="G171" i="9"/>
  <c r="F171" i="9"/>
  <c r="E171" i="9"/>
  <c r="AP170" i="9"/>
  <c r="AO170" i="9"/>
  <c r="AN170" i="9"/>
  <c r="AG170" i="9"/>
  <c r="Z170" i="9"/>
  <c r="W170" i="9"/>
  <c r="P170" i="9"/>
  <c r="M170" i="9"/>
  <c r="J170" i="9"/>
  <c r="G170" i="9"/>
  <c r="F170" i="9"/>
  <c r="E170" i="9"/>
  <c r="AP169" i="9"/>
  <c r="AO169" i="9"/>
  <c r="AN169" i="9"/>
  <c r="AG169" i="9"/>
  <c r="Z169" i="9"/>
  <c r="W169" i="9"/>
  <c r="P169" i="9"/>
  <c r="M169" i="9"/>
  <c r="J169" i="9"/>
  <c r="G169" i="9"/>
  <c r="F169" i="9"/>
  <c r="E169" i="9"/>
  <c r="AP168" i="9"/>
  <c r="AO168" i="9"/>
  <c r="AN168" i="9"/>
  <c r="AG168" i="9"/>
  <c r="Z168" i="9"/>
  <c r="W168" i="9"/>
  <c r="P168" i="9"/>
  <c r="M168" i="9"/>
  <c r="J168" i="9"/>
  <c r="G168" i="9"/>
  <c r="F168" i="9"/>
  <c r="E168" i="9"/>
  <c r="AP167" i="9"/>
  <c r="AO167" i="9"/>
  <c r="AN167" i="9"/>
  <c r="AG167" i="9"/>
  <c r="Z167" i="9"/>
  <c r="W167" i="9"/>
  <c r="P167" i="9"/>
  <c r="M167" i="9"/>
  <c r="J167" i="9"/>
  <c r="G167" i="9"/>
  <c r="F167" i="9"/>
  <c r="E167" i="9"/>
  <c r="AP166" i="9"/>
  <c r="AO166" i="9"/>
  <c r="AN166" i="9"/>
  <c r="AG166" i="9"/>
  <c r="Z166" i="9"/>
  <c r="W166" i="9"/>
  <c r="P166" i="9"/>
  <c r="M166" i="9"/>
  <c r="J166" i="9"/>
  <c r="G166" i="9"/>
  <c r="F166" i="9"/>
  <c r="E166" i="9"/>
  <c r="AP165" i="9"/>
  <c r="AO165" i="9"/>
  <c r="AN165" i="9"/>
  <c r="AG165" i="9"/>
  <c r="Z165" i="9"/>
  <c r="W165" i="9"/>
  <c r="P165" i="9"/>
  <c r="M165" i="9"/>
  <c r="J165" i="9"/>
  <c r="G165" i="9"/>
  <c r="F165" i="9"/>
  <c r="E165" i="9"/>
  <c r="AP164" i="9"/>
  <c r="AO164" i="9"/>
  <c r="AN164" i="9"/>
  <c r="AG164" i="9"/>
  <c r="Z164" i="9"/>
  <c r="W164" i="9"/>
  <c r="P164" i="9"/>
  <c r="M164" i="9"/>
  <c r="J164" i="9"/>
  <c r="G164" i="9"/>
  <c r="F164" i="9"/>
  <c r="E164" i="9"/>
  <c r="AP163" i="9"/>
  <c r="AO163" i="9"/>
  <c r="AN163" i="9"/>
  <c r="AG163" i="9"/>
  <c r="Z163" i="9"/>
  <c r="W163" i="9"/>
  <c r="P163" i="9"/>
  <c r="M163" i="9"/>
  <c r="J163" i="9"/>
  <c r="G163" i="9"/>
  <c r="F163" i="9"/>
  <c r="E163" i="9"/>
  <c r="AP162" i="9"/>
  <c r="AO162" i="9"/>
  <c r="AN162" i="9"/>
  <c r="AG162" i="9"/>
  <c r="Z162" i="9"/>
  <c r="W162" i="9"/>
  <c r="P162" i="9"/>
  <c r="M162" i="9"/>
  <c r="J162" i="9"/>
  <c r="G162" i="9"/>
  <c r="F162" i="9"/>
  <c r="E162" i="9"/>
  <c r="AP161" i="9"/>
  <c r="AO161" i="9"/>
  <c r="AN161" i="9"/>
  <c r="AG161" i="9"/>
  <c r="Z161" i="9"/>
  <c r="W161" i="9"/>
  <c r="P161" i="9"/>
  <c r="M161" i="9"/>
  <c r="J161" i="9"/>
  <c r="G161" i="9"/>
  <c r="F161" i="9"/>
  <c r="E161" i="9"/>
  <c r="AP160" i="9"/>
  <c r="AO160" i="9"/>
  <c r="AN160" i="9"/>
  <c r="AG160" i="9"/>
  <c r="Z160" i="9"/>
  <c r="W160" i="9"/>
  <c r="P160" i="9"/>
  <c r="M160" i="9"/>
  <c r="J160" i="9"/>
  <c r="G160" i="9"/>
  <c r="F160" i="9"/>
  <c r="E160" i="9"/>
  <c r="AP159" i="9"/>
  <c r="AO159" i="9"/>
  <c r="AN159" i="9"/>
  <c r="AG159" i="9"/>
  <c r="Z159" i="9"/>
  <c r="W159" i="9"/>
  <c r="P159" i="9"/>
  <c r="M159" i="9"/>
  <c r="J159" i="9"/>
  <c r="G159" i="9"/>
  <c r="F159" i="9"/>
  <c r="E159" i="9"/>
  <c r="AP158" i="9"/>
  <c r="AO158" i="9"/>
  <c r="AN158" i="9"/>
  <c r="AG158" i="9"/>
  <c r="Z158" i="9"/>
  <c r="W158" i="9"/>
  <c r="P158" i="9"/>
  <c r="M158" i="9"/>
  <c r="J158" i="9"/>
  <c r="G158" i="9"/>
  <c r="F158" i="9"/>
  <c r="E158" i="9"/>
  <c r="AP157" i="9"/>
  <c r="AO157" i="9"/>
  <c r="AN157" i="9"/>
  <c r="AG157" i="9"/>
  <c r="Z157" i="9"/>
  <c r="W157" i="9"/>
  <c r="P157" i="9"/>
  <c r="M157" i="9"/>
  <c r="J157" i="9"/>
  <c r="G157" i="9"/>
  <c r="F157" i="9"/>
  <c r="E157" i="9"/>
  <c r="AP156" i="9"/>
  <c r="AO156" i="9"/>
  <c r="AN156" i="9"/>
  <c r="AG156" i="9"/>
  <c r="Z156" i="9"/>
  <c r="W156" i="9"/>
  <c r="P156" i="9"/>
  <c r="M156" i="9"/>
  <c r="J156" i="9"/>
  <c r="G156" i="9"/>
  <c r="F156" i="9"/>
  <c r="E156" i="9"/>
  <c r="AP155" i="9"/>
  <c r="AO155" i="9"/>
  <c r="AN155" i="9"/>
  <c r="AG155" i="9"/>
  <c r="Z155" i="9"/>
  <c r="W155" i="9"/>
  <c r="P155" i="9"/>
  <c r="M155" i="9"/>
  <c r="J155" i="9"/>
  <c r="G155" i="9"/>
  <c r="F155" i="9"/>
  <c r="E155" i="9"/>
  <c r="AP154" i="9"/>
  <c r="AO154" i="9"/>
  <c r="AN154" i="9"/>
  <c r="AG154" i="9"/>
  <c r="Z154" i="9"/>
  <c r="W154" i="9"/>
  <c r="P154" i="9"/>
  <c r="M154" i="9"/>
  <c r="J154" i="9"/>
  <c r="G154" i="9"/>
  <c r="F154" i="9"/>
  <c r="E154" i="9"/>
  <c r="AP153" i="9"/>
  <c r="AO153" i="9"/>
  <c r="AN153" i="9"/>
  <c r="AG153" i="9"/>
  <c r="Z153" i="9"/>
  <c r="W153" i="9"/>
  <c r="P153" i="9"/>
  <c r="M153" i="9"/>
  <c r="J153" i="9"/>
  <c r="G153" i="9"/>
  <c r="F153" i="9"/>
  <c r="E153" i="9"/>
  <c r="AP152" i="9"/>
  <c r="AO152" i="9"/>
  <c r="AN152" i="9"/>
  <c r="AG152" i="9"/>
  <c r="Z152" i="9"/>
  <c r="W152" i="9"/>
  <c r="P152" i="9"/>
  <c r="M152" i="9"/>
  <c r="J152" i="9"/>
  <c r="G152" i="9"/>
  <c r="F152" i="9"/>
  <c r="E152" i="9"/>
  <c r="AP151" i="9"/>
  <c r="AO151" i="9"/>
  <c r="AN151" i="9"/>
  <c r="AG151" i="9"/>
  <c r="Z151" i="9"/>
  <c r="W151" i="9"/>
  <c r="P151" i="9"/>
  <c r="M151" i="9"/>
  <c r="J151" i="9"/>
  <c r="G151" i="9"/>
  <c r="F151" i="9"/>
  <c r="E151" i="9"/>
  <c r="AP150" i="9"/>
  <c r="AO150" i="9"/>
  <c r="AN150" i="9"/>
  <c r="AG150" i="9"/>
  <c r="Z150" i="9"/>
  <c r="W150" i="9"/>
  <c r="P150" i="9"/>
  <c r="M150" i="9"/>
  <c r="J150" i="9"/>
  <c r="G150" i="9"/>
  <c r="F150" i="9"/>
  <c r="E150" i="9"/>
  <c r="AP149" i="9"/>
  <c r="AO149" i="9"/>
  <c r="AN149" i="9"/>
  <c r="AG149" i="9"/>
  <c r="Z149" i="9"/>
  <c r="W149" i="9"/>
  <c r="P149" i="9"/>
  <c r="M149" i="9"/>
  <c r="J149" i="9"/>
  <c r="G149" i="9"/>
  <c r="F149" i="9"/>
  <c r="E149" i="9"/>
  <c r="AP148" i="9"/>
  <c r="AO148" i="9"/>
  <c r="AN148" i="9"/>
  <c r="AG148" i="9"/>
  <c r="Z148" i="9"/>
  <c r="W148" i="9"/>
  <c r="P148" i="9"/>
  <c r="M148" i="9"/>
  <c r="J148" i="9"/>
  <c r="G148" i="9"/>
  <c r="F148" i="9"/>
  <c r="E148" i="9"/>
  <c r="AP147" i="9"/>
  <c r="AO147" i="9"/>
  <c r="AN147" i="9"/>
  <c r="AG147" i="9"/>
  <c r="Z147" i="9"/>
  <c r="W147" i="9"/>
  <c r="P147" i="9"/>
  <c r="M147" i="9"/>
  <c r="J147" i="9"/>
  <c r="G147" i="9"/>
  <c r="F147" i="9"/>
  <c r="E147" i="9"/>
  <c r="AP146" i="9"/>
  <c r="AO146" i="9"/>
  <c r="AN146" i="9"/>
  <c r="AG146" i="9"/>
  <c r="Z146" i="9"/>
  <c r="W146" i="9"/>
  <c r="P146" i="9"/>
  <c r="M146" i="9"/>
  <c r="J146" i="9"/>
  <c r="G146" i="9"/>
  <c r="F146" i="9"/>
  <c r="E146" i="9"/>
  <c r="AP145" i="9"/>
  <c r="AO145" i="9"/>
  <c r="AN145" i="9"/>
  <c r="AG145" i="9"/>
  <c r="Z145" i="9"/>
  <c r="W145" i="9"/>
  <c r="P145" i="9"/>
  <c r="M145" i="9"/>
  <c r="J145" i="9"/>
  <c r="G145" i="9"/>
  <c r="F145" i="9"/>
  <c r="E145" i="9"/>
  <c r="AP144" i="9"/>
  <c r="AO144" i="9"/>
  <c r="AN144" i="9"/>
  <c r="AG144" i="9"/>
  <c r="Z144" i="9"/>
  <c r="W144" i="9"/>
  <c r="P144" i="9"/>
  <c r="M144" i="9"/>
  <c r="J144" i="9"/>
  <c r="G144" i="9"/>
  <c r="F144" i="9"/>
  <c r="E144" i="9"/>
  <c r="AP143" i="9"/>
  <c r="AO143" i="9"/>
  <c r="AN143" i="9"/>
  <c r="AG143" i="9"/>
  <c r="Z143" i="9"/>
  <c r="W143" i="9"/>
  <c r="P143" i="9"/>
  <c r="M143" i="9"/>
  <c r="J143" i="9"/>
  <c r="G143" i="9"/>
  <c r="F143" i="9"/>
  <c r="E143" i="9"/>
  <c r="AP142" i="9"/>
  <c r="AO142" i="9"/>
  <c r="AN142" i="9"/>
  <c r="AG142" i="9"/>
  <c r="Z142" i="9"/>
  <c r="W142" i="9"/>
  <c r="P142" i="9"/>
  <c r="M142" i="9"/>
  <c r="J142" i="9"/>
  <c r="G142" i="9"/>
  <c r="F142" i="9"/>
  <c r="E142" i="9"/>
  <c r="AP141" i="9"/>
  <c r="AO141" i="9"/>
  <c r="AN141" i="9"/>
  <c r="AG141" i="9"/>
  <c r="Z141" i="9"/>
  <c r="W141" i="9"/>
  <c r="P141" i="9"/>
  <c r="M141" i="9"/>
  <c r="J141" i="9"/>
  <c r="G141" i="9"/>
  <c r="F141" i="9"/>
  <c r="E141" i="9"/>
  <c r="AP140" i="9"/>
  <c r="AO140" i="9"/>
  <c r="AN140" i="9"/>
  <c r="AG140" i="9"/>
  <c r="Z140" i="9"/>
  <c r="W140" i="9"/>
  <c r="P140" i="9"/>
  <c r="M140" i="9"/>
  <c r="J140" i="9"/>
  <c r="G140" i="9"/>
  <c r="F140" i="9"/>
  <c r="E140" i="9"/>
  <c r="AP139" i="9"/>
  <c r="AO139" i="9"/>
  <c r="AN139" i="9"/>
  <c r="AG139" i="9"/>
  <c r="Z139" i="9"/>
  <c r="W139" i="9"/>
  <c r="P139" i="9"/>
  <c r="M139" i="9"/>
  <c r="J139" i="9"/>
  <c r="G139" i="9"/>
  <c r="F139" i="9"/>
  <c r="D139" i="9" s="1"/>
  <c r="E139" i="9"/>
  <c r="AP138" i="9"/>
  <c r="AO138" i="9"/>
  <c r="AN138" i="9"/>
  <c r="AG138" i="9"/>
  <c r="Z138" i="9"/>
  <c r="W138" i="9"/>
  <c r="P138" i="9"/>
  <c r="M138" i="9"/>
  <c r="J138" i="9"/>
  <c r="G138" i="9"/>
  <c r="F138" i="9"/>
  <c r="E138" i="9"/>
  <c r="AP137" i="9"/>
  <c r="AO137" i="9"/>
  <c r="AN137" i="9"/>
  <c r="AG137" i="9"/>
  <c r="Z137" i="9"/>
  <c r="W137" i="9"/>
  <c r="P137" i="9"/>
  <c r="M137" i="9"/>
  <c r="J137" i="9"/>
  <c r="G137" i="9"/>
  <c r="F137" i="9"/>
  <c r="E137" i="9"/>
  <c r="AP136" i="9"/>
  <c r="AO136" i="9"/>
  <c r="AN136" i="9"/>
  <c r="AG136" i="9"/>
  <c r="Z136" i="9"/>
  <c r="W136" i="9"/>
  <c r="P136" i="9"/>
  <c r="M136" i="9"/>
  <c r="J136" i="9"/>
  <c r="G136" i="9"/>
  <c r="F136" i="9"/>
  <c r="E136" i="9"/>
  <c r="AP135" i="9"/>
  <c r="AO135" i="9"/>
  <c r="AN135" i="9"/>
  <c r="AG135" i="9"/>
  <c r="Z135" i="9"/>
  <c r="W135" i="9"/>
  <c r="P135" i="9"/>
  <c r="M135" i="9"/>
  <c r="J135" i="9"/>
  <c r="G135" i="9"/>
  <c r="F135" i="9"/>
  <c r="E135" i="9"/>
  <c r="AP134" i="9"/>
  <c r="AO134" i="9"/>
  <c r="AN134" i="9"/>
  <c r="AG134" i="9"/>
  <c r="Z134" i="9"/>
  <c r="W134" i="9"/>
  <c r="P134" i="9"/>
  <c r="M134" i="9"/>
  <c r="J134" i="9"/>
  <c r="G134" i="9"/>
  <c r="F134" i="9"/>
  <c r="E134" i="9"/>
  <c r="AP133" i="9"/>
  <c r="AO133" i="9"/>
  <c r="AN133" i="9"/>
  <c r="AG133" i="9"/>
  <c r="Z133" i="9"/>
  <c r="W133" i="9"/>
  <c r="P133" i="9"/>
  <c r="M133" i="9"/>
  <c r="J133" i="9"/>
  <c r="G133" i="9"/>
  <c r="F133" i="9"/>
  <c r="E133" i="9"/>
  <c r="AP132" i="9"/>
  <c r="AO132" i="9"/>
  <c r="AN132" i="9"/>
  <c r="AG132" i="9"/>
  <c r="Z132" i="9"/>
  <c r="W132" i="9"/>
  <c r="P132" i="9"/>
  <c r="M132" i="9"/>
  <c r="J132" i="9"/>
  <c r="G132" i="9"/>
  <c r="F132" i="9"/>
  <c r="E132" i="9"/>
  <c r="AP131" i="9"/>
  <c r="AO131" i="9"/>
  <c r="AN131" i="9"/>
  <c r="AG131" i="9"/>
  <c r="Z131" i="9"/>
  <c r="W131" i="9"/>
  <c r="P131" i="9"/>
  <c r="M131" i="9"/>
  <c r="J131" i="9"/>
  <c r="G131" i="9"/>
  <c r="F131" i="9"/>
  <c r="E131" i="9"/>
  <c r="AP130" i="9"/>
  <c r="AO130" i="9"/>
  <c r="AN130" i="9"/>
  <c r="AG130" i="9"/>
  <c r="Z130" i="9"/>
  <c r="W130" i="9"/>
  <c r="P130" i="9"/>
  <c r="M130" i="9"/>
  <c r="J130" i="9"/>
  <c r="G130" i="9"/>
  <c r="F130" i="9"/>
  <c r="E130" i="9"/>
  <c r="AP129" i="9"/>
  <c r="AO129" i="9"/>
  <c r="AN129" i="9"/>
  <c r="AG129" i="9"/>
  <c r="Z129" i="9"/>
  <c r="W129" i="9"/>
  <c r="P129" i="9"/>
  <c r="M129" i="9"/>
  <c r="J129" i="9"/>
  <c r="G129" i="9"/>
  <c r="F129" i="9"/>
  <c r="E129" i="9"/>
  <c r="AP128" i="9"/>
  <c r="AO128" i="9"/>
  <c r="AN128" i="9"/>
  <c r="AG128" i="9"/>
  <c r="Z128" i="9"/>
  <c r="W128" i="9"/>
  <c r="P128" i="9"/>
  <c r="M128" i="9"/>
  <c r="J128" i="9"/>
  <c r="G128" i="9"/>
  <c r="F128" i="9"/>
  <c r="E128" i="9"/>
  <c r="AP127" i="9"/>
  <c r="AO127" i="9"/>
  <c r="AN127" i="9"/>
  <c r="AG127" i="9"/>
  <c r="Z127" i="9"/>
  <c r="W127" i="9"/>
  <c r="P127" i="9"/>
  <c r="M127" i="9"/>
  <c r="J127" i="9"/>
  <c r="G127" i="9"/>
  <c r="F127" i="9"/>
  <c r="E127" i="9"/>
  <c r="AP126" i="9"/>
  <c r="AO126" i="9"/>
  <c r="AN126" i="9"/>
  <c r="AG126" i="9"/>
  <c r="Z126" i="9"/>
  <c r="W126" i="9"/>
  <c r="P126" i="9"/>
  <c r="M126" i="9"/>
  <c r="J126" i="9"/>
  <c r="G126" i="9"/>
  <c r="F126" i="9"/>
  <c r="E126" i="9"/>
  <c r="AP125" i="9"/>
  <c r="AO125" i="9"/>
  <c r="AN125" i="9"/>
  <c r="AG125" i="9"/>
  <c r="Z125" i="9"/>
  <c r="W125" i="9"/>
  <c r="P125" i="9"/>
  <c r="M125" i="9"/>
  <c r="J125" i="9"/>
  <c r="G125" i="9"/>
  <c r="F125" i="9"/>
  <c r="E125" i="9"/>
  <c r="AP124" i="9"/>
  <c r="AO124" i="9"/>
  <c r="AN124" i="9"/>
  <c r="AG124" i="9"/>
  <c r="Z124" i="9"/>
  <c r="W124" i="9"/>
  <c r="P124" i="9"/>
  <c r="M124" i="9"/>
  <c r="J124" i="9"/>
  <c r="G124" i="9"/>
  <c r="F124" i="9"/>
  <c r="E124" i="9"/>
  <c r="AP123" i="9"/>
  <c r="AO123" i="9"/>
  <c r="AN123" i="9"/>
  <c r="AG123" i="9"/>
  <c r="Z123" i="9"/>
  <c r="W123" i="9"/>
  <c r="P123" i="9"/>
  <c r="M123" i="9"/>
  <c r="J123" i="9"/>
  <c r="G123" i="9"/>
  <c r="F123" i="9"/>
  <c r="E123" i="9"/>
  <c r="AP122" i="9"/>
  <c r="AO122" i="9"/>
  <c r="AN122" i="9"/>
  <c r="AG122" i="9"/>
  <c r="Z122" i="9"/>
  <c r="W122" i="9"/>
  <c r="P122" i="9"/>
  <c r="M122" i="9"/>
  <c r="J122" i="9"/>
  <c r="G122" i="9"/>
  <c r="F122" i="9"/>
  <c r="E122" i="9"/>
  <c r="AP121" i="9"/>
  <c r="AO121" i="9"/>
  <c r="AN121" i="9"/>
  <c r="AG121" i="9"/>
  <c r="Z121" i="9"/>
  <c r="W121" i="9"/>
  <c r="P121" i="9"/>
  <c r="M121" i="9"/>
  <c r="J121" i="9"/>
  <c r="G121" i="9"/>
  <c r="F121" i="9"/>
  <c r="E121" i="9"/>
  <c r="AP120" i="9"/>
  <c r="AO120" i="9"/>
  <c r="AN120" i="9"/>
  <c r="AG120" i="9"/>
  <c r="Z120" i="9"/>
  <c r="W120" i="9"/>
  <c r="P120" i="9"/>
  <c r="M120" i="9"/>
  <c r="J120" i="9"/>
  <c r="G120" i="9"/>
  <c r="F120" i="9"/>
  <c r="E120" i="9"/>
  <c r="AP119" i="9"/>
  <c r="AO119" i="9"/>
  <c r="AN119" i="9"/>
  <c r="AG119" i="9"/>
  <c r="Z119" i="9"/>
  <c r="W119" i="9"/>
  <c r="P119" i="9"/>
  <c r="M119" i="9"/>
  <c r="J119" i="9"/>
  <c r="G119" i="9"/>
  <c r="F119" i="9"/>
  <c r="E119" i="9"/>
  <c r="AP118" i="9"/>
  <c r="AO118" i="9"/>
  <c r="AN118" i="9"/>
  <c r="AG118" i="9"/>
  <c r="Z118" i="9"/>
  <c r="W118" i="9"/>
  <c r="P118" i="9"/>
  <c r="M118" i="9"/>
  <c r="J118" i="9"/>
  <c r="G118" i="9"/>
  <c r="F118" i="9"/>
  <c r="E118" i="9"/>
  <c r="AP117" i="9"/>
  <c r="AR117" i="9" s="1"/>
  <c r="AO117" i="9"/>
  <c r="AN117" i="9"/>
  <c r="AG117" i="9"/>
  <c r="Z117" i="9"/>
  <c r="W117" i="9"/>
  <c r="P117" i="9"/>
  <c r="M117" i="9"/>
  <c r="J117" i="9"/>
  <c r="G117" i="9"/>
  <c r="F117" i="9"/>
  <c r="E117" i="9"/>
  <c r="AP116" i="9"/>
  <c r="AO116" i="9"/>
  <c r="AN116" i="9"/>
  <c r="AG116" i="9"/>
  <c r="Z116" i="9"/>
  <c r="W116" i="9"/>
  <c r="P116" i="9"/>
  <c r="M116" i="9"/>
  <c r="J116" i="9"/>
  <c r="G116" i="9"/>
  <c r="F116" i="9"/>
  <c r="E116" i="9"/>
  <c r="AP115" i="9"/>
  <c r="AO115" i="9"/>
  <c r="AN115" i="9"/>
  <c r="AG115" i="9"/>
  <c r="Z115" i="9"/>
  <c r="W115" i="9"/>
  <c r="P115" i="9"/>
  <c r="M115" i="9"/>
  <c r="J115" i="9"/>
  <c r="G115" i="9"/>
  <c r="F115" i="9"/>
  <c r="E115" i="9"/>
  <c r="AP114" i="9"/>
  <c r="AO114" i="9"/>
  <c r="AN114" i="9"/>
  <c r="AG114" i="9"/>
  <c r="Z114" i="9"/>
  <c r="W114" i="9"/>
  <c r="P114" i="9"/>
  <c r="M114" i="9"/>
  <c r="J114" i="9"/>
  <c r="G114" i="9"/>
  <c r="F114" i="9"/>
  <c r="E114" i="9"/>
  <c r="AP113" i="9"/>
  <c r="AO113" i="9"/>
  <c r="AN113" i="9"/>
  <c r="AG113" i="9"/>
  <c r="Z113" i="9"/>
  <c r="W113" i="9"/>
  <c r="P113" i="9"/>
  <c r="M113" i="9"/>
  <c r="J113" i="9"/>
  <c r="G113" i="9"/>
  <c r="F113" i="9"/>
  <c r="E113" i="9"/>
  <c r="AP112" i="9"/>
  <c r="AO112" i="9"/>
  <c r="AN112" i="9"/>
  <c r="AG112" i="9"/>
  <c r="Z112" i="9"/>
  <c r="W112" i="9"/>
  <c r="P112" i="9"/>
  <c r="M112" i="9"/>
  <c r="J112" i="9"/>
  <c r="G112" i="9"/>
  <c r="F112" i="9"/>
  <c r="E112" i="9"/>
  <c r="AP111" i="9"/>
  <c r="AO111" i="9"/>
  <c r="AN111" i="9"/>
  <c r="AG111" i="9"/>
  <c r="Z111" i="9"/>
  <c r="W111" i="9"/>
  <c r="P111" i="9"/>
  <c r="M111" i="9"/>
  <c r="J111" i="9"/>
  <c r="G111" i="9"/>
  <c r="F111" i="9"/>
  <c r="E111" i="9"/>
  <c r="AP110" i="9"/>
  <c r="AO110" i="9"/>
  <c r="AN110" i="9"/>
  <c r="AG110" i="9"/>
  <c r="Z110" i="9"/>
  <c r="W110" i="9"/>
  <c r="P110" i="9"/>
  <c r="M110" i="9"/>
  <c r="J110" i="9"/>
  <c r="G110" i="9"/>
  <c r="F110" i="9"/>
  <c r="E110" i="9"/>
  <c r="AP109" i="9"/>
  <c r="AR109" i="9" s="1"/>
  <c r="AO109" i="9"/>
  <c r="AN109" i="9"/>
  <c r="AG109" i="9"/>
  <c r="Z109" i="9"/>
  <c r="W109" i="9"/>
  <c r="P109" i="9"/>
  <c r="M109" i="9"/>
  <c r="J109" i="9"/>
  <c r="G109" i="9"/>
  <c r="F109" i="9"/>
  <c r="E109" i="9"/>
  <c r="AP108" i="9"/>
  <c r="AO108" i="9"/>
  <c r="AN108" i="9"/>
  <c r="AG108" i="9"/>
  <c r="Z108" i="9"/>
  <c r="W108" i="9"/>
  <c r="P108" i="9"/>
  <c r="M108" i="9"/>
  <c r="J108" i="9"/>
  <c r="G108" i="9"/>
  <c r="F108" i="9"/>
  <c r="E108" i="9"/>
  <c r="AP107" i="9"/>
  <c r="AR107" i="9" s="1"/>
  <c r="AO107" i="9"/>
  <c r="AN107" i="9"/>
  <c r="AG107" i="9"/>
  <c r="Z107" i="9"/>
  <c r="W107" i="9"/>
  <c r="P107" i="9"/>
  <c r="M107" i="9"/>
  <c r="J107" i="9"/>
  <c r="G107" i="9"/>
  <c r="F107" i="9"/>
  <c r="E107" i="9"/>
  <c r="AP106" i="9"/>
  <c r="AO106" i="9"/>
  <c r="AN106" i="9"/>
  <c r="AG106" i="9"/>
  <c r="Z106" i="9"/>
  <c r="W106" i="9"/>
  <c r="P106" i="9"/>
  <c r="M106" i="9"/>
  <c r="J106" i="9"/>
  <c r="G106" i="9"/>
  <c r="F106" i="9"/>
  <c r="E106" i="9"/>
  <c r="AP105" i="9"/>
  <c r="AO105" i="9"/>
  <c r="AN105" i="9"/>
  <c r="AG105" i="9"/>
  <c r="Z105" i="9"/>
  <c r="W105" i="9"/>
  <c r="P105" i="9"/>
  <c r="M105" i="9"/>
  <c r="J105" i="9"/>
  <c r="G105" i="9"/>
  <c r="F105" i="9"/>
  <c r="E105" i="9"/>
  <c r="AP104" i="9"/>
  <c r="AO104" i="9"/>
  <c r="AN104" i="9"/>
  <c r="AG104" i="9"/>
  <c r="Z104" i="9"/>
  <c r="W104" i="9"/>
  <c r="P104" i="9"/>
  <c r="M104" i="9"/>
  <c r="J104" i="9"/>
  <c r="G104" i="9"/>
  <c r="F104" i="9"/>
  <c r="E104" i="9"/>
  <c r="AP103" i="9"/>
  <c r="AO103" i="9"/>
  <c r="AN103" i="9"/>
  <c r="AG103" i="9"/>
  <c r="Z103" i="9"/>
  <c r="W103" i="9"/>
  <c r="P103" i="9"/>
  <c r="M103" i="9"/>
  <c r="J103" i="9"/>
  <c r="G103" i="9"/>
  <c r="F103" i="9"/>
  <c r="E103" i="9"/>
  <c r="AP102" i="9"/>
  <c r="AO102" i="9"/>
  <c r="AN102" i="9"/>
  <c r="AG102" i="9"/>
  <c r="Z102" i="9"/>
  <c r="W102" i="9"/>
  <c r="P102" i="9"/>
  <c r="M102" i="9"/>
  <c r="J102" i="9"/>
  <c r="G102" i="9"/>
  <c r="F102" i="9"/>
  <c r="E102" i="9"/>
  <c r="AP101" i="9"/>
  <c r="AO101" i="9"/>
  <c r="AN101" i="9"/>
  <c r="AG101" i="9"/>
  <c r="Z101" i="9"/>
  <c r="W101" i="9"/>
  <c r="P101" i="9"/>
  <c r="M101" i="9"/>
  <c r="J101" i="9"/>
  <c r="G101" i="9"/>
  <c r="F101" i="9"/>
  <c r="E101" i="9"/>
  <c r="AP100" i="9"/>
  <c r="AO100" i="9"/>
  <c r="AN100" i="9"/>
  <c r="AG100" i="9"/>
  <c r="Z100" i="9"/>
  <c r="W100" i="9"/>
  <c r="P100" i="9"/>
  <c r="M100" i="9"/>
  <c r="J100" i="9"/>
  <c r="G100" i="9"/>
  <c r="F100" i="9"/>
  <c r="E100" i="9"/>
  <c r="AP99" i="9"/>
  <c r="AO99" i="9"/>
  <c r="AN99" i="9"/>
  <c r="AG99" i="9"/>
  <c r="Z99" i="9"/>
  <c r="W99" i="9"/>
  <c r="P99" i="9"/>
  <c r="M99" i="9"/>
  <c r="J99" i="9"/>
  <c r="G99" i="9"/>
  <c r="F99" i="9"/>
  <c r="E99" i="9"/>
  <c r="AP98" i="9"/>
  <c r="AO98" i="9"/>
  <c r="AN98" i="9"/>
  <c r="AG98" i="9"/>
  <c r="Z98" i="9"/>
  <c r="W98" i="9"/>
  <c r="P98" i="9"/>
  <c r="M98" i="9"/>
  <c r="J98" i="9"/>
  <c r="G98" i="9"/>
  <c r="F98" i="9"/>
  <c r="E98" i="9"/>
  <c r="AP97" i="9"/>
  <c r="AO97" i="9"/>
  <c r="AN97" i="9"/>
  <c r="AG97" i="9"/>
  <c r="Z97" i="9"/>
  <c r="W97" i="9"/>
  <c r="P97" i="9"/>
  <c r="M97" i="9"/>
  <c r="J97" i="9"/>
  <c r="G97" i="9"/>
  <c r="F97" i="9"/>
  <c r="E97" i="9"/>
  <c r="AP96" i="9"/>
  <c r="AO96" i="9"/>
  <c r="AN96" i="9"/>
  <c r="AG96" i="9"/>
  <c r="Z96" i="9"/>
  <c r="W96" i="9"/>
  <c r="P96" i="9"/>
  <c r="M96" i="9"/>
  <c r="J96" i="9"/>
  <c r="G96" i="9"/>
  <c r="F96" i="9"/>
  <c r="E96" i="9"/>
  <c r="AP95" i="9"/>
  <c r="AO95" i="9"/>
  <c r="AN95" i="9"/>
  <c r="AG95" i="9"/>
  <c r="Z95" i="9"/>
  <c r="W95" i="9"/>
  <c r="P95" i="9"/>
  <c r="M95" i="9"/>
  <c r="J95" i="9"/>
  <c r="G95" i="9"/>
  <c r="F95" i="9"/>
  <c r="E95" i="9"/>
  <c r="AP94" i="9"/>
  <c r="AO94" i="9"/>
  <c r="AN94" i="9"/>
  <c r="AG94" i="9"/>
  <c r="Z94" i="9"/>
  <c r="W94" i="9"/>
  <c r="P94" i="9"/>
  <c r="M94" i="9"/>
  <c r="J94" i="9"/>
  <c r="G94" i="9"/>
  <c r="F94" i="9"/>
  <c r="E94" i="9"/>
  <c r="AP93" i="9"/>
  <c r="AO93" i="9"/>
  <c r="AN93" i="9"/>
  <c r="AG93" i="9"/>
  <c r="Z93" i="9"/>
  <c r="W93" i="9"/>
  <c r="P93" i="9"/>
  <c r="M93" i="9"/>
  <c r="J93" i="9"/>
  <c r="G93" i="9"/>
  <c r="F93" i="9"/>
  <c r="E93" i="9"/>
  <c r="AP92" i="9"/>
  <c r="AO92" i="9"/>
  <c r="AN92" i="9"/>
  <c r="AG92" i="9"/>
  <c r="Z92" i="9"/>
  <c r="W92" i="9"/>
  <c r="P92" i="9"/>
  <c r="M92" i="9"/>
  <c r="J92" i="9"/>
  <c r="G92" i="9"/>
  <c r="F92" i="9"/>
  <c r="E92" i="9"/>
  <c r="AP91" i="9"/>
  <c r="AR91" i="9" s="1"/>
  <c r="AO91" i="9"/>
  <c r="AN91" i="9"/>
  <c r="AG91" i="9"/>
  <c r="Z91" i="9"/>
  <c r="W91" i="9"/>
  <c r="P91" i="9"/>
  <c r="M91" i="9"/>
  <c r="J91" i="9"/>
  <c r="G91" i="9"/>
  <c r="F91" i="9"/>
  <c r="E91" i="9"/>
  <c r="AP90" i="9"/>
  <c r="AO90" i="9"/>
  <c r="AN90" i="9"/>
  <c r="AG90" i="9"/>
  <c r="Z90" i="9"/>
  <c r="W90" i="9"/>
  <c r="P90" i="9"/>
  <c r="M90" i="9"/>
  <c r="J90" i="9"/>
  <c r="G90" i="9"/>
  <c r="F90" i="9"/>
  <c r="E90" i="9"/>
  <c r="AP89" i="9"/>
  <c r="AO89" i="9"/>
  <c r="AN89" i="9"/>
  <c r="AG89" i="9"/>
  <c r="Z89" i="9"/>
  <c r="W89" i="9"/>
  <c r="P89" i="9"/>
  <c r="M89" i="9"/>
  <c r="J89" i="9"/>
  <c r="G89" i="9"/>
  <c r="F89" i="9"/>
  <c r="E89" i="9"/>
  <c r="AP88" i="9"/>
  <c r="AO88" i="9"/>
  <c r="AN88" i="9"/>
  <c r="AG88" i="9"/>
  <c r="Z88" i="9"/>
  <c r="W88" i="9"/>
  <c r="P88" i="9"/>
  <c r="M88" i="9"/>
  <c r="J88" i="9"/>
  <c r="G88" i="9"/>
  <c r="F88" i="9"/>
  <c r="E88" i="9"/>
  <c r="AP87" i="9"/>
  <c r="AO87" i="9"/>
  <c r="AN87" i="9"/>
  <c r="AG87" i="9"/>
  <c r="Z87" i="9"/>
  <c r="W87" i="9"/>
  <c r="P87" i="9"/>
  <c r="M87" i="9"/>
  <c r="J87" i="9"/>
  <c r="G87" i="9"/>
  <c r="F87" i="9"/>
  <c r="E87" i="9"/>
  <c r="AP86" i="9"/>
  <c r="AO86" i="9"/>
  <c r="AN86" i="9"/>
  <c r="AG86" i="9"/>
  <c r="Z86" i="9"/>
  <c r="W86" i="9"/>
  <c r="P86" i="9"/>
  <c r="M86" i="9"/>
  <c r="J86" i="9"/>
  <c r="G86" i="9"/>
  <c r="F86" i="9"/>
  <c r="E86" i="9"/>
  <c r="AP85" i="9"/>
  <c r="AO85" i="9"/>
  <c r="AN85" i="9"/>
  <c r="AG85" i="9"/>
  <c r="Z85" i="9"/>
  <c r="W85" i="9"/>
  <c r="P85" i="9"/>
  <c r="M85" i="9"/>
  <c r="J85" i="9"/>
  <c r="G85" i="9"/>
  <c r="F85" i="9"/>
  <c r="E85" i="9"/>
  <c r="AP84" i="9"/>
  <c r="AO84" i="9"/>
  <c r="AN84" i="9"/>
  <c r="AG84" i="9"/>
  <c r="Z84" i="9"/>
  <c r="W84" i="9"/>
  <c r="P84" i="9"/>
  <c r="M84" i="9"/>
  <c r="J84" i="9"/>
  <c r="G84" i="9"/>
  <c r="F84" i="9"/>
  <c r="E84" i="9"/>
  <c r="AP83" i="9"/>
  <c r="AO83" i="9"/>
  <c r="AN83" i="9"/>
  <c r="AG83" i="9"/>
  <c r="Z83" i="9"/>
  <c r="W83" i="9"/>
  <c r="P83" i="9"/>
  <c r="M83" i="9"/>
  <c r="J83" i="9"/>
  <c r="G83" i="9"/>
  <c r="F83" i="9"/>
  <c r="E83" i="9"/>
  <c r="AP82" i="9"/>
  <c r="AO82" i="9"/>
  <c r="AN82" i="9"/>
  <c r="AG82" i="9"/>
  <c r="Z82" i="9"/>
  <c r="W82" i="9"/>
  <c r="P82" i="9"/>
  <c r="M82" i="9"/>
  <c r="J82" i="9"/>
  <c r="G82" i="9"/>
  <c r="F82" i="9"/>
  <c r="E82" i="9"/>
  <c r="AP81" i="9"/>
  <c r="AO81" i="9"/>
  <c r="AN81" i="9"/>
  <c r="AG81" i="9"/>
  <c r="Z81" i="9"/>
  <c r="W81" i="9"/>
  <c r="P81" i="9"/>
  <c r="M81" i="9"/>
  <c r="J81" i="9"/>
  <c r="G81" i="9"/>
  <c r="F81" i="9"/>
  <c r="E81" i="9"/>
  <c r="AP80" i="9"/>
  <c r="AO80" i="9"/>
  <c r="AN80" i="9"/>
  <c r="AG80" i="9"/>
  <c r="Z80" i="9"/>
  <c r="W80" i="9"/>
  <c r="P80" i="9"/>
  <c r="M80" i="9"/>
  <c r="J80" i="9"/>
  <c r="G80" i="9"/>
  <c r="F80" i="9"/>
  <c r="E80" i="9"/>
  <c r="AP79" i="9"/>
  <c r="AO79" i="9"/>
  <c r="AN79" i="9"/>
  <c r="AG79" i="9"/>
  <c r="Z79" i="9"/>
  <c r="W79" i="9"/>
  <c r="P79" i="9"/>
  <c r="M79" i="9"/>
  <c r="J79" i="9"/>
  <c r="G79" i="9"/>
  <c r="F79" i="9"/>
  <c r="E79" i="9"/>
  <c r="AP78" i="9"/>
  <c r="AO78" i="9"/>
  <c r="AN78" i="9"/>
  <c r="AG78" i="9"/>
  <c r="Z78" i="9"/>
  <c r="W78" i="9"/>
  <c r="P78" i="9"/>
  <c r="M78" i="9"/>
  <c r="J78" i="9"/>
  <c r="G78" i="9"/>
  <c r="F78" i="9"/>
  <c r="E78" i="9"/>
  <c r="AP77" i="9"/>
  <c r="AO77" i="9"/>
  <c r="AN77" i="9"/>
  <c r="AG77" i="9"/>
  <c r="Z77" i="9"/>
  <c r="W77" i="9"/>
  <c r="P77" i="9"/>
  <c r="M77" i="9"/>
  <c r="J77" i="9"/>
  <c r="G77" i="9"/>
  <c r="F77" i="9"/>
  <c r="E77" i="9"/>
  <c r="AP76" i="9"/>
  <c r="AR76" i="9" s="1"/>
  <c r="AO76" i="9"/>
  <c r="AN76" i="9"/>
  <c r="AG76" i="9"/>
  <c r="Z76" i="9"/>
  <c r="W76" i="9"/>
  <c r="P76" i="9"/>
  <c r="M76" i="9"/>
  <c r="J76" i="9"/>
  <c r="G76" i="9"/>
  <c r="F76" i="9"/>
  <c r="E76" i="9"/>
  <c r="AP75" i="9"/>
  <c r="AO75" i="9"/>
  <c r="AN75" i="9"/>
  <c r="AG75" i="9"/>
  <c r="Z75" i="9"/>
  <c r="W75" i="9"/>
  <c r="P75" i="9"/>
  <c r="M75" i="9"/>
  <c r="J75" i="9"/>
  <c r="G75" i="9"/>
  <c r="F75" i="9"/>
  <c r="E75" i="9"/>
  <c r="AP74" i="9"/>
  <c r="AO74" i="9"/>
  <c r="AN74" i="9"/>
  <c r="AG74" i="9"/>
  <c r="Z74" i="9"/>
  <c r="W74" i="9"/>
  <c r="P74" i="9"/>
  <c r="M74" i="9"/>
  <c r="J74" i="9"/>
  <c r="G74" i="9"/>
  <c r="F74" i="9"/>
  <c r="E74" i="9"/>
  <c r="AP73" i="9"/>
  <c r="AO73" i="9"/>
  <c r="AN73" i="9"/>
  <c r="AG73" i="9"/>
  <c r="Z73" i="9"/>
  <c r="W73" i="9"/>
  <c r="P73" i="9"/>
  <c r="M73" i="9"/>
  <c r="J73" i="9"/>
  <c r="G73" i="9"/>
  <c r="F73" i="9"/>
  <c r="E73" i="9"/>
  <c r="AP72" i="9"/>
  <c r="AO72" i="9"/>
  <c r="AN72" i="9"/>
  <c r="AG72" i="9"/>
  <c r="Z72" i="9"/>
  <c r="W72" i="9"/>
  <c r="P72" i="9"/>
  <c r="M72" i="9"/>
  <c r="J72" i="9"/>
  <c r="G72" i="9"/>
  <c r="F72" i="9"/>
  <c r="E72" i="9"/>
  <c r="D72" i="9"/>
  <c r="AP71" i="9"/>
  <c r="AO71" i="9"/>
  <c r="AN71" i="9"/>
  <c r="AG71" i="9"/>
  <c r="Z71" i="9"/>
  <c r="W71" i="9"/>
  <c r="P71" i="9"/>
  <c r="M71" i="9"/>
  <c r="J71" i="9"/>
  <c r="G71" i="9"/>
  <c r="F71" i="9"/>
  <c r="E71" i="9"/>
  <c r="D71" i="9" s="1"/>
  <c r="AP70" i="9"/>
  <c r="AO70" i="9"/>
  <c r="AN70" i="9"/>
  <c r="AG70" i="9"/>
  <c r="Z70" i="9"/>
  <c r="W70" i="9"/>
  <c r="P70" i="9"/>
  <c r="M70" i="9"/>
  <c r="J70" i="9"/>
  <c r="G70" i="9"/>
  <c r="F70" i="9"/>
  <c r="E70" i="9"/>
  <c r="D70" i="9" s="1"/>
  <c r="AP69" i="9"/>
  <c r="AO69" i="9"/>
  <c r="AN69" i="9"/>
  <c r="AG69" i="9"/>
  <c r="Z69" i="9"/>
  <c r="W69" i="9"/>
  <c r="P69" i="9"/>
  <c r="M69" i="9"/>
  <c r="J69" i="9"/>
  <c r="G69" i="9"/>
  <c r="F69" i="9"/>
  <c r="E69" i="9"/>
  <c r="AP68" i="9"/>
  <c r="AO68" i="9"/>
  <c r="AN68" i="9"/>
  <c r="AG68" i="9"/>
  <c r="Z68" i="9"/>
  <c r="W68" i="9"/>
  <c r="P68" i="9"/>
  <c r="M68" i="9"/>
  <c r="J68" i="9"/>
  <c r="G68" i="9"/>
  <c r="F68" i="9"/>
  <c r="E68" i="9"/>
  <c r="AP67" i="9"/>
  <c r="AO67" i="9"/>
  <c r="AN67" i="9"/>
  <c r="AG67" i="9"/>
  <c r="Z67" i="9"/>
  <c r="W67" i="9"/>
  <c r="P67" i="9"/>
  <c r="M67" i="9"/>
  <c r="J67" i="9"/>
  <c r="G67" i="9"/>
  <c r="F67" i="9"/>
  <c r="E67" i="9"/>
  <c r="AP66" i="9"/>
  <c r="AO66" i="9"/>
  <c r="AN66" i="9"/>
  <c r="AG66" i="9"/>
  <c r="Z66" i="9"/>
  <c r="W66" i="9"/>
  <c r="P66" i="9"/>
  <c r="M66" i="9"/>
  <c r="J66" i="9"/>
  <c r="G66" i="9"/>
  <c r="F66" i="9"/>
  <c r="E66" i="9"/>
  <c r="AP65" i="9"/>
  <c r="AO65" i="9"/>
  <c r="AN65" i="9"/>
  <c r="AG65" i="9"/>
  <c r="Z65" i="9"/>
  <c r="W65" i="9"/>
  <c r="P65" i="9"/>
  <c r="M65" i="9"/>
  <c r="J65" i="9"/>
  <c r="G65" i="9"/>
  <c r="F65" i="9"/>
  <c r="E65" i="9"/>
  <c r="AP64" i="9"/>
  <c r="AR64" i="9" s="1"/>
  <c r="AO64" i="9"/>
  <c r="AN64" i="9"/>
  <c r="AG64" i="9"/>
  <c r="Z64" i="9"/>
  <c r="W64" i="9"/>
  <c r="P64" i="9"/>
  <c r="M64" i="9"/>
  <c r="J64" i="9"/>
  <c r="G64" i="9"/>
  <c r="F64" i="9"/>
  <c r="E64" i="9"/>
  <c r="AP63" i="9"/>
  <c r="AO63" i="9"/>
  <c r="AN63" i="9"/>
  <c r="AG63" i="9"/>
  <c r="Z63" i="9"/>
  <c r="W63" i="9"/>
  <c r="P63" i="9"/>
  <c r="M63" i="9"/>
  <c r="J63" i="9"/>
  <c r="G63" i="9"/>
  <c r="F63" i="9"/>
  <c r="E63" i="9"/>
  <c r="AP62" i="9"/>
  <c r="AO62" i="9"/>
  <c r="AN62" i="9"/>
  <c r="AG62" i="9"/>
  <c r="Z62" i="9"/>
  <c r="W62" i="9"/>
  <c r="P62" i="9"/>
  <c r="M62" i="9"/>
  <c r="J62" i="9"/>
  <c r="G62" i="9"/>
  <c r="F62" i="9"/>
  <c r="E62" i="9"/>
  <c r="D62" i="9" s="1"/>
  <c r="AP61" i="9"/>
  <c r="AO61" i="9"/>
  <c r="AN61" i="9"/>
  <c r="AG61" i="9"/>
  <c r="Z61" i="9"/>
  <c r="W61" i="9"/>
  <c r="P61" i="9"/>
  <c r="M61" i="9"/>
  <c r="J61" i="9"/>
  <c r="G61" i="9"/>
  <c r="F61" i="9"/>
  <c r="E61" i="9"/>
  <c r="AP60" i="9"/>
  <c r="AO60" i="9"/>
  <c r="AN60" i="9"/>
  <c r="AG60" i="9"/>
  <c r="Z60" i="9"/>
  <c r="W60" i="9"/>
  <c r="P60" i="9"/>
  <c r="M60" i="9"/>
  <c r="J60" i="9"/>
  <c r="G60" i="9"/>
  <c r="F60" i="9"/>
  <c r="E60" i="9"/>
  <c r="D60" i="9" s="1"/>
  <c r="AP59" i="9"/>
  <c r="AO59" i="9"/>
  <c r="AN59" i="9"/>
  <c r="AG59" i="9"/>
  <c r="Z59" i="9"/>
  <c r="W59" i="9"/>
  <c r="P59" i="9"/>
  <c r="M59" i="9"/>
  <c r="J59" i="9"/>
  <c r="G59" i="9"/>
  <c r="F59" i="9"/>
  <c r="E59" i="9"/>
  <c r="AP58" i="9"/>
  <c r="AR58" i="9" s="1"/>
  <c r="AO58" i="9"/>
  <c r="AN58" i="9"/>
  <c r="AG58" i="9"/>
  <c r="Z58" i="9"/>
  <c r="W58" i="9"/>
  <c r="P58" i="9"/>
  <c r="M58" i="9"/>
  <c r="J58" i="9"/>
  <c r="G58" i="9"/>
  <c r="F58" i="9"/>
  <c r="E58" i="9"/>
  <c r="AP57" i="9"/>
  <c r="AO57" i="9"/>
  <c r="AN57" i="9"/>
  <c r="AG57" i="9"/>
  <c r="Z57" i="9"/>
  <c r="W57" i="9"/>
  <c r="P57" i="9"/>
  <c r="M57" i="9"/>
  <c r="J57" i="9"/>
  <c r="G57" i="9"/>
  <c r="F57" i="9"/>
  <c r="E57" i="9"/>
  <c r="AP56" i="9"/>
  <c r="AR56" i="9" s="1"/>
  <c r="AO56" i="9"/>
  <c r="AN56" i="9"/>
  <c r="AG56" i="9"/>
  <c r="Z56" i="9"/>
  <c r="W56" i="9"/>
  <c r="P56" i="9"/>
  <c r="M56" i="9"/>
  <c r="J56" i="9"/>
  <c r="G56" i="9"/>
  <c r="F56" i="9"/>
  <c r="E56" i="9"/>
  <c r="AP55" i="9"/>
  <c r="AO55" i="9"/>
  <c r="AN55" i="9"/>
  <c r="AG55" i="9"/>
  <c r="Z55" i="9"/>
  <c r="W55" i="9"/>
  <c r="P55" i="9"/>
  <c r="M55" i="9"/>
  <c r="J55" i="9"/>
  <c r="G55" i="9"/>
  <c r="F55" i="9"/>
  <c r="E55" i="9"/>
  <c r="AP54" i="9"/>
  <c r="AR54" i="9" s="1"/>
  <c r="AO54" i="9"/>
  <c r="AN54" i="9"/>
  <c r="AG54" i="9"/>
  <c r="Z54" i="9"/>
  <c r="W54" i="9"/>
  <c r="P54" i="9"/>
  <c r="M54" i="9"/>
  <c r="J54" i="9"/>
  <c r="G54" i="9"/>
  <c r="F54" i="9"/>
  <c r="E54" i="9"/>
  <c r="AP53" i="9"/>
  <c r="AO53" i="9"/>
  <c r="AN53" i="9"/>
  <c r="AG53" i="9"/>
  <c r="Z53" i="9"/>
  <c r="W53" i="9"/>
  <c r="P53" i="9"/>
  <c r="M53" i="9"/>
  <c r="J53" i="9"/>
  <c r="G53" i="9"/>
  <c r="F53" i="9"/>
  <c r="E53" i="9"/>
  <c r="D53" i="9" s="1"/>
  <c r="AP52" i="9"/>
  <c r="AO52" i="9"/>
  <c r="AN52" i="9"/>
  <c r="AG52" i="9"/>
  <c r="Z52" i="9"/>
  <c r="W52" i="9"/>
  <c r="P52" i="9"/>
  <c r="M52" i="9"/>
  <c r="J52" i="9"/>
  <c r="G52" i="9"/>
  <c r="F52" i="9"/>
  <c r="E52" i="9"/>
  <c r="AP51" i="9"/>
  <c r="AO51" i="9"/>
  <c r="AN51" i="9"/>
  <c r="AG51" i="9"/>
  <c r="Z51" i="9"/>
  <c r="W51" i="9"/>
  <c r="P51" i="9"/>
  <c r="M51" i="9"/>
  <c r="J51" i="9"/>
  <c r="G51" i="9"/>
  <c r="F51" i="9"/>
  <c r="E51" i="9"/>
  <c r="AP50" i="9"/>
  <c r="AO50" i="9"/>
  <c r="AN50" i="9"/>
  <c r="AG50" i="9"/>
  <c r="Z50" i="9"/>
  <c r="W50" i="9"/>
  <c r="P50" i="9"/>
  <c r="M50" i="9"/>
  <c r="J50" i="9"/>
  <c r="G50" i="9"/>
  <c r="F50" i="9"/>
  <c r="E50" i="9"/>
  <c r="D50" i="9" s="1"/>
  <c r="AP49" i="9"/>
  <c r="AO49" i="9"/>
  <c r="AN49" i="9"/>
  <c r="AG49" i="9"/>
  <c r="Z49" i="9"/>
  <c r="W49" i="9"/>
  <c r="P49" i="9"/>
  <c r="M49" i="9"/>
  <c r="J49" i="9"/>
  <c r="G49" i="9"/>
  <c r="F49" i="9"/>
  <c r="E49" i="9"/>
  <c r="AP48" i="9"/>
  <c r="AO48" i="9"/>
  <c r="AN48" i="9"/>
  <c r="AG48" i="9"/>
  <c r="Z48" i="9"/>
  <c r="W48" i="9"/>
  <c r="P48" i="9"/>
  <c r="M48" i="9"/>
  <c r="J48" i="9"/>
  <c r="G48" i="9"/>
  <c r="F48" i="9"/>
  <c r="E48" i="9"/>
  <c r="AP47" i="9"/>
  <c r="AO47" i="9"/>
  <c r="AN47" i="9"/>
  <c r="AG47" i="9"/>
  <c r="Z47" i="9"/>
  <c r="W47" i="9"/>
  <c r="P47" i="9"/>
  <c r="M47" i="9"/>
  <c r="J47" i="9"/>
  <c r="G47" i="9"/>
  <c r="F47" i="9"/>
  <c r="E47" i="9"/>
  <c r="AP46" i="9"/>
  <c r="AO46" i="9"/>
  <c r="AN46" i="9"/>
  <c r="AG46" i="9"/>
  <c r="Z46" i="9"/>
  <c r="W46" i="9"/>
  <c r="P46" i="9"/>
  <c r="M46" i="9"/>
  <c r="J46" i="9"/>
  <c r="G46" i="9"/>
  <c r="F46" i="9"/>
  <c r="E46" i="9"/>
  <c r="AP45" i="9"/>
  <c r="AO45" i="9"/>
  <c r="AN45" i="9"/>
  <c r="AG45" i="9"/>
  <c r="Z45" i="9"/>
  <c r="W45" i="9"/>
  <c r="P45" i="9"/>
  <c r="M45" i="9"/>
  <c r="J45" i="9"/>
  <c r="G45" i="9"/>
  <c r="F45" i="9"/>
  <c r="E45" i="9"/>
  <c r="AP44" i="9"/>
  <c r="AO44" i="9"/>
  <c r="AN44" i="9"/>
  <c r="AG44" i="9"/>
  <c r="Z44" i="9"/>
  <c r="W44" i="9"/>
  <c r="P44" i="9"/>
  <c r="M44" i="9"/>
  <c r="J44" i="9"/>
  <c r="G44" i="9"/>
  <c r="F44" i="9"/>
  <c r="E44" i="9"/>
  <c r="AP43" i="9"/>
  <c r="AO43" i="9"/>
  <c r="AN43" i="9"/>
  <c r="AG43" i="9"/>
  <c r="Z43" i="9"/>
  <c r="W43" i="9"/>
  <c r="P43" i="9"/>
  <c r="M43" i="9"/>
  <c r="J43" i="9"/>
  <c r="G43" i="9"/>
  <c r="F43" i="9"/>
  <c r="E43" i="9"/>
  <c r="AP42" i="9"/>
  <c r="AO42" i="9"/>
  <c r="AN42" i="9"/>
  <c r="AG42" i="9"/>
  <c r="Z42" i="9"/>
  <c r="W42" i="9"/>
  <c r="P42" i="9"/>
  <c r="M42" i="9"/>
  <c r="J42" i="9"/>
  <c r="G42" i="9"/>
  <c r="F42" i="9"/>
  <c r="E42" i="9"/>
  <c r="AP41" i="9"/>
  <c r="AO41" i="9"/>
  <c r="AN41" i="9"/>
  <c r="AG41" i="9"/>
  <c r="Z41" i="9"/>
  <c r="W41" i="9"/>
  <c r="P41" i="9"/>
  <c r="M41" i="9"/>
  <c r="J41" i="9"/>
  <c r="G41" i="9"/>
  <c r="F41" i="9"/>
  <c r="E41" i="9"/>
  <c r="AP40" i="9"/>
  <c r="AO40" i="9"/>
  <c r="AN40" i="9"/>
  <c r="AG40" i="9"/>
  <c r="Z40" i="9"/>
  <c r="W40" i="9"/>
  <c r="P40" i="9"/>
  <c r="M40" i="9"/>
  <c r="J40" i="9"/>
  <c r="G40" i="9"/>
  <c r="F40" i="9"/>
  <c r="E40" i="9"/>
  <c r="AP39" i="9"/>
  <c r="AO39" i="9"/>
  <c r="AN39" i="9"/>
  <c r="AG39" i="9"/>
  <c r="Z39" i="9"/>
  <c r="W39" i="9"/>
  <c r="P39" i="9"/>
  <c r="M39" i="9"/>
  <c r="J39" i="9"/>
  <c r="G39" i="9"/>
  <c r="F39" i="9"/>
  <c r="E39" i="9"/>
  <c r="AP38" i="9"/>
  <c r="AO38" i="9"/>
  <c r="AN38" i="9"/>
  <c r="AG38" i="9"/>
  <c r="Z38" i="9"/>
  <c r="W38" i="9"/>
  <c r="P38" i="9"/>
  <c r="M38" i="9"/>
  <c r="J38" i="9"/>
  <c r="G38" i="9"/>
  <c r="F38" i="9"/>
  <c r="E38" i="9"/>
  <c r="AP37" i="9"/>
  <c r="AR37" i="9" s="1"/>
  <c r="AO37" i="9"/>
  <c r="AN37" i="9"/>
  <c r="AG37" i="9"/>
  <c r="Z37" i="9"/>
  <c r="W37" i="9"/>
  <c r="P37" i="9"/>
  <c r="M37" i="9"/>
  <c r="J37" i="9"/>
  <c r="G37" i="9"/>
  <c r="F37" i="9"/>
  <c r="E37" i="9"/>
  <c r="AP36" i="9"/>
  <c r="AO36" i="9"/>
  <c r="AN36" i="9"/>
  <c r="AG36" i="9"/>
  <c r="Z36" i="9"/>
  <c r="W36" i="9"/>
  <c r="P36" i="9"/>
  <c r="M36" i="9"/>
  <c r="J36" i="9"/>
  <c r="G36" i="9"/>
  <c r="F36" i="9"/>
  <c r="E36" i="9"/>
  <c r="AP35" i="9"/>
  <c r="AO35" i="9"/>
  <c r="AN35" i="9"/>
  <c r="AG35" i="9"/>
  <c r="Z35" i="9"/>
  <c r="W35" i="9"/>
  <c r="P35" i="9"/>
  <c r="M35" i="9"/>
  <c r="J35" i="9"/>
  <c r="G35" i="9"/>
  <c r="F35" i="9"/>
  <c r="E35" i="9"/>
  <c r="AP34" i="9"/>
  <c r="AO34" i="9"/>
  <c r="AN34" i="9"/>
  <c r="AG34" i="9"/>
  <c r="Z34" i="9"/>
  <c r="W34" i="9"/>
  <c r="P34" i="9"/>
  <c r="M34" i="9"/>
  <c r="J34" i="9"/>
  <c r="G34" i="9"/>
  <c r="F34" i="9"/>
  <c r="E34" i="9"/>
  <c r="AP33" i="9"/>
  <c r="AO33" i="9"/>
  <c r="AN33" i="9"/>
  <c r="AG33" i="9"/>
  <c r="Z33" i="9"/>
  <c r="W33" i="9"/>
  <c r="P33" i="9"/>
  <c r="M33" i="9"/>
  <c r="J33" i="9"/>
  <c r="G33" i="9"/>
  <c r="F33" i="9"/>
  <c r="E33" i="9"/>
  <c r="AP32" i="9"/>
  <c r="AO32" i="9"/>
  <c r="AN32" i="9"/>
  <c r="AG32" i="9"/>
  <c r="Z32" i="9"/>
  <c r="W32" i="9"/>
  <c r="P32" i="9"/>
  <c r="M32" i="9"/>
  <c r="J32" i="9"/>
  <c r="G32" i="9"/>
  <c r="F32" i="9"/>
  <c r="E32" i="9"/>
  <c r="AP31" i="9"/>
  <c r="AO31" i="9"/>
  <c r="AN31" i="9"/>
  <c r="AG31" i="9"/>
  <c r="Z31" i="9"/>
  <c r="W31" i="9"/>
  <c r="P31" i="9"/>
  <c r="M31" i="9"/>
  <c r="J31" i="9"/>
  <c r="G31" i="9"/>
  <c r="F31" i="9"/>
  <c r="E31" i="9"/>
  <c r="AP30" i="9"/>
  <c r="AO30" i="9"/>
  <c r="AN30" i="9"/>
  <c r="AG30" i="9"/>
  <c r="Z30" i="9"/>
  <c r="W30" i="9"/>
  <c r="P30" i="9"/>
  <c r="M30" i="9"/>
  <c r="J30" i="9"/>
  <c r="G30" i="9"/>
  <c r="F30" i="9"/>
  <c r="E30" i="9"/>
  <c r="AP29" i="9"/>
  <c r="AO29" i="9"/>
  <c r="AN29" i="9"/>
  <c r="AG29" i="9"/>
  <c r="Z29" i="9"/>
  <c r="W29" i="9"/>
  <c r="P29" i="9"/>
  <c r="M29" i="9"/>
  <c r="J29" i="9"/>
  <c r="G29" i="9"/>
  <c r="F29" i="9"/>
  <c r="E29" i="9"/>
  <c r="AP28" i="9"/>
  <c r="AO28" i="9"/>
  <c r="AR28" i="9" s="1"/>
  <c r="AN28" i="9"/>
  <c r="AG28" i="9"/>
  <c r="Z28" i="9"/>
  <c r="W28" i="9"/>
  <c r="P28" i="9"/>
  <c r="M28" i="9"/>
  <c r="J28" i="9"/>
  <c r="G28" i="9"/>
  <c r="F28" i="9"/>
  <c r="E28" i="9"/>
  <c r="AP27" i="9"/>
  <c r="AO27" i="9"/>
  <c r="AN27" i="9"/>
  <c r="AG27" i="9"/>
  <c r="Z27" i="9"/>
  <c r="W27" i="9"/>
  <c r="P27" i="9"/>
  <c r="M27" i="9"/>
  <c r="J27" i="9"/>
  <c r="G27" i="9"/>
  <c r="F27" i="9"/>
  <c r="E27" i="9"/>
  <c r="AP26" i="9"/>
  <c r="AO26" i="9"/>
  <c r="AN26" i="9"/>
  <c r="AG26" i="9"/>
  <c r="Z26" i="9"/>
  <c r="W26" i="9"/>
  <c r="P26" i="9"/>
  <c r="M26" i="9"/>
  <c r="J26" i="9"/>
  <c r="G26" i="9"/>
  <c r="F26" i="9"/>
  <c r="E26" i="9"/>
  <c r="AP25" i="9"/>
  <c r="AO25" i="9"/>
  <c r="AN25" i="9"/>
  <c r="AG25" i="9"/>
  <c r="Z25" i="9"/>
  <c r="W25" i="9"/>
  <c r="P25" i="9"/>
  <c r="M25" i="9"/>
  <c r="J25" i="9"/>
  <c r="G25" i="9"/>
  <c r="F25" i="9"/>
  <c r="E25" i="9"/>
  <c r="AP24" i="9"/>
  <c r="AO24" i="9"/>
  <c r="AN24" i="9"/>
  <c r="AG24" i="9"/>
  <c r="Z24" i="9"/>
  <c r="W24" i="9"/>
  <c r="P24" i="9"/>
  <c r="M24" i="9"/>
  <c r="J24" i="9"/>
  <c r="G24" i="9"/>
  <c r="F24" i="9"/>
  <c r="E24" i="9"/>
  <c r="AP23" i="9"/>
  <c r="AO23" i="9"/>
  <c r="AN23" i="9"/>
  <c r="AG23" i="9"/>
  <c r="Z23" i="9"/>
  <c r="W23" i="9"/>
  <c r="P23" i="9"/>
  <c r="M23" i="9"/>
  <c r="J23" i="9"/>
  <c r="G23" i="9"/>
  <c r="F23" i="9"/>
  <c r="E23" i="9"/>
  <c r="AP22" i="9"/>
  <c r="AO22" i="9"/>
  <c r="AN22" i="9"/>
  <c r="AG22" i="9"/>
  <c r="Z22" i="9"/>
  <c r="W22" i="9"/>
  <c r="P22" i="9"/>
  <c r="M22" i="9"/>
  <c r="J22" i="9"/>
  <c r="G22" i="9"/>
  <c r="F22" i="9"/>
  <c r="E22" i="9"/>
  <c r="AP21" i="9"/>
  <c r="AO21" i="9"/>
  <c r="AN21" i="9"/>
  <c r="AG21" i="9"/>
  <c r="Z21" i="9"/>
  <c r="W21" i="9"/>
  <c r="P21" i="9"/>
  <c r="M21" i="9"/>
  <c r="J21" i="9"/>
  <c r="G21" i="9"/>
  <c r="F21" i="9"/>
  <c r="E21" i="9"/>
  <c r="AP20" i="9"/>
  <c r="AO20" i="9"/>
  <c r="AN20" i="9"/>
  <c r="AG20" i="9"/>
  <c r="Z20" i="9"/>
  <c r="W20" i="9"/>
  <c r="P20" i="9"/>
  <c r="M20" i="9"/>
  <c r="J20" i="9"/>
  <c r="G20" i="9"/>
  <c r="F20" i="9"/>
  <c r="E20" i="9"/>
  <c r="AP19" i="9"/>
  <c r="AO19" i="9"/>
  <c r="AN19" i="9"/>
  <c r="AG19" i="9"/>
  <c r="Z19" i="9"/>
  <c r="W19" i="9"/>
  <c r="P19" i="9"/>
  <c r="M19" i="9"/>
  <c r="J19" i="9"/>
  <c r="G19" i="9"/>
  <c r="F19" i="9"/>
  <c r="E19" i="9"/>
  <c r="AP18" i="9"/>
  <c r="AO18" i="9"/>
  <c r="AN18" i="9"/>
  <c r="AG18" i="9"/>
  <c r="Z18" i="9"/>
  <c r="W18" i="9"/>
  <c r="P18" i="9"/>
  <c r="M18" i="9"/>
  <c r="J18" i="9"/>
  <c r="G18" i="9"/>
  <c r="F18" i="9"/>
  <c r="E18" i="9"/>
  <c r="AP17" i="9"/>
  <c r="AO17" i="9"/>
  <c r="AN17" i="9"/>
  <c r="AG17" i="9"/>
  <c r="Z17" i="9"/>
  <c r="W17" i="9"/>
  <c r="P17" i="9"/>
  <c r="M17" i="9"/>
  <c r="J17" i="9"/>
  <c r="G17" i="9"/>
  <c r="F17" i="9"/>
  <c r="E17" i="9"/>
  <c r="AP16" i="9"/>
  <c r="AO16" i="9"/>
  <c r="AN16" i="9"/>
  <c r="AG16" i="9"/>
  <c r="Z16" i="9"/>
  <c r="W16" i="9"/>
  <c r="P16" i="9"/>
  <c r="M16" i="9"/>
  <c r="J16" i="9"/>
  <c r="G16" i="9"/>
  <c r="F16" i="9"/>
  <c r="E16" i="9"/>
  <c r="AP15" i="9"/>
  <c r="AO15" i="9"/>
  <c r="AN15" i="9"/>
  <c r="AG15" i="9"/>
  <c r="Z15" i="9"/>
  <c r="W15" i="9"/>
  <c r="P15" i="9"/>
  <c r="M15" i="9"/>
  <c r="J15" i="9"/>
  <c r="G15" i="9"/>
  <c r="F15" i="9"/>
  <c r="E15" i="9"/>
  <c r="AP14" i="9"/>
  <c r="AO14" i="9"/>
  <c r="AN14" i="9"/>
  <c r="AG14" i="9"/>
  <c r="Z14" i="9"/>
  <c r="W14" i="9"/>
  <c r="P14" i="9"/>
  <c r="M14" i="9"/>
  <c r="J14" i="9"/>
  <c r="G14" i="9"/>
  <c r="F14" i="9"/>
  <c r="E14" i="9"/>
  <c r="AP13" i="9"/>
  <c r="AO13" i="9"/>
  <c r="AN13" i="9"/>
  <c r="AG13" i="9"/>
  <c r="Z13" i="9"/>
  <c r="W13" i="9"/>
  <c r="P13" i="9"/>
  <c r="M13" i="9"/>
  <c r="J13" i="9"/>
  <c r="G13" i="9"/>
  <c r="F13" i="9"/>
  <c r="E13" i="9"/>
  <c r="AP12" i="9"/>
  <c r="AO12" i="9"/>
  <c r="AN12" i="9"/>
  <c r="AG12" i="9"/>
  <c r="Z12" i="9"/>
  <c r="W12" i="9"/>
  <c r="P12" i="9"/>
  <c r="M12" i="9"/>
  <c r="J12" i="9"/>
  <c r="G12" i="9"/>
  <c r="F12" i="9"/>
  <c r="E12" i="9"/>
  <c r="AP11" i="9"/>
  <c r="AO11" i="9"/>
  <c r="AN11" i="9"/>
  <c r="AG11" i="9"/>
  <c r="Z11" i="9"/>
  <c r="W11" i="9"/>
  <c r="P11" i="9"/>
  <c r="M11" i="9"/>
  <c r="J11" i="9"/>
  <c r="G11" i="9"/>
  <c r="F11" i="9"/>
  <c r="E11" i="9"/>
  <c r="AP10" i="9"/>
  <c r="AO10" i="9"/>
  <c r="AN10" i="9"/>
  <c r="AG10" i="9"/>
  <c r="Z10" i="9"/>
  <c r="W10" i="9"/>
  <c r="P10" i="9"/>
  <c r="M10" i="9"/>
  <c r="J10" i="9"/>
  <c r="G10" i="9"/>
  <c r="F10" i="9"/>
  <c r="D10" i="9" s="1"/>
  <c r="E10" i="9"/>
  <c r="AP9" i="9"/>
  <c r="AO9" i="9"/>
  <c r="AN9" i="9"/>
  <c r="AG9" i="9"/>
  <c r="Z9" i="9"/>
  <c r="W9" i="9"/>
  <c r="P9" i="9"/>
  <c r="M9" i="9"/>
  <c r="J9" i="9"/>
  <c r="G9" i="9"/>
  <c r="F9" i="9"/>
  <c r="E9" i="9"/>
  <c r="AP8" i="9"/>
  <c r="AO8" i="9"/>
  <c r="AN8" i="9"/>
  <c r="AG8" i="9"/>
  <c r="Z8" i="9"/>
  <c r="W8" i="9"/>
  <c r="P8" i="9"/>
  <c r="M8" i="9"/>
  <c r="J8" i="9"/>
  <c r="G8" i="9"/>
  <c r="F8" i="9"/>
  <c r="E8" i="9"/>
  <c r="AP7" i="9"/>
  <c r="AO7" i="9"/>
  <c r="AN7" i="9"/>
  <c r="AG7" i="9"/>
  <c r="Z7" i="9"/>
  <c r="W7" i="9"/>
  <c r="P7" i="9"/>
  <c r="M7" i="9"/>
  <c r="J7" i="9"/>
  <c r="G7" i="9"/>
  <c r="F7" i="9"/>
  <c r="E7" i="9"/>
  <c r="AP6" i="9"/>
  <c r="AO6" i="9"/>
  <c r="AN6" i="9"/>
  <c r="AG6" i="9"/>
  <c r="Z6" i="9"/>
  <c r="W6" i="9"/>
  <c r="P6" i="9"/>
  <c r="M6" i="9"/>
  <c r="J6" i="9"/>
  <c r="G6" i="9"/>
  <c r="F6" i="9"/>
  <c r="E6" i="9"/>
  <c r="AP5" i="9"/>
  <c r="AO5" i="9"/>
  <c r="AN5" i="9"/>
  <c r="AG5" i="9"/>
  <c r="Z5" i="9"/>
  <c r="W5" i="9"/>
  <c r="P5" i="9"/>
  <c r="M5" i="9"/>
  <c r="J5" i="9"/>
  <c r="G5" i="9"/>
  <c r="F5" i="9"/>
  <c r="E5" i="9"/>
  <c r="AP4" i="9"/>
  <c r="AO4" i="9"/>
  <c r="AN4" i="9"/>
  <c r="AG4" i="9"/>
  <c r="Z4" i="9"/>
  <c r="W4" i="9"/>
  <c r="P4" i="9"/>
  <c r="M4" i="9"/>
  <c r="J4" i="9"/>
  <c r="G4" i="9"/>
  <c r="F4" i="9"/>
  <c r="D4" i="9" s="1"/>
  <c r="E4" i="9"/>
  <c r="D513" i="9" l="1"/>
  <c r="D541" i="9"/>
  <c r="D563" i="9"/>
  <c r="D86" i="9"/>
  <c r="D90" i="9"/>
  <c r="D98" i="9"/>
  <c r="D106" i="9"/>
  <c r="D186" i="9"/>
  <c r="D188" i="9"/>
  <c r="D196" i="9"/>
  <c r="D569" i="9"/>
  <c r="D585" i="9"/>
  <c r="AR140" i="9"/>
  <c r="AR178" i="9"/>
  <c r="AR190" i="9"/>
  <c r="AR220" i="9"/>
  <c r="D428" i="9"/>
  <c r="D440" i="9"/>
  <c r="AR545" i="9"/>
  <c r="AR555" i="9"/>
  <c r="AR557" i="9"/>
  <c r="AR585" i="9"/>
  <c r="AR587" i="9"/>
  <c r="AR601" i="9"/>
  <c r="AR355" i="9"/>
  <c r="AR9" i="9"/>
  <c r="AR13" i="9"/>
  <c r="D77" i="9"/>
  <c r="D79" i="9"/>
  <c r="D91" i="9"/>
  <c r="D107" i="9"/>
  <c r="D171" i="9"/>
  <c r="D221" i="9"/>
  <c r="AR280" i="9"/>
  <c r="AR378" i="9"/>
  <c r="AR386" i="9"/>
  <c r="D466" i="9"/>
  <c r="D472" i="9"/>
  <c r="AR353" i="9"/>
  <c r="D295" i="9"/>
  <c r="D341" i="9"/>
  <c r="D353" i="9"/>
  <c r="D377" i="9"/>
  <c r="D387" i="9"/>
  <c r="AR400" i="9"/>
  <c r="AR434" i="9"/>
  <c r="AR442" i="9"/>
  <c r="AR446" i="9"/>
  <c r="AR450" i="9"/>
  <c r="AR466" i="9"/>
  <c r="AR498" i="9"/>
  <c r="D596" i="9"/>
  <c r="D600" i="9"/>
  <c r="D38" i="9"/>
  <c r="D40" i="9"/>
  <c r="D46" i="9"/>
  <c r="D48" i="9"/>
  <c r="D425" i="9"/>
  <c r="D441" i="9"/>
  <c r="D443" i="9"/>
  <c r="D445" i="9"/>
  <c r="D449" i="9"/>
  <c r="AR562" i="9"/>
  <c r="AR15" i="9"/>
  <c r="D544" i="9"/>
  <c r="D552" i="9"/>
  <c r="AR573" i="9"/>
  <c r="AR577" i="9"/>
  <c r="AR579" i="9"/>
  <c r="D635" i="9"/>
  <c r="D639" i="9"/>
  <c r="D643" i="9"/>
  <c r="D647" i="9"/>
  <c r="AR666" i="9"/>
  <c r="D228" i="9"/>
  <c r="AR575" i="9"/>
  <c r="D30" i="9"/>
  <c r="D36" i="9"/>
  <c r="AR45" i="9"/>
  <c r="AR65" i="9"/>
  <c r="AR69" i="9"/>
  <c r="D95" i="9"/>
  <c r="D101" i="9"/>
  <c r="D157" i="9"/>
  <c r="D163" i="9"/>
  <c r="D167" i="9"/>
  <c r="D169" i="9"/>
  <c r="AR182" i="9"/>
  <c r="AR250" i="9"/>
  <c r="AR252" i="9"/>
  <c r="D292" i="9"/>
  <c r="AR341" i="9"/>
  <c r="AR351" i="9"/>
  <c r="D473" i="9"/>
  <c r="D580" i="9"/>
  <c r="AR603" i="9"/>
  <c r="AR611" i="9"/>
  <c r="AR613" i="9"/>
  <c r="AR619" i="9"/>
  <c r="AR625" i="9"/>
  <c r="AR627" i="9"/>
  <c r="AR77" i="9"/>
  <c r="AR99" i="9"/>
  <c r="D189" i="9"/>
  <c r="D191" i="9"/>
  <c r="D195" i="9"/>
  <c r="D197" i="9"/>
  <c r="D205" i="9"/>
  <c r="D213" i="9"/>
  <c r="D342" i="9"/>
  <c r="D344" i="9"/>
  <c r="D346" i="9"/>
  <c r="AR395" i="9"/>
  <c r="D616" i="9"/>
  <c r="D618" i="9"/>
  <c r="AR301" i="9"/>
  <c r="AR305" i="9"/>
  <c r="D369" i="9"/>
  <c r="AR20" i="9"/>
  <c r="AR123" i="9"/>
  <c r="AR125" i="9"/>
  <c r="AR131" i="9"/>
  <c r="AR149" i="9"/>
  <c r="AR157" i="9"/>
  <c r="AR163" i="9"/>
  <c r="D231" i="9"/>
  <c r="D233" i="9"/>
  <c r="D247" i="9"/>
  <c r="D291" i="9"/>
  <c r="D293" i="9"/>
  <c r="AR459" i="9"/>
  <c r="AR481" i="9"/>
  <c r="AR483" i="9"/>
  <c r="D531" i="9"/>
  <c r="D571" i="9"/>
  <c r="AR578" i="9"/>
  <c r="D652" i="9"/>
  <c r="D660" i="9"/>
  <c r="D250" i="9"/>
  <c r="AR317" i="9"/>
  <c r="D11" i="9"/>
  <c r="D15" i="9"/>
  <c r="D17" i="9"/>
  <c r="D27" i="9"/>
  <c r="D35" i="9"/>
  <c r="D124" i="9"/>
  <c r="AR189" i="9"/>
  <c r="AR195" i="9"/>
  <c r="AR197" i="9"/>
  <c r="AR201" i="9"/>
  <c r="AR205" i="9"/>
  <c r="AR231" i="9"/>
  <c r="D301" i="9"/>
  <c r="D307" i="9"/>
  <c r="D323" i="9"/>
  <c r="D327" i="9"/>
  <c r="D331" i="9"/>
  <c r="AR358" i="9"/>
  <c r="AR370" i="9"/>
  <c r="D424" i="9"/>
  <c r="D480" i="9"/>
  <c r="D482" i="9"/>
  <c r="D488" i="9"/>
  <c r="D492" i="9"/>
  <c r="AR499" i="9"/>
  <c r="AR17" i="9"/>
  <c r="AR25" i="9"/>
  <c r="AR124" i="9"/>
  <c r="AR156" i="9"/>
  <c r="D244" i="9"/>
  <c r="AR110" i="9"/>
  <c r="D345" i="9"/>
  <c r="AR559" i="9"/>
  <c r="AR561" i="9"/>
  <c r="AR563" i="9"/>
  <c r="D601" i="9"/>
  <c r="D619" i="9"/>
  <c r="D627" i="9"/>
  <c r="D668" i="9"/>
  <c r="AR298" i="9"/>
  <c r="AR300" i="9"/>
  <c r="D34" i="9"/>
  <c r="D348" i="9"/>
  <c r="D354" i="9"/>
  <c r="AR359" i="9"/>
  <c r="AR361" i="9"/>
  <c r="AR365" i="9"/>
  <c r="AR369" i="9"/>
  <c r="AR371" i="9"/>
  <c r="D389" i="9"/>
  <c r="D391" i="9"/>
  <c r="D395" i="9"/>
  <c r="D401" i="9"/>
  <c r="D403" i="9"/>
  <c r="D409" i="9"/>
  <c r="D417" i="9"/>
  <c r="AR432" i="9"/>
  <c r="D456" i="9"/>
  <c r="D464" i="9"/>
  <c r="AR475" i="9"/>
  <c r="AR495" i="9"/>
  <c r="D501" i="9"/>
  <c r="D505" i="9"/>
  <c r="D507" i="9"/>
  <c r="AR530" i="9"/>
  <c r="AR538" i="9"/>
  <c r="AR544" i="9"/>
  <c r="D570" i="9"/>
  <c r="D583" i="9"/>
  <c r="D587" i="9"/>
  <c r="AR602" i="9"/>
  <c r="D632" i="9"/>
  <c r="AR637" i="9"/>
  <c r="AR639" i="9"/>
  <c r="AR641" i="9"/>
  <c r="AR643" i="9"/>
  <c r="D663" i="9"/>
  <c r="AR106" i="9"/>
  <c r="D99" i="9"/>
  <c r="D132" i="9"/>
  <c r="D140" i="9"/>
  <c r="D142" i="9"/>
  <c r="AR151" i="9"/>
  <c r="D175" i="9"/>
  <c r="AR184" i="9"/>
  <c r="AR186" i="9"/>
  <c r="AR198" i="9"/>
  <c r="AR204" i="9"/>
  <c r="AR206" i="9"/>
  <c r="AR212" i="9"/>
  <c r="AR214" i="9"/>
  <c r="AR218" i="9"/>
  <c r="D234" i="9"/>
  <c r="D236" i="9"/>
  <c r="D238" i="9"/>
  <c r="D242" i="9"/>
  <c r="D256" i="9"/>
  <c r="AR263" i="9"/>
  <c r="D281" i="9"/>
  <c r="D285" i="9"/>
  <c r="D299" i="9"/>
  <c r="AR306" i="9"/>
  <c r="AR312" i="9"/>
  <c r="AR346" i="9"/>
  <c r="D358" i="9"/>
  <c r="D362" i="9"/>
  <c r="D364" i="9"/>
  <c r="AR377" i="9"/>
  <c r="AR440" i="9"/>
  <c r="D474" i="9"/>
  <c r="D476" i="9"/>
  <c r="D515" i="9"/>
  <c r="D517" i="9"/>
  <c r="D521" i="9"/>
  <c r="D523" i="9"/>
  <c r="D525" i="9"/>
  <c r="D529" i="9"/>
  <c r="D634" i="9"/>
  <c r="D636" i="9"/>
  <c r="D638" i="9"/>
  <c r="D648" i="9"/>
  <c r="D667" i="9"/>
  <c r="D675" i="9"/>
  <c r="D26" i="9"/>
  <c r="AR92" i="9"/>
  <c r="AR18" i="9"/>
  <c r="AR57" i="9"/>
  <c r="D187" i="9"/>
  <c r="AR141" i="9"/>
  <c r="D56" i="9"/>
  <c r="AR81" i="9"/>
  <c r="AR279" i="9"/>
  <c r="AR281" i="9"/>
  <c r="AR285" i="9"/>
  <c r="D303" i="9"/>
  <c r="D305" i="9"/>
  <c r="AR401" i="9"/>
  <c r="AR403" i="9"/>
  <c r="AR405" i="9"/>
  <c r="AR407" i="9"/>
  <c r="AR409" i="9"/>
  <c r="AR411" i="9"/>
  <c r="AR415" i="9"/>
  <c r="D437" i="9"/>
  <c r="D439" i="9"/>
  <c r="D553" i="9"/>
  <c r="D615" i="9"/>
  <c r="AR98" i="9"/>
  <c r="AR233" i="9"/>
  <c r="AR245" i="9"/>
  <c r="AR249" i="9"/>
  <c r="AR44" i="9"/>
  <c r="D54" i="9"/>
  <c r="AR79" i="9"/>
  <c r="AR89" i="9"/>
  <c r="D111" i="9"/>
  <c r="D211" i="9"/>
  <c r="D23" i="9"/>
  <c r="D43" i="9"/>
  <c r="D47" i="9"/>
  <c r="AR50" i="9"/>
  <c r="AR52" i="9"/>
  <c r="AR62" i="9"/>
  <c r="D78" i="9"/>
  <c r="D84" i="9"/>
  <c r="D127" i="9"/>
  <c r="D131" i="9"/>
  <c r="AR132" i="9"/>
  <c r="AR136" i="9"/>
  <c r="AR138" i="9"/>
  <c r="AR146" i="9"/>
  <c r="D162" i="9"/>
  <c r="D166" i="9"/>
  <c r="D170" i="9"/>
  <c r="AR179" i="9"/>
  <c r="D225" i="9"/>
  <c r="AR242" i="9"/>
  <c r="D274" i="9"/>
  <c r="D290" i="9"/>
  <c r="AR297" i="9"/>
  <c r="AR323" i="9"/>
  <c r="AR335" i="9"/>
  <c r="D384" i="9"/>
  <c r="D394" i="9"/>
  <c r="D400" i="9"/>
  <c r="AR427" i="9"/>
  <c r="D465" i="9"/>
  <c r="AR490" i="9"/>
  <c r="D512" i="9"/>
  <c r="AR515" i="9"/>
  <c r="AR531" i="9"/>
  <c r="AR535" i="9"/>
  <c r="D567" i="9"/>
  <c r="D586" i="9"/>
  <c r="D592" i="9"/>
  <c r="D617" i="9"/>
  <c r="AR650" i="9"/>
  <c r="D666" i="9"/>
  <c r="AR673" i="9"/>
  <c r="AR677" i="9"/>
  <c r="D122" i="9"/>
  <c r="AR243" i="9"/>
  <c r="D92" i="9"/>
  <c r="D133" i="9"/>
  <c r="D135" i="9"/>
  <c r="D137" i="9"/>
  <c r="D147" i="9"/>
  <c r="D149" i="9"/>
  <c r="AR158" i="9"/>
  <c r="AR166" i="9"/>
  <c r="AR170" i="9"/>
  <c r="D182" i="9"/>
  <c r="D243" i="9"/>
  <c r="D253" i="9"/>
  <c r="D298" i="9"/>
  <c r="D300" i="9"/>
  <c r="D357" i="9"/>
  <c r="D426" i="9"/>
  <c r="D516" i="9"/>
  <c r="D530" i="9"/>
  <c r="D536" i="9"/>
  <c r="D538" i="9"/>
  <c r="AR617" i="9"/>
  <c r="D641" i="9"/>
  <c r="D649" i="9"/>
  <c r="D676" i="9"/>
  <c r="AR8" i="9"/>
  <c r="AR251" i="9"/>
  <c r="AR61" i="9"/>
  <c r="D58" i="9"/>
  <c r="AR75" i="9"/>
  <c r="AR85" i="9"/>
  <c r="D156" i="9"/>
  <c r="AR78" i="9"/>
  <c r="AR84" i="9"/>
  <c r="D110" i="9"/>
  <c r="D190" i="9"/>
  <c r="D212" i="9"/>
  <c r="D218" i="9"/>
  <c r="D220" i="9"/>
  <c r="D261" i="9"/>
  <c r="D302" i="9"/>
  <c r="D304" i="9"/>
  <c r="D308" i="9"/>
  <c r="D322" i="9"/>
  <c r="D324" i="9"/>
  <c r="D328" i="9"/>
  <c r="D330" i="9"/>
  <c r="D336" i="9"/>
  <c r="D338" i="9"/>
  <c r="D373" i="9"/>
  <c r="AR410" i="9"/>
  <c r="D434" i="9"/>
  <c r="D438" i="9"/>
  <c r="AR457" i="9"/>
  <c r="AR471" i="9"/>
  <c r="D481" i="9"/>
  <c r="D483" i="9"/>
  <c r="D489" i="9"/>
  <c r="D554" i="9"/>
  <c r="D560" i="9"/>
  <c r="AR569" i="9"/>
  <c r="D612" i="9"/>
  <c r="D614" i="9"/>
  <c r="D25" i="9"/>
  <c r="AR67" i="9"/>
  <c r="AR100" i="9"/>
  <c r="D108" i="9"/>
  <c r="D125" i="9"/>
  <c r="AR147" i="9"/>
  <c r="D198" i="9"/>
  <c r="D200" i="9"/>
  <c r="D204" i="9"/>
  <c r="AR207" i="9"/>
  <c r="AR226" i="9"/>
  <c r="D248" i="9"/>
  <c r="AR363" i="9"/>
  <c r="AR6" i="9"/>
  <c r="D12" i="9"/>
  <c r="D16" i="9"/>
  <c r="D20" i="9"/>
  <c r="AR21" i="9"/>
  <c r="D31" i="9"/>
  <c r="D33" i="9"/>
  <c r="AR36" i="9"/>
  <c r="D42" i="9"/>
  <c r="D44" i="9"/>
  <c r="D55" i="9"/>
  <c r="D57" i="9"/>
  <c r="D59" i="9"/>
  <c r="AR60" i="9"/>
  <c r="D66" i="9"/>
  <c r="AR71" i="9"/>
  <c r="AR82" i="9"/>
  <c r="AR86" i="9"/>
  <c r="AR93" i="9"/>
  <c r="AR97" i="9"/>
  <c r="D103" i="9"/>
  <c r="D105" i="9"/>
  <c r="D146" i="9"/>
  <c r="D179" i="9"/>
  <c r="D239" i="9"/>
  <c r="AR352" i="9"/>
  <c r="D7" i="9"/>
  <c r="D9" i="9"/>
  <c r="AR12" i="9"/>
  <c r="AR14" i="9"/>
  <c r="D22" i="9"/>
  <c r="D24" i="9"/>
  <c r="AR33" i="9"/>
  <c r="AR42" i="9"/>
  <c r="D52" i="9"/>
  <c r="AR53" i="9"/>
  <c r="AR66" i="9"/>
  <c r="AR68" i="9"/>
  <c r="D76" i="9"/>
  <c r="D87" i="9"/>
  <c r="D89" i="9"/>
  <c r="AR116" i="9"/>
  <c r="D164" i="9"/>
  <c r="D325" i="9"/>
  <c r="D329" i="9"/>
  <c r="D337" i="9"/>
  <c r="D339" i="9"/>
  <c r="D13" i="9"/>
  <c r="D28" i="9"/>
  <c r="D39" i="9"/>
  <c r="D41" i="9"/>
  <c r="AR46" i="9"/>
  <c r="D67" i="9"/>
  <c r="AR70" i="9"/>
  <c r="D226" i="9"/>
  <c r="D259" i="9"/>
  <c r="AR266" i="9"/>
  <c r="AR268" i="9"/>
  <c r="D19" i="9"/>
  <c r="D32" i="9"/>
  <c r="D45" i="9"/>
  <c r="D102" i="9"/>
  <c r="D151" i="9"/>
  <c r="AR307" i="9"/>
  <c r="D134" i="9"/>
  <c r="D138" i="9"/>
  <c r="D155" i="9"/>
  <c r="AR164" i="9"/>
  <c r="D178" i="9"/>
  <c r="D217" i="9"/>
  <c r="D219" i="9"/>
  <c r="AR255" i="9"/>
  <c r="AR387" i="9"/>
  <c r="D393" i="9"/>
  <c r="D418" i="9"/>
  <c r="D420" i="9"/>
  <c r="D422" i="9"/>
  <c r="D468" i="9"/>
  <c r="D470" i="9"/>
  <c r="D520" i="9"/>
  <c r="D528" i="9"/>
  <c r="D546" i="9"/>
  <c r="D548" i="9"/>
  <c r="D550" i="9"/>
  <c r="D593" i="9"/>
  <c r="D595" i="9"/>
  <c r="D608" i="9"/>
  <c r="D656" i="9"/>
  <c r="AR665" i="9"/>
  <c r="D669" i="9"/>
  <c r="D673" i="9"/>
  <c r="AR674" i="9"/>
  <c r="D306" i="9"/>
  <c r="AR311" i="9"/>
  <c r="AR367" i="9"/>
  <c r="D371" i="9"/>
  <c r="D399" i="9"/>
  <c r="AR402" i="9"/>
  <c r="AR404" i="9"/>
  <c r="AR433" i="9"/>
  <c r="AR435" i="9"/>
  <c r="D455" i="9"/>
  <c r="AR458" i="9"/>
  <c r="AR460" i="9"/>
  <c r="AR462" i="9"/>
  <c r="AR491" i="9"/>
  <c r="AR497" i="9"/>
  <c r="D511" i="9"/>
  <c r="AR514" i="9"/>
  <c r="AR565" i="9"/>
  <c r="AR576" i="9"/>
  <c r="D599" i="9"/>
  <c r="D625" i="9"/>
  <c r="AR628" i="9"/>
  <c r="D640" i="9"/>
  <c r="AR259" i="9"/>
  <c r="AR287" i="9"/>
  <c r="AR319" i="9"/>
  <c r="AR321" i="9"/>
  <c r="AR325" i="9"/>
  <c r="AR333" i="9"/>
  <c r="AR337" i="9"/>
  <c r="AR339" i="9"/>
  <c r="D343" i="9"/>
  <c r="D347" i="9"/>
  <c r="D360" i="9"/>
  <c r="D388" i="9"/>
  <c r="AR393" i="9"/>
  <c r="AR416" i="9"/>
  <c r="AR418" i="9"/>
  <c r="D432" i="9"/>
  <c r="AR468" i="9"/>
  <c r="AR472" i="9"/>
  <c r="D484" i="9"/>
  <c r="AR522" i="9"/>
  <c r="AR526" i="9"/>
  <c r="D537" i="9"/>
  <c r="AR546" i="9"/>
  <c r="AR593" i="9"/>
  <c r="AR595" i="9"/>
  <c r="AR608" i="9"/>
  <c r="AR656" i="9"/>
  <c r="AR669" i="9"/>
  <c r="AR671" i="9"/>
  <c r="D159" i="9"/>
  <c r="AR172" i="9"/>
  <c r="AR200" i="9"/>
  <c r="D206" i="9"/>
  <c r="AR213" i="9"/>
  <c r="AR217" i="9"/>
  <c r="AR248" i="9"/>
  <c r="AR261" i="9"/>
  <c r="D265" i="9"/>
  <c r="D275" i="9"/>
  <c r="D297" i="9"/>
  <c r="D351" i="9"/>
  <c r="AR399" i="9"/>
  <c r="D405" i="9"/>
  <c r="D407" i="9"/>
  <c r="D415" i="9"/>
  <c r="AR426" i="9"/>
  <c r="D436" i="9"/>
  <c r="AR443" i="9"/>
  <c r="AR451" i="9"/>
  <c r="D463" i="9"/>
  <c r="AR474" i="9"/>
  <c r="D496" i="9"/>
  <c r="AR505" i="9"/>
  <c r="D543" i="9"/>
  <c r="D545" i="9"/>
  <c r="AR554" i="9"/>
  <c r="AR560" i="9"/>
  <c r="D577" i="9"/>
  <c r="AR580" i="9"/>
  <c r="AR582" i="9"/>
  <c r="AR597" i="9"/>
  <c r="D603" i="9"/>
  <c r="AR621" i="9"/>
  <c r="AR623" i="9"/>
  <c r="D631" i="9"/>
  <c r="AR634" i="9"/>
  <c r="AR640" i="9"/>
  <c r="D644" i="9"/>
  <c r="AR649" i="9"/>
  <c r="D115" i="9"/>
  <c r="AR118" i="9"/>
  <c r="D126" i="9"/>
  <c r="AR127" i="9"/>
  <c r="AR129" i="9"/>
  <c r="D141" i="9"/>
  <c r="AR142" i="9"/>
  <c r="D148" i="9"/>
  <c r="D150" i="9"/>
  <c r="D173" i="9"/>
  <c r="AR174" i="9"/>
  <c r="AR210" i="9"/>
  <c r="AR230" i="9"/>
  <c r="D249" i="9"/>
  <c r="D332" i="9"/>
  <c r="D340" i="9"/>
  <c r="AR345" i="9"/>
  <c r="D372" i="9"/>
  <c r="D376" i="9"/>
  <c r="D383" i="9"/>
  <c r="D385" i="9"/>
  <c r="D396" i="9"/>
  <c r="D398" i="9"/>
  <c r="D421" i="9"/>
  <c r="D423" i="9"/>
  <c r="D427" i="9"/>
  <c r="D448" i="9"/>
  <c r="D450" i="9"/>
  <c r="D452" i="9"/>
  <c r="D454" i="9"/>
  <c r="D467" i="9"/>
  <c r="D469" i="9"/>
  <c r="D471" i="9"/>
  <c r="AR480" i="9"/>
  <c r="AR496" i="9"/>
  <c r="D504" i="9"/>
  <c r="D508" i="9"/>
  <c r="AR539" i="9"/>
  <c r="D549" i="9"/>
  <c r="D551" i="9"/>
  <c r="D555" i="9"/>
  <c r="D561" i="9"/>
  <c r="D579" i="9"/>
  <c r="D588" i="9"/>
  <c r="D611" i="9"/>
  <c r="AR618" i="9"/>
  <c r="D624" i="9"/>
  <c r="AR642" i="9"/>
  <c r="D650" i="9"/>
  <c r="D659" i="9"/>
  <c r="D119" i="9"/>
  <c r="D121" i="9"/>
  <c r="D123" i="9"/>
  <c r="D130" i="9"/>
  <c r="AR133" i="9"/>
  <c r="AR137" i="9"/>
  <c r="AR150" i="9"/>
  <c r="AR165" i="9"/>
  <c r="AR169" i="9"/>
  <c r="AR180" i="9"/>
  <c r="D207" i="9"/>
  <c r="AR221" i="9"/>
  <c r="AR232" i="9"/>
  <c r="D255" i="9"/>
  <c r="D257" i="9"/>
  <c r="D264" i="9"/>
  <c r="D266" i="9"/>
  <c r="D268" i="9"/>
  <c r="D270" i="9"/>
  <c r="D272" i="9"/>
  <c r="D283" i="9"/>
  <c r="D296" i="9"/>
  <c r="AR299" i="9"/>
  <c r="D311" i="9"/>
  <c r="D313" i="9"/>
  <c r="AR330" i="9"/>
  <c r="AR334" i="9"/>
  <c r="AR336" i="9"/>
  <c r="D363" i="9"/>
  <c r="D378" i="9"/>
  <c r="AR383" i="9"/>
  <c r="D402" i="9"/>
  <c r="D406" i="9"/>
  <c r="D408" i="9"/>
  <c r="D410" i="9"/>
  <c r="D412" i="9"/>
  <c r="AR419" i="9"/>
  <c r="D433" i="9"/>
  <c r="D458" i="9"/>
  <c r="D460" i="9"/>
  <c r="AR465" i="9"/>
  <c r="AR467" i="9"/>
  <c r="D514" i="9"/>
  <c r="AR517" i="9"/>
  <c r="AR519" i="9"/>
  <c r="AR521" i="9"/>
  <c r="AR523" i="9"/>
  <c r="AR529" i="9"/>
  <c r="AR532" i="9"/>
  <c r="AR547" i="9"/>
  <c r="AR588" i="9"/>
  <c r="AR592" i="9"/>
  <c r="AR594" i="9"/>
  <c r="AR605" i="9"/>
  <c r="AR609" i="9"/>
  <c r="D628" i="9"/>
  <c r="AR635" i="9"/>
  <c r="AR644" i="9"/>
  <c r="AR646" i="9"/>
  <c r="AR653" i="9"/>
  <c r="AR655" i="9"/>
  <c r="AR657" i="9"/>
  <c r="D665" i="9"/>
  <c r="AR672" i="9"/>
  <c r="AR101" i="9"/>
  <c r="AR181" i="9"/>
  <c r="AR227" i="9"/>
  <c r="D14" i="9"/>
  <c r="AR32" i="9"/>
  <c r="AR34" i="9"/>
  <c r="D75" i="9"/>
  <c r="D100" i="9"/>
  <c r="AR122" i="9"/>
  <c r="AR155" i="9"/>
  <c r="D165" i="9"/>
  <c r="D180" i="9"/>
  <c r="AR196" i="9"/>
  <c r="AR211" i="9"/>
  <c r="D237" i="9"/>
  <c r="AR274" i="9"/>
  <c r="AR296" i="9"/>
  <c r="AR168" i="9"/>
  <c r="AR41" i="9"/>
  <c r="AR47" i="9"/>
  <c r="AR291" i="9"/>
  <c r="AR27" i="9"/>
  <c r="AR111" i="9"/>
  <c r="AR113" i="9"/>
  <c r="AR5" i="9"/>
  <c r="AR22" i="9"/>
  <c r="AR51" i="9"/>
  <c r="AR73" i="9"/>
  <c r="AR148" i="9"/>
  <c r="D203" i="9"/>
  <c r="AR219" i="9"/>
  <c r="D279" i="9"/>
  <c r="D85" i="9"/>
  <c r="AR29" i="9"/>
  <c r="AR49" i="9"/>
  <c r="D21" i="9"/>
  <c r="D63" i="9"/>
  <c r="D83" i="9"/>
  <c r="AR90" i="9"/>
  <c r="AR108" i="9"/>
  <c r="D118" i="9"/>
  <c r="AR134" i="9"/>
  <c r="D172" i="9"/>
  <c r="D183" i="9"/>
  <c r="D185" i="9"/>
  <c r="AR188" i="9"/>
  <c r="AR327" i="9"/>
  <c r="AR364" i="9"/>
  <c r="AR414" i="9"/>
  <c r="AR482" i="9"/>
  <c r="D117" i="9"/>
  <c r="AR130" i="9"/>
  <c r="AR143" i="9"/>
  <c r="D154" i="9"/>
  <c r="AR191" i="9"/>
  <c r="AR203" i="9"/>
  <c r="AR224" i="9"/>
  <c r="AR237" i="9"/>
  <c r="AR267" i="9"/>
  <c r="D271" i="9"/>
  <c r="D273" i="9"/>
  <c r="AR303" i="9"/>
  <c r="AR331" i="9"/>
  <c r="AR420" i="9"/>
  <c r="AR452" i="9"/>
  <c r="AR507" i="9"/>
  <c r="AR105" i="9"/>
  <c r="AR115" i="9"/>
  <c r="D144" i="9"/>
  <c r="AR162" i="9"/>
  <c r="D174" i="9"/>
  <c r="AR175" i="9"/>
  <c r="AR185" i="9"/>
  <c r="D202" i="9"/>
  <c r="D223" i="9"/>
  <c r="AR239" i="9"/>
  <c r="AR293" i="9"/>
  <c r="D317" i="9"/>
  <c r="AR322" i="9"/>
  <c r="D359" i="9"/>
  <c r="AR394" i="9"/>
  <c r="D451" i="9"/>
  <c r="AR494" i="9"/>
  <c r="D506" i="9"/>
  <c r="D539" i="9"/>
  <c r="D82" i="9"/>
  <c r="D6" i="9"/>
  <c r="D8" i="9"/>
  <c r="AR11" i="9"/>
  <c r="AR16" i="9"/>
  <c r="AR31" i="9"/>
  <c r="D37" i="9"/>
  <c r="AR38" i="9"/>
  <c r="AR43" i="9"/>
  <c r="AR48" i="9"/>
  <c r="D64" i="9"/>
  <c r="D69" i="9"/>
  <c r="D74" i="9"/>
  <c r="D94" i="9"/>
  <c r="AR95" i="9"/>
  <c r="D104" i="9"/>
  <c r="D109" i="9"/>
  <c r="D114" i="9"/>
  <c r="D116" i="9"/>
  <c r="AR154" i="9"/>
  <c r="D161" i="9"/>
  <c r="D184" i="9"/>
  <c r="AR187" i="9"/>
  <c r="D194" i="9"/>
  <c r="AR202" i="9"/>
  <c r="D215" i="9"/>
  <c r="D230" i="9"/>
  <c r="AR234" i="9"/>
  <c r="AR236" i="9"/>
  <c r="D240" i="9"/>
  <c r="AR271" i="9"/>
  <c r="D280" i="9"/>
  <c r="AR290" i="9"/>
  <c r="AR324" i="9"/>
  <c r="D381" i="9"/>
  <c r="D404" i="9"/>
  <c r="D491" i="9"/>
  <c r="D532" i="9"/>
  <c r="D534" i="9"/>
  <c r="D547" i="9"/>
  <c r="D609" i="9"/>
  <c r="D657" i="9"/>
  <c r="D672" i="9"/>
  <c r="AR24" i="9"/>
  <c r="AR39" i="9"/>
  <c r="D80" i="9"/>
  <c r="AR83" i="9"/>
  <c r="AR7" i="9"/>
  <c r="AR26" i="9"/>
  <c r="D210" i="9"/>
  <c r="AR235" i="9"/>
  <c r="D241" i="9"/>
  <c r="AR247" i="9"/>
  <c r="AR277" i="9"/>
  <c r="AR19" i="9"/>
  <c r="D18" i="9"/>
  <c r="M678" i="9"/>
  <c r="D5" i="9"/>
  <c r="AR10" i="9"/>
  <c r="AR23" i="9"/>
  <c r="D29" i="9"/>
  <c r="AR30" i="9"/>
  <c r="AR35" i="9"/>
  <c r="AR40" i="9"/>
  <c r="D51" i="9"/>
  <c r="D61" i="9"/>
  <c r="D68" i="9"/>
  <c r="AR74" i="9"/>
  <c r="D88" i="9"/>
  <c r="AR94" i="9"/>
  <c r="AR102" i="9"/>
  <c r="AR114" i="9"/>
  <c r="AR121" i="9"/>
  <c r="D136" i="9"/>
  <c r="AR139" i="9"/>
  <c r="AR144" i="9"/>
  <c r="D168" i="9"/>
  <c r="AR171" i="9"/>
  <c r="AR194" i="9"/>
  <c r="D199" i="9"/>
  <c r="D201" i="9"/>
  <c r="AR223" i="9"/>
  <c r="D227" i="9"/>
  <c r="AR228" i="9"/>
  <c r="D232" i="9"/>
  <c r="D245" i="9"/>
  <c r="AR253" i="9"/>
  <c r="D277" i="9"/>
  <c r="D312" i="9"/>
  <c r="AR313" i="9"/>
  <c r="D349" i="9"/>
  <c r="AR376" i="9"/>
  <c r="AR417" i="9"/>
  <c r="D431" i="9"/>
  <c r="D444" i="9"/>
  <c r="D486" i="9"/>
  <c r="AR489" i="9"/>
  <c r="AR59" i="9"/>
  <c r="D93" i="9"/>
  <c r="D120" i="9"/>
  <c r="AR126" i="9"/>
  <c r="D143" i="9"/>
  <c r="D158" i="9"/>
  <c r="D214" i="9"/>
  <c r="D222" i="9"/>
  <c r="D224" i="9"/>
  <c r="D254" i="9"/>
  <c r="D267" i="9"/>
  <c r="D282" i="9"/>
  <c r="D284" i="9"/>
  <c r="D314" i="9"/>
  <c r="D316" i="9"/>
  <c r="AR338" i="9"/>
  <c r="D368" i="9"/>
  <c r="D416" i="9"/>
  <c r="D524" i="9"/>
  <c r="D526" i="9"/>
  <c r="D576" i="9"/>
  <c r="D594" i="9"/>
  <c r="D597" i="9"/>
  <c r="D637" i="9"/>
  <c r="D677" i="9"/>
  <c r="AR283" i="9"/>
  <c r="D287" i="9"/>
  <c r="D289" i="9"/>
  <c r="D309" i="9"/>
  <c r="AR315" i="9"/>
  <c r="D319" i="9"/>
  <c r="D321" i="9"/>
  <c r="AR329" i="9"/>
  <c r="D361" i="9"/>
  <c r="D365" i="9"/>
  <c r="D370" i="9"/>
  <c r="D375" i="9"/>
  <c r="AR389" i="9"/>
  <c r="AR391" i="9"/>
  <c r="D411" i="9"/>
  <c r="D413" i="9"/>
  <c r="AR431" i="9"/>
  <c r="AR437" i="9"/>
  <c r="AR439" i="9"/>
  <c r="D453" i="9"/>
  <c r="D490" i="9"/>
  <c r="D493" i="9"/>
  <c r="D503" i="9"/>
  <c r="AR511" i="9"/>
  <c r="D518" i="9"/>
  <c r="AR537" i="9"/>
  <c r="AR552" i="9"/>
  <c r="D556" i="9"/>
  <c r="D558" i="9"/>
  <c r="AR572" i="9"/>
  <c r="D578" i="9"/>
  <c r="D581" i="9"/>
  <c r="D591" i="9"/>
  <c r="D604" i="9"/>
  <c r="D606" i="9"/>
  <c r="AR620" i="9"/>
  <c r="D626" i="9"/>
  <c r="D629" i="9"/>
  <c r="AR645" i="9"/>
  <c r="D654" i="9"/>
  <c r="AR668" i="9"/>
  <c r="AR670" i="9"/>
  <c r="D674" i="9"/>
  <c r="AR675" i="9"/>
  <c r="D367" i="9"/>
  <c r="AR375" i="9"/>
  <c r="AR398" i="9"/>
  <c r="AR441" i="9"/>
  <c r="AR448" i="9"/>
  <c r="D475" i="9"/>
  <c r="AR488" i="9"/>
  <c r="AR501" i="9"/>
  <c r="AR503" i="9"/>
  <c r="AR513" i="9"/>
  <c r="AR516" i="9"/>
  <c r="AR528" i="9"/>
  <c r="AR564" i="9"/>
  <c r="D575" i="9"/>
  <c r="AR589" i="9"/>
  <c r="AR591" i="9"/>
  <c r="AR612" i="9"/>
  <c r="AR614" i="9"/>
  <c r="D623" i="9"/>
  <c r="AR660" i="9"/>
  <c r="AR662" i="9"/>
  <c r="D671" i="9"/>
  <c r="AR282" i="9"/>
  <c r="AR284" i="9"/>
  <c r="D286" i="9"/>
  <c r="D288" i="9"/>
  <c r="AR309" i="9"/>
  <c r="AR314" i="9"/>
  <c r="AR316" i="9"/>
  <c r="D318" i="9"/>
  <c r="D320" i="9"/>
  <c r="D335" i="9"/>
  <c r="AR347" i="9"/>
  <c r="AR388" i="9"/>
  <c r="D397" i="9"/>
  <c r="AR421" i="9"/>
  <c r="AR423" i="9"/>
  <c r="D435" i="9"/>
  <c r="AR436" i="9"/>
  <c r="D442" i="9"/>
  <c r="D447" i="9"/>
  <c r="AR453" i="9"/>
  <c r="AR455" i="9"/>
  <c r="AR473" i="9"/>
  <c r="D485" i="9"/>
  <c r="D487" i="9"/>
  <c r="D500" i="9"/>
  <c r="D502" i="9"/>
  <c r="D522" i="9"/>
  <c r="D527" i="9"/>
  <c r="D533" i="9"/>
  <c r="D535" i="9"/>
  <c r="AR536" i="9"/>
  <c r="D540" i="9"/>
  <c r="AR549" i="9"/>
  <c r="AR556" i="9"/>
  <c r="D562" i="9"/>
  <c r="D565" i="9"/>
  <c r="AR581" i="9"/>
  <c r="D590" i="9"/>
  <c r="AR604" i="9"/>
  <c r="D610" i="9"/>
  <c r="D613" i="9"/>
  <c r="AR629" i="9"/>
  <c r="AR652" i="9"/>
  <c r="D658" i="9"/>
  <c r="D661" i="9"/>
  <c r="AR664" i="9"/>
  <c r="AR667" i="9"/>
  <c r="D315" i="9"/>
  <c r="D350" i="9"/>
  <c r="D352" i="9"/>
  <c r="D355" i="9"/>
  <c r="AR360" i="9"/>
  <c r="D366" i="9"/>
  <c r="D379" i="9"/>
  <c r="AR382" i="9"/>
  <c r="AR425" i="9"/>
  <c r="AR445" i="9"/>
  <c r="D459" i="9"/>
  <c r="D461" i="9"/>
  <c r="AR464" i="9"/>
  <c r="AR485" i="9"/>
  <c r="D499" i="9"/>
  <c r="AR500" i="9"/>
  <c r="D509" i="9"/>
  <c r="AR512" i="9"/>
  <c r="D519" i="9"/>
  <c r="AR553" i="9"/>
  <c r="D559" i="9"/>
  <c r="D572" i="9"/>
  <c r="D574" i="9"/>
  <c r="AR596" i="9"/>
  <c r="AR598" i="9"/>
  <c r="D602" i="9"/>
  <c r="D607" i="9"/>
  <c r="D620" i="9"/>
  <c r="D622" i="9"/>
  <c r="AR636" i="9"/>
  <c r="D642" i="9"/>
  <c r="D645" i="9"/>
  <c r="D655" i="9"/>
  <c r="D670" i="9"/>
  <c r="AR676" i="9"/>
  <c r="AR152" i="9"/>
  <c r="AR192" i="9"/>
  <c r="AR256" i="9"/>
  <c r="AR278" i="9"/>
  <c r="AR310" i="9"/>
  <c r="AQ678" i="9"/>
  <c r="P678" i="9"/>
  <c r="AR4" i="9"/>
  <c r="AR63" i="9"/>
  <c r="AR80" i="9"/>
  <c r="AR112" i="9"/>
  <c r="W678" i="9"/>
  <c r="D65" i="9"/>
  <c r="D96" i="9"/>
  <c r="AR103" i="9"/>
  <c r="D128" i="9"/>
  <c r="AR135" i="9"/>
  <c r="D145" i="9"/>
  <c r="AR160" i="9"/>
  <c r="D176" i="9"/>
  <c r="AR177" i="9"/>
  <c r="AR183" i="9"/>
  <c r="D208" i="9"/>
  <c r="AR209" i="9"/>
  <c r="AR215" i="9"/>
  <c r="AR229" i="9"/>
  <c r="AR240" i="9"/>
  <c r="D251" i="9"/>
  <c r="AR288" i="9"/>
  <c r="AR320" i="9"/>
  <c r="D333" i="9"/>
  <c r="AR55" i="9"/>
  <c r="D81" i="9"/>
  <c r="AR88" i="9"/>
  <c r="D113" i="9"/>
  <c r="AR120" i="9"/>
  <c r="D153" i="9"/>
  <c r="D193" i="9"/>
  <c r="D235" i="9"/>
  <c r="AR273" i="9"/>
  <c r="AR343" i="9"/>
  <c r="Z678" i="9"/>
  <c r="AG678" i="9"/>
  <c r="F678" i="9"/>
  <c r="AR72" i="9"/>
  <c r="AR96" i="9"/>
  <c r="AR128" i="9"/>
  <c r="AR145" i="9"/>
  <c r="AR159" i="9"/>
  <c r="AR176" i="9"/>
  <c r="AR208" i="9"/>
  <c r="AR262" i="9"/>
  <c r="AR294" i="9"/>
  <c r="AR368" i="9"/>
  <c r="AN678" i="9"/>
  <c r="AO678" i="9"/>
  <c r="D49" i="9"/>
  <c r="AR87" i="9"/>
  <c r="D112" i="9"/>
  <c r="AR119" i="9"/>
  <c r="D152" i="9"/>
  <c r="AR153" i="9"/>
  <c r="AR167" i="9"/>
  <c r="D192" i="9"/>
  <c r="AR193" i="9"/>
  <c r="AR199" i="9"/>
  <c r="AR246" i="9"/>
  <c r="AR257" i="9"/>
  <c r="AR272" i="9"/>
  <c r="AR304" i="9"/>
  <c r="E678" i="9"/>
  <c r="J678" i="9"/>
  <c r="AP678" i="9"/>
  <c r="D73" i="9"/>
  <c r="D97" i="9"/>
  <c r="AR104" i="9"/>
  <c r="D129" i="9"/>
  <c r="D160" i="9"/>
  <c r="AR161" i="9"/>
  <c r="D177" i="9"/>
  <c r="D209" i="9"/>
  <c r="AR216" i="9"/>
  <c r="D229" i="9"/>
  <c r="AR241" i="9"/>
  <c r="D252" i="9"/>
  <c r="AR289" i="9"/>
  <c r="AR326" i="9"/>
  <c r="AR344" i="9"/>
  <c r="AR456" i="9"/>
  <c r="D462" i="9"/>
  <c r="AR463" i="9"/>
  <c r="AR469" i="9"/>
  <c r="AR504" i="9"/>
  <c r="AR543" i="9"/>
  <c r="AR390" i="9"/>
  <c r="AR424" i="9"/>
  <c r="AR447" i="9"/>
  <c r="AR222" i="9"/>
  <c r="AR328" i="9"/>
  <c r="AR342" i="9"/>
  <c r="AR350" i="9"/>
  <c r="AR366" i="9"/>
  <c r="AR374" i="9"/>
  <c r="D419" i="9"/>
  <c r="AR520" i="9"/>
  <c r="AR527" i="9"/>
  <c r="AR244" i="9"/>
  <c r="AR260" i="9"/>
  <c r="AR276" i="9"/>
  <c r="AR292" i="9"/>
  <c r="AR308" i="9"/>
  <c r="D326" i="9"/>
  <c r="AR332" i="9"/>
  <c r="AR354" i="9"/>
  <c r="AR362" i="9"/>
  <c r="AR385" i="9"/>
  <c r="AR454" i="9"/>
  <c r="AR238" i="9"/>
  <c r="AR254" i="9"/>
  <c r="AR270" i="9"/>
  <c r="AR286" i="9"/>
  <c r="AR302" i="9"/>
  <c r="AR318" i="9"/>
  <c r="AR392" i="9"/>
  <c r="D216" i="9"/>
  <c r="D246" i="9"/>
  <c r="D262" i="9"/>
  <c r="D278" i="9"/>
  <c r="D294" i="9"/>
  <c r="D310" i="9"/>
  <c r="D334" i="9"/>
  <c r="AR340" i="9"/>
  <c r="AR349" i="9"/>
  <c r="D356" i="9"/>
  <c r="AR357" i="9"/>
  <c r="D380" i="9"/>
  <c r="AR381" i="9"/>
  <c r="AR384" i="9"/>
  <c r="AR396" i="9"/>
  <c r="AR408" i="9"/>
  <c r="D429" i="9"/>
  <c r="AR430" i="9"/>
  <c r="AR449" i="9"/>
  <c r="AR487" i="9"/>
  <c r="AR509" i="9"/>
  <c r="AR518" i="9"/>
  <c r="AR524" i="9"/>
  <c r="AR574" i="9"/>
  <c r="AR615" i="9"/>
  <c r="AR638" i="9"/>
  <c r="AR478" i="9"/>
  <c r="AR484" i="9"/>
  <c r="AR533" i="9"/>
  <c r="AR542" i="9"/>
  <c r="AR548" i="9"/>
  <c r="AR551" i="9"/>
  <c r="AR566" i="9"/>
  <c r="AR607" i="9"/>
  <c r="AR630" i="9"/>
  <c r="AR356" i="9"/>
  <c r="AR380" i="9"/>
  <c r="D382" i="9"/>
  <c r="AR429" i="9"/>
  <c r="AR438" i="9"/>
  <c r="AR444" i="9"/>
  <c r="D446" i="9"/>
  <c r="AR493" i="9"/>
  <c r="AR502" i="9"/>
  <c r="AR508" i="9"/>
  <c r="D510" i="9"/>
  <c r="D557" i="9"/>
  <c r="AR558" i="9"/>
  <c r="AR584" i="9"/>
  <c r="D598" i="9"/>
  <c r="AR599" i="9"/>
  <c r="D621" i="9"/>
  <c r="AR622" i="9"/>
  <c r="AR648" i="9"/>
  <c r="D662" i="9"/>
  <c r="AR663" i="9"/>
  <c r="AR348" i="9"/>
  <c r="AR373" i="9"/>
  <c r="AR413" i="9"/>
  <c r="AR422" i="9"/>
  <c r="AR428" i="9"/>
  <c r="D430" i="9"/>
  <c r="AR477" i="9"/>
  <c r="AR486" i="9"/>
  <c r="AR492" i="9"/>
  <c r="D494" i="9"/>
  <c r="AR541" i="9"/>
  <c r="AR550" i="9"/>
  <c r="AR568" i="9"/>
  <c r="D582" i="9"/>
  <c r="AR583" i="9"/>
  <c r="D605" i="9"/>
  <c r="AR606" i="9"/>
  <c r="AR632" i="9"/>
  <c r="D646" i="9"/>
  <c r="AR647" i="9"/>
  <c r="AR372" i="9"/>
  <c r="D374" i="9"/>
  <c r="AR397" i="9"/>
  <c r="AR406" i="9"/>
  <c r="AR412" i="9"/>
  <c r="D414" i="9"/>
  <c r="AR461" i="9"/>
  <c r="AR470" i="9"/>
  <c r="AR476" i="9"/>
  <c r="D478" i="9"/>
  <c r="AR525" i="9"/>
  <c r="AR534" i="9"/>
  <c r="AR540" i="9"/>
  <c r="D542" i="9"/>
  <c r="D566" i="9"/>
  <c r="AR567" i="9"/>
  <c r="D589" i="9"/>
  <c r="AR590" i="9"/>
  <c r="AR616" i="9"/>
  <c r="D630" i="9"/>
  <c r="AR631" i="9"/>
  <c r="D653" i="9"/>
  <c r="AR654" i="9"/>
  <c r="AR678" i="9" l="1"/>
  <c r="D678" i="9"/>
  <c r="D3" i="7"/>
  <c r="E21" i="4"/>
  <c r="F21" i="4" s="1"/>
  <c r="E27" i="4"/>
  <c r="F27" i="4" s="1"/>
  <c r="D31" i="7" l="1"/>
  <c r="F31" i="7"/>
  <c r="F28" i="7"/>
  <c r="D28" i="7"/>
  <c r="E28" i="7"/>
  <c r="E31" i="7"/>
  <c r="B28" i="7"/>
  <c r="A28" i="7"/>
  <c r="B31" i="7"/>
  <c r="C28" i="7"/>
  <c r="C31" i="7"/>
  <c r="A31" i="7"/>
  <c r="E7" i="7"/>
  <c r="B8" i="7"/>
  <c r="D9" i="7"/>
  <c r="B7" i="7"/>
  <c r="D8" i="7"/>
  <c r="A9" i="7"/>
  <c r="D7" i="7"/>
  <c r="A8" i="7"/>
  <c r="E8" i="7"/>
  <c r="C9" i="7"/>
  <c r="A7" i="7"/>
  <c r="C8" i="7"/>
  <c r="E9" i="7"/>
  <c r="C7" i="7"/>
  <c r="B9" i="7"/>
  <c r="C12" i="7"/>
  <c r="C11" i="7"/>
  <c r="A11" i="7"/>
  <c r="B11" i="7"/>
  <c r="A12" i="7"/>
  <c r="D12" i="7"/>
  <c r="B12" i="7"/>
  <c r="D11" i="7"/>
  <c r="F3" i="7"/>
  <c r="F7" i="4"/>
  <c r="B3" i="7" s="1"/>
  <c r="F26" i="4" l="1"/>
  <c r="F20" i="4"/>
  <c r="F29" i="4" l="1"/>
  <c r="F30" i="4"/>
</calcChain>
</file>

<file path=xl/sharedStrings.xml><?xml version="1.0" encoding="utf-8"?>
<sst xmlns="http://schemas.openxmlformats.org/spreadsheetml/2006/main" count="16087" uniqueCount="5073">
  <si>
    <t>School District</t>
  </si>
  <si>
    <t>Anticipated Number of Four-Year-Old Students</t>
  </si>
  <si>
    <t>Anticipated Grant Amount</t>
  </si>
  <si>
    <t>SED USE ONLY</t>
  </si>
  <si>
    <t>Approved or Disapproved</t>
  </si>
  <si>
    <t>Staff Member</t>
  </si>
  <si>
    <t>Date</t>
  </si>
  <si>
    <t>Comments</t>
  </si>
  <si>
    <t>New York State Education Department's Office of Early Learning</t>
  </si>
  <si>
    <t xml:space="preserve">Minimum 10% Set-aside for Collaborating with Community-Based Organizations (CBOs) to implement Prekindergarten program (Pending NYSED Approval):                       </t>
  </si>
  <si>
    <t>010100</t>
  </si>
  <si>
    <t>010201</t>
  </si>
  <si>
    <t>010306</t>
  </si>
  <si>
    <t>010402</t>
  </si>
  <si>
    <t>010500</t>
  </si>
  <si>
    <t>010601</t>
  </si>
  <si>
    <t>010615</t>
  </si>
  <si>
    <t>010623</t>
  </si>
  <si>
    <t>010701</t>
  </si>
  <si>
    <t>010802</t>
  </si>
  <si>
    <t>011003</t>
  </si>
  <si>
    <t>011200</t>
  </si>
  <si>
    <t>020101</t>
  </si>
  <si>
    <t>020601</t>
  </si>
  <si>
    <t>020702</t>
  </si>
  <si>
    <t>020801</t>
  </si>
  <si>
    <t>021102</t>
  </si>
  <si>
    <t>021601</t>
  </si>
  <si>
    <t>022001</t>
  </si>
  <si>
    <t>022101</t>
  </si>
  <si>
    <t>022302</t>
  </si>
  <si>
    <t>022401</t>
  </si>
  <si>
    <t>022601</t>
  </si>
  <si>
    <t>022902</t>
  </si>
  <si>
    <t>030101</t>
  </si>
  <si>
    <t>030200</t>
  </si>
  <si>
    <t>030501</t>
  </si>
  <si>
    <t>030601</t>
  </si>
  <si>
    <t>030701</t>
  </si>
  <si>
    <t>031101</t>
  </si>
  <si>
    <t>031301</t>
  </si>
  <si>
    <t>031401</t>
  </si>
  <si>
    <t>031501</t>
  </si>
  <si>
    <t>031502</t>
  </si>
  <si>
    <t>031601</t>
  </si>
  <si>
    <t>031701</t>
  </si>
  <si>
    <t>040204</t>
  </si>
  <si>
    <t>040302</t>
  </si>
  <si>
    <t>040901</t>
  </si>
  <si>
    <t>041101</t>
  </si>
  <si>
    <t>041401</t>
  </si>
  <si>
    <t>042302</t>
  </si>
  <si>
    <t>042400</t>
  </si>
  <si>
    <t>042801</t>
  </si>
  <si>
    <t>042901</t>
  </si>
  <si>
    <t>043001</t>
  </si>
  <si>
    <t>043200</t>
  </si>
  <si>
    <t>043501</t>
  </si>
  <si>
    <t>050100</t>
  </si>
  <si>
    <t>050301</t>
  </si>
  <si>
    <t>050401</t>
  </si>
  <si>
    <t>050701</t>
  </si>
  <si>
    <t>051101</t>
  </si>
  <si>
    <t>051301</t>
  </si>
  <si>
    <t>051901</t>
  </si>
  <si>
    <t>060201</t>
  </si>
  <si>
    <t>060301</t>
  </si>
  <si>
    <t>060401</t>
  </si>
  <si>
    <t>060503</t>
  </si>
  <si>
    <t>060601</t>
  </si>
  <si>
    <t>060701</t>
  </si>
  <si>
    <t>060800</t>
  </si>
  <si>
    <t>061001</t>
  </si>
  <si>
    <t>061101</t>
  </si>
  <si>
    <t>061501</t>
  </si>
  <si>
    <t>061503</t>
  </si>
  <si>
    <t>061601</t>
  </si>
  <si>
    <t>061700</t>
  </si>
  <si>
    <t>062201</t>
  </si>
  <si>
    <t>062301</t>
  </si>
  <si>
    <t>062401</t>
  </si>
  <si>
    <t>062601</t>
  </si>
  <si>
    <t>062901</t>
  </si>
  <si>
    <t>070600</t>
  </si>
  <si>
    <t>070901</t>
  </si>
  <si>
    <t>070902</t>
  </si>
  <si>
    <t>080101</t>
  </si>
  <si>
    <t>080201</t>
  </si>
  <si>
    <t>080601</t>
  </si>
  <si>
    <t>081003</t>
  </si>
  <si>
    <t>081200</t>
  </si>
  <si>
    <t>081401</t>
  </si>
  <si>
    <t>081501</t>
  </si>
  <si>
    <t>082001</t>
  </si>
  <si>
    <t>090201</t>
  </si>
  <si>
    <t>090301</t>
  </si>
  <si>
    <t>090501</t>
  </si>
  <si>
    <t>090601</t>
  </si>
  <si>
    <t>090901</t>
  </si>
  <si>
    <t>091101</t>
  </si>
  <si>
    <t>091200</t>
  </si>
  <si>
    <t>091402</t>
  </si>
  <si>
    <t>100501</t>
  </si>
  <si>
    <t>100902</t>
  </si>
  <si>
    <t>101001</t>
  </si>
  <si>
    <t>101300</t>
  </si>
  <si>
    <t>101401</t>
  </si>
  <si>
    <t>101601</t>
  </si>
  <si>
    <t>110101</t>
  </si>
  <si>
    <t>110200</t>
  </si>
  <si>
    <t>110304</t>
  </si>
  <si>
    <t>110701</t>
  </si>
  <si>
    <t>110901</t>
  </si>
  <si>
    <t>120102</t>
  </si>
  <si>
    <t>120301</t>
  </si>
  <si>
    <t>120401</t>
  </si>
  <si>
    <t>120501</t>
  </si>
  <si>
    <t>120701</t>
  </si>
  <si>
    <t>120906</t>
  </si>
  <si>
    <t>121401</t>
  </si>
  <si>
    <t>121502</t>
  </si>
  <si>
    <t>121601</t>
  </si>
  <si>
    <t>121701</t>
  </si>
  <si>
    <t>121702</t>
  </si>
  <si>
    <t>121901</t>
  </si>
  <si>
    <t>130200</t>
  </si>
  <si>
    <t>130502</t>
  </si>
  <si>
    <t>130801</t>
  </si>
  <si>
    <t>131101</t>
  </si>
  <si>
    <t>131201</t>
  </si>
  <si>
    <t>131301</t>
  </si>
  <si>
    <t>131500</t>
  </si>
  <si>
    <t>131601</t>
  </si>
  <si>
    <t>131602</t>
  </si>
  <si>
    <t>131701</t>
  </si>
  <si>
    <t>131801</t>
  </si>
  <si>
    <t>132101</t>
  </si>
  <si>
    <t>132201</t>
  </si>
  <si>
    <t>140101</t>
  </si>
  <si>
    <t>140201</t>
  </si>
  <si>
    <t>140203</t>
  </si>
  <si>
    <t>140207</t>
  </si>
  <si>
    <t>140301</t>
  </si>
  <si>
    <t>140600</t>
  </si>
  <si>
    <t>140701</t>
  </si>
  <si>
    <t>140702</t>
  </si>
  <si>
    <t>140703</t>
  </si>
  <si>
    <t>140707</t>
  </si>
  <si>
    <t>140709</t>
  </si>
  <si>
    <t>140801</t>
  </si>
  <si>
    <t>141101</t>
  </si>
  <si>
    <t>141201</t>
  </si>
  <si>
    <t>141301</t>
  </si>
  <si>
    <t>141401</t>
  </si>
  <si>
    <t>141501</t>
  </si>
  <si>
    <t>141601</t>
  </si>
  <si>
    <t>141604</t>
  </si>
  <si>
    <t>141701</t>
  </si>
  <si>
    <t>141800</t>
  </si>
  <si>
    <t>141901</t>
  </si>
  <si>
    <t>142101</t>
  </si>
  <si>
    <t>142201</t>
  </si>
  <si>
    <t>142301</t>
  </si>
  <si>
    <t>142500</t>
  </si>
  <si>
    <t>142601</t>
  </si>
  <si>
    <t>142801</t>
  </si>
  <si>
    <t>150203</t>
  </si>
  <si>
    <t>150601</t>
  </si>
  <si>
    <t>150801</t>
  </si>
  <si>
    <t>150901</t>
  </si>
  <si>
    <t>151001</t>
  </si>
  <si>
    <t>151102</t>
  </si>
  <si>
    <t>151401</t>
  </si>
  <si>
    <t>151501</t>
  </si>
  <si>
    <t>151701</t>
  </si>
  <si>
    <t>160101</t>
  </si>
  <si>
    <t>160801</t>
  </si>
  <si>
    <t>161201</t>
  </si>
  <si>
    <t>161401</t>
  </si>
  <si>
    <t>161501</t>
  </si>
  <si>
    <t>161601</t>
  </si>
  <si>
    <t>161801</t>
  </si>
  <si>
    <t>170301</t>
  </si>
  <si>
    <t>170500</t>
  </si>
  <si>
    <t>170600</t>
  </si>
  <si>
    <t>170801</t>
  </si>
  <si>
    <t>170901</t>
  </si>
  <si>
    <t>171102</t>
  </si>
  <si>
    <t>180202</t>
  </si>
  <si>
    <t>180300</t>
  </si>
  <si>
    <t>180701</t>
  </si>
  <si>
    <t>180901</t>
  </si>
  <si>
    <t>181001</t>
  </si>
  <si>
    <t>181101</t>
  </si>
  <si>
    <t>181201</t>
  </si>
  <si>
    <t>181302</t>
  </si>
  <si>
    <t>190301</t>
  </si>
  <si>
    <t>190401</t>
  </si>
  <si>
    <t>190501</t>
  </si>
  <si>
    <t>190701</t>
  </si>
  <si>
    <t>190901</t>
  </si>
  <si>
    <t>191401</t>
  </si>
  <si>
    <t>200401</t>
  </si>
  <si>
    <t>200601</t>
  </si>
  <si>
    <t>200701</t>
  </si>
  <si>
    <t>200901</t>
  </si>
  <si>
    <t>210302</t>
  </si>
  <si>
    <t>210402</t>
  </si>
  <si>
    <t>210601</t>
  </si>
  <si>
    <t>210800</t>
  </si>
  <si>
    <t>211003</t>
  </si>
  <si>
    <t>211103</t>
  </si>
  <si>
    <t>211701</t>
  </si>
  <si>
    <t>211901</t>
  </si>
  <si>
    <t>212001</t>
  </si>
  <si>
    <t>212101</t>
  </si>
  <si>
    <t>220101</t>
  </si>
  <si>
    <t>220202</t>
  </si>
  <si>
    <t>220301</t>
  </si>
  <si>
    <t>220401</t>
  </si>
  <si>
    <t>220701</t>
  </si>
  <si>
    <t>220909</t>
  </si>
  <si>
    <t>221001</t>
  </si>
  <si>
    <t>221301</t>
  </si>
  <si>
    <t>221401</t>
  </si>
  <si>
    <t>222000</t>
  </si>
  <si>
    <t>222201</t>
  </si>
  <si>
    <t>230201</t>
  </si>
  <si>
    <t>230301</t>
  </si>
  <si>
    <t>230901</t>
  </si>
  <si>
    <t>231101</t>
  </si>
  <si>
    <t>231301</t>
  </si>
  <si>
    <t>240101</t>
  </si>
  <si>
    <t>240201</t>
  </si>
  <si>
    <t>240401</t>
  </si>
  <si>
    <t>240801</t>
  </si>
  <si>
    <t>240901</t>
  </si>
  <si>
    <t>241001</t>
  </si>
  <si>
    <t>241101</t>
  </si>
  <si>
    <t>241701</t>
  </si>
  <si>
    <t>250109</t>
  </si>
  <si>
    <t>250201</t>
  </si>
  <si>
    <t>250301</t>
  </si>
  <si>
    <t>250401</t>
  </si>
  <si>
    <t>250701</t>
  </si>
  <si>
    <t>250901</t>
  </si>
  <si>
    <t>251101</t>
  </si>
  <si>
    <t>251400</t>
  </si>
  <si>
    <t>251501</t>
  </si>
  <si>
    <t>251601</t>
  </si>
  <si>
    <t>260101</t>
  </si>
  <si>
    <t>260401</t>
  </si>
  <si>
    <t>260501</t>
  </si>
  <si>
    <t>260801</t>
  </si>
  <si>
    <t>260803</t>
  </si>
  <si>
    <t>260901</t>
  </si>
  <si>
    <t>261001</t>
  </si>
  <si>
    <t>261101</t>
  </si>
  <si>
    <t>261201</t>
  </si>
  <si>
    <t>261301</t>
  </si>
  <si>
    <t>261313</t>
  </si>
  <si>
    <t>261401</t>
  </si>
  <si>
    <t>261501</t>
  </si>
  <si>
    <t>261600</t>
  </si>
  <si>
    <t>261701</t>
  </si>
  <si>
    <t>261801</t>
  </si>
  <si>
    <t>261901</t>
  </si>
  <si>
    <t>262001</t>
  </si>
  <si>
    <t>270100</t>
  </si>
  <si>
    <t>270301</t>
  </si>
  <si>
    <t>270601</t>
  </si>
  <si>
    <t>270701</t>
  </si>
  <si>
    <t>271201</t>
  </si>
  <si>
    <t>280100</t>
  </si>
  <si>
    <t>280201</t>
  </si>
  <si>
    <t>280202</t>
  </si>
  <si>
    <t>280203</t>
  </si>
  <si>
    <t>280204</t>
  </si>
  <si>
    <t>280205</t>
  </si>
  <si>
    <t>280206</t>
  </si>
  <si>
    <t>280207</t>
  </si>
  <si>
    <t>280208</t>
  </si>
  <si>
    <t>280209</t>
  </si>
  <si>
    <t>280210</t>
  </si>
  <si>
    <t>280211</t>
  </si>
  <si>
    <t>280212</t>
  </si>
  <si>
    <t>280213</t>
  </si>
  <si>
    <t>280214</t>
  </si>
  <si>
    <t>280215</t>
  </si>
  <si>
    <t>280216</t>
  </si>
  <si>
    <t>280217</t>
  </si>
  <si>
    <t>280218</t>
  </si>
  <si>
    <t>280219</t>
  </si>
  <si>
    <t>280220</t>
  </si>
  <si>
    <t>280221</t>
  </si>
  <si>
    <t>280222</t>
  </si>
  <si>
    <t>280223</t>
  </si>
  <si>
    <t>280224</t>
  </si>
  <si>
    <t>280225</t>
  </si>
  <si>
    <t>280226</t>
  </si>
  <si>
    <t>280227</t>
  </si>
  <si>
    <t>280229</t>
  </si>
  <si>
    <t>280230</t>
  </si>
  <si>
    <t>280231</t>
  </si>
  <si>
    <t>280251</t>
  </si>
  <si>
    <t>280252</t>
  </si>
  <si>
    <t>280253</t>
  </si>
  <si>
    <t>280300</t>
  </si>
  <si>
    <t>280401</t>
  </si>
  <si>
    <t>280402</t>
  </si>
  <si>
    <t>280403</t>
  </si>
  <si>
    <t>280404</t>
  </si>
  <si>
    <t>280405</t>
  </si>
  <si>
    <t>280406</t>
  </si>
  <si>
    <t>280407</t>
  </si>
  <si>
    <t>280409</t>
  </si>
  <si>
    <t>280410</t>
  </si>
  <si>
    <t>280411</t>
  </si>
  <si>
    <t>280501</t>
  </si>
  <si>
    <t>280502</t>
  </si>
  <si>
    <t>280503</t>
  </si>
  <si>
    <t>280504</t>
  </si>
  <si>
    <t>280506</t>
  </si>
  <si>
    <t>280515</t>
  </si>
  <si>
    <t>280517</t>
  </si>
  <si>
    <t>280518</t>
  </si>
  <si>
    <t>280521</t>
  </si>
  <si>
    <t>280522</t>
  </si>
  <si>
    <t>280523</t>
  </si>
  <si>
    <t>300000</t>
  </si>
  <si>
    <t>400301</t>
  </si>
  <si>
    <t>400400</t>
  </si>
  <si>
    <t>400601</t>
  </si>
  <si>
    <t>400701</t>
  </si>
  <si>
    <t>400800</t>
  </si>
  <si>
    <t>400900</t>
  </si>
  <si>
    <t>401001</t>
  </si>
  <si>
    <t>401201</t>
  </si>
  <si>
    <t>401301</t>
  </si>
  <si>
    <t>401501</t>
  </si>
  <si>
    <t>410401</t>
  </si>
  <si>
    <t>410601</t>
  </si>
  <si>
    <t>411101</t>
  </si>
  <si>
    <t>411501</t>
  </si>
  <si>
    <t>411504</t>
  </si>
  <si>
    <t>411603</t>
  </si>
  <si>
    <t>411701</t>
  </si>
  <si>
    <t>411800</t>
  </si>
  <si>
    <t>411902</t>
  </si>
  <si>
    <t>412000</t>
  </si>
  <si>
    <t>412201</t>
  </si>
  <si>
    <t>412300</t>
  </si>
  <si>
    <t>412801</t>
  </si>
  <si>
    <t>412901</t>
  </si>
  <si>
    <t>412902</t>
  </si>
  <si>
    <t>420101</t>
  </si>
  <si>
    <t>420303</t>
  </si>
  <si>
    <t>420401</t>
  </si>
  <si>
    <t>420411</t>
  </si>
  <si>
    <t>420501</t>
  </si>
  <si>
    <t>420601</t>
  </si>
  <si>
    <t>420701</t>
  </si>
  <si>
    <t>420702</t>
  </si>
  <si>
    <t>420807</t>
  </si>
  <si>
    <t>420901</t>
  </si>
  <si>
    <t>421001</t>
  </si>
  <si>
    <t>421101</t>
  </si>
  <si>
    <t>421201</t>
  </si>
  <si>
    <t>421501</t>
  </si>
  <si>
    <t>421504</t>
  </si>
  <si>
    <t>421601</t>
  </si>
  <si>
    <t>421800</t>
  </si>
  <si>
    <t>421902</t>
  </si>
  <si>
    <t>430300</t>
  </si>
  <si>
    <t>430501</t>
  </si>
  <si>
    <t>430700</t>
  </si>
  <si>
    <t>430901</t>
  </si>
  <si>
    <t>431101</t>
  </si>
  <si>
    <t>431201</t>
  </si>
  <si>
    <t>431301</t>
  </si>
  <si>
    <t>431401</t>
  </si>
  <si>
    <t>431701</t>
  </si>
  <si>
    <t>440102</t>
  </si>
  <si>
    <t>440201</t>
  </si>
  <si>
    <t>440301</t>
  </si>
  <si>
    <t>440401</t>
  </si>
  <si>
    <t>440601</t>
  </si>
  <si>
    <t>440901</t>
  </si>
  <si>
    <t>441000</t>
  </si>
  <si>
    <t>441101</t>
  </si>
  <si>
    <t>441201</t>
  </si>
  <si>
    <t>441202</t>
  </si>
  <si>
    <t>441301</t>
  </si>
  <si>
    <t>441600</t>
  </si>
  <si>
    <t>441800</t>
  </si>
  <si>
    <t>441903</t>
  </si>
  <si>
    <t>442101</t>
  </si>
  <si>
    <t>442111</t>
  </si>
  <si>
    <t>442115</t>
  </si>
  <si>
    <t>450101</t>
  </si>
  <si>
    <t>450607</t>
  </si>
  <si>
    <t>450704</t>
  </si>
  <si>
    <t>450801</t>
  </si>
  <si>
    <t>451001</t>
  </si>
  <si>
    <t>460102</t>
  </si>
  <si>
    <t>460500</t>
  </si>
  <si>
    <t>460701</t>
  </si>
  <si>
    <t>460801</t>
  </si>
  <si>
    <t>460901</t>
  </si>
  <si>
    <t>461300</t>
  </si>
  <si>
    <t>461801</t>
  </si>
  <si>
    <t>461901</t>
  </si>
  <si>
    <t>462001</t>
  </si>
  <si>
    <t>470202</t>
  </si>
  <si>
    <t>470501</t>
  </si>
  <si>
    <t>470801</t>
  </si>
  <si>
    <t>470901</t>
  </si>
  <si>
    <t>471101</t>
  </si>
  <si>
    <t>471201</t>
  </si>
  <si>
    <t>471400</t>
  </si>
  <si>
    <t>471601</t>
  </si>
  <si>
    <t>471701</t>
  </si>
  <si>
    <t>472001</t>
  </si>
  <si>
    <t>472202</t>
  </si>
  <si>
    <t>472506</t>
  </si>
  <si>
    <t>480101</t>
  </si>
  <si>
    <t>480102</t>
  </si>
  <si>
    <t>480401</t>
  </si>
  <si>
    <t>480404</t>
  </si>
  <si>
    <t>480503</t>
  </si>
  <si>
    <t>480601</t>
  </si>
  <si>
    <t>490101</t>
  </si>
  <si>
    <t>490202</t>
  </si>
  <si>
    <t>490301</t>
  </si>
  <si>
    <t>490501</t>
  </si>
  <si>
    <t>490601</t>
  </si>
  <si>
    <t>490804</t>
  </si>
  <si>
    <t>491200</t>
  </si>
  <si>
    <t>491302</t>
  </si>
  <si>
    <t>491401</t>
  </si>
  <si>
    <t>491501</t>
  </si>
  <si>
    <t>491700</t>
  </si>
  <si>
    <t>500101</t>
  </si>
  <si>
    <t>500108</t>
  </si>
  <si>
    <t>500201</t>
  </si>
  <si>
    <t>500301</t>
  </si>
  <si>
    <t>500304</t>
  </si>
  <si>
    <t>500308</t>
  </si>
  <si>
    <t>500401</t>
  </si>
  <si>
    <t>500402</t>
  </si>
  <si>
    <t>510101</t>
  </si>
  <si>
    <t>510201</t>
  </si>
  <si>
    <t>510401</t>
  </si>
  <si>
    <t>510501</t>
  </si>
  <si>
    <t>511101</t>
  </si>
  <si>
    <t>511201</t>
  </si>
  <si>
    <t>511301</t>
  </si>
  <si>
    <t>511602</t>
  </si>
  <si>
    <t>511901</t>
  </si>
  <si>
    <t>512001</t>
  </si>
  <si>
    <t>512101</t>
  </si>
  <si>
    <t>512201</t>
  </si>
  <si>
    <t>512300</t>
  </si>
  <si>
    <t>512404</t>
  </si>
  <si>
    <t>512501</t>
  </si>
  <si>
    <t>512902</t>
  </si>
  <si>
    <t>513102</t>
  </si>
  <si>
    <t>520101</t>
  </si>
  <si>
    <t>520302</t>
  </si>
  <si>
    <t>520401</t>
  </si>
  <si>
    <t>520601</t>
  </si>
  <si>
    <t>520701</t>
  </si>
  <si>
    <t>521200</t>
  </si>
  <si>
    <t>521301</t>
  </si>
  <si>
    <t>521401</t>
  </si>
  <si>
    <t>521701</t>
  </si>
  <si>
    <t>521800</t>
  </si>
  <si>
    <t>522001</t>
  </si>
  <si>
    <t>522101</t>
  </si>
  <si>
    <t>530101</t>
  </si>
  <si>
    <t>530202</t>
  </si>
  <si>
    <t>530301</t>
  </si>
  <si>
    <t>530501</t>
  </si>
  <si>
    <t>530515</t>
  </si>
  <si>
    <t>530600</t>
  </si>
  <si>
    <t>540801</t>
  </si>
  <si>
    <t>540901</t>
  </si>
  <si>
    <t>541001</t>
  </si>
  <si>
    <t>541102</t>
  </si>
  <si>
    <t>541201</t>
  </si>
  <si>
    <t>541401</t>
  </si>
  <si>
    <t>550101</t>
  </si>
  <si>
    <t>550301</t>
  </si>
  <si>
    <t>560501</t>
  </si>
  <si>
    <t>560603</t>
  </si>
  <si>
    <t>560701</t>
  </si>
  <si>
    <t>561006</t>
  </si>
  <si>
    <t>570101</t>
  </si>
  <si>
    <t>570201</t>
  </si>
  <si>
    <t>570302</t>
  </si>
  <si>
    <t>570401</t>
  </si>
  <si>
    <t>570603</t>
  </si>
  <si>
    <t>571000</t>
  </si>
  <si>
    <t>571502</t>
  </si>
  <si>
    <t>571800</t>
  </si>
  <si>
    <t>571901</t>
  </si>
  <si>
    <t>572301</t>
  </si>
  <si>
    <t>572702</t>
  </si>
  <si>
    <t>572901</t>
  </si>
  <si>
    <t>573002</t>
  </si>
  <si>
    <t>580101</t>
  </si>
  <si>
    <t>580102</t>
  </si>
  <si>
    <t>580103</t>
  </si>
  <si>
    <t>580104</t>
  </si>
  <si>
    <t>580105</t>
  </si>
  <si>
    <t>580106</t>
  </si>
  <si>
    <t>580107</t>
  </si>
  <si>
    <t>580109</t>
  </si>
  <si>
    <t>580201</t>
  </si>
  <si>
    <t>580203</t>
  </si>
  <si>
    <t>580205</t>
  </si>
  <si>
    <t>580206</t>
  </si>
  <si>
    <t>580207</t>
  </si>
  <si>
    <t>580208</t>
  </si>
  <si>
    <t>580209</t>
  </si>
  <si>
    <t>580211</t>
  </si>
  <si>
    <t>580212</t>
  </si>
  <si>
    <t>580224</t>
  </si>
  <si>
    <t>580232</t>
  </si>
  <si>
    <t>580233</t>
  </si>
  <si>
    <t>580234</t>
  </si>
  <si>
    <t>580235</t>
  </si>
  <si>
    <t>580301</t>
  </si>
  <si>
    <t>580303</t>
  </si>
  <si>
    <t>580304</t>
  </si>
  <si>
    <t>580305</t>
  </si>
  <si>
    <t>580306</t>
  </si>
  <si>
    <t>580401</t>
  </si>
  <si>
    <t>580402</t>
  </si>
  <si>
    <t>580403</t>
  </si>
  <si>
    <t>580404</t>
  </si>
  <si>
    <t>580405</t>
  </si>
  <si>
    <t>580406</t>
  </si>
  <si>
    <t>580410</t>
  </si>
  <si>
    <t>580413</t>
  </si>
  <si>
    <t>580501</t>
  </si>
  <si>
    <t>580502</t>
  </si>
  <si>
    <t>580503</t>
  </si>
  <si>
    <t>580504</t>
  </si>
  <si>
    <t>580505</t>
  </si>
  <si>
    <t>580506</t>
  </si>
  <si>
    <t>580507</t>
  </si>
  <si>
    <t>580509</t>
  </si>
  <si>
    <t>580512</t>
  </si>
  <si>
    <t>580513</t>
  </si>
  <si>
    <t>580514</t>
  </si>
  <si>
    <t>580601</t>
  </si>
  <si>
    <t>580602</t>
  </si>
  <si>
    <t>580701</t>
  </si>
  <si>
    <t>580801</t>
  </si>
  <si>
    <t>580805</t>
  </si>
  <si>
    <t>580901</t>
  </si>
  <si>
    <t>580902</t>
  </si>
  <si>
    <t>580903</t>
  </si>
  <si>
    <t>580905</t>
  </si>
  <si>
    <t>580906</t>
  </si>
  <si>
    <t>580909</t>
  </si>
  <si>
    <t>580912</t>
  </si>
  <si>
    <t>580913</t>
  </si>
  <si>
    <t>580917</t>
  </si>
  <si>
    <t>581002</t>
  </si>
  <si>
    <t>581004</t>
  </si>
  <si>
    <t>581005</t>
  </si>
  <si>
    <t>581010</t>
  </si>
  <si>
    <t>581012</t>
  </si>
  <si>
    <t>590501</t>
  </si>
  <si>
    <t>590801</t>
  </si>
  <si>
    <t>590901</t>
  </si>
  <si>
    <t>591201</t>
  </si>
  <si>
    <t>591301</t>
  </si>
  <si>
    <t>591302</t>
  </si>
  <si>
    <t>591401</t>
  </si>
  <si>
    <t>591502</t>
  </si>
  <si>
    <t>600101</t>
  </si>
  <si>
    <t>600301</t>
  </si>
  <si>
    <t>600402</t>
  </si>
  <si>
    <t>600601</t>
  </si>
  <si>
    <t>600801</t>
  </si>
  <si>
    <t>600903</t>
  </si>
  <si>
    <t>610301</t>
  </si>
  <si>
    <t>610501</t>
  </si>
  <si>
    <t>610600</t>
  </si>
  <si>
    <t>610801</t>
  </si>
  <si>
    <t>610901</t>
  </si>
  <si>
    <t>611001</t>
  </si>
  <si>
    <t>620600</t>
  </si>
  <si>
    <t>620803</t>
  </si>
  <si>
    <t>620901</t>
  </si>
  <si>
    <t>621001</t>
  </si>
  <si>
    <t>621101</t>
  </si>
  <si>
    <t>621201</t>
  </si>
  <si>
    <t>621601</t>
  </si>
  <si>
    <t>621801</t>
  </si>
  <si>
    <t>622002</t>
  </si>
  <si>
    <t>630101</t>
  </si>
  <si>
    <t>630202</t>
  </si>
  <si>
    <t>630300</t>
  </si>
  <si>
    <t>630601</t>
  </si>
  <si>
    <t>630701</t>
  </si>
  <si>
    <t>630801</t>
  </si>
  <si>
    <t>630902</t>
  </si>
  <si>
    <t>630918</t>
  </si>
  <si>
    <t>631201</t>
  </si>
  <si>
    <t>640101</t>
  </si>
  <si>
    <t>640502</t>
  </si>
  <si>
    <t>640601</t>
  </si>
  <si>
    <t>640701</t>
  </si>
  <si>
    <t>640801</t>
  </si>
  <si>
    <t>641001</t>
  </si>
  <si>
    <t>641301</t>
  </si>
  <si>
    <t>641401</t>
  </si>
  <si>
    <t>641501</t>
  </si>
  <si>
    <t>641610</t>
  </si>
  <si>
    <t>641701</t>
  </si>
  <si>
    <t>650101</t>
  </si>
  <si>
    <t>650301</t>
  </si>
  <si>
    <t>650501</t>
  </si>
  <si>
    <t>650701</t>
  </si>
  <si>
    <t>650801</t>
  </si>
  <si>
    <t>650901</t>
  </si>
  <si>
    <t>650902</t>
  </si>
  <si>
    <t>651201</t>
  </si>
  <si>
    <t>651402</t>
  </si>
  <si>
    <t>651501</t>
  </si>
  <si>
    <t>651503</t>
  </si>
  <si>
    <t>660101</t>
  </si>
  <si>
    <t>660102</t>
  </si>
  <si>
    <t>660202</t>
  </si>
  <si>
    <t>660203</t>
  </si>
  <si>
    <t>660301</t>
  </si>
  <si>
    <t>660302</t>
  </si>
  <si>
    <t>660303</t>
  </si>
  <si>
    <t>660401</t>
  </si>
  <si>
    <t>660402</t>
  </si>
  <si>
    <t>660403</t>
  </si>
  <si>
    <t>660404</t>
  </si>
  <si>
    <t>660405</t>
  </si>
  <si>
    <t>660406</t>
  </si>
  <si>
    <t>660407</t>
  </si>
  <si>
    <t>660409</t>
  </si>
  <si>
    <t>660501</t>
  </si>
  <si>
    <t>660701</t>
  </si>
  <si>
    <t>660801</t>
  </si>
  <si>
    <t>660802</t>
  </si>
  <si>
    <t>660805</t>
  </si>
  <si>
    <t>660809</t>
  </si>
  <si>
    <t>660900</t>
  </si>
  <si>
    <t>661004</t>
  </si>
  <si>
    <t>661100</t>
  </si>
  <si>
    <t>661201</t>
  </si>
  <si>
    <t>661301</t>
  </si>
  <si>
    <t>661401</t>
  </si>
  <si>
    <t>661402</t>
  </si>
  <si>
    <t>661500</t>
  </si>
  <si>
    <t>661601</t>
  </si>
  <si>
    <t>661800</t>
  </si>
  <si>
    <t>661901</t>
  </si>
  <si>
    <t>661904</t>
  </si>
  <si>
    <t>661905</t>
  </si>
  <si>
    <t>662001</t>
  </si>
  <si>
    <t>662101</t>
  </si>
  <si>
    <t>662200</t>
  </si>
  <si>
    <t>662300</t>
  </si>
  <si>
    <t>662401</t>
  </si>
  <si>
    <t>662402</t>
  </si>
  <si>
    <t>670201</t>
  </si>
  <si>
    <t>670401</t>
  </si>
  <si>
    <t>671002</t>
  </si>
  <si>
    <t>671201</t>
  </si>
  <si>
    <t>671501</t>
  </si>
  <si>
    <t>680601</t>
  </si>
  <si>
    <t>680801</t>
  </si>
  <si>
    <t>Anticipated Number of Four-Year-Old Students to be Taught by UNCERTIFIED Teacher(s)</t>
  </si>
  <si>
    <t xml:space="preserve"> Funding and CBO collaboration amounts may be adjusted at the end of the school year to determine the Maximum Grant Payable based on the actual number of students served, number of full school days in operation, fewer certified teachers than anticipated, and amount of CBO collaboration above the 10% minimum set-aside.  Approved variance requests may impact funding distribution and reduce total. If actual approved school district expenditures are less than the total requested grant amount, funds will be reduced accordingly.</t>
  </si>
  <si>
    <t>Anticipated Number of Four-Year-Old Students to be Taught by New York State CERTIFIED Teacher(s)</t>
  </si>
  <si>
    <t>Anticipated UPK Programming Information</t>
  </si>
  <si>
    <t>Potential Start Date</t>
  </si>
  <si>
    <t>Applicant Information</t>
  </si>
  <si>
    <t xml:space="preserve">Anticipated UPK Enrollment </t>
  </si>
  <si>
    <t>6 Digit Beds Code</t>
  </si>
  <si>
    <t>School District Name</t>
  </si>
  <si>
    <t>BEDS Code</t>
  </si>
  <si>
    <t xml:space="preserve">Albany </t>
  </si>
  <si>
    <t>Berne-Knox-Westerlo</t>
  </si>
  <si>
    <t>Bethlehem</t>
  </si>
  <si>
    <t>Ravena-Coeymans-Selkirk</t>
  </si>
  <si>
    <t>Cohoes</t>
  </si>
  <si>
    <t>South Colonie</t>
  </si>
  <si>
    <t>Menands</t>
  </si>
  <si>
    <t>North Colonie</t>
  </si>
  <si>
    <t>Green Island</t>
  </si>
  <si>
    <t>Guilderland</t>
  </si>
  <si>
    <t>Voorheesville</t>
  </si>
  <si>
    <t>Watervliet</t>
  </si>
  <si>
    <t>Alfred-Almond</t>
  </si>
  <si>
    <t>Andover</t>
  </si>
  <si>
    <t>Genesee Valley</t>
  </si>
  <si>
    <t>Belfast</t>
  </si>
  <si>
    <t>Canaseraga</t>
  </si>
  <si>
    <t>Friendship</t>
  </si>
  <si>
    <t>Fillmore</t>
  </si>
  <si>
    <t>Whitesville</t>
  </si>
  <si>
    <t>Cuba-Rushford</t>
  </si>
  <si>
    <t>Scio</t>
  </si>
  <si>
    <t>Wellsville</t>
  </si>
  <si>
    <t>Bolivar-Richburg</t>
  </si>
  <si>
    <t>Chenango Forks</t>
  </si>
  <si>
    <t>Binghamton</t>
  </si>
  <si>
    <t>Harpursville</t>
  </si>
  <si>
    <t>Susquehanna Valley</t>
  </si>
  <si>
    <t>Chenango Valley</t>
  </si>
  <si>
    <t>Maine-Endwell</t>
  </si>
  <si>
    <t>Deposit</t>
  </si>
  <si>
    <t>Whitney Point</t>
  </si>
  <si>
    <t>Union-Endicott</t>
  </si>
  <si>
    <t>Johnson</t>
  </si>
  <si>
    <t>Vestal</t>
  </si>
  <si>
    <t>Windsor</t>
  </si>
  <si>
    <t>West Valley</t>
  </si>
  <si>
    <t>Allegany - Limestone</t>
  </si>
  <si>
    <t>Ellicottville</t>
  </si>
  <si>
    <t>Franklinville</t>
  </si>
  <si>
    <t>Hinsdale</t>
  </si>
  <si>
    <t>Cattaraugus-Little Valley</t>
  </si>
  <si>
    <t>Olean</t>
  </si>
  <si>
    <t>Gowanda</t>
  </si>
  <si>
    <t>Portville</t>
  </si>
  <si>
    <t>Randolph</t>
  </si>
  <si>
    <t>Salamanca</t>
  </si>
  <si>
    <t>Yorkshire-Pioneer</t>
  </si>
  <si>
    <t>Auburn</t>
  </si>
  <si>
    <t>Weedsport</t>
  </si>
  <si>
    <t>Cato-Meridian</t>
  </si>
  <si>
    <t>Southern Cayuga</t>
  </si>
  <si>
    <t>Port Byron</t>
  </si>
  <si>
    <t>Moravia</t>
  </si>
  <si>
    <t>Union Springs</t>
  </si>
  <si>
    <t>Southwestern At Jamestown</t>
  </si>
  <si>
    <t>Frewsburg</t>
  </si>
  <si>
    <t>Cassadaga Valley</t>
  </si>
  <si>
    <t>Chautauqua Lake</t>
  </si>
  <si>
    <t>Pine Valley (South Dayton)</t>
  </si>
  <si>
    <t>Clymer</t>
  </si>
  <si>
    <t>Dunkirk</t>
  </si>
  <si>
    <t>Bemus Point</t>
  </si>
  <si>
    <t>Falconer</t>
  </si>
  <si>
    <t>Silver Creek</t>
  </si>
  <si>
    <t>Forestville</t>
  </si>
  <si>
    <t>Panama</t>
  </si>
  <si>
    <t xml:space="preserve">Jamestown </t>
  </si>
  <si>
    <t>Fredonia</t>
  </si>
  <si>
    <t>Brocton</t>
  </si>
  <si>
    <t>Ripley</t>
  </si>
  <si>
    <t>Sherman</t>
  </si>
  <si>
    <t>Westfield</t>
  </si>
  <si>
    <t>Elmira</t>
  </si>
  <si>
    <t>Horseheads</t>
  </si>
  <si>
    <t>Elmira Hts</t>
  </si>
  <si>
    <t>Afton</t>
  </si>
  <si>
    <t>Bainbridge-Guilford</t>
  </si>
  <si>
    <t>Greene</t>
  </si>
  <si>
    <t>Unadilla Valley</t>
  </si>
  <si>
    <t>Norwich</t>
  </si>
  <si>
    <t>Georgetown-South Otselic</t>
  </si>
  <si>
    <t>Oxford Acad &amp;</t>
  </si>
  <si>
    <t>Sherburne-Earlville</t>
  </si>
  <si>
    <t>Clinton</t>
  </si>
  <si>
    <t>Ausable Valley</t>
  </si>
  <si>
    <t>Beekmantown</t>
  </si>
  <si>
    <t>Northeastern Clinton</t>
  </si>
  <si>
    <t>Chazy</t>
  </si>
  <si>
    <t>Northern Adirondack</t>
  </si>
  <si>
    <t>Peru</t>
  </si>
  <si>
    <t>Plattsburgh</t>
  </si>
  <si>
    <t>Saranac</t>
  </si>
  <si>
    <t>Taconic Hills</t>
  </si>
  <si>
    <t>Germantown</t>
  </si>
  <si>
    <t>Chatham</t>
  </si>
  <si>
    <t>Hudson</t>
  </si>
  <si>
    <t>Kinderhook</t>
  </si>
  <si>
    <t>New Lebanon</t>
  </si>
  <si>
    <t>Cortland</t>
  </si>
  <si>
    <t>Cincinnatus</t>
  </si>
  <si>
    <t>Mcgraw</t>
  </si>
  <si>
    <t>Homer</t>
  </si>
  <si>
    <t>Marathon</t>
  </si>
  <si>
    <t>Andes</t>
  </si>
  <si>
    <t>Downsville</t>
  </si>
  <si>
    <t>Charlotte Valley</t>
  </si>
  <si>
    <t>Delhi</t>
  </si>
  <si>
    <t>Franklin</t>
  </si>
  <si>
    <t>Hancock</t>
  </si>
  <si>
    <t>Margaretville</t>
  </si>
  <si>
    <t>Roxbury</t>
  </si>
  <si>
    <t>Sidney</t>
  </si>
  <si>
    <t>Stamford</t>
  </si>
  <si>
    <t>South Kortright</t>
  </si>
  <si>
    <t>Walton</t>
  </si>
  <si>
    <t>Beacon</t>
  </si>
  <si>
    <t>Dover</t>
  </si>
  <si>
    <t>Hyde Park</t>
  </si>
  <si>
    <t>Northeast</t>
  </si>
  <si>
    <t>Pawling</t>
  </si>
  <si>
    <t>Pine Plains</t>
  </si>
  <si>
    <t>Poughkeepsie</t>
  </si>
  <si>
    <t>Arlington</t>
  </si>
  <si>
    <t>Spackenkill</t>
  </si>
  <si>
    <t>Red Hook</t>
  </si>
  <si>
    <t>Rhinebeck</t>
  </si>
  <si>
    <t>Wappingers</t>
  </si>
  <si>
    <t>Millbrook</t>
  </si>
  <si>
    <t>Alden</t>
  </si>
  <si>
    <t>Amherst</t>
  </si>
  <si>
    <t>Williamsville</t>
  </si>
  <si>
    <t>Sweet Home</t>
  </si>
  <si>
    <t>East Aurora</t>
  </si>
  <si>
    <t>Buffalo</t>
  </si>
  <si>
    <t>Cheektowaga</t>
  </si>
  <si>
    <t>Cheektowaga-Maryvale</t>
  </si>
  <si>
    <t>Cleveland Hill</t>
  </si>
  <si>
    <t>Depew</t>
  </si>
  <si>
    <t>Cheektowaga-Sloan</t>
  </si>
  <si>
    <t>Clarence</t>
  </si>
  <si>
    <t>Springville-Griffith Inst</t>
  </si>
  <si>
    <t>Eden</t>
  </si>
  <si>
    <t>Iroquois</t>
  </si>
  <si>
    <t>Evans-Brant (Lake Shore)</t>
  </si>
  <si>
    <t>Grand Island</t>
  </si>
  <si>
    <t>Hamburg</t>
  </si>
  <si>
    <t>Frontier</t>
  </si>
  <si>
    <t>Holland</t>
  </si>
  <si>
    <t>Lackawanna</t>
  </si>
  <si>
    <t>Lancaster</t>
  </si>
  <si>
    <t>Akron</t>
  </si>
  <si>
    <t>North Collins</t>
  </si>
  <si>
    <t>Orchard Park</t>
  </si>
  <si>
    <t>Tonawanda</t>
  </si>
  <si>
    <t>Kenmore-Tonawanda</t>
  </si>
  <si>
    <t>West Seneca</t>
  </si>
  <si>
    <t>Crown Point</t>
  </si>
  <si>
    <t>Keene</t>
  </si>
  <si>
    <t>Minerva</t>
  </si>
  <si>
    <t>Moriah</t>
  </si>
  <si>
    <t>Newcomb</t>
  </si>
  <si>
    <t>Lake Placid</t>
  </si>
  <si>
    <t>Schroon Lake</t>
  </si>
  <si>
    <t>Ticonderoga</t>
  </si>
  <si>
    <t>Willsboro</t>
  </si>
  <si>
    <t>Tupper Lake</t>
  </si>
  <si>
    <t>Chateaugay</t>
  </si>
  <si>
    <t>Salmon River</t>
  </si>
  <si>
    <t>Saranac Lake</t>
  </si>
  <si>
    <t>Malone</t>
  </si>
  <si>
    <t>Brushton-Moira</t>
  </si>
  <si>
    <t>St Regis Falls</t>
  </si>
  <si>
    <t>Fulton</t>
  </si>
  <si>
    <t>Wheelerville</t>
  </si>
  <si>
    <t xml:space="preserve">Gloversville </t>
  </si>
  <si>
    <t xml:space="preserve">Johnstown </t>
  </si>
  <si>
    <t>Mayfield</t>
  </si>
  <si>
    <t>Northville</t>
  </si>
  <si>
    <t>Broadalbin-Perth</t>
  </si>
  <si>
    <t>Alexander</t>
  </si>
  <si>
    <t>Batavia</t>
  </si>
  <si>
    <t>Byron-Bergen</t>
  </si>
  <si>
    <t>Elba</t>
  </si>
  <si>
    <t>Le Roy</t>
  </si>
  <si>
    <t>Oakfield-Alabama</t>
  </si>
  <si>
    <t>Pavilion</t>
  </si>
  <si>
    <t>Pembroke</t>
  </si>
  <si>
    <t>Cairo-Durham</t>
  </si>
  <si>
    <t>Catskill</t>
  </si>
  <si>
    <t>Coxsackie-Athens</t>
  </si>
  <si>
    <t>Greenville</t>
  </si>
  <si>
    <t>Hunter-Tannersville</t>
  </si>
  <si>
    <t>Windham-Ashland-Jewett</t>
  </si>
  <si>
    <t>Hamilton</t>
  </si>
  <si>
    <t>Indian Lake</t>
  </si>
  <si>
    <t>Lake Pleasant</t>
  </si>
  <si>
    <t>Long Lake</t>
  </si>
  <si>
    <t>Wells</t>
  </si>
  <si>
    <t>Herkimer</t>
  </si>
  <si>
    <t>West Canada Valley</t>
  </si>
  <si>
    <t>Frankfort-Schuyler</t>
  </si>
  <si>
    <t xml:space="preserve">Little Falls </t>
  </si>
  <si>
    <t>Dolgeville</t>
  </si>
  <si>
    <t>Poland</t>
  </si>
  <si>
    <t>Van Hornesville-Owen D. Young</t>
  </si>
  <si>
    <t>Town Of Webb</t>
  </si>
  <si>
    <t>Bridgewater-West Winfield (Mt. M</t>
  </si>
  <si>
    <t>Central Valley</t>
  </si>
  <si>
    <t>Jefferson</t>
  </si>
  <si>
    <t>South Jefferson</t>
  </si>
  <si>
    <t>Alexandria</t>
  </si>
  <si>
    <t>Indian River</t>
  </si>
  <si>
    <t>General Brown</t>
  </si>
  <si>
    <t>Thousand Islands</t>
  </si>
  <si>
    <t>Belleville Henderson</t>
  </si>
  <si>
    <t>Sackets Harbor</t>
  </si>
  <si>
    <t>Lyme</t>
  </si>
  <si>
    <t>La Fargeville</t>
  </si>
  <si>
    <t xml:space="preserve">Watertown </t>
  </si>
  <si>
    <t>Carthage</t>
  </si>
  <si>
    <t>Copenhagen</t>
  </si>
  <si>
    <t>Harrisville</t>
  </si>
  <si>
    <t>Lowville</t>
  </si>
  <si>
    <t>South Lewis</t>
  </si>
  <si>
    <t>Beaver River</t>
  </si>
  <si>
    <t>Avon</t>
  </si>
  <si>
    <t>Caledonia-Mumford</t>
  </si>
  <si>
    <t>Geneseo</t>
  </si>
  <si>
    <t>Livonia</t>
  </si>
  <si>
    <t>Mt Morris</t>
  </si>
  <si>
    <t>Dansville</t>
  </si>
  <si>
    <t>Dalton-Nunda (Keshequa)</t>
  </si>
  <si>
    <t>York</t>
  </si>
  <si>
    <t>Madison</t>
  </si>
  <si>
    <t>Brookfield</t>
  </si>
  <si>
    <t>Cazenovia</t>
  </si>
  <si>
    <t>De Ruyter</t>
  </si>
  <si>
    <t>Morrisville-Eaton</t>
  </si>
  <si>
    <t>Canastota</t>
  </si>
  <si>
    <t>Oneida</t>
  </si>
  <si>
    <t>Stockbridge Valley</t>
  </si>
  <si>
    <t>Chittenango</t>
  </si>
  <si>
    <t>Brighton</t>
  </si>
  <si>
    <t>Gates-Chili</t>
  </si>
  <si>
    <t>Greece</t>
  </si>
  <si>
    <t>East Irondequoit</t>
  </si>
  <si>
    <t>West Irondequoit</t>
  </si>
  <si>
    <t>Honeoye Falls-Lima</t>
  </si>
  <si>
    <t>Spencerport</t>
  </si>
  <si>
    <t>Hilton</t>
  </si>
  <si>
    <t>Penfield</t>
  </si>
  <si>
    <t>Fairport</t>
  </si>
  <si>
    <t>East Rochester</t>
  </si>
  <si>
    <t>Pittsford</t>
  </si>
  <si>
    <t>Churchville-Chili</t>
  </si>
  <si>
    <t>Rochester</t>
  </si>
  <si>
    <t>Rush-Henrietta</t>
  </si>
  <si>
    <t>Brockport</t>
  </si>
  <si>
    <t>Webster</t>
  </si>
  <si>
    <t>Wheatland-Chili</t>
  </si>
  <si>
    <t xml:space="preserve">Amsterdam </t>
  </si>
  <si>
    <t>Canajoharie</t>
  </si>
  <si>
    <t>Fonda-Fultonville</t>
  </si>
  <si>
    <t>Fort Plain</t>
  </si>
  <si>
    <t>Oppenheim-Ephratah-St. Johnsville</t>
  </si>
  <si>
    <t>Glen Cove</t>
  </si>
  <si>
    <t>Hempstead</t>
  </si>
  <si>
    <t>Uniondale</t>
  </si>
  <si>
    <t>East Meadow</t>
  </si>
  <si>
    <t>North Bellmore</t>
  </si>
  <si>
    <t>Levittown</t>
  </si>
  <si>
    <t>Seaford</t>
  </si>
  <si>
    <t>Bellmore</t>
  </si>
  <si>
    <t>Roosevelt</t>
  </si>
  <si>
    <t>Freeport</t>
  </si>
  <si>
    <t>Baldwin</t>
  </si>
  <si>
    <t>Oceanside</t>
  </si>
  <si>
    <t>Malverne</t>
  </si>
  <si>
    <t>Valley Stream 13</t>
  </si>
  <si>
    <t>Hewlett-Woodmere</t>
  </si>
  <si>
    <t>Lawrence</t>
  </si>
  <si>
    <t>Elmont</t>
  </si>
  <si>
    <t>Franklin Square</t>
  </si>
  <si>
    <t>Garden City</t>
  </si>
  <si>
    <t>East Rockaway</t>
  </si>
  <si>
    <t>Lynbrook</t>
  </si>
  <si>
    <t>Rockville Centre</t>
  </si>
  <si>
    <t>Floral Park-Bellerose</t>
  </si>
  <si>
    <t>Wantagh</t>
  </si>
  <si>
    <t>Valley Stream 24</t>
  </si>
  <si>
    <t>Merrick</t>
  </si>
  <si>
    <t>Island Trees</t>
  </si>
  <si>
    <t>West Hempstead</t>
  </si>
  <si>
    <t>North Merrick</t>
  </si>
  <si>
    <t>Valley Stream 30</t>
  </si>
  <si>
    <t>Island Park</t>
  </si>
  <si>
    <t>Valley Stream Central</t>
  </si>
  <si>
    <t>Sewanhaka</t>
  </si>
  <si>
    <t>Bellmore-Merrick</t>
  </si>
  <si>
    <t>Long Beach</t>
  </si>
  <si>
    <t>Westbury</t>
  </si>
  <si>
    <t>East Williston</t>
  </si>
  <si>
    <t>Roslyn</t>
  </si>
  <si>
    <t>Port Washington</t>
  </si>
  <si>
    <t>New Hyde Park-Garden City Park</t>
  </si>
  <si>
    <t>Manhasset</t>
  </si>
  <si>
    <t>Great Neck</t>
  </si>
  <si>
    <t>Herricks</t>
  </si>
  <si>
    <t>Mineola</t>
  </si>
  <si>
    <t>Carle Place</t>
  </si>
  <si>
    <t>North Shore</t>
  </si>
  <si>
    <t>Syosset</t>
  </si>
  <si>
    <t>Locust Valley</t>
  </si>
  <si>
    <t>Plainview-Old Bethpage</t>
  </si>
  <si>
    <t>Oyster Bay-East Norwich</t>
  </si>
  <si>
    <t>Jericho</t>
  </si>
  <si>
    <t>Hicksville</t>
  </si>
  <si>
    <t>Plainedge</t>
  </si>
  <si>
    <t>Bethpage</t>
  </si>
  <si>
    <t>Farmingdale</t>
  </si>
  <si>
    <t>Massapequa</t>
  </si>
  <si>
    <t>New York City</t>
  </si>
  <si>
    <t>Lewiston-Porter</t>
  </si>
  <si>
    <t>Lockport</t>
  </si>
  <si>
    <t>Newfane</t>
  </si>
  <si>
    <t>Niagara-Wheatfield</t>
  </si>
  <si>
    <t>Niagara Falls</t>
  </si>
  <si>
    <t>North Tonawanda</t>
  </si>
  <si>
    <t>Starpoint</t>
  </si>
  <si>
    <t>Royalton-Hartland</t>
  </si>
  <si>
    <t>Barker</t>
  </si>
  <si>
    <t>Wilson</t>
  </si>
  <si>
    <t>Adirondack</t>
  </si>
  <si>
    <t>Camden</t>
  </si>
  <si>
    <t>New Hartford</t>
  </si>
  <si>
    <t>New York Mills</t>
  </si>
  <si>
    <t>Sauquoit Valley</t>
  </si>
  <si>
    <t>Remsen</t>
  </si>
  <si>
    <t>Rome</t>
  </si>
  <si>
    <t>Waterville</t>
  </si>
  <si>
    <t>Sherrill</t>
  </si>
  <si>
    <t>Holland Patent</t>
  </si>
  <si>
    <t>Utica</t>
  </si>
  <si>
    <t>Westmoreland</t>
  </si>
  <si>
    <t>Oriskany</t>
  </si>
  <si>
    <t>Whitesboro</t>
  </si>
  <si>
    <t>Onondaga</t>
  </si>
  <si>
    <t>West Genesee</t>
  </si>
  <si>
    <t>North Syracuse</t>
  </si>
  <si>
    <t>East Syracuse-Minoa</t>
  </si>
  <si>
    <t>Jamesville-Dewitt</t>
  </si>
  <si>
    <t>Jordan-Elbridge</t>
  </si>
  <si>
    <t>Fabius-Pompey</t>
  </si>
  <si>
    <t>Westhill</t>
  </si>
  <si>
    <t>Solvay</t>
  </si>
  <si>
    <t>La Fayette</t>
  </si>
  <si>
    <t>Baldwinsville</t>
  </si>
  <si>
    <t>Fayetteville-Manlius</t>
  </si>
  <si>
    <t>Marcellus</t>
  </si>
  <si>
    <t>Liverpool</t>
  </si>
  <si>
    <t>Lyncourt</t>
  </si>
  <si>
    <t>Skaneateles</t>
  </si>
  <si>
    <t>Syracuse</t>
  </si>
  <si>
    <t>Tully</t>
  </si>
  <si>
    <t>Canandaigua</t>
  </si>
  <si>
    <t>East Bloomfield</t>
  </si>
  <si>
    <t>Geneva</t>
  </si>
  <si>
    <t>Gorham-Middlesex (Marcus Whitman)</t>
  </si>
  <si>
    <t>Manchester-Shortsville (Red Jack)</t>
  </si>
  <si>
    <t>Naples</t>
  </si>
  <si>
    <t>Phelps-Clifton Springs</t>
  </si>
  <si>
    <t>Honeoye</t>
  </si>
  <si>
    <t>Victor</t>
  </si>
  <si>
    <t>Washingtonville</t>
  </si>
  <si>
    <t>Chester</t>
  </si>
  <si>
    <t>Cornwall</t>
  </si>
  <si>
    <t>Pine Bush</t>
  </si>
  <si>
    <t>Goshen</t>
  </si>
  <si>
    <t>Highland Falls</t>
  </si>
  <si>
    <t>Middletown</t>
  </si>
  <si>
    <t>Minisink Valley</t>
  </si>
  <si>
    <t>Monroe-Woodbury</t>
  </si>
  <si>
    <t>Kiryas Joel</t>
  </si>
  <si>
    <t>Valley (Montgomery)</t>
  </si>
  <si>
    <t>Newburgh</t>
  </si>
  <si>
    <t>Port Jervis</t>
  </si>
  <si>
    <t>Tuxedo</t>
  </si>
  <si>
    <t>Warwick Valley</t>
  </si>
  <si>
    <t>Greenwood Lake</t>
  </si>
  <si>
    <t>Florida</t>
  </si>
  <si>
    <t>Albion</t>
  </si>
  <si>
    <t>Kendall</t>
  </si>
  <si>
    <t>Holley</t>
  </si>
  <si>
    <t>Medina</t>
  </si>
  <si>
    <t>Lyndonville</t>
  </si>
  <si>
    <t>Oswego</t>
  </si>
  <si>
    <t>Altmar-Parish-Williamstown</t>
  </si>
  <si>
    <t>Hannibal</t>
  </si>
  <si>
    <t>Central Square</t>
  </si>
  <si>
    <t>Mexico</t>
  </si>
  <si>
    <t>Pulaski</t>
  </si>
  <si>
    <t>Sandy Creek</t>
  </si>
  <si>
    <t>Phoenix</t>
  </si>
  <si>
    <t>Gilbertsville-Mount Upton</t>
  </si>
  <si>
    <t>Edmeston</t>
  </si>
  <si>
    <t>Laurens</t>
  </si>
  <si>
    <t>Schenevus</t>
  </si>
  <si>
    <t>Milford</t>
  </si>
  <si>
    <t>Morris</t>
  </si>
  <si>
    <t>Oneonta</t>
  </si>
  <si>
    <t>Otego-Unadilla</t>
  </si>
  <si>
    <t>Cooperstown</t>
  </si>
  <si>
    <t>Richfield Springs</t>
  </si>
  <si>
    <t>Cherry Valley-Springfield</t>
  </si>
  <si>
    <t>Worcester</t>
  </si>
  <si>
    <t>Putnam</t>
  </si>
  <si>
    <t>Mahopac</t>
  </si>
  <si>
    <t>Carmel</t>
  </si>
  <si>
    <t>Haldane</t>
  </si>
  <si>
    <t>Garrison</t>
  </si>
  <si>
    <t>Putnam Valley</t>
  </si>
  <si>
    <t>Brewster</t>
  </si>
  <si>
    <t>Rensselaer</t>
  </si>
  <si>
    <t>Berlin</t>
  </si>
  <si>
    <t>Brunswick (Brittonkill)</t>
  </si>
  <si>
    <t>East Greenbush</t>
  </si>
  <si>
    <t>Hoosick Falls</t>
  </si>
  <si>
    <t>Lansingburgh</t>
  </si>
  <si>
    <t>Wynantskill</t>
  </si>
  <si>
    <t>Averill Park</t>
  </si>
  <si>
    <t>Hoosic Valley</t>
  </si>
  <si>
    <t>Schodack</t>
  </si>
  <si>
    <t>Troy</t>
  </si>
  <si>
    <t>Clarkstown</t>
  </si>
  <si>
    <t>Nanuet</t>
  </si>
  <si>
    <t>Haverstraw-Stony Point</t>
  </si>
  <si>
    <t>South Orangetown</t>
  </si>
  <si>
    <t>Nyack</t>
  </si>
  <si>
    <t>Pearl River</t>
  </si>
  <si>
    <t>Suffern</t>
  </si>
  <si>
    <t>East Ramapo (Spring Valley)</t>
  </si>
  <si>
    <t>Brasher Falls</t>
  </si>
  <si>
    <t>Canton</t>
  </si>
  <si>
    <t>Clifton-Fine</t>
  </si>
  <si>
    <t>Colton-Pierrepont</t>
  </si>
  <si>
    <t>Gouverneur</t>
  </si>
  <si>
    <t>Hammond</t>
  </si>
  <si>
    <t>Hermon-Dekalb</t>
  </si>
  <si>
    <t>Lisbon</t>
  </si>
  <si>
    <t>Madrid-Waddington</t>
  </si>
  <si>
    <t>Massena</t>
  </si>
  <si>
    <t>Morristown</t>
  </si>
  <si>
    <t>Norwood-Norfolk</t>
  </si>
  <si>
    <t>Ogdensburg</t>
  </si>
  <si>
    <t>Heuvelton</t>
  </si>
  <si>
    <t>Parishville-Hopkinton</t>
  </si>
  <si>
    <t>Potsdam</t>
  </si>
  <si>
    <t>Edwards-Knox</t>
  </si>
  <si>
    <t>Burnt Hills-Ballston Lake</t>
  </si>
  <si>
    <t>Shenendehowa</t>
  </si>
  <si>
    <t>Corinth</t>
  </si>
  <si>
    <t xml:space="preserve">Edinburg Comn </t>
  </si>
  <si>
    <t>Galway</t>
  </si>
  <si>
    <t>Mechanicville</t>
  </si>
  <si>
    <t>Ballston Spa</t>
  </si>
  <si>
    <t>South Glens Falls</t>
  </si>
  <si>
    <t>Schuylerville</t>
  </si>
  <si>
    <t>Saratoga Springs</t>
  </si>
  <si>
    <t>Stillwater</t>
  </si>
  <si>
    <t>Waterford-Halfmoon</t>
  </si>
  <si>
    <t>Schenectady</t>
  </si>
  <si>
    <t>Duanesburg</t>
  </si>
  <si>
    <t>Scotia-Glenville</t>
  </si>
  <si>
    <t>Niskayuna</t>
  </si>
  <si>
    <t>Schalmont</t>
  </si>
  <si>
    <t>Rotterdam-Mohonasen</t>
  </si>
  <si>
    <t>Schoharie</t>
  </si>
  <si>
    <t>Gilboa-Conesville</t>
  </si>
  <si>
    <t>Middleburgh</t>
  </si>
  <si>
    <t>Cobleskill-Richmondville</t>
  </si>
  <si>
    <t>Sharon Springs</t>
  </si>
  <si>
    <t>Odessa-Montour</t>
  </si>
  <si>
    <t>Watkins Glen</t>
  </si>
  <si>
    <t>South Seneca</t>
  </si>
  <si>
    <t>Romulus</t>
  </si>
  <si>
    <t>Seneca Falls</t>
  </si>
  <si>
    <t>Waterloo</t>
  </si>
  <si>
    <t>Addison</t>
  </si>
  <si>
    <t>Avoca</t>
  </si>
  <si>
    <t>Bath</t>
  </si>
  <si>
    <t>Bradford</t>
  </si>
  <si>
    <t>Campbell-Savona</t>
  </si>
  <si>
    <t>Corning</t>
  </si>
  <si>
    <t>Canisteo-Greenwood</t>
  </si>
  <si>
    <t>Hornell</t>
  </si>
  <si>
    <t>Arkport</t>
  </si>
  <si>
    <t>Prattsburgh</t>
  </si>
  <si>
    <t>Jasper-Troupsburg</t>
  </si>
  <si>
    <t>Hammondsport</t>
  </si>
  <si>
    <t>Wayland-Cohocton</t>
  </si>
  <si>
    <t>Babylon</t>
  </si>
  <si>
    <t>West Babylon</t>
  </si>
  <si>
    <t>North Babylon</t>
  </si>
  <si>
    <t>Lindenhurst</t>
  </si>
  <si>
    <t>Copiague</t>
  </si>
  <si>
    <t>Amityville</t>
  </si>
  <si>
    <t>Deer Park</t>
  </si>
  <si>
    <t>Wyandanch</t>
  </si>
  <si>
    <t>Three Village</t>
  </si>
  <si>
    <t>Brookhaven-Comsewogue</t>
  </si>
  <si>
    <t>Sachem</t>
  </si>
  <si>
    <t>Port Jefferson</t>
  </si>
  <si>
    <t>Mt Sinai</t>
  </si>
  <si>
    <t>Miller Place</t>
  </si>
  <si>
    <t>Rocky Point</t>
  </si>
  <si>
    <t>Middle Country</t>
  </si>
  <si>
    <t>Longwood</t>
  </si>
  <si>
    <t>Patchogue-Medford</t>
  </si>
  <si>
    <t>William Floyd</t>
  </si>
  <si>
    <t>Center Moriches</t>
  </si>
  <si>
    <t>East Moriches</t>
  </si>
  <si>
    <t>South Country</t>
  </si>
  <si>
    <t>East Hampton</t>
  </si>
  <si>
    <t>Amagansett</t>
  </si>
  <si>
    <t>Springs</t>
  </si>
  <si>
    <t>Sag Harbor</t>
  </si>
  <si>
    <t>Montauk</t>
  </si>
  <si>
    <t>Elwood</t>
  </si>
  <si>
    <t>Cold Spring Harbor</t>
  </si>
  <si>
    <t>Huntington</t>
  </si>
  <si>
    <t>Northport-East Northport</t>
  </si>
  <si>
    <t>Half Hollow Hills</t>
  </si>
  <si>
    <t>Harborfields</t>
  </si>
  <si>
    <t>Commack</t>
  </si>
  <si>
    <t>South Huntington</t>
  </si>
  <si>
    <t>Bay Shore</t>
  </si>
  <si>
    <t>Islip</t>
  </si>
  <si>
    <t>East Islip</t>
  </si>
  <si>
    <t>Sayville</t>
  </si>
  <si>
    <t>Bayport-Blue Point</t>
  </si>
  <si>
    <t>Hauppauge</t>
  </si>
  <si>
    <t>Connetquot</t>
  </si>
  <si>
    <t>West Islip</t>
  </si>
  <si>
    <t>Brentwood</t>
  </si>
  <si>
    <t>Central Islip</t>
  </si>
  <si>
    <t>Fire Island</t>
  </si>
  <si>
    <t>Shoreham-Wading River</t>
  </si>
  <si>
    <t>Riverhead</t>
  </si>
  <si>
    <t>Shelter Island</t>
  </si>
  <si>
    <t>Smithtown</t>
  </si>
  <si>
    <t>Kings Park</t>
  </si>
  <si>
    <t>Remsenburg-Speonk</t>
  </si>
  <si>
    <t>Westhampton Beach</t>
  </si>
  <si>
    <t>Quogue</t>
  </si>
  <si>
    <t>Hampton Bays</t>
  </si>
  <si>
    <t>Southampton</t>
  </si>
  <si>
    <t>Bridgehampton</t>
  </si>
  <si>
    <t>Eastport-South Manor</t>
  </si>
  <si>
    <t>Tuckahoe Comn</t>
  </si>
  <si>
    <t>East Quogue</t>
  </si>
  <si>
    <t>Oysterponds</t>
  </si>
  <si>
    <t>Fishers Island</t>
  </si>
  <si>
    <t>Southold</t>
  </si>
  <si>
    <t>Greenport</t>
  </si>
  <si>
    <t>Mattituck-Cutchogue</t>
  </si>
  <si>
    <t>Fallsburg</t>
  </si>
  <si>
    <t>Eldred</t>
  </si>
  <si>
    <t>Liberty</t>
  </si>
  <si>
    <t>Tri-Valley</t>
  </si>
  <si>
    <t>Roscoe</t>
  </si>
  <si>
    <t>Livingston Manor</t>
  </si>
  <si>
    <t>Monticello</t>
  </si>
  <si>
    <t>Sullivan West</t>
  </si>
  <si>
    <t>Tioga</t>
  </si>
  <si>
    <t>Waverly</t>
  </si>
  <si>
    <t>Candor</t>
  </si>
  <si>
    <t>Newark Valley</t>
  </si>
  <si>
    <t>Owego-Apalachin</t>
  </si>
  <si>
    <t>Spencer-Van Etten</t>
  </si>
  <si>
    <t>Dryden</t>
  </si>
  <si>
    <t>Groton</t>
  </si>
  <si>
    <t>Ithaca</t>
  </si>
  <si>
    <t>Lansing</t>
  </si>
  <si>
    <t>Newfield</t>
  </si>
  <si>
    <t>Trumansburg</t>
  </si>
  <si>
    <t>Kingston</t>
  </si>
  <si>
    <t>Highland</t>
  </si>
  <si>
    <t>Rondout Valley</t>
  </si>
  <si>
    <t>Marlboro</t>
  </si>
  <si>
    <t>New Paltz</t>
  </si>
  <si>
    <t>Onteora</t>
  </si>
  <si>
    <t>Saugerties</t>
  </si>
  <si>
    <t>Wallkill</t>
  </si>
  <si>
    <t>Ellenville</t>
  </si>
  <si>
    <t>Bolton</t>
  </si>
  <si>
    <t>North Warren</t>
  </si>
  <si>
    <t>Glens Falls City</t>
  </si>
  <si>
    <t>Johnsburg</t>
  </si>
  <si>
    <t>Lake George</t>
  </si>
  <si>
    <t>Hadley-Luzerne</t>
  </si>
  <si>
    <t>Queensbury</t>
  </si>
  <si>
    <t>Glens Falls Common</t>
  </si>
  <si>
    <t>Warrensburg</t>
  </si>
  <si>
    <t>Argyle</t>
  </si>
  <si>
    <t>Fort Ann</t>
  </si>
  <si>
    <t>Fort Edward</t>
  </si>
  <si>
    <t>Granville</t>
  </si>
  <si>
    <t>Greenwich</t>
  </si>
  <si>
    <t>Hartford</t>
  </si>
  <si>
    <t>Hudson Falls</t>
  </si>
  <si>
    <t>Salem</t>
  </si>
  <si>
    <t>Cambridge</t>
  </si>
  <si>
    <t>Whitehall</t>
  </si>
  <si>
    <t>Wayne</t>
  </si>
  <si>
    <t>Newark</t>
  </si>
  <si>
    <t>Clyde-Savannah</t>
  </si>
  <si>
    <t>Lyons</t>
  </si>
  <si>
    <t>Marion</t>
  </si>
  <si>
    <t>Palmyra-Macedon</t>
  </si>
  <si>
    <t>Gananda</t>
  </si>
  <si>
    <t>Sodus</t>
  </si>
  <si>
    <t>Williamson</t>
  </si>
  <si>
    <t>North Rose-Wolcott</t>
  </si>
  <si>
    <t>Red Creek</t>
  </si>
  <si>
    <t>Katonah-Lewisboro</t>
  </si>
  <si>
    <t>Bedford</t>
  </si>
  <si>
    <t>Croton-Harmon</t>
  </si>
  <si>
    <t>Hendrick Hudson</t>
  </si>
  <si>
    <t>Eastchester</t>
  </si>
  <si>
    <t>Tuckahoe</t>
  </si>
  <si>
    <t>Bronxville</t>
  </si>
  <si>
    <t>Tarrytown</t>
  </si>
  <si>
    <t>Irvington</t>
  </si>
  <si>
    <t>Dobbs Ferry</t>
  </si>
  <si>
    <t>Hastings-On-Hudson</t>
  </si>
  <si>
    <t>Ardsley</t>
  </si>
  <si>
    <t>Edgemont</t>
  </si>
  <si>
    <t>Greenburgh</t>
  </si>
  <si>
    <t>Elmsford</t>
  </si>
  <si>
    <t>Harrison</t>
  </si>
  <si>
    <t>Mamaroneck</t>
  </si>
  <si>
    <t>Mt Pleasant</t>
  </si>
  <si>
    <t>Pocantico Hills</t>
  </si>
  <si>
    <t>Valhalla</t>
  </si>
  <si>
    <t>Pleasantville</t>
  </si>
  <si>
    <t>Mt Vernon</t>
  </si>
  <si>
    <t>Chappaqua</t>
  </si>
  <si>
    <t>New Rochelle</t>
  </si>
  <si>
    <t>Byram Hills</t>
  </si>
  <si>
    <t>North Salem</t>
  </si>
  <si>
    <t>Ossining</t>
  </si>
  <si>
    <t>Briarcliff Manor</t>
  </si>
  <si>
    <t>Peekskill</t>
  </si>
  <si>
    <t>Pelham</t>
  </si>
  <si>
    <t>Rye</t>
  </si>
  <si>
    <t>Rye Neck</t>
  </si>
  <si>
    <t>Port Chester-Rye</t>
  </si>
  <si>
    <t>Blind Brook-Rye</t>
  </si>
  <si>
    <t>Scarsdale</t>
  </si>
  <si>
    <t>Somers</t>
  </si>
  <si>
    <t>White Plains</t>
  </si>
  <si>
    <t>Yonkers</t>
  </si>
  <si>
    <t>Lakeland</t>
  </si>
  <si>
    <t>Yorktown</t>
  </si>
  <si>
    <t>Wyoming</t>
  </si>
  <si>
    <t>Attica</t>
  </si>
  <si>
    <t>Letchworth</t>
  </si>
  <si>
    <t>Perry</t>
  </si>
  <si>
    <t>Warsaw</t>
  </si>
  <si>
    <t>Penn Yan</t>
  </si>
  <si>
    <t>Dundee</t>
  </si>
  <si>
    <t xml:space="preserve">Head Start of Rockland, Inc.  </t>
  </si>
  <si>
    <t>800000055533 </t>
  </si>
  <si>
    <t xml:space="preserve">Easter Seals New York, Inc. (Monticello) </t>
  </si>
  <si>
    <t>Tiegerman School</t>
  </si>
  <si>
    <t xml:space="preserve">Achievements/DBA: Kids Express Learning Ctr </t>
  </si>
  <si>
    <t xml:space="preserve">Easter Seals New York, Inc. (Port Jervis) </t>
  </si>
  <si>
    <t xml:space="preserve">Catholic School Region of Central Westchester </t>
  </si>
  <si>
    <t xml:space="preserve">Center for Jewish Life/Maimonides Educational Center </t>
  </si>
  <si>
    <t>Generations Child Care, Inc.</t>
  </si>
  <si>
    <t>Emilia's Kids</t>
  </si>
  <si>
    <t>331900228395 </t>
  </si>
  <si>
    <t xml:space="preserve">Be'er Hagolah Institutes </t>
  </si>
  <si>
    <t xml:space="preserve">Inner Force </t>
  </si>
  <si>
    <t>800000084283  </t>
  </si>
  <si>
    <t xml:space="preserve">Congregation Oorah d/b/a Little Star Preschool </t>
  </si>
  <si>
    <t xml:space="preserve">Sunny Skies DC Corp </t>
  </si>
  <si>
    <t xml:space="preserve">United Cerebral Palsy of New York City/Brooklyn Children’s Program </t>
  </si>
  <si>
    <t xml:space="preserve">Bronx Baptist Church, Inc./Bronx Baptist Day Care and Learning Center </t>
  </si>
  <si>
    <t>Glorious and Gifted Child Care</t>
  </si>
  <si>
    <t xml:space="preserve">Future Star Kidz, Inc./DBA: Kiddie Academy of Staten Island  </t>
  </si>
  <si>
    <t xml:space="preserve">Creative Academy of NY, LLC </t>
  </si>
  <si>
    <t xml:space="preserve">Sunny Skies Coney Island Corp </t>
  </si>
  <si>
    <t>Most Terrific Child, Inc</t>
  </si>
  <si>
    <t xml:space="preserve">Sarah Winner </t>
  </si>
  <si>
    <t>Brooklyn College /Early Childhood Center</t>
  </si>
  <si>
    <t xml:space="preserve">Mother Love </t>
  </si>
  <si>
    <t>Stephanie’s Early Childhood Program</t>
  </si>
  <si>
    <t>800000084168 </t>
  </si>
  <si>
    <t xml:space="preserve">Sharbani Roy, Inc./DBA: Arcadia Children’s Daycare  </t>
  </si>
  <si>
    <t>Bronx Daycare Center, Inc.</t>
  </si>
  <si>
    <t>151801</t>
  </si>
  <si>
    <t>Boquet Valley</t>
  </si>
  <si>
    <t xml:space="preserve">New Full-Day UPK Placements </t>
  </si>
  <si>
    <t>Half-Day to Full-Day Conversion Placements</t>
  </si>
  <si>
    <t xml:space="preserve">Grant Funding Per Student </t>
  </si>
  <si>
    <t>$</t>
  </si>
  <si>
    <t>2019-20
Actual</t>
  </si>
  <si>
    <t>2020-21
Actual</t>
  </si>
  <si>
    <t>2021-22
Actual</t>
  </si>
  <si>
    <r>
      <rPr>
        <b/>
        <sz val="12"/>
        <color theme="1"/>
        <rFont val="Arial"/>
        <family val="2"/>
      </rPr>
      <t>Directions:</t>
    </r>
    <r>
      <rPr>
        <sz val="12"/>
        <color theme="1"/>
        <rFont val="Arial"/>
        <family val="2"/>
      </rPr>
      <t xml:space="preserve"> In the yellow highlighted cell below, reference the BEDS Codes tab in this workbook to find the 6-digit BEDS Code to enter for the school district's proposed prekindergarten program. Doing so will automatically populate the School District Name and the amount of available funding per student for the school district's proposed half-day to full-day conversion placements .</t>
    </r>
  </si>
  <si>
    <r>
      <rPr>
        <b/>
        <sz val="12"/>
        <color theme="1"/>
        <rFont val="Arial"/>
        <family val="2"/>
      </rPr>
      <t>Directions:</t>
    </r>
    <r>
      <rPr>
        <sz val="12"/>
        <color theme="1"/>
        <rFont val="Arial"/>
        <family val="2"/>
      </rPr>
      <t xml:space="preserve"> In the yellow highlighted cells below, enter the anticipated programming information</t>
    </r>
  </si>
  <si>
    <r>
      <t>Number of Full School Days (</t>
    </r>
    <r>
      <rPr>
        <i/>
        <sz val="12"/>
        <color rgb="FFC00000"/>
        <rFont val="Arial"/>
        <family val="2"/>
      </rPr>
      <t>5+ Hours</t>
    </r>
    <r>
      <rPr>
        <b/>
        <sz val="12"/>
        <color rgb="FFC00000"/>
        <rFont val="Arial"/>
        <family val="2"/>
      </rPr>
      <t>) Program will run (e.g., 90 days, 180 days)</t>
    </r>
  </si>
  <si>
    <t>2023-24
Anticipated</t>
  </si>
  <si>
    <t>2018-19
Actual</t>
  </si>
  <si>
    <t>Number of Four-Year-Old Students Children Waitlisted and Not Served in PreK</t>
  </si>
  <si>
    <t>Number of Kindergarten Students Served In School District</t>
  </si>
  <si>
    <t>School District Prekindergarten Four-Year-Old Students and Funding</t>
  </si>
  <si>
    <t>Waitlisted: #</t>
  </si>
  <si>
    <t>Half-Day: #</t>
  </si>
  <si>
    <t>Full-Day: #</t>
  </si>
  <si>
    <t>Associated Four-Year-Old Prekindergarten Funding Streams</t>
  </si>
  <si>
    <t>Prekindergarten Funding from Local Sources</t>
  </si>
  <si>
    <t>Prekindergarten Funding from State Sources</t>
  </si>
  <si>
    <t>Prekindergarten Funding from Federal Sources</t>
  </si>
  <si>
    <r>
      <rPr>
        <b/>
        <sz val="12"/>
        <color theme="1"/>
        <rFont val="Arial"/>
        <family val="2"/>
      </rPr>
      <t>Directions:</t>
    </r>
    <r>
      <rPr>
        <sz val="12"/>
        <color theme="1"/>
        <rFont val="Arial"/>
        <family val="2"/>
      </rPr>
      <t xml:space="preserve"> In the yellow highlighted cells below, enter the proposed number of four-year-old students who will be in new full- day and/or half-day to full-day conversion placements taught by </t>
    </r>
    <r>
      <rPr>
        <b/>
        <sz val="12"/>
        <color theme="1"/>
        <rFont val="Arial"/>
        <family val="2"/>
      </rPr>
      <t>uncertified</t>
    </r>
    <r>
      <rPr>
        <sz val="12"/>
        <color theme="1"/>
        <rFont val="Arial"/>
        <family val="2"/>
      </rPr>
      <t xml:space="preserve"> teachers.</t>
    </r>
  </si>
  <si>
    <r>
      <rPr>
        <b/>
        <sz val="12"/>
        <color theme="1"/>
        <rFont val="Arial"/>
        <family val="2"/>
      </rPr>
      <t>Directions:</t>
    </r>
    <r>
      <rPr>
        <sz val="12"/>
        <color theme="1"/>
        <rFont val="Arial"/>
        <family val="2"/>
      </rPr>
      <t xml:space="preserve">  In the yellow highlighted cells below, enter the proposed number of four-year-old students who will be in new full- day and/or half-day to full-day conversion placements taught by </t>
    </r>
    <r>
      <rPr>
        <b/>
        <sz val="12"/>
        <color theme="1"/>
        <rFont val="Arial"/>
        <family val="2"/>
      </rPr>
      <t>certified</t>
    </r>
    <r>
      <rPr>
        <sz val="12"/>
        <color theme="1"/>
        <rFont val="Arial"/>
        <family val="2"/>
      </rPr>
      <t xml:space="preserve"> teachers.</t>
    </r>
  </si>
  <si>
    <t>2023-2024 Prekindergarten Expansion Grant for New Full-Day Placements and Half-day to Full Day Conversion Placements for Four-Year-Old Students</t>
  </si>
  <si>
    <t>School Year Start for First Year of Programming (2023-2024)</t>
  </si>
  <si>
    <t>2023-24 HALF-DAY UPK GRANT/PUPIL</t>
  </si>
  <si>
    <t>Updated 6.21.2023</t>
  </si>
  <si>
    <t>2022-23
Actual</t>
  </si>
  <si>
    <t>District Name:</t>
  </si>
  <si>
    <t>BEDS Code:</t>
  </si>
  <si>
    <t>Need/Resource Category:</t>
  </si>
  <si>
    <t>6-Digit BEDS Code</t>
  </si>
  <si>
    <t>District Name</t>
  </si>
  <si>
    <t>N/RC Category Shown in 2021-22 BOCES &amp; N/RC Data</t>
  </si>
  <si>
    <t>660413</t>
  </si>
  <si>
    <t>ABBOTT UNION FREE SCHOOL DISTRICT</t>
  </si>
  <si>
    <t>Average N/RC Districts</t>
  </si>
  <si>
    <t>AKRON CENTRAL SCHOOL DISTRICT</t>
  </si>
  <si>
    <t>ALDEN CENTRAL SCHOOL DISTRICT</t>
  </si>
  <si>
    <t>ALEXANDER CENTRAL SCHOOL DISTRICT</t>
  </si>
  <si>
    <t>ALEXANDRIA CENTRAL SCHOOL DISTRICT</t>
  </si>
  <si>
    <t>ALFRED-ALMOND CENTRAL SCHOOL DISTRICT</t>
  </si>
  <si>
    <t>ALLEGANY-LIMESTONE CENTRAL SCHOOL DISTRICT</t>
  </si>
  <si>
    <t>AMHERST CENTRAL SCHOOL DISTRICT</t>
  </si>
  <si>
    <t>ANDES CENTRAL SCHOOL DISTRICT</t>
  </si>
  <si>
    <t>ARGYLE CENTRAL SCHOOL DISTRICT</t>
  </si>
  <si>
    <t>ARKPORT CENTRAL SCHOOL DISTRICT</t>
  </si>
  <si>
    <t>ARLINGTON CENTRAL SCHOOL DISTRICT</t>
  </si>
  <si>
    <t>ATTICA CENTRAL SCHOOL DISTRICT</t>
  </si>
  <si>
    <t>AUSABLE VALLEY CENTRAL SCHOOL DISTRICT</t>
  </si>
  <si>
    <t>AVERILL PARK CENTRAL SCHOOL DISTRICT</t>
  </si>
  <si>
    <t>AVON CENTRAL SCHOOL DISTRICT</t>
  </si>
  <si>
    <t>BAINBRIDGE-GUILFORD CENTRAL SCHOOL DISTRICT</t>
  </si>
  <si>
    <t>BALDWINSVILLE CENTRAL SCHOOL DISTRICT</t>
  </si>
  <si>
    <t>BALLSTON SPA CENTRAL SCHOOL DISTRICT</t>
  </si>
  <si>
    <t>BARKER CENTRAL SCHOOL DISTRICT</t>
  </si>
  <si>
    <t>BAY SHORE UNION FREE SCHOOL DISTRICT</t>
  </si>
  <si>
    <t>BEACON CITY SCHOOL DISTRICT</t>
  </si>
  <si>
    <t>BEEKMANTOWN CENTRAL SCHOOL DISTRICT</t>
  </si>
  <si>
    <t>BEMUS POINT CENTRAL SCHOOL DISTRICT</t>
  </si>
  <si>
    <t>100308</t>
  </si>
  <si>
    <t>BERKSHIRE UNION FREE SCHOOL DISTRICT</t>
  </si>
  <si>
    <t>BERLIN CENTRAL SCHOOL DISTRICT</t>
  </si>
  <si>
    <t>BERNE-KNOX-WESTERLO CENTRAL SCHOOL DISTRICT</t>
  </si>
  <si>
    <t>BROADALBIN-PERTH CENTRAL SCHOOL DISTRICT</t>
  </si>
  <si>
    <t>BROCKPORT CENTRAL SCHOOL DISTRICT</t>
  </si>
  <si>
    <t>BROOKHAVEN-COMSEWOGUE UNION FREE SCHOOL DISTRICT</t>
  </si>
  <si>
    <t>BRUNSWICK CENTRAL SCHOOL DISTRICT (BRITTONKILL)</t>
  </si>
  <si>
    <t>BYRON-BERGEN CENTRAL SCHOOL DISTRICT</t>
  </si>
  <si>
    <t>CAIRO-DURHAM CENTRAL SCHOOL DISTRICT</t>
  </si>
  <si>
    <t>CALEDONIA-MUMFORD CENTRAL SCHOOL DISTRICT</t>
  </si>
  <si>
    <t>CAMBRIDGE CENTRAL SCHOOL DISTRICT</t>
  </si>
  <si>
    <t>CANANDAIGUA CITY SCHOOL DISTRICT</t>
  </si>
  <si>
    <t>CANASTOTA CENTRAL SCHOOL DISTRICT</t>
  </si>
  <si>
    <t>CANTON CENTRAL SCHOOL DISTRICT</t>
  </si>
  <si>
    <t>CARMEL CENTRAL SCHOOL DISTRICT</t>
  </si>
  <si>
    <t>CATO-MERIDIAN CENTRAL SCHOOL DISTRICT</t>
  </si>
  <si>
    <t>CATSKILL CENTRAL SCHOOL DISTRICT</t>
  </si>
  <si>
    <t>CATTARAUGUS-LITTLE VALLEY CENTRAL SCHOOL DISTRICT</t>
  </si>
  <si>
    <t>CAZENOVIA CENTRAL SCHOOL DISTRICT</t>
  </si>
  <si>
    <t>CENTER MORICHES UNION FREE SCHOOL DISTRICT</t>
  </si>
  <si>
    <t>CENTRAL SQUARE CENTRAL SCHOOL DISTRICT</t>
  </si>
  <si>
    <t>CHATHAM CENTRAL SCHOOL DISTRICT</t>
  </si>
  <si>
    <t>CHAUTAUQUA LAKE CENTRAL SCHOOL DISTRICT</t>
  </si>
  <si>
    <t>CHAZY UNION FREE SCHOOL DISTRICT</t>
  </si>
  <si>
    <t>CHEEKTOWAGA CENTRAL SCHOOL DISTRICT</t>
  </si>
  <si>
    <t>CHEEKTOWAGA-MARYVALE UNION FREE SCHOOL DISTRICT</t>
  </si>
  <si>
    <t>CHENANGO FORKS CENTRAL SCHOOL DISTRICT</t>
  </si>
  <si>
    <t>CHERRY VALLEY-SPRINGFIELD CENTRAL SCHOOL DISTRICT</t>
  </si>
  <si>
    <t>CHESTER UNION FREE SCHOOL DISTRICT</t>
  </si>
  <si>
    <t>CHITTENANGO CENTRAL SCHOOL DISTRICT</t>
  </si>
  <si>
    <t>CHURCHVILLE-CHILI CENTRAL SCHOOL DISTRICT</t>
  </si>
  <si>
    <t>CLEVELAND HILL UNION FREE SCHOOL DISTRICT</t>
  </si>
  <si>
    <t>CLINTON CENTRAL SCHOOL DISTRICT</t>
  </si>
  <si>
    <t>CLYMER CENTRAL SCHOOL DISTRICT</t>
  </si>
  <si>
    <t>COBLESKILL-RICHMONDVILLE CENTRAL SCHOOL DISTRICT</t>
  </si>
  <si>
    <t>COLTON-PIERREPONT CENTRAL SCHOOL DISTRICT</t>
  </si>
  <si>
    <t>CONNETQUOT CENTRAL SCHOOL DISTRICT</t>
  </si>
  <si>
    <t>COOPERSTOWN CENTRAL SCHOOL DISTRICT</t>
  </si>
  <si>
    <t>CORINTH CENTRAL SCHOOL DISTRICT</t>
  </si>
  <si>
    <t>CORNING CITY SCHOOL DISTRICT</t>
  </si>
  <si>
    <t>CORNWALL CENTRAL SCHOOL DISTRICT</t>
  </si>
  <si>
    <t>COXSACKIE-ATHENS CENTRAL SCHOOL DISTRICT</t>
  </si>
  <si>
    <t>DALTON-NUNDA CENTRAL SCHOOL DISTRICT (KESHEQUA)</t>
  </si>
  <si>
    <t>DEER PARK UNION FREE SCHOOL DISTRICT</t>
  </si>
  <si>
    <t>DELHI CENTRAL SCHOOL DISTRICT</t>
  </si>
  <si>
    <t>DEPEW UNION FREE SCHOOL DISTRICT</t>
  </si>
  <si>
    <t>DOVER UNION FREE SCHOOL DISTRICT</t>
  </si>
  <si>
    <t>DRYDEN CENTRAL SCHOOL DISTRICT</t>
  </si>
  <si>
    <t>DUANESBURG CENTRAL SCHOOL DISTRICT</t>
  </si>
  <si>
    <t>EAST BLOOMFIELD CENTRAL SCHOOL DISTRICT</t>
  </si>
  <si>
    <t>EAST GREENBUSH CENTRAL SCHOOL DISTRICT</t>
  </si>
  <si>
    <t>EAST IRONDEQUOIT CENTRAL SCHOOL DISTRICT</t>
  </si>
  <si>
    <t>EAST ISLIP UNION FREE SCHOOL DISTRICT</t>
  </si>
  <si>
    <t>EAST ROCHESTER UNION FREE SCHOOL DISTRICT</t>
  </si>
  <si>
    <t>EAST ROCKAWAY UNION FREE SCHOOL DISTRICT</t>
  </si>
  <si>
    <t>EAST SYRACUSE-MINOA CENTRAL SCHOOL DISTRICT</t>
  </si>
  <si>
    <t>EDEN CENTRAL SCHOOL DISTRICT</t>
  </si>
  <si>
    <t>EDINBURG COMMON SCHOOL DISTRICT</t>
  </si>
  <si>
    <t>ELBA CENTRAL SCHOOL DISTRICT</t>
  </si>
  <si>
    <t>ELDRED CENTRAL SCHOOL DISTRICT</t>
  </si>
  <si>
    <t>ELLICOTTVILLE CENTRAL SCHOOL DISTRICT</t>
  </si>
  <si>
    <t>ELMIRA HEIGHTS CENTRAL SCHOOL DISTRICT</t>
  </si>
  <si>
    <t>ELMONT UNION FREE SCHOOL DISTRICT</t>
  </si>
  <si>
    <t>ELMSFORD UNION FREE SCHOOL DISTRICT</t>
  </si>
  <si>
    <t>ELWOOD UNION FREE SCHOOL DISTRICT</t>
  </si>
  <si>
    <t>EVANS-BRANT CENTRAL SCHOOL DISTRICT (LAKE SHORE)</t>
  </si>
  <si>
    <t>FABIUS-POMPEY CENTRAL SCHOOL DISTRICT</t>
  </si>
  <si>
    <t>FAIRPORT CENTRAL SCHOOL DISTRICT</t>
  </si>
  <si>
    <t>FALCONER CENTRAL SCHOOL DISTRICT</t>
  </si>
  <si>
    <t>FARMINGDALE UNION FREE SCHOOL DISTRICT</t>
  </si>
  <si>
    <t>FLORIDA UNION FREE SCHOOL DISTRICT</t>
  </si>
  <si>
    <t>FONDA-FULTONVILLE CENTRAL SCHOOL DISTRICT</t>
  </si>
  <si>
    <t>FORESTVILLE CENTRAL SCHOOL DISTRICT</t>
  </si>
  <si>
    <t>FORT ANN CENTRAL SCHOOL DISTRICT</t>
  </si>
  <si>
    <t>FORT EDWARD UNION FREE SCHOOL DISTRICT</t>
  </si>
  <si>
    <t>FRANKFORT-SCHUYLER CENTRAL SCHOOL DISTRICT</t>
  </si>
  <si>
    <t>FREDONIA CENTRAL SCHOOL DISTRICT</t>
  </si>
  <si>
    <t>FREWSBURG CENTRAL SCHOOL DISTRICT</t>
  </si>
  <si>
    <t>FRONTIER CENTRAL SCHOOL DISTRICT</t>
  </si>
  <si>
    <t>GALWAY CENTRAL SCHOOL DISTRICT</t>
  </si>
  <si>
    <t>GANANDA CENTRAL SCHOOL DISTRICT</t>
  </si>
  <si>
    <t>GATES-CHILI CENTRAL SCHOOL DISTRICT</t>
  </si>
  <si>
    <t>GENERAL BROWN CENTRAL SCHOOL DISTRICT</t>
  </si>
  <si>
    <t>GENESEO CENTRAL SCHOOL DISTRICT</t>
  </si>
  <si>
    <t>610327</t>
  </si>
  <si>
    <t>GEORGE JUNIOR REPUBLIC UNION FREE SCHOOL DISTRICT</t>
  </si>
  <si>
    <t>GERMANTOWN CENTRAL SCHOOL DISTRICT</t>
  </si>
  <si>
    <t>GILBOA-CONESVILLE CENTRAL SCHOOL DISTRICT</t>
  </si>
  <si>
    <t>GLEN COVE CITY SCHOOL DISTRICT</t>
  </si>
  <si>
    <t>GLENS FALLS CITY SCHOOL DISTRICT</t>
  </si>
  <si>
    <t>GORHAM-MIDDLESEX CENTRAL SCHOOL DISTRICT (MARCUS WHITMAN)</t>
  </si>
  <si>
    <t>GOSHEN CENTRAL SCHOOL DISTRICT</t>
  </si>
  <si>
    <t>GRAND ISLAND CENTRAL SCHOOL DISTRICT</t>
  </si>
  <si>
    <t>GREECE CENTRAL SCHOOL DISTRICT</t>
  </si>
  <si>
    <t>GREENBURGH CENTRAL SCHOOL DISTRICT</t>
  </si>
  <si>
    <t>660411</t>
  </si>
  <si>
    <t>GREENBURGH ELEVEN UNION FREE SCHOOL DISTRICT</t>
  </si>
  <si>
    <t>660410</t>
  </si>
  <si>
    <t>GREENBURGH-GRAHAM UNION FREE SCHOOL DISTRICT</t>
  </si>
  <si>
    <t>660412</t>
  </si>
  <si>
    <t>GREENBURGH-NORTH CASTLE UNION FREE SCHOOL DISTRICT</t>
  </si>
  <si>
    <t>GREENPORT UNION FREE SCHOOL DISTRICT</t>
  </si>
  <si>
    <t>GREENVILLE CENTRAL SCHOOL DISTRICT</t>
  </si>
  <si>
    <t>GREENWICH CENTRAL SCHOOL DISTRICT</t>
  </si>
  <si>
    <t>GREENWOOD LAKE UNION FREE SCHOOL DISTRICT</t>
  </si>
  <si>
    <t>GROTON CENTRAL SCHOOL DISTRICT</t>
  </si>
  <si>
    <t>HAMBURG CENTRAL SCHOOL DISTRICT</t>
  </si>
  <si>
    <t>HAMILTON CENTRAL SCHOOL DISTRICT</t>
  </si>
  <si>
    <t>HAMMONDSPORT CENTRAL SCHOOL DISTRICT</t>
  </si>
  <si>
    <t>HAMPTON BAYS UNION FREE SCHOOL DISTRICT</t>
  </si>
  <si>
    <t>HARRISVILLE CENTRAL SCHOOL DISTRICT</t>
  </si>
  <si>
    <t>HARTFORD CENTRAL SCHOOL DISTRICT</t>
  </si>
  <si>
    <t>HAVERSTRAW-STONY POINT CSD (NORTH ROCKLAND)</t>
  </si>
  <si>
    <t>660803</t>
  </si>
  <si>
    <t>HAWTHORNE-CEDAR KNOLLS UNION FREE SCHOOL DISTRICT</t>
  </si>
  <si>
    <t>HICKSVILLE UNION FREE SCHOOL DISTRICT</t>
  </si>
  <si>
    <t>HIGHLAND CENTRAL SCHOOL DISTRICT</t>
  </si>
  <si>
    <t>HIGHLAND FALLS CENTRAL SCHOOL DISTRICT</t>
  </si>
  <si>
    <t>HILTON CENTRAL SCHOOL DISTRICT</t>
  </si>
  <si>
    <t>HOLLAND CENTRAL SCHOOL DISTRICT</t>
  </si>
  <si>
    <t>HOLLAND PATENT CENTRAL SCHOOL DISTRICT</t>
  </si>
  <si>
    <t>HOLLEY CENTRAL SCHOOL DISTRICT</t>
  </si>
  <si>
    <t>HOMER CENTRAL SCHOOL DISTRICT</t>
  </si>
  <si>
    <t>HONEOYE CENTRAL SCHOOL DISTRICT</t>
  </si>
  <si>
    <t>HONEOYE FALLS-LIMA CENTRAL SCHOOL DISTRICT</t>
  </si>
  <si>
    <t>HOOSIC VALLEY CENTRAL SCHOOL DISTRICT</t>
  </si>
  <si>
    <t>HOOSICK FALLS CENTRAL SCHOOL DISTRICT</t>
  </si>
  <si>
    <t>141603</t>
  </si>
  <si>
    <t>HOPEVALE UNION FREE SCHOOL DISTRICT AT HAMBURG</t>
  </si>
  <si>
    <t>HORSEHEADS CENTRAL SCHOOL DISTRICT</t>
  </si>
  <si>
    <t>HUNTER-TANNERSVILLE CENTRAL SCHOOL DISTRICT</t>
  </si>
  <si>
    <t>HUNTINGTON UNION FREE SCHOOL DISTRICT</t>
  </si>
  <si>
    <t>HYDE PARK CENTRAL SCHOOL DISTRICT</t>
  </si>
  <si>
    <t>INDIAN LAKE CENTRAL SCHOOL DISTRICT</t>
  </si>
  <si>
    <t>200501</t>
  </si>
  <si>
    <t>INLET COMMON SCHOOL DISTRICT</t>
  </si>
  <si>
    <t>IROQUOIS CENTRAL SCHOOL DISTRICT</t>
  </si>
  <si>
    <t>ISLAND PARK UNION FREE SCHOOL DISTRICT</t>
  </si>
  <si>
    <t>ISLAND TREES UNION FREE SCHOOL DISTRICT</t>
  </si>
  <si>
    <t>ISLIP UNION FREE SCHOOL DISTRICT</t>
  </si>
  <si>
    <t>ITHACA CITY SCHOOL DISTRICT</t>
  </si>
  <si>
    <t>JAMESVILLE-DEWITT CENTRAL SCHOOL DISTRICT</t>
  </si>
  <si>
    <t>JOHNSBURG CENTRAL SCHOOL DISTRICT</t>
  </si>
  <si>
    <t>JOHNSTOWN CITY SCHOOL DISTRICT</t>
  </si>
  <si>
    <t>JORDAN-ELBRIDGE CENTRAL SCHOOL DISTRICT</t>
  </si>
  <si>
    <t>KENDALL CENTRAL SCHOOL DISTRICT</t>
  </si>
  <si>
    <t>KENMORE-TONAWANDA UNION FREE SCHOOL DISTRICT</t>
  </si>
  <si>
    <t>KINDERHOOK CENTRAL SCHOOL DISTRICT</t>
  </si>
  <si>
    <t>KINGSTON CITY SCHOOL DISTRICT</t>
  </si>
  <si>
    <t>LAFAYETTE CENTRAL SCHOOL DISTRICT</t>
  </si>
  <si>
    <t>LAKE GEORGE CENTRAL SCHOOL DISTRICT</t>
  </si>
  <si>
    <t>LAKE PLACID CENTRAL SCHOOL DISTRICT</t>
  </si>
  <si>
    <t>LAKE PLEASANT CENTRAL SCHOOL DISTRICT</t>
  </si>
  <si>
    <t>LAKELAND CENTRAL SCHOOL DISTRICT</t>
  </si>
  <si>
    <t>LANCASTER CENTRAL SCHOOL DISTRICT</t>
  </si>
  <si>
    <t>LANSING CENTRAL SCHOOL DISTRICT</t>
  </si>
  <si>
    <t>LAWRENCE UNION FREE SCHOOL DISTRICT</t>
  </si>
  <si>
    <t>LE ROY CENTRAL SCHOOL DISTRICT</t>
  </si>
  <si>
    <t>LETCHWORTH CENTRAL SCHOOL DISTRICT</t>
  </si>
  <si>
    <t>LEVITTOWN UNION FREE SCHOOL DISTRICT</t>
  </si>
  <si>
    <t>LEWISTON-PORTER CENTRAL SCHOOL DISTRICT</t>
  </si>
  <si>
    <t>LINDENHURST UNION FREE SCHOOL DISTRICT</t>
  </si>
  <si>
    <t>580603</t>
  </si>
  <si>
    <t>LITTLE FLOWER UNION FREE SCHOOL DISTRICT</t>
  </si>
  <si>
    <t>LIVERPOOL CENTRAL SCHOOL DISTRICT</t>
  </si>
  <si>
    <t>LIVONIA CENTRAL SCHOOL DISTRICT</t>
  </si>
  <si>
    <t>LOCKPORT CITY SCHOOL DISTRICT</t>
  </si>
  <si>
    <t>LONG BEACH CITY SCHOOL DISTRICT</t>
  </si>
  <si>
    <t>LONGWOOD CENTRAL SCHOOL DISTRICT</t>
  </si>
  <si>
    <t>LYNCOURT UNION FREE SCHOOL DISTRICT</t>
  </si>
  <si>
    <t>LYNDONVILLE CENTRAL SCHOOL DISTRICT</t>
  </si>
  <si>
    <t>MADRID-WADDINGTON CENTRAL SCHOOL DISTRICT</t>
  </si>
  <si>
    <t>MAINE-ENDWELL CENTRAL SCHOOL DISTRICT</t>
  </si>
  <si>
    <t>MALVERNE UNION FREE SCHOOL DISTRICT</t>
  </si>
  <si>
    <t>MANCHESTER-SHORTSVILLE CENTRAL SCHOOL DISTRICT (RED JACKET)</t>
  </si>
  <si>
    <t>MARCELLUS CENTRAL SCHOOL DISTRICT</t>
  </si>
  <si>
    <t>MARION CENTRAL SCHOOL DISTRICT</t>
  </si>
  <si>
    <t>MARLBORO CENTRAL SCHOOL DISTRICT</t>
  </si>
  <si>
    <t>MAYFIELD CENTRAL SCHOOL DISTRICT</t>
  </si>
  <si>
    <t>MECHANICVILLE CITY SCHOOL DISTRICT</t>
  </si>
  <si>
    <t>MENANDS UNION FREE SCHOOL DISTRICT</t>
  </si>
  <si>
    <t>MEXICO CENTRAL SCHOOL DISTRICT</t>
  </si>
  <si>
    <t>MIDDLE COUNTRY CENTRAL SCHOOL DISTRICT</t>
  </si>
  <si>
    <t>MIDDLEBURGH CENTRAL SCHOOL DISTRICT</t>
  </si>
  <si>
    <t>MINERVA CENTRAL SCHOOL DISTRICT</t>
  </si>
  <si>
    <t>MINISINK VALLEY CENTRAL SCHOOL DISTRICT</t>
  </si>
  <si>
    <t>210502</t>
  </si>
  <si>
    <t>MOHAWK CENTRAL SCHOOL DISTRICT</t>
  </si>
  <si>
    <t>MONROE-WOODBURY CENTRAL SCHOOL DISTRICT</t>
  </si>
  <si>
    <t>MORAVIA CENTRAL SCHOOL DISTRICT</t>
  </si>
  <si>
    <t>660806</t>
  </si>
  <si>
    <t>MOUNT PLEASANT-BLYTHEDALE UNION FREE SCHOOL DISTRI</t>
  </si>
  <si>
    <t>660804</t>
  </si>
  <si>
    <t>MOUNT PLEASANT-COTTAGE UNION FREE SCHOOL DISTRICT</t>
  </si>
  <si>
    <t>NAPLES CENTRAL SCHOOL DISTRICT</t>
  </si>
  <si>
    <t>NEW LEBANON CENTRAL SCHOOL DISTRICT</t>
  </si>
  <si>
    <t>NEW PALTZ CENTRAL SCHOOL DISTRICT</t>
  </si>
  <si>
    <t>NEW ROCHELLE CITY SCHOOL DISTRICT</t>
  </si>
  <si>
    <t>581015</t>
  </si>
  <si>
    <t>NEW SUFFOLK COMMON SCHOOL DISTRICT</t>
  </si>
  <si>
    <t>NEW YORK MILLS UNION FREE SCHOOL DISTRICT</t>
  </si>
  <si>
    <t>NEWARK VALLEY CENTRAL SCHOOL DISTRICT</t>
  </si>
  <si>
    <t>NEWFANE CENTRAL SCHOOL DISTRICT</t>
  </si>
  <si>
    <t>NIAGARA-WHEATFIELD CENTRAL SCHOOL DISTRICT</t>
  </si>
  <si>
    <t>NORTH BABYLON UNION FREE SCHOOL DISTRICT</t>
  </si>
  <si>
    <t>NORTH COLLINS CENTRAL SCHOOL DISTRICT</t>
  </si>
  <si>
    <t>490801</t>
  </si>
  <si>
    <t>NORTH GREENBUSH COMMON SCHOOL DISTRICT (WILLIAMS)</t>
  </si>
  <si>
    <t>NORTH SYRACUSE CENTRAL SCHOOL DISTRICT</t>
  </si>
  <si>
    <t>NORTH TONAWANDA CITY SCHOOL DISTRICT</t>
  </si>
  <si>
    <t>NORTH WARREN CENTRAL SCHOOL DISTRICT</t>
  </si>
  <si>
    <t>NORTHEAST CENTRAL SCHOOL DISTRICT</t>
  </si>
  <si>
    <t>NORTHEASTERN CLINTON CENTRAL SCHOOL DISTRICT</t>
  </si>
  <si>
    <t>NORTHVILLE CENTRAL SCHOOL DISTRICT</t>
  </si>
  <si>
    <t>NYACK UNION FREE SCHOOL DISTRICT</t>
  </si>
  <si>
    <t>OAKFIELD-ALABAMA CENTRAL SCHOOL DISTRICT</t>
  </si>
  <si>
    <t>ONEIDA CITY SCHOOL DISTRICT</t>
  </si>
  <si>
    <t>ONEONTA CITY SCHOOL DISTRICT</t>
  </si>
  <si>
    <t>ONONDAGA CENTRAL SCHOOL DISTRICT</t>
  </si>
  <si>
    <t>ONTEORA CENTRAL SCHOOL DISTRICT</t>
  </si>
  <si>
    <t>ORISKANY CENTRAL SCHOOL DISTRICT</t>
  </si>
  <si>
    <t>OSSINING UNION FREE SCHOOL DISTRICT</t>
  </si>
  <si>
    <t>OSWEGO CITY SCHOOL DISTRICT</t>
  </si>
  <si>
    <t>OWEGO-APALACHIN CENTRAL SCHOOL DISTRICT</t>
  </si>
  <si>
    <t>PALMYRA-MACEDON CENTRAL SCHOOL DISTRICT</t>
  </si>
  <si>
    <t>PANAMA CENTRAL SCHOOL DISTRICT</t>
  </si>
  <si>
    <t>PATCHOGUE-MEDFORD UNION FREE SCHOOL DISTRICT</t>
  </si>
  <si>
    <t>PAVILION CENTRAL SCHOOL DISTRICT</t>
  </si>
  <si>
    <t>PEMBROKE CENTRAL SCHOOL DISTRICT</t>
  </si>
  <si>
    <t>PENFIELD CENTRAL SCHOOL DISTRICT</t>
  </si>
  <si>
    <t>PERRY CENTRAL SCHOOL DISTRICT</t>
  </si>
  <si>
    <t>PERU CENTRAL SCHOOL DISTRICT</t>
  </si>
  <si>
    <t>PHELPS-CLIFTON SPRINGS CENTRAL SCHOOL DISTRICT</t>
  </si>
  <si>
    <t>PHOENIX CENTRAL SCHOOL DISTRICT</t>
  </si>
  <si>
    <t>PINE BUSH CENTRAL SCHOOL DISTRICT</t>
  </si>
  <si>
    <t>PINE PLAINS CENTRAL SCHOOL DISTRICT</t>
  </si>
  <si>
    <t>200101</t>
  </si>
  <si>
    <t>PISECO COMMON SCHOOL DISTRICT</t>
  </si>
  <si>
    <t>PORT BYRON CENTRAL SCHOOL DISTRICT</t>
  </si>
  <si>
    <t>PORTVILLE CENTRAL SCHOOL DISTRICT</t>
  </si>
  <si>
    <t>POTSDAM CENTRAL SCHOOL DISTRICT</t>
  </si>
  <si>
    <t>QUEENSBURY UNION FREE SCHOOL DISTRICT</t>
  </si>
  <si>
    <t>043011</t>
  </si>
  <si>
    <t>RANDOLPH ACADEMY UNION FREE SCHOOL DISTRICT</t>
  </si>
  <si>
    <t>200702</t>
  </si>
  <si>
    <t>RAQUETTE LAKE UNION FREE SCHOOL DISTRICT</t>
  </si>
  <si>
    <t>RAVENA-COEYMANS-SELKIRK CENTRAL SCHOOL DISTRICT</t>
  </si>
  <si>
    <t>RED HOOK CENTRAL SCHOOL DISTRICT</t>
  </si>
  <si>
    <t>RIVERHEAD CENTRAL SCHOOL DISTRICT</t>
  </si>
  <si>
    <t>ROCKY POINT UNION FREE SCHOOL DISTRICT</t>
  </si>
  <si>
    <t>RONDOUT VALLEY CENTRAL SCHOOL DISTRICT</t>
  </si>
  <si>
    <t>ROSCOE CENTRAL SCHOOL DISTRICT</t>
  </si>
  <si>
    <t>ROTTERDAM-MOHONASEN CENTRAL SCHOOL DISTRICT</t>
  </si>
  <si>
    <t>ROXBURY CENTRAL SCHOOL DISTRICT</t>
  </si>
  <si>
    <t>ROYALTON-HARTLAND CENTRAL SCHOOL DISTRICT</t>
  </si>
  <si>
    <t>RUSH-HENRIETTA CENTRAL SCHOOL DISTRICT</t>
  </si>
  <si>
    <t>SACHEM CENTRAL SCHOOL DISTRICT</t>
  </si>
  <si>
    <t>SACKETS HARBOR CENTRAL SCHOOL DISTRICT</t>
  </si>
  <si>
    <t>580910</t>
  </si>
  <si>
    <t>SAGAPONACK COMMON SCHOOL DISTRICT</t>
  </si>
  <si>
    <t>SALEM CENTRAL SCHOOL DISTRICT</t>
  </si>
  <si>
    <t>SARANAC CENTRAL SCHOOL DISTRICT</t>
  </si>
  <si>
    <t>SARANAC LAKE CENTRAL SCHOOL DISTRICT</t>
  </si>
  <si>
    <t>SARATOGA SPRINGS CITY SCHOOL DISTRICT</t>
  </si>
  <si>
    <t>SAUGERTIES CENTRAL SCHOOL DISTRICT</t>
  </si>
  <si>
    <t>SAUQUOIT VALLEY CENTRAL SCHOOL DISTRICT</t>
  </si>
  <si>
    <t>SCHALMONT CENTRAL SCHOOL DISTRICT</t>
  </si>
  <si>
    <t>SCHENEVUS CENTRAL SCHOOL DISTRICT</t>
  </si>
  <si>
    <t>SCHODACK CENTRAL SCHOOL DISTRICT</t>
  </si>
  <si>
    <t>SCHOHARIE CENTRAL SCHOOL DISTRICT</t>
  </si>
  <si>
    <t>SCHROON LAKE CENTRAL SCHOOL DISTRICT</t>
  </si>
  <si>
    <t>SCHUYLERVILLE CENTRAL SCHOOL DISTRICT</t>
  </si>
  <si>
    <t>SCOTIA-GLENVILLE CENTRAL SCHOOL DISTRICT</t>
  </si>
  <si>
    <t>SENECA FALLS CENTRAL SCHOOL DISTRICT</t>
  </si>
  <si>
    <t>SHARON SPRINGS CENTRAL SCHOOL DISTRICT</t>
  </si>
  <si>
    <t>SHENENDEHOWA CENTRAL SCHOOL DISTRICT</t>
  </si>
  <si>
    <t>SHERRILL CITY SCHOOL DISTRICT</t>
  </si>
  <si>
    <t>SOUTH COLONIE CENTRAL SCHOOL DISTRICT</t>
  </si>
  <si>
    <t>SOUTH COUNTRY CENTRAL SCHOOL DISTRICT</t>
  </si>
  <si>
    <t>SOUTH GLENS FALLS CENTRAL SCHOOL DISTRICT</t>
  </si>
  <si>
    <t>SOUTH HUNTINGTON UNION FREE SCHOOL DISTRICT</t>
  </si>
  <si>
    <t>SOUTH JEFFERSON CENTRAL SCHOOL DISTRICT</t>
  </si>
  <si>
    <t>SOUTH KORTRIGHT CENTRAL SCHOOL DISTRICT</t>
  </si>
  <si>
    <t>SOUTHERN CAYUGA CENTRAL SCHOOL DISTRICT</t>
  </si>
  <si>
    <t>SOUTHWESTERN CENTRAL SCHOOL DISTRICT</t>
  </si>
  <si>
    <t>SPACKENKILL UNION FREE SCHOOL DISTRICT</t>
  </si>
  <si>
    <t>SPENCERPORT CENTRAL SCHOOL DISTRICT</t>
  </si>
  <si>
    <t>SPRINGS UNION FREE SCHOOL DISTRICT</t>
  </si>
  <si>
    <t>SPRINGVILLE-GRIFFITH INSTITUTE CENTRAL SCHOOL DIST</t>
  </si>
  <si>
    <t>STARPOINT CENTRAL SCHOOL DISTRICT</t>
  </si>
  <si>
    <t>STILLWATER CENTRAL SCHOOL DISTRICT</t>
  </si>
  <si>
    <t>STOCKBRIDGE VALLEY CENTRAL SCHOOL DISTRICT</t>
  </si>
  <si>
    <t>SULLIVAN WEST CENTRAL SCHOOL DISTRICT</t>
  </si>
  <si>
    <t>SUSQUEHANNA VALLEY CENTRAL SCHOOL DISTRICT</t>
  </si>
  <si>
    <t>SWEET HOME CENTRAL SCHOOL DISTRICT</t>
  </si>
  <si>
    <t>TACONIC HILLS CENTRAL SCHOOL DISTRICT</t>
  </si>
  <si>
    <t>THOUSAND ISLANDS CENTRAL SCHOOL DISTRICT</t>
  </si>
  <si>
    <t>TONAWANDA CITY SCHOOL DISTRICT</t>
  </si>
  <si>
    <t>TRI-VALLEY CENTRAL SCHOOL DISTRICT</t>
  </si>
  <si>
    <t>TRUMANSBURG CENTRAL SCHOOL DISTRICT</t>
  </si>
  <si>
    <t>TULLY CENTRAL SCHOOL DISTRICT</t>
  </si>
  <si>
    <t>TUPPER LAKE CENTRAL SCHOOL DISTRICT</t>
  </si>
  <si>
    <t>UNION FREE SCHOOL DISTRICT OF THE TARRYTOWNS</t>
  </si>
  <si>
    <t>UNION SPRINGS CENTRAL SCHOOL DISTRICT</t>
  </si>
  <si>
    <t>UNION-ENDICOTT CENTRAL SCHOOL DISTRICT</t>
  </si>
  <si>
    <t>VALLEY CENTRAL SCHOOL DISTRICT (MONTGOMERY)</t>
  </si>
  <si>
    <t>VALLEY STREAM 13 UNION FREE SCHOOL DISTRICT</t>
  </si>
  <si>
    <t>VALLEY STREAM 24 UNION FREE SCHOOL DISTRICT</t>
  </si>
  <si>
    <t>VALLEY STREAM 30 UNION FREE SCHOOL DISTRICT</t>
  </si>
  <si>
    <t>VESTAL CENTRAL SCHOOL DISTRICT</t>
  </si>
  <si>
    <t>VICTOR CENTRAL SCHOOL DISTRICT</t>
  </si>
  <si>
    <t>580302</t>
  </si>
  <si>
    <t>WAINSCOTT COMMON SCHOOL DISTRICT</t>
  </si>
  <si>
    <t>WALLKILL CENTRAL SCHOOL DISTRICT</t>
  </si>
  <si>
    <t>WAPPINGERS CENTRAL SCHOOL DISTRICT</t>
  </si>
  <si>
    <t>WARRENSBURG CENTRAL SCHOOL DISTRICT</t>
  </si>
  <si>
    <t>WARSAW CENTRAL SCHOOL DISTRICT</t>
  </si>
  <si>
    <t>WASHINGTONVILLE CENTRAL SCHOOL DISTRICT</t>
  </si>
  <si>
    <t>WATERFORD-HALFMOON UNION FREE SCHOOL DISTRICT</t>
  </si>
  <si>
    <t>WATERVILLE CENTRAL SCHOOL DISTRICT</t>
  </si>
  <si>
    <t>WATKINS GLEN CENTRAL SCHOOL DISTRICT</t>
  </si>
  <si>
    <t>WAYNE CENTRAL SCHOOL DISTRICT</t>
  </si>
  <si>
    <t>WEBSTER CENTRAL SCHOOL DISTRICT</t>
  </si>
  <si>
    <t>WEEDSPORT CENTRAL SCHOOL DISTRICT</t>
  </si>
  <si>
    <t>WELLS CENTRAL SCHOOL DISTRICT</t>
  </si>
  <si>
    <t>WEST BABYLON UNION FREE SCHOOL DISTRICT</t>
  </si>
  <si>
    <t>WEST CANADA VALLEY CENTRAL SCHOOL DISTRICT</t>
  </si>
  <si>
    <t>WEST GENESEE CENTRAL SCHOOL DISTRICT</t>
  </si>
  <si>
    <t>WEST HEMPSTEAD UNION FREE SCHOOL DISTRICT</t>
  </si>
  <si>
    <t>WEST IRONDEQUOIT CENTRAL SCHOOL DISTRICT</t>
  </si>
  <si>
    <t>620202</t>
  </si>
  <si>
    <t>WEST PARK UNION FREE SCHOOL DISTRICT</t>
  </si>
  <si>
    <t>WEST SENECA CENTRAL SCHOOL DISTRICT</t>
  </si>
  <si>
    <t>WEST VALLEY CENTRAL SCHOOL DISTRICT</t>
  </si>
  <si>
    <t>WESTHILL CENTRAL SCHOOL DISTRICT</t>
  </si>
  <si>
    <t>WESTMORELAND CENTRAL SCHOOL DISTRICT</t>
  </si>
  <si>
    <t>151601</t>
  </si>
  <si>
    <t>WESTPORT CENTRAL SCHOOL DISTRICT</t>
  </si>
  <si>
    <t>WHEATLAND-CHILI CENTRAL SCHOOL DISTRICT</t>
  </si>
  <si>
    <t>WHEELERVILLE UNION FREE SCHOOL DISTRICT</t>
  </si>
  <si>
    <t>WHITE PLAINS CITY SCHOOL DISTRICT</t>
  </si>
  <si>
    <t>WHITESBORO CENTRAL SCHOOL DISTRICT</t>
  </si>
  <si>
    <t>WILLIAM FLOYD UNION FREE SCHOOL DISTRICT</t>
  </si>
  <si>
    <t>WILLIAMSON CENTRAL SCHOOL DISTRICT</t>
  </si>
  <si>
    <t>WILLIAMSVILLE CENTRAL SCHOOL DISTRICT</t>
  </si>
  <si>
    <t>WILLSBORO CENTRAL SCHOOL DISTRICT</t>
  </si>
  <si>
    <t>WILSON CENTRAL SCHOOL DISTRICT</t>
  </si>
  <si>
    <t>WINDHAM-ASHLAND-JEWETT CENTRAL SCHOOL DISTRICT</t>
  </si>
  <si>
    <t>WINDSOR CENTRAL SCHOOL DISTRICT</t>
  </si>
  <si>
    <t>WORCESTER CENTRAL SCHOOL DISTRICT</t>
  </si>
  <si>
    <t>WYNANTSKILL UNION FREE SCHOOL DISTRICT</t>
  </si>
  <si>
    <t>WYOMING CENTRAL SCHOOL DISTRICT</t>
  </si>
  <si>
    <t>YORK CENTRAL SCHOOL DISTRICT</t>
  </si>
  <si>
    <t>BUFFALO CITY SCHOOL DISTRICT</t>
  </si>
  <si>
    <t>High N/RC: Large City Districts</t>
  </si>
  <si>
    <t>ROCHESTER CITY SCHOOL DISTRICT</t>
  </si>
  <si>
    <t>SYRACUSE CITY SCHOOL DISTRICT</t>
  </si>
  <si>
    <t>YONKERS CITY SCHOOL DISTRICT</t>
  </si>
  <si>
    <t>310100</t>
  </si>
  <si>
    <t>NEW YORK CITY GEOGRAPHIC DISTRICT # 1</t>
  </si>
  <si>
    <t>High N/RC: New York City</t>
  </si>
  <si>
    <t>310200</t>
  </si>
  <si>
    <t>NEW YORK CITY GEOGRAPHIC DISTRICT # 2</t>
  </si>
  <si>
    <t>310300</t>
  </si>
  <si>
    <t>NEW YORK CITY GEOGRAPHIC DISTRICT # 3</t>
  </si>
  <si>
    <t>310400</t>
  </si>
  <si>
    <t>NEW YORK CITY GEOGRAPHIC DISTRICT # 4</t>
  </si>
  <si>
    <t>310500</t>
  </si>
  <si>
    <t>NEW YORK CITY GEOGRAPHIC DISTRICT # 5</t>
  </si>
  <si>
    <t>310600</t>
  </si>
  <si>
    <t>NEW YORK CITY GEOGRAPHIC DISTRICT # 6</t>
  </si>
  <si>
    <t>320700</t>
  </si>
  <si>
    <t>NEW YORK CITY GEOGRAPHIC DISTRICT # 7</t>
  </si>
  <si>
    <t>320800</t>
  </si>
  <si>
    <t>NEW YORK CITY GEOGRAPHIC DISTRICT # 8</t>
  </si>
  <si>
    <t>320900</t>
  </si>
  <si>
    <t>NEW YORK CITY GEOGRAPHIC DISTRICT # 9</t>
  </si>
  <si>
    <t>321000</t>
  </si>
  <si>
    <t>NEW YORK CITY GEOGRAPHIC DISTRICT #10</t>
  </si>
  <si>
    <t>321100</t>
  </si>
  <si>
    <t>NEW YORK CITY GEOGRAPHIC DISTRICT #11</t>
  </si>
  <si>
    <t>321200</t>
  </si>
  <si>
    <t>NEW YORK CITY GEOGRAPHIC DISTRICT #12</t>
  </si>
  <si>
    <t>331300</t>
  </si>
  <si>
    <t>NEW YORK CITY GEOGRAPHIC DISTRICT #13</t>
  </si>
  <si>
    <t>331400</t>
  </si>
  <si>
    <t>NEW YORK CITY GEOGRAPHIC DISTRICT #14</t>
  </si>
  <si>
    <t>331500</t>
  </si>
  <si>
    <t>NEW YORK CITY GEOGRAPHIC DISTRICT #15</t>
  </si>
  <si>
    <t>331600</t>
  </si>
  <si>
    <t>NEW YORK CITY GEOGRAPHIC DISTRICT #16</t>
  </si>
  <si>
    <t>331700</t>
  </si>
  <si>
    <t>NEW YORK CITY GEOGRAPHIC DISTRICT #17</t>
  </si>
  <si>
    <t>331800</t>
  </si>
  <si>
    <t>NEW YORK CITY GEOGRAPHIC DISTRICT #18</t>
  </si>
  <si>
    <t>331900</t>
  </si>
  <si>
    <t>NEW YORK CITY GEOGRAPHIC DISTRICT #19</t>
  </si>
  <si>
    <t>332000</t>
  </si>
  <si>
    <t>NEW YORK CITY GEOGRAPHIC DISTRICT #20</t>
  </si>
  <si>
    <t>332100</t>
  </si>
  <si>
    <t>NEW YORK CITY GEOGRAPHIC DISTRICT #21</t>
  </si>
  <si>
    <t>332200</t>
  </si>
  <si>
    <t>NEW YORK CITY GEOGRAPHIC DISTRICT #22</t>
  </si>
  <si>
    <t>332300</t>
  </si>
  <si>
    <t>NEW YORK CITY GEOGRAPHIC DISTRICT #23</t>
  </si>
  <si>
    <t>342400</t>
  </si>
  <si>
    <t>NEW YORK CITY GEOGRAPHIC DISTRICT #24</t>
  </si>
  <si>
    <t>342500</t>
  </si>
  <si>
    <t>NEW YORK CITY GEOGRAPHIC DISTRICT #25</t>
  </si>
  <si>
    <t>342600</t>
  </si>
  <si>
    <t>NEW YORK CITY GEOGRAPHIC DISTRICT #26</t>
  </si>
  <si>
    <t>342700</t>
  </si>
  <si>
    <t>NEW YORK CITY GEOGRAPHIC DISTRICT #27</t>
  </si>
  <si>
    <t>342800</t>
  </si>
  <si>
    <t>NEW YORK CITY GEOGRAPHIC DISTRICT #28</t>
  </si>
  <si>
    <t>342900</t>
  </si>
  <si>
    <t>NEW YORK CITY GEOGRAPHIC DISTRICT #29</t>
  </si>
  <si>
    <t>343000</t>
  </si>
  <si>
    <t>NEW YORK CITY GEOGRAPHIC DISTRICT #30</t>
  </si>
  <si>
    <t>353100</t>
  </si>
  <si>
    <t>NEW YORK CITY GEOGRAPHIC DISTRICT #31</t>
  </si>
  <si>
    <t>333200</t>
  </si>
  <si>
    <t>NEW YORK CITY GEOGRAPHIC DISTRICT #32</t>
  </si>
  <si>
    <t>NYC CHANCELLOR'S OFFICE</t>
  </si>
  <si>
    <t>ADDISON CENTRAL SCHOOL DISTRICT</t>
  </si>
  <si>
    <t>High N/RC: Rural Districts</t>
  </si>
  <si>
    <t>ADIRONDACK CENTRAL SCHOOL DISTRICT</t>
  </si>
  <si>
    <t>AFTON CENTRAL SCHOOL DISTRICT</t>
  </si>
  <si>
    <t>ALBION CENTRAL SCHOOL DISTRICT</t>
  </si>
  <si>
    <t>ALTMAR-PARISH-WILLIAMSTOWN CENTRAL SCHOOL DISTRICT</t>
  </si>
  <si>
    <t>AMSTERDAM CITY SCHOOL DISTRICT</t>
  </si>
  <si>
    <t>ANDOVER CENTRAL SCHOOL DISTRICT</t>
  </si>
  <si>
    <t>AVOCA CENTRAL SCHOOL DISTRICT</t>
  </si>
  <si>
    <t>BATAVIA CITY SCHOOL DISTRICT</t>
  </si>
  <si>
    <t>BATH CENTRAL SCHOOL DISTRICT</t>
  </si>
  <si>
    <t>BEAVER RIVER CENTRAL SCHOOL DISTRICT</t>
  </si>
  <si>
    <t>BELFAST CENTRAL SCHOOL DISTRICT</t>
  </si>
  <si>
    <t>BELLEVILLE HENDERSON CENTRAL SCHOOL DISTRICT</t>
  </si>
  <si>
    <t>BOLIVAR-RICHBURG CENTRAL SCHOOL DISTRICT</t>
  </si>
  <si>
    <t>BRADFORD CENTRAL SCHOOL DISTRICT</t>
  </si>
  <si>
    <t>BRASHER FALLS CENTRAL SCHOOL DISTRICT</t>
  </si>
  <si>
    <t>BROCTON CENTRAL SCHOOL DISTRICT</t>
  </si>
  <si>
    <t>BROOKFIELD CENTRAL SCHOOL DISTRICT</t>
  </si>
  <si>
    <t>BRUSHTON-MOIRA CENTRAL SCHOOL DISTRICT</t>
  </si>
  <si>
    <t>CAMDEN CENTRAL SCHOOL DISTRICT</t>
  </si>
  <si>
    <t>CAMPBELL-SAVONA CENTRAL SCHOOL DISTRICT</t>
  </si>
  <si>
    <t>CANAJOHARIE CENTRAL SCHOOL DISTRICT</t>
  </si>
  <si>
    <t>CANASERAGA CENTRAL SCHOOL DISTRICT</t>
  </si>
  <si>
    <t>CANDOR CENTRAL SCHOOL DISTRICT</t>
  </si>
  <si>
    <t>CANISTEO-GREENWOOD CENTRAL SCHOOL DISTRICT</t>
  </si>
  <si>
    <t>CARTHAGE CENTRAL SCHOOL DISTRICT</t>
  </si>
  <si>
    <t>CASSADAGA VALLEY CENTRAL SCHOOL DISTRICT</t>
  </si>
  <si>
    <t>CHARLOTTE VALLEY CENTRAL SCHOOL DISTRICT</t>
  </si>
  <si>
    <t>CHATEAUGAY CENTRAL SCHOOL DISTRICT</t>
  </si>
  <si>
    <t>CHENANGO VALLEY CENTRAL SCHOOL DISTRICT</t>
  </si>
  <si>
    <t>CINCINNATUS CENTRAL SCHOOL DISTRICT</t>
  </si>
  <si>
    <t>CLIFTON-FINE CENTRAL SCHOOL DISTRICT</t>
  </si>
  <si>
    <t>CLYDE-SAVANNAH CENTRAL SCHOOL DISTRICT</t>
  </si>
  <si>
    <t>COPENHAGEN CENTRAL SCHOOL DISTRICT</t>
  </si>
  <si>
    <t>CROWN POINT CENTRAL SCHOOL DISTRICT</t>
  </si>
  <si>
    <t>CUBA-RUSHFORD CENTRAL SCHOOL DISTRICT</t>
  </si>
  <si>
    <t>DANSVILLE CENTRAL SCHOOL DISTRICT</t>
  </si>
  <si>
    <t>DEPOSIT CENTRAL SCHOOL DISTRICT</t>
  </si>
  <si>
    <t>DERUYTER CENTRAL SCHOOL DISTRICT</t>
  </si>
  <si>
    <t>DOLGEVILLE CENTRAL SCHOOL DISTRICT</t>
  </si>
  <si>
    <t>DOWNSVILLE CENTRAL SCHOOL DISTRICT</t>
  </si>
  <si>
    <t>DUNDEE CENTRAL SCHOOL DISTRICT</t>
  </si>
  <si>
    <t>EDMESTON CENTRAL SCHOOL DISTRICT</t>
  </si>
  <si>
    <t>EDWARDS-KNOX CENTRAL SCHOOL DISTRICT</t>
  </si>
  <si>
    <t>150301</t>
  </si>
  <si>
    <t>ELIZABETHTOWN-LEWIS CENTRAL SCHOOL DISTRICT</t>
  </si>
  <si>
    <t>ELLENVILLE CENTRAL SCHOOL DISTRICT</t>
  </si>
  <si>
    <t>FALLSBURG CENTRAL SCHOOL DISTRICT</t>
  </si>
  <si>
    <t>FILLMORE CENTRAL SCHOOL DISTRICT</t>
  </si>
  <si>
    <t>FORT PLAIN CENTRAL SCHOOL DISTRICT</t>
  </si>
  <si>
    <t>FRANKLIN CENTRAL SCHOOL DISTRICT</t>
  </si>
  <si>
    <t>FRANKLINVILLE CENTRAL SCHOOL DISTRICT</t>
  </si>
  <si>
    <t>FRIENDSHIP CENTRAL SCHOOL DISTRICT</t>
  </si>
  <si>
    <t>GENESEE VALLEY CENTRAL SCHOOL DISTRICT AT ANGELICA- BELMONT</t>
  </si>
  <si>
    <t>GENEVA CITY SCHOOL DISTRICT</t>
  </si>
  <si>
    <t>GEORGETOWN-SOUTH OTSELIC CENTRAL SCHOOL DISTRICT</t>
  </si>
  <si>
    <t>GILBERTSVILLE-MOUNT UPTON CENTRAL SCHOOL DISTRICT</t>
  </si>
  <si>
    <t>GLOVERSVILLE CITY SCHOOL DISTRICT</t>
  </si>
  <si>
    <t>GOUVERNEUR CENTRAL SCHOOL DISTRICT</t>
  </si>
  <si>
    <t>GOWANDA CENTRAL SCHOOL DISTRICT</t>
  </si>
  <si>
    <t>GRANVILLE CENTRAL SCHOOL DISTRICT</t>
  </si>
  <si>
    <t>GREENE CENTRAL SCHOOL DISTRICT</t>
  </si>
  <si>
    <t>HADLEY-LUZERNE CENTRAL SCHOOL DISTRICT</t>
  </si>
  <si>
    <t>HAMMOND CENTRAL SCHOOL DISTRICT</t>
  </si>
  <si>
    <t>HANCOCK CENTRAL SCHOOL DISTRICT</t>
  </si>
  <si>
    <t>HANNIBAL CENTRAL SCHOOL DISTRICT</t>
  </si>
  <si>
    <t>HARPURSVILLE CENTRAL SCHOOL DISTRICT</t>
  </si>
  <si>
    <t>HERKIMER CENTRAL SCHOOL DISTRICT</t>
  </si>
  <si>
    <t>HERMON-DEKALB CENTRAL SCHOOL DISTRICT</t>
  </si>
  <si>
    <t>HEUVELTON CENTRAL SCHOOL DISTRICT</t>
  </si>
  <si>
    <t>HINSDALE CENTRAL SCHOOL DISTRICT</t>
  </si>
  <si>
    <t>HORNELL CITY SCHOOL DISTRICT</t>
  </si>
  <si>
    <t>HUDSON CITY SCHOOL DISTRICT</t>
  </si>
  <si>
    <t>HUDSON FALLS CENTRAL SCHOOL DISTRICT</t>
  </si>
  <si>
    <t>INDIAN RIVER CENTRAL SCHOOL DISTRICT</t>
  </si>
  <si>
    <t>JASPER-TROUPSBURG CENTRAL SCHOOL DISTRICT</t>
  </si>
  <si>
    <t>JEFFERSON CENTRAL SCHOOL DISTRICT</t>
  </si>
  <si>
    <t>LA FARGEVILLE CENTRAL SCHOOL DISTRICT</t>
  </si>
  <si>
    <t>LAURENS CENTRAL SCHOOL DISTRICT</t>
  </si>
  <si>
    <t>LIBERTY CENTRAL SCHOOL DISTRICT</t>
  </si>
  <si>
    <t>LISBON CENTRAL SCHOOL DISTRICT</t>
  </si>
  <si>
    <t>LITTLE FALLS CITY SCHOOL DISTRICT</t>
  </si>
  <si>
    <t>LIVINGSTON MANOR CENTRAL SCHOOL DISTRICT</t>
  </si>
  <si>
    <t>LOWVILLE ACADEMY &amp; CENTRAL SCHOOL DISTRICT</t>
  </si>
  <si>
    <t>LYME CENTRAL SCHOOL DISTRICT</t>
  </si>
  <si>
    <t>LYONS CENTRAL SCHOOL DISTRICT</t>
  </si>
  <si>
    <t>MADISON CENTRAL SCHOOL DISTRICT</t>
  </si>
  <si>
    <t>MALONE CENTRAL SCHOOL DISTRICT</t>
  </si>
  <si>
    <t>MARATHON CENTRAL SCHOOL DISTRICT</t>
  </si>
  <si>
    <t>MARGARETVILLE CENTRAL SCHOOL DISTRICT</t>
  </si>
  <si>
    <t>MASSENA CENTRAL SCHOOL DISTRICT</t>
  </si>
  <si>
    <t>MCGRAW CENTRAL SCHOOL DISTRICT</t>
  </si>
  <si>
    <t>MEDINA CENTRAL SCHOOL DISTRICT</t>
  </si>
  <si>
    <t>MILFORD CENTRAL SCHOOL DISTRICT</t>
  </si>
  <si>
    <t>MONTICELLO CENTRAL SCHOOL DISTRICT</t>
  </si>
  <si>
    <t>MORIAH CENTRAL SCHOOL DISTRICT</t>
  </si>
  <si>
    <t>MORRIS CENTRAL SCHOOL DISTRICT</t>
  </si>
  <si>
    <t>MORRISTOWN CENTRAL SCHOOL DISTRICT</t>
  </si>
  <si>
    <t>MORRISVILLE-EATON CENTRAL SCHOOL DISTRICT</t>
  </si>
  <si>
    <t>MOUNT MARKHAM CENTRAL SCHOOL DISTRICT</t>
  </si>
  <si>
    <t>MOUNT MORRIS CENTRAL SCHOOL DISTRICT</t>
  </si>
  <si>
    <t>NEWARK CENTRAL SCHOOL DISTRICT</t>
  </si>
  <si>
    <t>NEWFIELD CENTRAL SCHOOL DISTRICT</t>
  </si>
  <si>
    <t>NORTH ROSE-WOLCOTT CENTRAL SCHOOL DISTRICT</t>
  </si>
  <si>
    <t>NORTHERN ADIRONDACK CENTRAL SCHOOL DISTRICT</t>
  </si>
  <si>
    <t>NORWICH CITY SCHOOL DISTRICT</t>
  </si>
  <si>
    <t>NORWOOD-NORFOLK CENTRAL SCHOOL DISTRICT</t>
  </si>
  <si>
    <t>ODESSA-MONTOUR CENTRAL SCHOOL DISTRICT</t>
  </si>
  <si>
    <t>OGDENSBURG CITY SCHOOL DISTRICT</t>
  </si>
  <si>
    <t>OPPENHEIM-EPHRATAH CENTRAL SCHOOL DISTRICT</t>
  </si>
  <si>
    <t>OTEGO-UNADILLA CENTRAL SCHOOL DISTRICT</t>
  </si>
  <si>
    <t>OXFORD ACADEMY AND CENTRAL SCHOOL DISTRICT</t>
  </si>
  <si>
    <t>PARISHVILLE-HOPKINTON CENTRAL SCHOOL DISTRICT</t>
  </si>
  <si>
    <t>PENN YAN CENTRAL SCHOOL DISTRICT</t>
  </si>
  <si>
    <t>PINE VALLEY CENTRAL SCHOOL DISTRICT (SOUTH DAYTON)</t>
  </si>
  <si>
    <t>POLAND CENTRAL SCHOOL DISTRICT</t>
  </si>
  <si>
    <t>PORT JERVIS CITY SCHOOL DISTRICT</t>
  </si>
  <si>
    <t>PRATTSBURGH CENTRAL SCHOOL DISTRICT</t>
  </si>
  <si>
    <t>PULASKI CENTRAL SCHOOL DISTRICT</t>
  </si>
  <si>
    <t>PUTNAM CENTRAL SCHOOL DISTRICT</t>
  </si>
  <si>
    <t>RANDOLPH CENTRAL SCHOOL DISTRICT</t>
  </si>
  <si>
    <t>RED CREEK CENTRAL SCHOOL DISTRICT</t>
  </si>
  <si>
    <t>REMSEN CENTRAL SCHOOL DISTRICT</t>
  </si>
  <si>
    <t>RICHFIELD SPRINGS CENTRAL SCHOOL DISTRICT</t>
  </si>
  <si>
    <t>RIPLEY CENTRAL SCHOOL DISTRICT</t>
  </si>
  <si>
    <t>ROMULUS CENTRAL SCHOOL DISTRICT</t>
  </si>
  <si>
    <t>271102</t>
  </si>
  <si>
    <t>SAINT JOHNSVILLE CENTRAL SCHOOL DISTRICT</t>
  </si>
  <si>
    <t>SAINT REGIS FALLS CENTRAL SCHOOL DISTRICT</t>
  </si>
  <si>
    <t>SALAMANCA CITY SCHOOL DISTRICT</t>
  </si>
  <si>
    <t>SALMON RIVER CENTRAL SCHOOL DISTRICT</t>
  </si>
  <si>
    <t>SANDY CREEK CENTRAL SCHOOL DISTRICT</t>
  </si>
  <si>
    <t>SCIO CENTRAL SCHOOL DISTRICT</t>
  </si>
  <si>
    <t>SHERBURNE-EARLVILLE CENTRAL SCHOOL DISTRICT</t>
  </si>
  <si>
    <t>SHERMAN CENTRAL SCHOOL DISTRICT</t>
  </si>
  <si>
    <t>SIDNEY CENTRAL SCHOOL DISTRICT</t>
  </si>
  <si>
    <t>SILVER CREEK CENTRAL SCHOOL DISTRICT</t>
  </si>
  <si>
    <t>SODUS CENTRAL SCHOOL DISTRICT</t>
  </si>
  <si>
    <t>SOUTH LEWIS CENTRAL SCHOOL DISTRICT</t>
  </si>
  <si>
    <t>SOUTH SENECA CENTRAL SCHOOL DISTRICT</t>
  </si>
  <si>
    <t>SPENCER-VAN ETTEN CENTRAL SCHOOL DISTRICT</t>
  </si>
  <si>
    <t>STAMFORD CENTRAL SCHOOL DISTRICT</t>
  </si>
  <si>
    <t>TICONDEROGA CENTRAL SCHOOL DISTRICT</t>
  </si>
  <si>
    <t>TIOGA CENTRAL SCHOOL DISTRICT</t>
  </si>
  <si>
    <t>UNADILLA VALLEY CENTRAL SCHOOL DISTRICT</t>
  </si>
  <si>
    <t>VAN HORNESVILLE-OWEN D YOUNG CENTRAL SCHOOL DISTRICT</t>
  </si>
  <si>
    <t>WALTON CENTRAL SCHOOL DISTRICT</t>
  </si>
  <si>
    <t>WATERLOO CENTRAL SCHOOL DISTRICT</t>
  </si>
  <si>
    <t>WAVERLY CENTRAL SCHOOL DISTRICT</t>
  </si>
  <si>
    <t>WAYLAND-COHOCTON CENTRAL SCHOOL DISTRICT</t>
  </si>
  <si>
    <t>WELLSVILLE CENTRAL SCHOOL DISTRICT</t>
  </si>
  <si>
    <t>WESTFIELD CENTRAL SCHOOL DISTRICT</t>
  </si>
  <si>
    <t>WHITEHALL CENTRAL SCHOOL DISTRICT</t>
  </si>
  <si>
    <t>WHITESVILLE CENTRAL SCHOOL DISTRICT</t>
  </si>
  <si>
    <t>WHITNEY POINT CENTRAL SCHOOL DISTRICT</t>
  </si>
  <si>
    <t>YORKSHIRE-PIONEER CENTRAL SCHOOL DISTRICT</t>
  </si>
  <si>
    <t>ALBANY CITY SCHOOL DISTRICT</t>
  </si>
  <si>
    <t>High N/RC: Urban-Suburban Districts</t>
  </si>
  <si>
    <t>AMITYVILLE UNION FREE SCHOOL DISTRICT</t>
  </si>
  <si>
    <t>AUBURN CITY SCHOOL DISTRICT</t>
  </si>
  <si>
    <t>BINGHAMTON CITY SCHOOL DISTRICT</t>
  </si>
  <si>
    <t>BRENTWOOD UNION FREE SCHOOL DISTRICT</t>
  </si>
  <si>
    <t>CENTRAL ISLIP UNION FREE SCHOOL DISTRICT</t>
  </si>
  <si>
    <t>CHEEKTOWAGA-SLOAN UNION FREE SCHOOL DISTRICT</t>
  </si>
  <si>
    <t>COHOES CITY SCHOOL DISTRICT</t>
  </si>
  <si>
    <t>COPIAGUE UNION FREE SCHOOL DISTRICT</t>
  </si>
  <si>
    <t>CORTLAND CITY SCHOOL DISTRICT</t>
  </si>
  <si>
    <t>DUNKIRK CITY SCHOOL DISTRICT</t>
  </si>
  <si>
    <t>EAST RAMAPO CENTRAL SCHOOL DISTRICT (SPRING VALLEY)</t>
  </si>
  <si>
    <t>ELMIRA CITY SCHOOL DISTRICT</t>
  </si>
  <si>
    <t>FREEPORT UNION FREE SCHOOL DISTRICT</t>
  </si>
  <si>
    <t>FULTON CITY SCHOOL DISTRICT</t>
  </si>
  <si>
    <t>GLENS FALLS COMMON SCHOOL DISTRICT</t>
  </si>
  <si>
    <t>GREEN ISLAND UNION FREE SCHOOL DISTRICT</t>
  </si>
  <si>
    <t>HEMPSTEAD UNION FREE SCHOOL DISTRICT</t>
  </si>
  <si>
    <t>210501</t>
  </si>
  <si>
    <t>ILION CENTRAL SCHOOL DISTRICT</t>
  </si>
  <si>
    <t>JAMESTOWN CITY SCHOOL DISTRICT</t>
  </si>
  <si>
    <t>JOHNSON CITY CENTRAL SCHOOL DISTRICT</t>
  </si>
  <si>
    <t>KIRYAS JOEL VILLAGE UNION FREE SCHOOL DISTRICT</t>
  </si>
  <si>
    <t>LACKAWANNA CITY SCHOOL DISTRICT</t>
  </si>
  <si>
    <t>LANSINGBURGH CENTRAL SCHOOL DISTRICT</t>
  </si>
  <si>
    <t>MIDDLETOWN CITY SCHOOL DISTRICT</t>
  </si>
  <si>
    <t>MOUNT VERNON SCHOOL DISTRICT</t>
  </si>
  <si>
    <t>NEWBURGH CITY SCHOOL DISTRICT</t>
  </si>
  <si>
    <t>NIAGARA FALLS CITY SCHOOL DISTRICT</t>
  </si>
  <si>
    <t>OLEAN CITY SCHOOL DISTRICT</t>
  </si>
  <si>
    <t>PEEKSKILL CITY SCHOOL DISTRICT</t>
  </si>
  <si>
    <t>PLATTSBURGH CITY SCHOOL DISTRICT</t>
  </si>
  <si>
    <t>PORT CHESTER-RYE UNION FREE SCHOOL DISTRICT</t>
  </si>
  <si>
    <t>POUGHKEEPSIE CITY SCHOOL DISTRICT</t>
  </si>
  <si>
    <t>RENSSELAER CITY SCHOOL DISTRICT</t>
  </si>
  <si>
    <t>ROME CITY SCHOOL DISTRICT</t>
  </si>
  <si>
    <t>ROOSEVELT UNION FREE SCHOOL DISTRICT</t>
  </si>
  <si>
    <t>SCHENECTADY CITY SCHOOL DISTRICT</t>
  </si>
  <si>
    <t>SOLVAY UNION FREE SCHOOL DISTRICT</t>
  </si>
  <si>
    <t>TROY CITY SCHOOL DISTRICT</t>
  </si>
  <si>
    <t>UNIONDALE UNION FREE SCHOOL DISTRICT</t>
  </si>
  <si>
    <t>UTICA CITY SCHOOL DISTRICT</t>
  </si>
  <si>
    <t>WATERTOWN CITY SCHOOL DISTRICT</t>
  </si>
  <si>
    <t>WATERVLIET CITY SCHOOL DISTRICT</t>
  </si>
  <si>
    <t>WESTBURY UNION FREE SCHOOL DISTRICT</t>
  </si>
  <si>
    <t>WYANDANCH UNION FREE SCHOOL DISTRICT</t>
  </si>
  <si>
    <t>AMAGANSETT UNION FREE SCHOOL DISTRICT</t>
  </si>
  <si>
    <t>Low N/RC Districts</t>
  </si>
  <si>
    <t>ARDSLEY UNION FREE SCHOOL DISTRICT</t>
  </si>
  <si>
    <t>BABYLON UNION FREE SCHOOL DISTRICT</t>
  </si>
  <si>
    <t>BALDWIN UNION FREE SCHOOL DISTRICT</t>
  </si>
  <si>
    <t>BAYPORT-BLUE POINT UNION FREE SCHOOL DISTRICT</t>
  </si>
  <si>
    <t>BEDFORD CENTRAL SCHOOL DISTRICT</t>
  </si>
  <si>
    <t>BELLMORE UNION FREE SCHOOL DISTRICT</t>
  </si>
  <si>
    <t>BELLMORE-MERRICK CENTRAL HIGH SCHOOL DISTRICT</t>
  </si>
  <si>
    <t>BETHLEHEM CENTRAL SCHOOL DISTRICT</t>
  </si>
  <si>
    <t>BETHPAGE UNION FREE SCHOOL DISTRICT</t>
  </si>
  <si>
    <t>BLIND BROOK-RYE UNION FREE SCHOOL DISTRICT</t>
  </si>
  <si>
    <t>BOLTON CENTRAL SCHOOL DISTRICT</t>
  </si>
  <si>
    <t>BREWSTER CENTRAL SCHOOL DISTRICT</t>
  </si>
  <si>
    <t>BRIARCLIFF MANOR UNION FREE SCHOOL DISTRICT</t>
  </si>
  <si>
    <t>BRIDGEHAMPTON UNION FREE SCHOOL DISTRICT</t>
  </si>
  <si>
    <t>BRIGHTON CENTRAL SCHOOL DISTRICT</t>
  </si>
  <si>
    <t>BRONXVILLE UNION FREE SCHOOL DISTRICT</t>
  </si>
  <si>
    <t>BURNT HILLS-BALLSTON LAKE CENTRAL SCHOOL DISTRICT</t>
  </si>
  <si>
    <t>BYRAM HILLS CENTRAL SCHOOL DISTRICT</t>
  </si>
  <si>
    <t>CARLE PLACE UNION FREE SCHOOL DISTRICT</t>
  </si>
  <si>
    <t>CHAPPAQUA CENTRAL SCHOOL DISTRICT</t>
  </si>
  <si>
    <t>CLARENCE CENTRAL SCHOOL DISTRICT</t>
  </si>
  <si>
    <t>CLARKSTOWN CENTRAL SCHOOL DISTRICT</t>
  </si>
  <si>
    <t>COLD SPRING HARBOR CENTRAL SCHOOL DISTRICT</t>
  </si>
  <si>
    <t>COMMACK UNION FREE SCHOOL DISTRICT</t>
  </si>
  <si>
    <t>CROTON-HARMON UNION FREE SCHOOL DISTRICT</t>
  </si>
  <si>
    <t>DOBBS FERRY UNION FREE SCHOOL DISTRICT</t>
  </si>
  <si>
    <t>EAST AURORA UNION FREE SCHOOL DISTRICT</t>
  </si>
  <si>
    <t>EAST HAMPTON UNION FREE SCHOOL DISTRICT</t>
  </si>
  <si>
    <t>EAST MEADOW UNION FREE SCHOOL DISTRICT</t>
  </si>
  <si>
    <t>EAST MORICHES UNION FREE SCHOOL DISTRICT</t>
  </si>
  <si>
    <t>EAST QUOGUE UNION FREE SCHOOL DISTRICT</t>
  </si>
  <si>
    <t>EAST WILLISTON UNION FREE SCHOOL DISTRICT</t>
  </si>
  <si>
    <t>EASTCHESTER UNION FREE SCHOOL DISTRICT</t>
  </si>
  <si>
    <t>EASTPORT-SOUTH MANOR CENTRAL SCHOOL DISTRICT</t>
  </si>
  <si>
    <t>EDGEMONT UNION FREE SCHOOL DISTRICT</t>
  </si>
  <si>
    <t>FAYETTEVILLE-MANLIUS CENTRAL SCHOOL DISTRICT</t>
  </si>
  <si>
    <t>FIRE ISLAND UNION FREE SCHOOL DISTRICT</t>
  </si>
  <si>
    <t>FISHERS ISLAND UNION FREE SCHOOL DISTRICT</t>
  </si>
  <si>
    <t>FLORAL PARK-BELLEROSE UNION FREE SCHOOL DISTRICT</t>
  </si>
  <si>
    <t>FRANKLIN SQUARE UNION FREE SCHOOL DISTRICT</t>
  </si>
  <si>
    <t>GARDEN CITY UNION FREE SCHOOL DISTRICT</t>
  </si>
  <si>
    <t>GARRISON UNION FREE SCHOOL DISTRICT</t>
  </si>
  <si>
    <t>GREAT NECK UNION FREE SCHOOL DISTRICT</t>
  </si>
  <si>
    <t>GUILDERLAND CENTRAL SCHOOL DISTRICT</t>
  </si>
  <si>
    <t>HALDANE CENTRAL SCHOOL DISTRICT</t>
  </si>
  <si>
    <t>HALF HOLLOW HILLS CENTRAL SCHOOL DISTRICT</t>
  </si>
  <si>
    <t>HARBORFIELDS CENTRAL SCHOOL DISTRICT</t>
  </si>
  <si>
    <t>HARRISON CENTRAL SCHOOL DISTRICT</t>
  </si>
  <si>
    <t>HASTINGS-ON-HUDSON UNION FREE SCHOOL DISTRICT</t>
  </si>
  <si>
    <t>HAUPPAUGE UNION FREE SCHOOL DISTRICT</t>
  </si>
  <si>
    <t>HENDRICK HUDSON CENTRAL SCHOOL DISTRICT</t>
  </si>
  <si>
    <t>HERRICKS UNION FREE SCHOOL DISTRICT</t>
  </si>
  <si>
    <t>HEWLETT-WOODMERE UNION FREE SCHOOL DISTRICT</t>
  </si>
  <si>
    <t>IRVINGTON UNION FREE SCHOOL DISTRICT</t>
  </si>
  <si>
    <t>JERICHO UNION FREE SCHOOL DISTRICT</t>
  </si>
  <si>
    <t>KATONAH-LEWISBORO UNION FREE SCHOOL DISTRICT</t>
  </si>
  <si>
    <t>KEENE CENTRAL SCHOOL DISTRICT</t>
  </si>
  <si>
    <t>KINGS PARK CENTRAL SCHOOL DISTRICT</t>
  </si>
  <si>
    <t>LOCUST VALLEY CENTRAL SCHOOL DISTRICT</t>
  </si>
  <si>
    <t>LONG LAKE CENTRAL SCHOOL DISTRICT</t>
  </si>
  <si>
    <t>LYNBROOK UNION FREE SCHOOL DISTRICT</t>
  </si>
  <si>
    <t>MAHOPAC CENTRAL SCHOOL DISTRICT</t>
  </si>
  <si>
    <t>MAMARONECK UNION FREE SCHOOL DISTRICT</t>
  </si>
  <si>
    <t>MANHASSET UNION FREE SCHOOL DISTRICT</t>
  </si>
  <si>
    <t>MASSAPEQUA UNION FREE SCHOOL DISTRICT</t>
  </si>
  <si>
    <t>MATTITUCK-CUTCHOGUE UNION FREE SCHOOL DISTRICT</t>
  </si>
  <si>
    <t>MERRICK UNION FREE SCHOOL DISTRICT</t>
  </si>
  <si>
    <t>MILLBROOK CENTRAL SCHOOL DISTRICT</t>
  </si>
  <si>
    <t>MILLER PLACE UNION FREE SCHOOL DISTRICT</t>
  </si>
  <si>
    <t>MINEOLA UNION FREE SCHOOL DISTRICT</t>
  </si>
  <si>
    <t>MONTAUK UNION FREE SCHOOL DISTRICT</t>
  </si>
  <si>
    <t>MOUNT PLEASANT CENTRAL SCHOOL DISTRICT</t>
  </si>
  <si>
    <t>MOUNT SINAI UNION FREE SCHOOL DISTRICT</t>
  </si>
  <si>
    <t>NANUET UNION FREE SCHOOL DISTRICT</t>
  </si>
  <si>
    <t>NEW HARTFORD CENTRAL SCHOOL DISTRICT</t>
  </si>
  <si>
    <t>NEW HYDE PARK-GARDEN CITY PARK UNION FREE SCHOOL DISTRICT</t>
  </si>
  <si>
    <t>NEWCOMB CENTRAL SCHOOL DISTRICT</t>
  </si>
  <si>
    <t>NISKAYUNA CENTRAL SCHOOL DISTRICT</t>
  </si>
  <si>
    <t>NORTH BELLMORE UNION FREE SCHOOL DISTRICT</t>
  </si>
  <si>
    <t>NORTH COLONIE CENTRAL SCHOOL DISTRICT</t>
  </si>
  <si>
    <t>NORTH MERRICK UNION FREE SCHOOL DISTRICT</t>
  </si>
  <si>
    <t>NORTH SALEM CENTRAL SCHOOL DISTRICT</t>
  </si>
  <si>
    <t>NORTH SHORE CENTRAL SCHOOL DISTRICT</t>
  </si>
  <si>
    <t>NORTHPORT-EAST NORTHPORT UNION FREE SCHOOL DISTRICT</t>
  </si>
  <si>
    <t>OCEANSIDE UNION FREE SCHOOL DISTRICT</t>
  </si>
  <si>
    <t>ORCHARD PARK CENTRAL SCHOOL DISTRICT</t>
  </si>
  <si>
    <t>OYSTER BAY-EAST NORWICH CENTRAL SCHOOL DISTRICT</t>
  </si>
  <si>
    <t>OYSTERPONDS UNION FREE SCHOOL DISTRICT</t>
  </si>
  <si>
    <t>PAWLING CENTRAL SCHOOL DISTRICT</t>
  </si>
  <si>
    <t>PEARL RIVER UNION FREE SCHOOL DISTRICT</t>
  </si>
  <si>
    <t>PELHAM UNION FREE SCHOOL DISTRICT</t>
  </si>
  <si>
    <t>PITTSFORD CENTRAL SCHOOL DISTRICT</t>
  </si>
  <si>
    <t>PLAINEDGE UNION FREE SCHOOL DISTRICT</t>
  </si>
  <si>
    <t>PLAINVIEW-OLD BETHPAGE CENTRAL SCHOOL DISTRICT</t>
  </si>
  <si>
    <t>PLEASANTVILLE UNION FREE SCHOOL DISTRICT</t>
  </si>
  <si>
    <t>POCANTICO HILLS CENTRAL SCHOOL DISTRICT</t>
  </si>
  <si>
    <t>PORT JEFFERSON UNION FREE SCHOOL DISTRICT</t>
  </si>
  <si>
    <t>PORT WASHINGTON UNION FREE SCHOOL DISTRICT</t>
  </si>
  <si>
    <t>PUTNAM VALLEY CENTRAL SCHOOL DISTRICT</t>
  </si>
  <si>
    <t>QUOGUE UNION FREE SCHOOL DISTRICT</t>
  </si>
  <si>
    <t>RAMAPO CENTRAL SCHOOL DISTRICT (SUFFERN)</t>
  </si>
  <si>
    <t>REMSENBURG-SPEONK UNION FREE SCHOOL DISTRICT</t>
  </si>
  <si>
    <t>RHINEBECK CENTRAL SCHOOL DISTRICT</t>
  </si>
  <si>
    <t>ROCKVILLE CENTRE UNION FREE SCHOOL DISTRICT</t>
  </si>
  <si>
    <t>ROSLYN UNION FREE SCHOOL DISTRICT</t>
  </si>
  <si>
    <t>RYE CITY SCHOOL DISTRICT</t>
  </si>
  <si>
    <t>RYE NECK UNION FREE SCHOOL DISTRICT</t>
  </si>
  <si>
    <t>SAG HARBOR UNION FREE SCHOOL DISTRICT</t>
  </si>
  <si>
    <t>SAYVILLE UNION FREE SCHOOL DISTRICT</t>
  </si>
  <si>
    <t>SCARSDALE UNION FREE SCHOOL DISTRICT</t>
  </si>
  <si>
    <t>SEAFORD UNION FREE SCHOOL DISTRICT</t>
  </si>
  <si>
    <t>SEWANHAKA CENTRAL HIGH SCHOOL DISTRICT</t>
  </si>
  <si>
    <t>SHELTER ISLAND UNION FREE SCHOOL DISTRICT</t>
  </si>
  <si>
    <t>SHOREHAM-WADING RIVER CENTRAL SCHOOL DISTRICT</t>
  </si>
  <si>
    <t>SKANEATELES CENTRAL SCHOOL DISTRICT</t>
  </si>
  <si>
    <t>SMITHTOWN CENTRAL SCHOOL DISTRICT</t>
  </si>
  <si>
    <t>SOMERS CENTRAL SCHOOL DISTRICT</t>
  </si>
  <si>
    <t>SOUTH ORANGETOWN CENTRAL SCHOOL DISTRICT</t>
  </si>
  <si>
    <t>SOUTHAMPTON UNION FREE SCHOOL DISTRICT</t>
  </si>
  <si>
    <t>SOUTHOLD UNION FREE SCHOOL DISTRICT</t>
  </si>
  <si>
    <t>SYOSSET CENTRAL SCHOOL DISTRICT</t>
  </si>
  <si>
    <t>THREE VILLAGE CENTRAL SCHOOL DISTRICT</t>
  </si>
  <si>
    <t>TOWN OF WEBB UNION FREE SCHOOL DISTRICT</t>
  </si>
  <si>
    <t>TUCKAHOE COMMON SCHOOL DISTRICT</t>
  </si>
  <si>
    <t>TUCKAHOE UNION FREE SCHOOL DISTRICT</t>
  </si>
  <si>
    <t>TUXEDO UNION FREE SCHOOL DISTRICT</t>
  </si>
  <si>
    <t>VALHALLA UNION FREE SCHOOL DISTRICT</t>
  </si>
  <si>
    <t>VALLEY STREAM CENTRAL HIGH SCHOOL DISTRICT</t>
  </si>
  <si>
    <t>VOORHEESVILLE CENTRAL SCHOOL DISTRICT</t>
  </si>
  <si>
    <t>WANTAGH UNION FREE SCHOOL DISTRICT</t>
  </si>
  <si>
    <t>WARWICK VALLEY CENTRAL SCHOOL DISTRICT</t>
  </si>
  <si>
    <t>WEST ISLIP UNION FREE SCHOOL DISTRICT</t>
  </si>
  <si>
    <t>WESTHAMPTON BEACH UNION FREE SCHOOL DISTRICT</t>
  </si>
  <si>
    <t>YORKTOWN CENTRAL SCHOOL DISTRICT</t>
  </si>
  <si>
    <t>N/RC Number</t>
  </si>
  <si>
    <t>Need/Resource Category Name</t>
  </si>
  <si>
    <t>Universal Prekindergarten  (2018-19)</t>
  </si>
  <si>
    <t>Statewide Universal Full-Day PreK (2018-19)</t>
  </si>
  <si>
    <t>U.S.E.D. Preschool Expansion Grant                                 (2018-19)</t>
  </si>
  <si>
    <t>Expanded 3- and 4- year old PreK (2018-19)</t>
  </si>
  <si>
    <t>PreK for High Need 3 Year olds            (2018 - 2019)</t>
  </si>
  <si>
    <t>Expanded 3- and 4- year old PreK (2)  (2018-19)</t>
  </si>
  <si>
    <t>Expanded 3- and 4- year old PreK (3)  (2018-19)</t>
  </si>
  <si>
    <t>Unduplicated District Count Students Served                     (FOURS only)</t>
  </si>
  <si>
    <t>Code</t>
  </si>
  <si>
    <t>Name</t>
  </si>
  <si>
    <t>Labor Region</t>
  </si>
  <si>
    <t>Total Served by All Programs (unduplicated) 3s &amp; 4s</t>
  </si>
  <si>
    <t>Total Full Day Seats (unduplicated) 3s &amp; 4s</t>
  </si>
  <si>
    <t>Total Half Day Seats (unduplicated)  3s &amp; 4s</t>
  </si>
  <si>
    <t>Total UPK              (Half and Full Day)</t>
  </si>
  <si>
    <t>Total Half-Day UPK</t>
  </si>
  <si>
    <t>Total Full-Day UPK</t>
  </si>
  <si>
    <t>Total Conversions (other grants)</t>
  </si>
  <si>
    <t>New Full-Day Seats</t>
  </si>
  <si>
    <t>Conversion Seats</t>
  </si>
  <si>
    <t>Total Seats Served by SUFDPK</t>
  </si>
  <si>
    <t>Total Seats Served by PDG</t>
  </si>
  <si>
    <t>New Full-Day Seats (THREES)</t>
  </si>
  <si>
    <t>Conversion Seats         (THREES)</t>
  </si>
  <si>
    <t>New Half-Day Seats (THREES)</t>
  </si>
  <si>
    <t>New Full-Day Seats (FOURS)</t>
  </si>
  <si>
    <t>Conversion Seats         (FOURS)</t>
  </si>
  <si>
    <t>New Half-Day Seats (FOURS)</t>
  </si>
  <si>
    <t>Total Seats Served by EPK            (3s &amp; 4s)</t>
  </si>
  <si>
    <t>New Half-Day Seats</t>
  </si>
  <si>
    <t>Total Seats Served by 3PK</t>
  </si>
  <si>
    <t>Students Served in Half Day Slots</t>
  </si>
  <si>
    <t>Students Served in Full Day Slots</t>
  </si>
  <si>
    <t>2018-19 Proxy for unserved four-year-olds</t>
  </si>
  <si>
    <t>Percentage Served         2018-19</t>
  </si>
  <si>
    <t xml:space="preserve">ALBANY        </t>
  </si>
  <si>
    <t>Capital District</t>
  </si>
  <si>
    <t xml:space="preserve">BERNE KNOX    </t>
  </si>
  <si>
    <t xml:space="preserve">BETHLEHEM     </t>
  </si>
  <si>
    <t>RAVENA COEYMAN</t>
  </si>
  <si>
    <t xml:space="preserve">COHOES        </t>
  </si>
  <si>
    <t xml:space="preserve">SOUTH COLONIE </t>
  </si>
  <si>
    <t xml:space="preserve">MENANDS       </t>
  </si>
  <si>
    <t xml:space="preserve">NORTH COLONIE </t>
  </si>
  <si>
    <t xml:space="preserve">GREEN ISLAND  </t>
  </si>
  <si>
    <t xml:space="preserve">GUILDERLAND   </t>
  </si>
  <si>
    <t xml:space="preserve">VOORHEESVILLE </t>
  </si>
  <si>
    <t xml:space="preserve">WATERVLIET    </t>
  </si>
  <si>
    <t xml:space="preserve">ALFRED ALMOND </t>
  </si>
  <si>
    <t>Western New York</t>
  </si>
  <si>
    <t xml:space="preserve">ANDOVER       </t>
  </si>
  <si>
    <t>GENESEE VALLEY</t>
  </si>
  <si>
    <t xml:space="preserve">BELFAST       </t>
  </si>
  <si>
    <t xml:space="preserve">CANASERAGA    </t>
  </si>
  <si>
    <t xml:space="preserve">FRIENDSHIP    </t>
  </si>
  <si>
    <t xml:space="preserve">FILLMORE      </t>
  </si>
  <si>
    <t xml:space="preserve">WHITESVILLE   </t>
  </si>
  <si>
    <t xml:space="preserve">CUBA-RUSHFORD </t>
  </si>
  <si>
    <t xml:space="preserve">SCIO          </t>
  </si>
  <si>
    <t xml:space="preserve">WELLSVILLE    </t>
  </si>
  <si>
    <t>BOLIVAR-RICHBG</t>
  </si>
  <si>
    <t>CHENANGO FORKS</t>
  </si>
  <si>
    <t>Southern Tier</t>
  </si>
  <si>
    <t xml:space="preserve">BINGHAMTON    </t>
  </si>
  <si>
    <t xml:space="preserve">HARPURSVILLE  </t>
  </si>
  <si>
    <t>SUSQUEHANNA VA</t>
  </si>
  <si>
    <t>CHENANGO VALLE</t>
  </si>
  <si>
    <t xml:space="preserve">MAINE ENDWELL </t>
  </si>
  <si>
    <t xml:space="preserve">DEPOSIT       </t>
  </si>
  <si>
    <t xml:space="preserve">WHITNEY POINT </t>
  </si>
  <si>
    <t>UNION-ENDICOTT</t>
  </si>
  <si>
    <t>JOHNSON   CITY</t>
  </si>
  <si>
    <t xml:space="preserve">VESTAL        </t>
  </si>
  <si>
    <t xml:space="preserve">WINDSOR       </t>
  </si>
  <si>
    <t xml:space="preserve">WEST VALLEY   </t>
  </si>
  <si>
    <t>ALLEGANY-LIMES</t>
  </si>
  <si>
    <t xml:space="preserve">ELLICOTTVILLE </t>
  </si>
  <si>
    <t xml:space="preserve">FRANKLINVILLE </t>
  </si>
  <si>
    <t xml:space="preserve">HINSDALE      </t>
  </si>
  <si>
    <t>CATTARAUGUS-LI</t>
  </si>
  <si>
    <t xml:space="preserve">OLEAN         </t>
  </si>
  <si>
    <t xml:space="preserve">GOWANDA       </t>
  </si>
  <si>
    <t xml:space="preserve">PORTVILLE     </t>
  </si>
  <si>
    <t xml:space="preserve">RANDOLPH      </t>
  </si>
  <si>
    <t xml:space="preserve">SALAMANCA     </t>
  </si>
  <si>
    <t>YORKSHRE-PIONE</t>
  </si>
  <si>
    <t xml:space="preserve">AUBURN        </t>
  </si>
  <si>
    <t>Central New York</t>
  </si>
  <si>
    <t xml:space="preserve">WEEDSPORT     </t>
  </si>
  <si>
    <t xml:space="preserve">CATO MERIDIAN </t>
  </si>
  <si>
    <t>SOUTHERN CAYUG</t>
  </si>
  <si>
    <t xml:space="preserve">PORT BYRON    </t>
  </si>
  <si>
    <t xml:space="preserve">MORAVIA       </t>
  </si>
  <si>
    <t xml:space="preserve">UNION SPRINGS </t>
  </si>
  <si>
    <t xml:space="preserve">SOUTHWESTERN  </t>
  </si>
  <si>
    <t xml:space="preserve">FREWSBURG     </t>
  </si>
  <si>
    <t>CASSADAGA VALL</t>
  </si>
  <si>
    <t xml:space="preserve">CHAUTAUQUA    </t>
  </si>
  <si>
    <t xml:space="preserve">PINE VALLEY   </t>
  </si>
  <si>
    <t xml:space="preserve">CLYMER        </t>
  </si>
  <si>
    <t xml:space="preserve">DUNKIRK       </t>
  </si>
  <si>
    <t xml:space="preserve">BEMUS POINT   </t>
  </si>
  <si>
    <t xml:space="preserve">FALCONER      </t>
  </si>
  <si>
    <t xml:space="preserve">SILVER CREEK  </t>
  </si>
  <si>
    <t xml:space="preserve">FORESTVILLE   </t>
  </si>
  <si>
    <t xml:space="preserve">PANAMA        </t>
  </si>
  <si>
    <t xml:space="preserve">JAMESTOWN     </t>
  </si>
  <si>
    <t xml:space="preserve">FREDONIA      </t>
  </si>
  <si>
    <t xml:space="preserve">BROCTON       </t>
  </si>
  <si>
    <t xml:space="preserve">RIPLEY        </t>
  </si>
  <si>
    <t xml:space="preserve">SHERMAN       </t>
  </si>
  <si>
    <t xml:space="preserve">WESTFIELD     </t>
  </si>
  <si>
    <t xml:space="preserve">ELMIRA        </t>
  </si>
  <si>
    <t xml:space="preserve">HORSEHEADS    </t>
  </si>
  <si>
    <t>ELMIRA HEIGHTS</t>
  </si>
  <si>
    <t xml:space="preserve">AFTON         </t>
  </si>
  <si>
    <t>BAINBRIDGE GUI</t>
  </si>
  <si>
    <t xml:space="preserve">GREENE        </t>
  </si>
  <si>
    <t xml:space="preserve">UNADILLA      </t>
  </si>
  <si>
    <t xml:space="preserve">NORWICH       </t>
  </si>
  <si>
    <t>GRGETWN-SO OTS</t>
  </si>
  <si>
    <t xml:space="preserve">OXFORD        </t>
  </si>
  <si>
    <t>SHERBURNE EARL</t>
  </si>
  <si>
    <t>AUSABLE VALLEY</t>
  </si>
  <si>
    <t>North Country</t>
  </si>
  <si>
    <t xml:space="preserve">BEEKMANTOWN   </t>
  </si>
  <si>
    <t xml:space="preserve">NORTHEASTERN  </t>
  </si>
  <si>
    <t xml:space="preserve">CHAZY         </t>
  </si>
  <si>
    <t>NORTHRN ADIRON</t>
  </si>
  <si>
    <t xml:space="preserve">PERU          </t>
  </si>
  <si>
    <t xml:space="preserve">PLATTSBURGH   </t>
  </si>
  <si>
    <t xml:space="preserve">SARANAC       </t>
  </si>
  <si>
    <t>COPAKE-TACONIC</t>
  </si>
  <si>
    <t xml:space="preserve">GERMANTOWN    </t>
  </si>
  <si>
    <t xml:space="preserve">CHATHAM       </t>
  </si>
  <si>
    <t xml:space="preserve">HUDSON        </t>
  </si>
  <si>
    <t xml:space="preserve">KINDERHOOK    </t>
  </si>
  <si>
    <t xml:space="preserve">NEW LEBANON   </t>
  </si>
  <si>
    <t xml:space="preserve">CINCINNATUS   </t>
  </si>
  <si>
    <t xml:space="preserve">CORTLAND      </t>
  </si>
  <si>
    <t xml:space="preserve">MCGRAW        </t>
  </si>
  <si>
    <t xml:space="preserve">HOMER         </t>
  </si>
  <si>
    <t xml:space="preserve">MARATHON      </t>
  </si>
  <si>
    <t xml:space="preserve">ANDES         </t>
  </si>
  <si>
    <t xml:space="preserve">DOWNSVILLE    </t>
  </si>
  <si>
    <t>CHARLOTTE VALL</t>
  </si>
  <si>
    <t xml:space="preserve">DELHI         </t>
  </si>
  <si>
    <t xml:space="preserve">FRANKLIN      </t>
  </si>
  <si>
    <t xml:space="preserve">HANCOCK       </t>
  </si>
  <si>
    <t xml:space="preserve">MARGARETVILLE </t>
  </si>
  <si>
    <t xml:space="preserve">ROXBURY       </t>
  </si>
  <si>
    <t xml:space="preserve">SIDNEY        </t>
  </si>
  <si>
    <t xml:space="preserve">STAMFORD      </t>
  </si>
  <si>
    <t xml:space="preserve">S. KORTRIGHT  </t>
  </si>
  <si>
    <t xml:space="preserve">WALTON        </t>
  </si>
  <si>
    <t xml:space="preserve">BEACON        </t>
  </si>
  <si>
    <t>Hudson Valley</t>
  </si>
  <si>
    <t xml:space="preserve">DOVER         </t>
  </si>
  <si>
    <t xml:space="preserve">HYDE PARK     </t>
  </si>
  <si>
    <t xml:space="preserve">NORTHEAST     </t>
  </si>
  <si>
    <t xml:space="preserve">PAWLING       </t>
  </si>
  <si>
    <t xml:space="preserve">PINE PLAINS   </t>
  </si>
  <si>
    <t xml:space="preserve">POUGHKEEPSIE  </t>
  </si>
  <si>
    <t xml:space="preserve">ARLINGTON     </t>
  </si>
  <si>
    <t xml:space="preserve">SPACKENKILL   </t>
  </si>
  <si>
    <t xml:space="preserve">RED HOOK      </t>
  </si>
  <si>
    <t xml:space="preserve">RHINEBECK     </t>
  </si>
  <si>
    <t xml:space="preserve">WAPPINGERS    </t>
  </si>
  <si>
    <t xml:space="preserve">MILLBROOK     </t>
  </si>
  <si>
    <t xml:space="preserve">ALDEN         </t>
  </si>
  <si>
    <t xml:space="preserve">AMHERST       </t>
  </si>
  <si>
    <t xml:space="preserve">WILLIAMSVILLE </t>
  </si>
  <si>
    <t xml:space="preserve">SWEET HOME    </t>
  </si>
  <si>
    <t xml:space="preserve">EAST AURORA   </t>
  </si>
  <si>
    <t xml:space="preserve">BUFFALO       </t>
  </si>
  <si>
    <t xml:space="preserve">CHEEKTOWAGA   </t>
  </si>
  <si>
    <t xml:space="preserve">MARYVALE      </t>
  </si>
  <si>
    <t>CLEVELAND HILL</t>
  </si>
  <si>
    <t xml:space="preserve">DEPEW         </t>
  </si>
  <si>
    <t xml:space="preserve">SLOAN         </t>
  </si>
  <si>
    <t xml:space="preserve">CLARENCE      </t>
  </si>
  <si>
    <t>SPRINGVILLE-GR</t>
  </si>
  <si>
    <t xml:space="preserve">EDEN          </t>
  </si>
  <si>
    <t xml:space="preserve">IROQUOIS      </t>
  </si>
  <si>
    <t xml:space="preserve">EVANS-BRANT   </t>
  </si>
  <si>
    <t xml:space="preserve">GRAND ISLAND  </t>
  </si>
  <si>
    <t xml:space="preserve">HAMBURG       </t>
  </si>
  <si>
    <t xml:space="preserve">FRONTIER      </t>
  </si>
  <si>
    <t xml:space="preserve">HOLLAND       </t>
  </si>
  <si>
    <t xml:space="preserve">LACKAWANNA    </t>
  </si>
  <si>
    <t xml:space="preserve">LANCASTER     </t>
  </si>
  <si>
    <t xml:space="preserve">AKRON         </t>
  </si>
  <si>
    <t xml:space="preserve">NORTH COLLINS </t>
  </si>
  <si>
    <t xml:space="preserve">ORCHARD PARK  </t>
  </si>
  <si>
    <t xml:space="preserve">TONAWANDA     </t>
  </si>
  <si>
    <t xml:space="preserve">KENMORE       </t>
  </si>
  <si>
    <t xml:space="preserve">WEST SENECA   </t>
  </si>
  <si>
    <t xml:space="preserve">CROWN POINT   </t>
  </si>
  <si>
    <t xml:space="preserve">ELIZABETHTOWN </t>
  </si>
  <si>
    <t xml:space="preserve">KEENE         </t>
  </si>
  <si>
    <t xml:space="preserve">MINERVA       </t>
  </si>
  <si>
    <t xml:space="preserve">MORIAH        </t>
  </si>
  <si>
    <t xml:space="preserve">NEWCOMB       </t>
  </si>
  <si>
    <t xml:space="preserve">LAKE PLACID   </t>
  </si>
  <si>
    <t xml:space="preserve">SCHROON LAKE  </t>
  </si>
  <si>
    <t xml:space="preserve">TICONDEROGA   </t>
  </si>
  <si>
    <t xml:space="preserve">WESTPORT      </t>
  </si>
  <si>
    <t xml:space="preserve">WILLSBORO     </t>
  </si>
  <si>
    <t xml:space="preserve">TUPPER LAKE   </t>
  </si>
  <si>
    <t xml:space="preserve">CHATEAUGAY    </t>
  </si>
  <si>
    <t xml:space="preserve">SALMON RIVER  </t>
  </si>
  <si>
    <t xml:space="preserve">SARANAC LAKE  </t>
  </si>
  <si>
    <t xml:space="preserve">MALONE        </t>
  </si>
  <si>
    <t>BRUSHTON MOIRA</t>
  </si>
  <si>
    <t>ST REGIS FALLS</t>
  </si>
  <si>
    <t xml:space="preserve">WHEELERVILLE  </t>
  </si>
  <si>
    <t>Mohawk Valley</t>
  </si>
  <si>
    <t xml:space="preserve">GLOVERSVILLE  </t>
  </si>
  <si>
    <t xml:space="preserve">JOHNSTOWN     </t>
  </si>
  <si>
    <t xml:space="preserve">MAYFIELD      </t>
  </si>
  <si>
    <t xml:space="preserve">NORTHVILLE    </t>
  </si>
  <si>
    <t>BROADALBIN-PER</t>
  </si>
  <si>
    <t xml:space="preserve">ALEXANDER     </t>
  </si>
  <si>
    <t>Finger Lakes</t>
  </si>
  <si>
    <t xml:space="preserve">BATAVIA       </t>
  </si>
  <si>
    <t xml:space="preserve">BYRON BERGEN  </t>
  </si>
  <si>
    <t xml:space="preserve">ELBA          </t>
  </si>
  <si>
    <t xml:space="preserve">LE ROY        </t>
  </si>
  <si>
    <t>OAKFIELD ALABA</t>
  </si>
  <si>
    <t xml:space="preserve">PAVILION      </t>
  </si>
  <si>
    <t xml:space="preserve">PEMBROKE      </t>
  </si>
  <si>
    <t xml:space="preserve">CAIRO-DURHAM  </t>
  </si>
  <si>
    <t xml:space="preserve">CATSKILL      </t>
  </si>
  <si>
    <t>COXSACKIE ATHE</t>
  </si>
  <si>
    <t xml:space="preserve">GREENVILLE    </t>
  </si>
  <si>
    <t>HUNTER TANNERS</t>
  </si>
  <si>
    <t>WINDHAM ASHLAN</t>
  </si>
  <si>
    <t xml:space="preserve">INDIAN LAKE   </t>
  </si>
  <si>
    <t xml:space="preserve">LAKE PLEASANT </t>
  </si>
  <si>
    <t xml:space="preserve">LONG LAKE     </t>
  </si>
  <si>
    <t xml:space="preserve">WELLS         </t>
  </si>
  <si>
    <t>WEST CANADA VA</t>
  </si>
  <si>
    <t>FRANKFORT-SCHU</t>
  </si>
  <si>
    <t xml:space="preserve">HERKIMER      </t>
  </si>
  <si>
    <t xml:space="preserve">LITTLE FALLS  </t>
  </si>
  <si>
    <t xml:space="preserve">DOLGEVILLE    </t>
  </si>
  <si>
    <t xml:space="preserve">POLAND        </t>
  </si>
  <si>
    <t>VAN HORNSVILLE</t>
  </si>
  <si>
    <t xml:space="preserve">TOWN OF WEBB  </t>
  </si>
  <si>
    <t>MT MARKHAM CSD</t>
  </si>
  <si>
    <t>CENTRAL VALLEY</t>
  </si>
  <si>
    <t xml:space="preserve">S. JEFFERSON  </t>
  </si>
  <si>
    <t xml:space="preserve">ALEXANDRIA    </t>
  </si>
  <si>
    <t xml:space="preserve">INDIAN RIVER  </t>
  </si>
  <si>
    <t xml:space="preserve">GENERAL BROWN </t>
  </si>
  <si>
    <t>THOUSAND ISLAN</t>
  </si>
  <si>
    <t>BELLEVILLE-HEN</t>
  </si>
  <si>
    <t>SACKETS HARBOR</t>
  </si>
  <si>
    <t xml:space="preserve">LYME          </t>
  </si>
  <si>
    <t xml:space="preserve">LA FARGEVILLE </t>
  </si>
  <si>
    <t xml:space="preserve">WATERTOWN     </t>
  </si>
  <si>
    <t xml:space="preserve">CARTHAGE      </t>
  </si>
  <si>
    <t xml:space="preserve">COPENHAGEN    </t>
  </si>
  <si>
    <t xml:space="preserve">HARRISVILLE   </t>
  </si>
  <si>
    <t xml:space="preserve">LOWVILLE      </t>
  </si>
  <si>
    <t xml:space="preserve">SOUTH LEWIS   </t>
  </si>
  <si>
    <t xml:space="preserve">BEAVER RIVER  </t>
  </si>
  <si>
    <t xml:space="preserve">AVON          </t>
  </si>
  <si>
    <t>CALEDONIA MUMF</t>
  </si>
  <si>
    <t xml:space="preserve">GENESEO       </t>
  </si>
  <si>
    <t xml:space="preserve">LIVONIA       </t>
  </si>
  <si>
    <t>MOUNT MORRIS</t>
  </si>
  <si>
    <t xml:space="preserve">DANSVILLE     </t>
  </si>
  <si>
    <t xml:space="preserve">DALTON-NUNDA  </t>
  </si>
  <si>
    <t xml:space="preserve">YORK          </t>
  </si>
  <si>
    <t xml:space="preserve">BROOKFIELD    </t>
  </si>
  <si>
    <t xml:space="preserve">CAZENOVIA     </t>
  </si>
  <si>
    <t xml:space="preserve">DE RUYTER     </t>
  </si>
  <si>
    <t>MORRISVILLE EA</t>
  </si>
  <si>
    <t xml:space="preserve">HAMILTON      </t>
  </si>
  <si>
    <t xml:space="preserve">CANASTOTA     </t>
  </si>
  <si>
    <t xml:space="preserve">MADISON       </t>
  </si>
  <si>
    <t xml:space="preserve">ONEIDA CITY   </t>
  </si>
  <si>
    <t>STOCKBRIDGE VA</t>
  </si>
  <si>
    <t xml:space="preserve">CHITTENANGO   </t>
  </si>
  <si>
    <t xml:space="preserve">BRIGHTON      </t>
  </si>
  <si>
    <t xml:space="preserve">GATES CHILI   </t>
  </si>
  <si>
    <t xml:space="preserve">GREECE        </t>
  </si>
  <si>
    <t>E. IRONDEQUOIT</t>
  </si>
  <si>
    <t>W. IRONDEQUOIT</t>
  </si>
  <si>
    <t xml:space="preserve">HONEOYE FALLS </t>
  </si>
  <si>
    <t xml:space="preserve">SPENCERPORT   </t>
  </si>
  <si>
    <t xml:space="preserve">HILTON        </t>
  </si>
  <si>
    <t xml:space="preserve">PENFIELD      </t>
  </si>
  <si>
    <t xml:space="preserve">FAIRPORT      </t>
  </si>
  <si>
    <t>EAST ROCHESTER</t>
  </si>
  <si>
    <t xml:space="preserve">PITTSFORD     </t>
  </si>
  <si>
    <t>CHURCHVILLE CH</t>
  </si>
  <si>
    <t xml:space="preserve">ROCHESTER     </t>
  </si>
  <si>
    <t>RUSH HENRIETTA</t>
  </si>
  <si>
    <t xml:space="preserve">BROCKPORT     </t>
  </si>
  <si>
    <t xml:space="preserve">WEBSTER       </t>
  </si>
  <si>
    <t>WHEATLAND CHIL</t>
  </si>
  <si>
    <t xml:space="preserve">AMSTERDAM     </t>
  </si>
  <si>
    <t xml:space="preserve">CANAJOHARIE   </t>
  </si>
  <si>
    <t>FONDA FULTONVI</t>
  </si>
  <si>
    <t xml:space="preserve">FORT PLAIN    </t>
  </si>
  <si>
    <t>OP-EPH-ST JHNS</t>
  </si>
  <si>
    <t xml:space="preserve">GLEN COVE     </t>
  </si>
  <si>
    <t>Long Island</t>
  </si>
  <si>
    <t xml:space="preserve">HEMPSTEAD     </t>
  </si>
  <si>
    <t xml:space="preserve">UNIONDALE     </t>
  </si>
  <si>
    <t xml:space="preserve">EAST MEADOW   </t>
  </si>
  <si>
    <t>NORTH BELLMORE</t>
  </si>
  <si>
    <t xml:space="preserve">LEVITTOWN     </t>
  </si>
  <si>
    <t xml:space="preserve">SEAFORD       </t>
  </si>
  <si>
    <t xml:space="preserve">BELLMORE      </t>
  </si>
  <si>
    <t xml:space="preserve">ROOSEVELT     </t>
  </si>
  <si>
    <t xml:space="preserve">FREEPORT      </t>
  </si>
  <si>
    <t xml:space="preserve">BALDWIN       </t>
  </si>
  <si>
    <t xml:space="preserve">OCEANSIDE     </t>
  </si>
  <si>
    <t xml:space="preserve">MALVERNE      </t>
  </si>
  <si>
    <t>V STR THIRTEEN</t>
  </si>
  <si>
    <t>HEWLETT WOODME</t>
  </si>
  <si>
    <t xml:space="preserve">LAWRENCE      </t>
  </si>
  <si>
    <t xml:space="preserve">ELMONT        </t>
  </si>
  <si>
    <t>FRANKLIN SQUAR</t>
  </si>
  <si>
    <t xml:space="preserve">GARDEN CITY   </t>
  </si>
  <si>
    <t xml:space="preserve">EAST ROCKAWAY </t>
  </si>
  <si>
    <t xml:space="preserve">LYNBROOK      </t>
  </si>
  <si>
    <t>ROCKVILLE CENT</t>
  </si>
  <si>
    <t xml:space="preserve">FLORAL PARK   </t>
  </si>
  <si>
    <t xml:space="preserve">WANTAGH       </t>
  </si>
  <si>
    <t>V STR TWENTY-F</t>
  </si>
  <si>
    <t xml:space="preserve">MERRICK       </t>
  </si>
  <si>
    <t xml:space="preserve">ISLAND TREES  </t>
  </si>
  <si>
    <t>WEST HEMPSTEAD</t>
  </si>
  <si>
    <t xml:space="preserve">NORTH MERRICK </t>
  </si>
  <si>
    <t xml:space="preserve">VALLEY STR UF </t>
  </si>
  <si>
    <t xml:space="preserve">ISLAND PARK   </t>
  </si>
  <si>
    <t>VALLEY STR CHS</t>
  </si>
  <si>
    <t xml:space="preserve">SEWANHAKA     </t>
  </si>
  <si>
    <t>BELLMORE-MERRI</t>
  </si>
  <si>
    <t xml:space="preserve">LONG BEACH    </t>
  </si>
  <si>
    <t xml:space="preserve">WESTBURY      </t>
  </si>
  <si>
    <t>EAST WILLISTON</t>
  </si>
  <si>
    <t xml:space="preserve">ROSLYN        </t>
  </si>
  <si>
    <t>PORT WASHINGTO</t>
  </si>
  <si>
    <t xml:space="preserve">NEW HYDE PARK </t>
  </si>
  <si>
    <t xml:space="preserve">MANHASSET     </t>
  </si>
  <si>
    <t xml:space="preserve">GREAT NECK    </t>
  </si>
  <si>
    <t xml:space="preserve">HERRICKS      </t>
  </si>
  <si>
    <t xml:space="preserve">MINEOLA       </t>
  </si>
  <si>
    <t xml:space="preserve">CARLE PLACE   </t>
  </si>
  <si>
    <t xml:space="preserve">NORTH SHORE   </t>
  </si>
  <si>
    <t xml:space="preserve">SYOSSET       </t>
  </si>
  <si>
    <t xml:space="preserve">LOCUST VALLEY </t>
  </si>
  <si>
    <t xml:space="preserve">PLAINVIEW     </t>
  </si>
  <si>
    <t xml:space="preserve">OYSTER BAY    </t>
  </si>
  <si>
    <t xml:space="preserve">JERICHO       </t>
  </si>
  <si>
    <t xml:space="preserve">HICKSVILLE    </t>
  </si>
  <si>
    <t xml:space="preserve">PLAINEDGE     </t>
  </si>
  <si>
    <t xml:space="preserve">BETHPAGE      </t>
  </si>
  <si>
    <t xml:space="preserve">FARMINGDALE   </t>
  </si>
  <si>
    <t xml:space="preserve">MASSAPEQUA    </t>
  </si>
  <si>
    <t xml:space="preserve">NEW YORK CITY </t>
  </si>
  <si>
    <t>LEWISTON PORTE</t>
  </si>
  <si>
    <t xml:space="preserve">LOCKPORT      </t>
  </si>
  <si>
    <t xml:space="preserve">NEWFANE       </t>
  </si>
  <si>
    <t>NIAGARA WHEATF</t>
  </si>
  <si>
    <t xml:space="preserve">NIAGARA FALLS </t>
  </si>
  <si>
    <t xml:space="preserve">N. TONAWANDA  </t>
  </si>
  <si>
    <t xml:space="preserve">STARPOINT     </t>
  </si>
  <si>
    <t>ROYALTON HARTL</t>
  </si>
  <si>
    <t xml:space="preserve">BARKER        </t>
  </si>
  <si>
    <t xml:space="preserve">WILSON        </t>
  </si>
  <si>
    <t xml:space="preserve">ADIRONDACK    </t>
  </si>
  <si>
    <t xml:space="preserve">CAMDEN        </t>
  </si>
  <si>
    <t xml:space="preserve">CLINTON       </t>
  </si>
  <si>
    <t xml:space="preserve">NEW HARTFORD  </t>
  </si>
  <si>
    <t>NEW YORK MILLS</t>
  </si>
  <si>
    <t>SAUQUOIT VALLE</t>
  </si>
  <si>
    <t xml:space="preserve">REMSEN        </t>
  </si>
  <si>
    <t xml:space="preserve">ROME          </t>
  </si>
  <si>
    <t xml:space="preserve">WATERVILLE    </t>
  </si>
  <si>
    <t xml:space="preserve">SHERRILL      </t>
  </si>
  <si>
    <t>HOLLAND PATENT</t>
  </si>
  <si>
    <t xml:space="preserve">UTICA         </t>
  </si>
  <si>
    <t xml:space="preserve">WESTMORELAND  </t>
  </si>
  <si>
    <t xml:space="preserve">ORISKANY      </t>
  </si>
  <si>
    <t xml:space="preserve">WHITESBORO    </t>
  </si>
  <si>
    <t xml:space="preserve">WEST GENESEE  </t>
  </si>
  <si>
    <t>NORTH SYRACUSE</t>
  </si>
  <si>
    <t>E SYRACUSE-MIN</t>
  </si>
  <si>
    <t>JAMESVILLE-DEW</t>
  </si>
  <si>
    <t>JORDAN ELBRIDG</t>
  </si>
  <si>
    <t xml:space="preserve">FABIUS-POMPEY </t>
  </si>
  <si>
    <t xml:space="preserve">WESTHILL      </t>
  </si>
  <si>
    <t xml:space="preserve">SOLVAY        </t>
  </si>
  <si>
    <t xml:space="preserve">LA FAYETTE    </t>
  </si>
  <si>
    <t xml:space="preserve">BALDWINSVILLE </t>
  </si>
  <si>
    <t xml:space="preserve">FAYETTEVILLE  </t>
  </si>
  <si>
    <t xml:space="preserve">MARCELLUS     </t>
  </si>
  <si>
    <t xml:space="preserve">ONONDAGA      </t>
  </si>
  <si>
    <t xml:space="preserve">LIVERPOOL     </t>
  </si>
  <si>
    <t xml:space="preserve">LYNCOURT      </t>
  </si>
  <si>
    <t xml:space="preserve">SKANEATELES   </t>
  </si>
  <si>
    <t xml:space="preserve">SYRACUSE      </t>
  </si>
  <si>
    <t xml:space="preserve">TULLY         </t>
  </si>
  <si>
    <t xml:space="preserve">CANANDAIGUA   </t>
  </si>
  <si>
    <t>EAST BLOOMFIEL</t>
  </si>
  <si>
    <t xml:space="preserve">GENEVA        </t>
  </si>
  <si>
    <t>GORHAM-MIDDLES</t>
  </si>
  <si>
    <t>MANCHSTR-SHRTS</t>
  </si>
  <si>
    <t xml:space="preserve">NAPLES        </t>
  </si>
  <si>
    <t>PHELPS-CLIFTON</t>
  </si>
  <si>
    <t xml:space="preserve">HONEOYE       </t>
  </si>
  <si>
    <t xml:space="preserve">VICTOR        </t>
  </si>
  <si>
    <t>WASHINGTONVILL</t>
  </si>
  <si>
    <t xml:space="preserve">CHESTER       </t>
  </si>
  <si>
    <t xml:space="preserve">CORNWALL      </t>
  </si>
  <si>
    <t xml:space="preserve">PINE BUSH     </t>
  </si>
  <si>
    <t xml:space="preserve">GOSHEN        </t>
  </si>
  <si>
    <t>HIGHLAND FALLS</t>
  </si>
  <si>
    <t xml:space="preserve">MIDDLETOWN    </t>
  </si>
  <si>
    <t>MINISINK VALLE</t>
  </si>
  <si>
    <t>MONROE WOODBUR</t>
  </si>
  <si>
    <t xml:space="preserve">KIRYAS JOEL   </t>
  </si>
  <si>
    <t>VALLEY-MONTGMR</t>
  </si>
  <si>
    <t xml:space="preserve">NEWBURGH      </t>
  </si>
  <si>
    <t xml:space="preserve">PORT JERVIS   </t>
  </si>
  <si>
    <t xml:space="preserve">TUXEDO        </t>
  </si>
  <si>
    <t>WARWICK VALLEY</t>
  </si>
  <si>
    <t>GREENWOOD LAKE</t>
  </si>
  <si>
    <t xml:space="preserve">FLORIDA       </t>
  </si>
  <si>
    <t xml:space="preserve">ALBION        </t>
  </si>
  <si>
    <t xml:space="preserve">KENDALL       </t>
  </si>
  <si>
    <t xml:space="preserve">HOLLEY        </t>
  </si>
  <si>
    <t xml:space="preserve">MEDINA        </t>
  </si>
  <si>
    <t xml:space="preserve">LYNDONVILLE   </t>
  </si>
  <si>
    <t xml:space="preserve">ALTMAR PARISH </t>
  </si>
  <si>
    <t xml:space="preserve">FULTON        </t>
  </si>
  <si>
    <t xml:space="preserve">HANNIBAL      </t>
  </si>
  <si>
    <t>CENTRAL SQUARE</t>
  </si>
  <si>
    <t xml:space="preserve">MEXICO        </t>
  </si>
  <si>
    <t xml:space="preserve">OSWEGO        </t>
  </si>
  <si>
    <t xml:space="preserve">PULASKI       </t>
  </si>
  <si>
    <t xml:space="preserve">SANDY CREEK   </t>
  </si>
  <si>
    <t xml:space="preserve">PHOENIX       </t>
  </si>
  <si>
    <t>GLBTSVLLE-MT U</t>
  </si>
  <si>
    <t xml:space="preserve">EDMESTON      </t>
  </si>
  <si>
    <t xml:space="preserve">LAURENS       </t>
  </si>
  <si>
    <t xml:space="preserve">SCHENEVUS     </t>
  </si>
  <si>
    <t xml:space="preserve">MILFORD       </t>
  </si>
  <si>
    <t xml:space="preserve">MORRIS        </t>
  </si>
  <si>
    <t xml:space="preserve">ONEONTA       </t>
  </si>
  <si>
    <t>OTEGO-UNADILLA</t>
  </si>
  <si>
    <t xml:space="preserve">COOPERSTOWN   </t>
  </si>
  <si>
    <t>RICHFIELD SPRI</t>
  </si>
  <si>
    <t>CHERRY VLY-SPR</t>
  </si>
  <si>
    <t xml:space="preserve">WORCESTER     </t>
  </si>
  <si>
    <t xml:space="preserve">MAHOPAC       </t>
  </si>
  <si>
    <t xml:space="preserve">CARMEL        </t>
  </si>
  <si>
    <t xml:space="preserve">HALDANE       </t>
  </si>
  <si>
    <t xml:space="preserve">GARRISON      </t>
  </si>
  <si>
    <t xml:space="preserve">PUTNAM VALLEY </t>
  </si>
  <si>
    <t xml:space="preserve">BREWSTER      </t>
  </si>
  <si>
    <t xml:space="preserve">BERLIN        </t>
  </si>
  <si>
    <t>BRUNSWICK CENT</t>
  </si>
  <si>
    <t>EAST GREENBUSH</t>
  </si>
  <si>
    <t xml:space="preserve">HOOSICK FALLS </t>
  </si>
  <si>
    <t xml:space="preserve">LANSINGBURGH  </t>
  </si>
  <si>
    <t xml:space="preserve">WYNANTSKILL   </t>
  </si>
  <si>
    <t xml:space="preserve">RENSSELAER    </t>
  </si>
  <si>
    <t xml:space="preserve">AVERILL PARK  </t>
  </si>
  <si>
    <t xml:space="preserve">HOOSIC VALLEY </t>
  </si>
  <si>
    <t xml:space="preserve">SCHODACK      </t>
  </si>
  <si>
    <t xml:space="preserve">TROY          </t>
  </si>
  <si>
    <t xml:space="preserve">CLARKSTOWN    </t>
  </si>
  <si>
    <t xml:space="preserve">NANUET        </t>
  </si>
  <si>
    <t xml:space="preserve">HAVERSTRAW-ST </t>
  </si>
  <si>
    <t xml:space="preserve">S. ORANGETOWN </t>
  </si>
  <si>
    <t xml:space="preserve">NYACK         </t>
  </si>
  <si>
    <t xml:space="preserve">PEARL RIVER   </t>
  </si>
  <si>
    <t>RAMAPO (Suffern)</t>
  </si>
  <si>
    <t xml:space="preserve">EAST RAMAPO   </t>
  </si>
  <si>
    <t xml:space="preserve">BRASHER FALLS </t>
  </si>
  <si>
    <t xml:space="preserve">CANTON        </t>
  </si>
  <si>
    <t xml:space="preserve">CLIFTON FINE  </t>
  </si>
  <si>
    <t>COLTON PIERREP</t>
  </si>
  <si>
    <t xml:space="preserve">GOUVERNEUR    </t>
  </si>
  <si>
    <t xml:space="preserve">HAMMOND       </t>
  </si>
  <si>
    <t xml:space="preserve">HERMON DEKALB </t>
  </si>
  <si>
    <t xml:space="preserve">LISBON        </t>
  </si>
  <si>
    <t>MADRID WADDING</t>
  </si>
  <si>
    <t xml:space="preserve">MASSENA       </t>
  </si>
  <si>
    <t xml:space="preserve">MORRISTOWN    </t>
  </si>
  <si>
    <t>NORWOOD NORFOL</t>
  </si>
  <si>
    <t xml:space="preserve">OGDENSBURG    </t>
  </si>
  <si>
    <t xml:space="preserve">HEUVELTON     </t>
  </si>
  <si>
    <t xml:space="preserve">PARISHVILLE   </t>
  </si>
  <si>
    <t xml:space="preserve">POTSDAM       </t>
  </si>
  <si>
    <t xml:space="preserve">EDWARDS-KNOX  </t>
  </si>
  <si>
    <t xml:space="preserve">BURNT HILLS   </t>
  </si>
  <si>
    <t xml:space="preserve">SHENENDEHOWA  </t>
  </si>
  <si>
    <t xml:space="preserve">CORINTH       </t>
  </si>
  <si>
    <t xml:space="preserve">EDINBURG      </t>
  </si>
  <si>
    <t xml:space="preserve">GALWAY        </t>
  </si>
  <si>
    <t xml:space="preserve">MECHANICVILLE </t>
  </si>
  <si>
    <t xml:space="preserve">BALLSTON SPA  </t>
  </si>
  <si>
    <t>S. GLENS FALLS</t>
  </si>
  <si>
    <t xml:space="preserve">SCHUYLERVILLE </t>
  </si>
  <si>
    <t>SARATOGA SPRIN</t>
  </si>
  <si>
    <t xml:space="preserve">STILLWATER    </t>
  </si>
  <si>
    <t xml:space="preserve">WATERFORD     </t>
  </si>
  <si>
    <t xml:space="preserve">DUANESBURG    </t>
  </si>
  <si>
    <t>SCOTIA GLENVIL</t>
  </si>
  <si>
    <t xml:space="preserve">NISKAYUNA     </t>
  </si>
  <si>
    <t xml:space="preserve">SCHALMONT     </t>
  </si>
  <si>
    <t xml:space="preserve">MOHONASEN     </t>
  </si>
  <si>
    <t xml:space="preserve">SCHENECTADY   </t>
  </si>
  <si>
    <t>GILBOA CONESVI</t>
  </si>
  <si>
    <t xml:space="preserve">JEFFERSON     </t>
  </si>
  <si>
    <t xml:space="preserve">MIDDLEBURGH   </t>
  </si>
  <si>
    <t>COBLESKL-RICHM</t>
  </si>
  <si>
    <t xml:space="preserve">SCHOHARIE     </t>
  </si>
  <si>
    <t>SHARON SPRINGS</t>
  </si>
  <si>
    <t>ODESSA MONTOUR</t>
  </si>
  <si>
    <t xml:space="preserve">WATKINS GLEN  </t>
  </si>
  <si>
    <t xml:space="preserve">SOUTH SENECA  </t>
  </si>
  <si>
    <t xml:space="preserve">ROMULUS       </t>
  </si>
  <si>
    <t xml:space="preserve">SENECA FALLS  </t>
  </si>
  <si>
    <t xml:space="preserve">WATERLOO CENT </t>
  </si>
  <si>
    <t xml:space="preserve">ADDISON       </t>
  </si>
  <si>
    <t xml:space="preserve">AVOCA         </t>
  </si>
  <si>
    <t xml:space="preserve">BATH          </t>
  </si>
  <si>
    <t xml:space="preserve">BRADFORD      </t>
  </si>
  <si>
    <t>CAMPBELL-SAVON</t>
  </si>
  <si>
    <t xml:space="preserve">CORNING       </t>
  </si>
  <si>
    <t>CANISTEO-GREEN</t>
  </si>
  <si>
    <t xml:space="preserve">HORNELL       </t>
  </si>
  <si>
    <t xml:space="preserve">ARKPORT       </t>
  </si>
  <si>
    <t xml:space="preserve">PRATTSBURG    </t>
  </si>
  <si>
    <t>JASPER-TRPSBRG</t>
  </si>
  <si>
    <t xml:space="preserve">HAMMONDSPORT  </t>
  </si>
  <si>
    <t>WAYLAND-COHOCT</t>
  </si>
  <si>
    <t xml:space="preserve">BABYLON       </t>
  </si>
  <si>
    <t xml:space="preserve">WEST BABYLON  </t>
  </si>
  <si>
    <t>LOCKPORT (N. Babylon)</t>
  </si>
  <si>
    <t xml:space="preserve">LINDENHURST   </t>
  </si>
  <si>
    <t xml:space="preserve">COPIAGUE      </t>
  </si>
  <si>
    <t xml:space="preserve">AMITYVILLE    </t>
  </si>
  <si>
    <t xml:space="preserve">DEER PARK     </t>
  </si>
  <si>
    <t xml:space="preserve">WYANDANCH     </t>
  </si>
  <si>
    <t xml:space="preserve">THREE VILLAGE </t>
  </si>
  <si>
    <t xml:space="preserve">COMSEWOGUE    </t>
  </si>
  <si>
    <t xml:space="preserve">SACHEM        </t>
  </si>
  <si>
    <t>PORT JEFFERSON</t>
  </si>
  <si>
    <t xml:space="preserve">MOUNT SINAI   </t>
  </si>
  <si>
    <t xml:space="preserve">MILLER PLACE  </t>
  </si>
  <si>
    <t xml:space="preserve">ROCKY POINT   </t>
  </si>
  <si>
    <t>MIDDLE COUNTRY</t>
  </si>
  <si>
    <t xml:space="preserve">LONGWOOD      </t>
  </si>
  <si>
    <t>PATCHOGUE-MEDF</t>
  </si>
  <si>
    <t xml:space="preserve">WILLIAM FLOYD </t>
  </si>
  <si>
    <t>CENTER MORICHE</t>
  </si>
  <si>
    <t xml:space="preserve">EAST MORICHES </t>
  </si>
  <si>
    <t xml:space="preserve">SOUTH COUNTRY </t>
  </si>
  <si>
    <t xml:space="preserve">EAST HAMPTON  </t>
  </si>
  <si>
    <t xml:space="preserve">AMAGANSETT    </t>
  </si>
  <si>
    <t xml:space="preserve">SPRINGS       </t>
  </si>
  <si>
    <t xml:space="preserve">SAG HARBOR    </t>
  </si>
  <si>
    <t xml:space="preserve">MONTAUK       </t>
  </si>
  <si>
    <t xml:space="preserve">ELWOOD        </t>
  </si>
  <si>
    <t>COLD SPRING HA</t>
  </si>
  <si>
    <t xml:space="preserve">HUNTINGTON    </t>
  </si>
  <si>
    <t xml:space="preserve">NORTHPORT     </t>
  </si>
  <si>
    <t>HALF HOLLOW HI</t>
  </si>
  <si>
    <t xml:space="preserve">HARBORFIELDS  </t>
  </si>
  <si>
    <t xml:space="preserve">COMMACK       </t>
  </si>
  <si>
    <t xml:space="preserve">S. HUNTINGTON </t>
  </si>
  <si>
    <t xml:space="preserve">BAY SHORE     </t>
  </si>
  <si>
    <t xml:space="preserve">ISLIP         </t>
  </si>
  <si>
    <t xml:space="preserve">EAST ISLIP    </t>
  </si>
  <si>
    <t xml:space="preserve">SAYVILLE      </t>
  </si>
  <si>
    <t>BAYPORT BLUE P</t>
  </si>
  <si>
    <t xml:space="preserve">HAUPPAUGE     </t>
  </si>
  <si>
    <t xml:space="preserve">CONNETQUOT    </t>
  </si>
  <si>
    <t xml:space="preserve">WEST ISLIP    </t>
  </si>
  <si>
    <t xml:space="preserve">BRENTWOOD     </t>
  </si>
  <si>
    <t xml:space="preserve">CENTRAL ISLIP </t>
  </si>
  <si>
    <t xml:space="preserve">FIRE ISLAND   </t>
  </si>
  <si>
    <t>SHOREHAM-WADIN</t>
  </si>
  <si>
    <t xml:space="preserve">RIVERHEAD     </t>
  </si>
  <si>
    <t>SHELTER ISLAND</t>
  </si>
  <si>
    <t xml:space="preserve">SMITHTOWN     </t>
  </si>
  <si>
    <t xml:space="preserve">KINGS PARK    </t>
  </si>
  <si>
    <t xml:space="preserve">REMSENBURG    </t>
  </si>
  <si>
    <t>WESTHAMPTON BE</t>
  </si>
  <si>
    <t xml:space="preserve">QUOGUE        </t>
  </si>
  <si>
    <t xml:space="preserve">HAMPTON BAYS  </t>
  </si>
  <si>
    <t xml:space="preserve">SOUTHAMPTON   </t>
  </si>
  <si>
    <t xml:space="preserve">BRIDGEHAMPTON </t>
  </si>
  <si>
    <t>EASTPORT-SOUTH</t>
  </si>
  <si>
    <t>TUCKAHOE COMMO</t>
  </si>
  <si>
    <t xml:space="preserve">EAST QUOGUE   </t>
  </si>
  <si>
    <t xml:space="preserve">OYSTERPONDS   </t>
  </si>
  <si>
    <t>FISHERS ISLAND</t>
  </si>
  <si>
    <t xml:space="preserve">SOUTHOLD      </t>
  </si>
  <si>
    <t xml:space="preserve">GREENPORT     </t>
  </si>
  <si>
    <t>MATTITUCK-CUTC</t>
  </si>
  <si>
    <t xml:space="preserve">FALLSBURGH    </t>
  </si>
  <si>
    <t xml:space="preserve">ELDRED        </t>
  </si>
  <si>
    <t xml:space="preserve">LIBERTY       </t>
  </si>
  <si>
    <t xml:space="preserve">TRI VALLEY    </t>
  </si>
  <si>
    <t xml:space="preserve">ROSCOE        </t>
  </si>
  <si>
    <t>LIVINGSTON MAN</t>
  </si>
  <si>
    <t xml:space="preserve">MONTICELLO    </t>
  </si>
  <si>
    <t>SULLIVAN WEST (Jeff Youngsville)</t>
  </si>
  <si>
    <t xml:space="preserve">WAVERLY       </t>
  </si>
  <si>
    <t xml:space="preserve">CANDOR        </t>
  </si>
  <si>
    <t xml:space="preserve">NEWARK VALLEY </t>
  </si>
  <si>
    <t>OWEGO-APALACHI</t>
  </si>
  <si>
    <t>SPENCER VAN ET</t>
  </si>
  <si>
    <t xml:space="preserve">TIOGA         </t>
  </si>
  <si>
    <t xml:space="preserve">DRYDEN        </t>
  </si>
  <si>
    <t xml:space="preserve">GROTON        </t>
  </si>
  <si>
    <t xml:space="preserve">ITHACA        </t>
  </si>
  <si>
    <t xml:space="preserve">LANSING       </t>
  </si>
  <si>
    <t xml:space="preserve">NEWFIELD      </t>
  </si>
  <si>
    <t xml:space="preserve">TRUMANSBURG   </t>
  </si>
  <si>
    <t xml:space="preserve">KINGSTON      </t>
  </si>
  <si>
    <t xml:space="preserve">HIGHLAND      </t>
  </si>
  <si>
    <t>RONDOUT VALLEY</t>
  </si>
  <si>
    <t xml:space="preserve">MARLBORO      </t>
  </si>
  <si>
    <t xml:space="preserve">NEW PALTZ     </t>
  </si>
  <si>
    <t xml:space="preserve">ONTEORA       </t>
  </si>
  <si>
    <t xml:space="preserve">SAUGERTIES    </t>
  </si>
  <si>
    <t xml:space="preserve">WALLKILL      </t>
  </si>
  <si>
    <t xml:space="preserve">ELLENVILLE    </t>
  </si>
  <si>
    <t xml:space="preserve">BOLTON        </t>
  </si>
  <si>
    <t xml:space="preserve">NORTH WARREN  </t>
  </si>
  <si>
    <t xml:space="preserve">GLENS FALLS   </t>
  </si>
  <si>
    <t xml:space="preserve">JOHNSBURG     </t>
  </si>
  <si>
    <t xml:space="preserve">LAKE GEORGE   </t>
  </si>
  <si>
    <t>HADLEY LUZERNE</t>
  </si>
  <si>
    <t xml:space="preserve">QUEENSBURY    </t>
  </si>
  <si>
    <t>GLENS FALLS CO</t>
  </si>
  <si>
    <t xml:space="preserve">WARRENSBURG   </t>
  </si>
  <si>
    <t xml:space="preserve">ARGYLE        </t>
  </si>
  <si>
    <t xml:space="preserve">FORT ANN      </t>
  </si>
  <si>
    <t xml:space="preserve">FORT EDWARD   </t>
  </si>
  <si>
    <t xml:space="preserve">GRANVILLE     </t>
  </si>
  <si>
    <t xml:space="preserve">GREENWICH     </t>
  </si>
  <si>
    <t xml:space="preserve">HARTFORD      </t>
  </si>
  <si>
    <t xml:space="preserve">HUDSON FALLS  </t>
  </si>
  <si>
    <t xml:space="preserve">PUTNAM        </t>
  </si>
  <si>
    <t xml:space="preserve">SALEM         </t>
  </si>
  <si>
    <t xml:space="preserve">CAMBRIDGE     </t>
  </si>
  <si>
    <t xml:space="preserve">WHITEHALL     </t>
  </si>
  <si>
    <t xml:space="preserve">NEWARK        </t>
  </si>
  <si>
    <t>CLYDE-SAVANNAH</t>
  </si>
  <si>
    <t xml:space="preserve">LYONS         </t>
  </si>
  <si>
    <t xml:space="preserve">MARION        </t>
  </si>
  <si>
    <t xml:space="preserve">WAYNE         </t>
  </si>
  <si>
    <t>PALMYRA-MACEDO</t>
  </si>
  <si>
    <t xml:space="preserve">GANANDA       </t>
  </si>
  <si>
    <t xml:space="preserve">SODUS         </t>
  </si>
  <si>
    <t xml:space="preserve">WILLIAMSON    </t>
  </si>
  <si>
    <t>N. ROSE-WOLCOT</t>
  </si>
  <si>
    <t xml:space="preserve">RED CREEK     </t>
  </si>
  <si>
    <t>KATONAH LEWISB</t>
  </si>
  <si>
    <t xml:space="preserve">BEDFORD       </t>
  </si>
  <si>
    <t xml:space="preserve">CROTON HARMON </t>
  </si>
  <si>
    <t>HENDRICK HUDSO</t>
  </si>
  <si>
    <t xml:space="preserve">EASTCHESTER   </t>
  </si>
  <si>
    <t xml:space="preserve">TUCKAHOE      </t>
  </si>
  <si>
    <t xml:space="preserve">BRONXVILLE    </t>
  </si>
  <si>
    <t xml:space="preserve">TARRYTOWN     </t>
  </si>
  <si>
    <t xml:space="preserve">IRVINGTON     </t>
  </si>
  <si>
    <t xml:space="preserve">DOBBS FERRY   </t>
  </si>
  <si>
    <t>HASTINGS ON HU</t>
  </si>
  <si>
    <t xml:space="preserve">ARDSLEY       </t>
  </si>
  <si>
    <t xml:space="preserve">EDGEMONT      </t>
  </si>
  <si>
    <t xml:space="preserve">GREENBURGH    </t>
  </si>
  <si>
    <t xml:space="preserve">ELMSFORD      </t>
  </si>
  <si>
    <t xml:space="preserve">HARRISON      </t>
  </si>
  <si>
    <t xml:space="preserve">MAMARONECK    </t>
  </si>
  <si>
    <t xml:space="preserve">MT PLEAS CENT </t>
  </si>
  <si>
    <t>POCANTICO HILL</t>
  </si>
  <si>
    <t xml:space="preserve">VALHALLA      </t>
  </si>
  <si>
    <t xml:space="preserve">PLEASANTVILLE </t>
  </si>
  <si>
    <t xml:space="preserve">MOUNT VERNON  </t>
  </si>
  <si>
    <t xml:space="preserve">CHAPPAQUA     </t>
  </si>
  <si>
    <t xml:space="preserve">NEW ROCHELLE  </t>
  </si>
  <si>
    <t xml:space="preserve">BYRAM HILLS   </t>
  </si>
  <si>
    <t xml:space="preserve">NORTH SALEM   </t>
  </si>
  <si>
    <t xml:space="preserve">OSSINING      </t>
  </si>
  <si>
    <t>BRIARCLIFF MAN</t>
  </si>
  <si>
    <t xml:space="preserve">PEEKSKILL     </t>
  </si>
  <si>
    <t xml:space="preserve">PELHAM        </t>
  </si>
  <si>
    <t xml:space="preserve">RYE           </t>
  </si>
  <si>
    <t xml:space="preserve">RYE NECK      </t>
  </si>
  <si>
    <t xml:space="preserve">PORT CHESTER  </t>
  </si>
  <si>
    <t>BLIND BROOK-RY</t>
  </si>
  <si>
    <t xml:space="preserve">SCARSDALE     </t>
  </si>
  <si>
    <t xml:space="preserve">SOMERS        </t>
  </si>
  <si>
    <t xml:space="preserve">WHITE PLAINS  </t>
  </si>
  <si>
    <t xml:space="preserve">YONKERS       </t>
  </si>
  <si>
    <t xml:space="preserve">LAKELAND      </t>
  </si>
  <si>
    <t xml:space="preserve">YORKTOWN      </t>
  </si>
  <si>
    <t xml:space="preserve">ATTICA        </t>
  </si>
  <si>
    <t xml:space="preserve">LETCHWORTH    </t>
  </si>
  <si>
    <t xml:space="preserve">WYOMING       </t>
  </si>
  <si>
    <t xml:space="preserve">PERRY         </t>
  </si>
  <si>
    <t xml:space="preserve">WARSAW        </t>
  </si>
  <si>
    <t xml:space="preserve">PENN  YAN     </t>
  </si>
  <si>
    <t xml:space="preserve">DUNDEE        </t>
  </si>
  <si>
    <t>Statewide</t>
  </si>
  <si>
    <t>Universal Prekindergarten  (2019-20)</t>
  </si>
  <si>
    <t>Statewide Universal Full-Day PreK (2019-20)</t>
  </si>
  <si>
    <t>Expanded 3- and 4- year old PreK (4)  (2019-20)</t>
  </si>
  <si>
    <t>2018-19 PROXY FOR UNSERVED FOUR-YEAR-OLDS</t>
  </si>
  <si>
    <t>Percentage Served         2017-18</t>
  </si>
  <si>
    <t>BOQUET VALLEY CSD</t>
  </si>
  <si>
    <t>Universal Prekindergarten  (2020-21)</t>
  </si>
  <si>
    <t>Statewide Universal Full-Day PreK (2020-21)</t>
  </si>
  <si>
    <t>Targeted Prekindergarten (2020-21)</t>
  </si>
  <si>
    <t>Half-Day UPK 3-Yr.-Olds</t>
  </si>
  <si>
    <t>Half-Day UPK 4-Yr.-Olds</t>
  </si>
  <si>
    <t>Full-Day UPK 3-Yr.-Olds</t>
  </si>
  <si>
    <t>Full-Day UPK 4-Yr.-Olds</t>
  </si>
  <si>
    <t>Total TPK              (Half and Full Day)</t>
  </si>
  <si>
    <t>Half-Day TPK 3-Yr.-Olds</t>
  </si>
  <si>
    <t>Half-Day TPK 4-Yr.-Olds</t>
  </si>
  <si>
    <t>Total Half-Day TPK</t>
  </si>
  <si>
    <t>Full-Day TPK 3-Yr.-Olds</t>
  </si>
  <si>
    <t>Full-Day TPK 4-Yr.-Olds</t>
  </si>
  <si>
    <t>Total Full-Day TPK</t>
  </si>
  <si>
    <t>2020-21 PROXY FOR UNSERVED FOUR-YEAR-OLDS</t>
  </si>
  <si>
    <t>Percentage Served         2020-21</t>
  </si>
  <si>
    <t>State Funded Universal Prekindergarten  (2021-22)</t>
  </si>
  <si>
    <t>Federally Funded Universal PreK (2021-22)</t>
  </si>
  <si>
    <t>Statewide Universal Full-Day PreK (2021-22)</t>
  </si>
  <si>
    <t>Federally Funded Universal PreK Expansion Grant for New Full-Day  4-Yr.-Olds (2021-22)</t>
  </si>
  <si>
    <t>Targeted Prekindergarten (2021-22)</t>
  </si>
  <si>
    <t>Total Seats Served by Federal SUFDPK</t>
  </si>
  <si>
    <t>2021-22 PROXY FOR UNSERVED FOUR-YEAR-OLDS</t>
  </si>
  <si>
    <t>Percentage Served         2021-22</t>
  </si>
  <si>
    <t>STATE DISTRICT ID</t>
  </si>
  <si>
    <t>DISTRICT NAME</t>
  </si>
  <si>
    <t>KG (TOTAL 22-23)</t>
  </si>
  <si>
    <t>KG (TOTAL 21-22)</t>
  </si>
  <si>
    <t>KG (TOTAL 20-21)</t>
  </si>
  <si>
    <t>KG (TOTAL 19-20)</t>
  </si>
  <si>
    <t>KG (TOTAL 18-19)</t>
  </si>
  <si>
    <t>010100010000</t>
  </si>
  <si>
    <t>ALBANY</t>
  </si>
  <si>
    <t>010201040000</t>
  </si>
  <si>
    <t>BERNE KNOX</t>
  </si>
  <si>
    <t>010306060000</t>
  </si>
  <si>
    <t>BETHLEHEM</t>
  </si>
  <si>
    <t>010402060000</t>
  </si>
  <si>
    <t>RAVENA COEYMANS</t>
  </si>
  <si>
    <t>010500010000</t>
  </si>
  <si>
    <t>COHOES</t>
  </si>
  <si>
    <t>010601060000</t>
  </si>
  <si>
    <t>SOUTH COLONIE</t>
  </si>
  <si>
    <t>010615020000</t>
  </si>
  <si>
    <t>MENANDS</t>
  </si>
  <si>
    <t>010623060000</t>
  </si>
  <si>
    <t>NORTH COLONIE CSD</t>
  </si>
  <si>
    <t>010701030000</t>
  </si>
  <si>
    <t>GREEN ISLAND</t>
  </si>
  <si>
    <t>010802060000</t>
  </si>
  <si>
    <t>GUILDERLAND</t>
  </si>
  <si>
    <t>011003060000</t>
  </si>
  <si>
    <t>VOORHEESVILLE</t>
  </si>
  <si>
    <t>011200010000</t>
  </si>
  <si>
    <t>WATERVLIET</t>
  </si>
  <si>
    <t>020101040000</t>
  </si>
  <si>
    <t>ALFRED ALMOND</t>
  </si>
  <si>
    <t>020601040000</t>
  </si>
  <si>
    <t>ANDOVER</t>
  </si>
  <si>
    <t>020702040000</t>
  </si>
  <si>
    <t>GENESEE VALLEY CSD</t>
  </si>
  <si>
    <t>020801040000</t>
  </si>
  <si>
    <t>BELFAST</t>
  </si>
  <si>
    <t>021102040000</t>
  </si>
  <si>
    <t>CANASERAGA</t>
  </si>
  <si>
    <t>021601040000</t>
  </si>
  <si>
    <t>FRIENDSHIP</t>
  </si>
  <si>
    <t>022001040000</t>
  </si>
  <si>
    <t>FILLMORE</t>
  </si>
  <si>
    <t>022101040000</t>
  </si>
  <si>
    <t>WHITESVILLE</t>
  </si>
  <si>
    <t>022302040000</t>
  </si>
  <si>
    <t>CUBA-RUSHFORD</t>
  </si>
  <si>
    <t>022401040000</t>
  </si>
  <si>
    <t>SCIO</t>
  </si>
  <si>
    <t>022601060000</t>
  </si>
  <si>
    <t>WELLSVILLE</t>
  </si>
  <si>
    <t>022902040000</t>
  </si>
  <si>
    <t>BOLIVAR-RICHBURG</t>
  </si>
  <si>
    <t>030101060000</t>
  </si>
  <si>
    <t>030200010000</t>
  </si>
  <si>
    <t>BINGHAMTON</t>
  </si>
  <si>
    <t>030501040000</t>
  </si>
  <si>
    <t>HARPURSVILLE</t>
  </si>
  <si>
    <t>030601060000</t>
  </si>
  <si>
    <t>SUSQUEHANNA VALLEY</t>
  </si>
  <si>
    <t>030701060000</t>
  </si>
  <si>
    <t>CHENANGO VALLEY</t>
  </si>
  <si>
    <t>031101060000</t>
  </si>
  <si>
    <t>MAINE ENDWELL</t>
  </si>
  <si>
    <t>031301040000</t>
  </si>
  <si>
    <t>DEPOSIT</t>
  </si>
  <si>
    <t>031401060000</t>
  </si>
  <si>
    <t>WHITNEY POINT</t>
  </si>
  <si>
    <t>031501060000</t>
  </si>
  <si>
    <t>031502060000</t>
  </si>
  <si>
    <t>JOHNSON CITY</t>
  </si>
  <si>
    <t>031601060000</t>
  </si>
  <si>
    <t>VESTAL</t>
  </si>
  <si>
    <t>031701060000</t>
  </si>
  <si>
    <t>WINDSOR</t>
  </si>
  <si>
    <t>040204040000</t>
  </si>
  <si>
    <t>WEST VALLEY</t>
  </si>
  <si>
    <t>040302060000</t>
  </si>
  <si>
    <t>ALLEGANY-LIMESTONE</t>
  </si>
  <si>
    <t>040901040000</t>
  </si>
  <si>
    <t>ELLICOTTVILLE</t>
  </si>
  <si>
    <t>041101040000</t>
  </si>
  <si>
    <t>FRANKLINVILLE</t>
  </si>
  <si>
    <t>041401040000</t>
  </si>
  <si>
    <t>HINSDALE</t>
  </si>
  <si>
    <t>042302040000</t>
  </si>
  <si>
    <t>CATTARAUGUS</t>
  </si>
  <si>
    <t>042400010000</t>
  </si>
  <si>
    <t>OLEAN</t>
  </si>
  <si>
    <t>042801060000</t>
  </si>
  <si>
    <t>GOWANDA</t>
  </si>
  <si>
    <t>042901040000</t>
  </si>
  <si>
    <t>PORTVILLE</t>
  </si>
  <si>
    <t>043001040000</t>
  </si>
  <si>
    <t>RANDOLPH</t>
  </si>
  <si>
    <t>043011020000</t>
  </si>
  <si>
    <t>RANDOLPH ACAD UFSD</t>
  </si>
  <si>
    <t>043200050000</t>
  </si>
  <si>
    <t>SALAMANCA</t>
  </si>
  <si>
    <t>043501060000</t>
  </si>
  <si>
    <t>YORKSHIRE-PIONEER</t>
  </si>
  <si>
    <t>050100010000</t>
  </si>
  <si>
    <t>AUBURN</t>
  </si>
  <si>
    <t>050301040000</t>
  </si>
  <si>
    <t>WEEDSPORT</t>
  </si>
  <si>
    <t>050401040000</t>
  </si>
  <si>
    <t>CATO MERIDIAN</t>
  </si>
  <si>
    <t>050701040000</t>
  </si>
  <si>
    <t>SOUTHERN CAYUGA</t>
  </si>
  <si>
    <t>051101040000</t>
  </si>
  <si>
    <t>PORT BYRON</t>
  </si>
  <si>
    <t>051301040000</t>
  </si>
  <si>
    <t>MORAVIA</t>
  </si>
  <si>
    <t>051901040000</t>
  </si>
  <si>
    <t>UNION SPRINGS</t>
  </si>
  <si>
    <t>060201060000</t>
  </si>
  <si>
    <t>SOUTHWESTERN</t>
  </si>
  <si>
    <t>060301040000</t>
  </si>
  <si>
    <t>FREWSBURG</t>
  </si>
  <si>
    <t>060401040000</t>
  </si>
  <si>
    <t>CASSADAGA VALLEY</t>
  </si>
  <si>
    <t>060503040000</t>
  </si>
  <si>
    <t>CHAUTAUQUA LAKE</t>
  </si>
  <si>
    <t>060601040000</t>
  </si>
  <si>
    <t>PINE VALLEY</t>
  </si>
  <si>
    <t>060701040000</t>
  </si>
  <si>
    <t>CLYMER</t>
  </si>
  <si>
    <t>060800010000</t>
  </si>
  <si>
    <t>DUNKIRK</t>
  </si>
  <si>
    <t>061001040000</t>
  </si>
  <si>
    <t>BEMUS POINT</t>
  </si>
  <si>
    <t>061101040000</t>
  </si>
  <si>
    <t>FALCONER</t>
  </si>
  <si>
    <t>061501040000</t>
  </si>
  <si>
    <t>SILVER CREEK</t>
  </si>
  <si>
    <t>061503040000</t>
  </si>
  <si>
    <t>FORESTVILLE</t>
  </si>
  <si>
    <t>061601040000</t>
  </si>
  <si>
    <t>PANAMA</t>
  </si>
  <si>
    <t>061700010000</t>
  </si>
  <si>
    <t>JAMESTOWN</t>
  </si>
  <si>
    <t>062201060000</t>
  </si>
  <si>
    <t>FREDONIA</t>
  </si>
  <si>
    <t>062301040000</t>
  </si>
  <si>
    <t>BROCTON</t>
  </si>
  <si>
    <t>062401040000</t>
  </si>
  <si>
    <t>RIPLEY</t>
  </si>
  <si>
    <t>062601040000</t>
  </si>
  <si>
    <t>SHERMAN</t>
  </si>
  <si>
    <t>062901040000</t>
  </si>
  <si>
    <t>WESTFIELD</t>
  </si>
  <si>
    <t>070600010000</t>
  </si>
  <si>
    <t>ELMIRA</t>
  </si>
  <si>
    <t>070901060000</t>
  </si>
  <si>
    <t>HORSEHEADS</t>
  </si>
  <si>
    <t>070902060000</t>
  </si>
  <si>
    <t>080101040000</t>
  </si>
  <si>
    <t>AFTON</t>
  </si>
  <si>
    <t>080201040000</t>
  </si>
  <si>
    <t>BAINBRIDGE GUILFRD</t>
  </si>
  <si>
    <t>080601040000</t>
  </si>
  <si>
    <t>GREENE</t>
  </si>
  <si>
    <t>081003040000</t>
  </si>
  <si>
    <t>UNADILLA VALLEY</t>
  </si>
  <si>
    <t>081200050000</t>
  </si>
  <si>
    <t>NORWICH</t>
  </si>
  <si>
    <t>081401040000</t>
  </si>
  <si>
    <t>GRGETWN-SO OTSELIC</t>
  </si>
  <si>
    <t>081501040000</t>
  </si>
  <si>
    <t>OXFORD</t>
  </si>
  <si>
    <t>082001040000</t>
  </si>
  <si>
    <t>SHERBURNE EARLVL</t>
  </si>
  <si>
    <t>090201040000</t>
  </si>
  <si>
    <t>090301060000</t>
  </si>
  <si>
    <t>BEEKMANTOWN</t>
  </si>
  <si>
    <t>090501040000</t>
  </si>
  <si>
    <t>NORTHEASTRN CLNTON</t>
  </si>
  <si>
    <t>090601020000</t>
  </si>
  <si>
    <t>CHAZY</t>
  </si>
  <si>
    <t>090901040000</t>
  </si>
  <si>
    <t>NORTHRN ADIRONDACK</t>
  </si>
  <si>
    <t>091101060000</t>
  </si>
  <si>
    <t>PERU</t>
  </si>
  <si>
    <t>091200010000</t>
  </si>
  <si>
    <t>PLATTSBURGH</t>
  </si>
  <si>
    <t>091402060000</t>
  </si>
  <si>
    <t>SARANAC</t>
  </si>
  <si>
    <t>100501040000</t>
  </si>
  <si>
    <t>TACONIC HILLS</t>
  </si>
  <si>
    <t>100902040000</t>
  </si>
  <si>
    <t>GERMANTOWN</t>
  </si>
  <si>
    <t>101001040000</t>
  </si>
  <si>
    <t>CHATHAM</t>
  </si>
  <si>
    <t>101300010000</t>
  </si>
  <si>
    <t>HUDSON</t>
  </si>
  <si>
    <t>101401040000</t>
  </si>
  <si>
    <t>KINDERHOOK</t>
  </si>
  <si>
    <t>101601040000</t>
  </si>
  <si>
    <t>NEW LEBANON</t>
  </si>
  <si>
    <t>110101040000</t>
  </si>
  <si>
    <t>CINCINNATUS</t>
  </si>
  <si>
    <t>110200010000</t>
  </si>
  <si>
    <t>CORTLAND</t>
  </si>
  <si>
    <t>110304040000</t>
  </si>
  <si>
    <t>MCGRAW</t>
  </si>
  <si>
    <t>110701060000</t>
  </si>
  <si>
    <t>HOMER</t>
  </si>
  <si>
    <t>110901040000</t>
  </si>
  <si>
    <t>MARATHON</t>
  </si>
  <si>
    <t>120102040000</t>
  </si>
  <si>
    <t>ANDES</t>
  </si>
  <si>
    <t>120301040000</t>
  </si>
  <si>
    <t>DOWNSVILLE</t>
  </si>
  <si>
    <t>120401040000</t>
  </si>
  <si>
    <t>CHARLOTTE VALLEY</t>
  </si>
  <si>
    <t>120501040000</t>
  </si>
  <si>
    <t>DELAWARE ACADEMY-DELHI</t>
  </si>
  <si>
    <t>120701040000</t>
  </si>
  <si>
    <t>FRANKLIN</t>
  </si>
  <si>
    <t>120906040000</t>
  </si>
  <si>
    <t>HANCOCK</t>
  </si>
  <si>
    <t>121401040000</t>
  </si>
  <si>
    <t>MARGARETVILLE</t>
  </si>
  <si>
    <t>121502040000</t>
  </si>
  <si>
    <t>ROXBURY</t>
  </si>
  <si>
    <t>121601060000</t>
  </si>
  <si>
    <t>SIDNEY</t>
  </si>
  <si>
    <t>121701040000</t>
  </si>
  <si>
    <t>STAMFORD</t>
  </si>
  <si>
    <t>121702040000</t>
  </si>
  <si>
    <t>SOUTH KORTRIGHT</t>
  </si>
  <si>
    <t>121901040000</t>
  </si>
  <si>
    <t>WALTON</t>
  </si>
  <si>
    <t>130200010000</t>
  </si>
  <si>
    <t>BEACON</t>
  </si>
  <si>
    <t>130502020000</t>
  </si>
  <si>
    <t>DOVER</t>
  </si>
  <si>
    <t>130801060000</t>
  </si>
  <si>
    <t>HYDE PARK</t>
  </si>
  <si>
    <t>131101040000</t>
  </si>
  <si>
    <t>NORTHEAST</t>
  </si>
  <si>
    <t>131201040000</t>
  </si>
  <si>
    <t>PAWLING</t>
  </si>
  <si>
    <t>131301040000</t>
  </si>
  <si>
    <t>PINE PLAINS</t>
  </si>
  <si>
    <t>131500010000</t>
  </si>
  <si>
    <t>POUGHKEEPSIE</t>
  </si>
  <si>
    <t>131601060000</t>
  </si>
  <si>
    <t>ARLINGTON</t>
  </si>
  <si>
    <t>131602020000</t>
  </si>
  <si>
    <t>SPACKENKILL</t>
  </si>
  <si>
    <t>131701060000</t>
  </si>
  <si>
    <t>RED HOOK</t>
  </si>
  <si>
    <t>131801040000</t>
  </si>
  <si>
    <t>RHINEBECK</t>
  </si>
  <si>
    <t>132101060000</t>
  </si>
  <si>
    <t>WAPPINGERS</t>
  </si>
  <si>
    <t>132201040000</t>
  </si>
  <si>
    <t>MILLBROOK</t>
  </si>
  <si>
    <t>140101060000</t>
  </si>
  <si>
    <t>ALDEN</t>
  </si>
  <si>
    <t>140201060000</t>
  </si>
  <si>
    <t>AMHERST</t>
  </si>
  <si>
    <t>140203060000</t>
  </si>
  <si>
    <t>WILLIAMSVILLE</t>
  </si>
  <si>
    <t>140207060000</t>
  </si>
  <si>
    <t>SWEET HOME</t>
  </si>
  <si>
    <t>140301030000</t>
  </si>
  <si>
    <t>EAST AURORA</t>
  </si>
  <si>
    <t>140600010000</t>
  </si>
  <si>
    <t>BUFFALO</t>
  </si>
  <si>
    <t>140701060000</t>
  </si>
  <si>
    <t>CHEEKTOWAGA</t>
  </si>
  <si>
    <t>140702030000</t>
  </si>
  <si>
    <t>MARYVALE</t>
  </si>
  <si>
    <t>140703020000</t>
  </si>
  <si>
    <t>140707030000</t>
  </si>
  <si>
    <t>DEPEW</t>
  </si>
  <si>
    <t>140709030000</t>
  </si>
  <si>
    <t>SLOAN</t>
  </si>
  <si>
    <t>140801060000</t>
  </si>
  <si>
    <t>CLARENCE</t>
  </si>
  <si>
    <t>141101060000</t>
  </si>
  <si>
    <t>SPRINGVILLE-GRIFF</t>
  </si>
  <si>
    <t>141201060000</t>
  </si>
  <si>
    <t>EDEN</t>
  </si>
  <si>
    <t>141301060000</t>
  </si>
  <si>
    <t>IROQUOIS</t>
  </si>
  <si>
    <t>141401060000</t>
  </si>
  <si>
    <t>EVANS-BRANT</t>
  </si>
  <si>
    <t>141501060000</t>
  </si>
  <si>
    <t>GRAND ISLAND</t>
  </si>
  <si>
    <t>141601060000</t>
  </si>
  <si>
    <t>HAMBURG</t>
  </si>
  <si>
    <t>141604060000</t>
  </si>
  <si>
    <t>FRONTIER</t>
  </si>
  <si>
    <t>141701040000</t>
  </si>
  <si>
    <t>HOLLAND</t>
  </si>
  <si>
    <t>141800010000</t>
  </si>
  <si>
    <t>LACKAWANNA</t>
  </si>
  <si>
    <t>141901060000</t>
  </si>
  <si>
    <t>LANCASTER</t>
  </si>
  <si>
    <t>142101040000</t>
  </si>
  <si>
    <t>AKRON</t>
  </si>
  <si>
    <t>142201040000</t>
  </si>
  <si>
    <t>NORTH COLLINS</t>
  </si>
  <si>
    <t>142301060000</t>
  </si>
  <si>
    <t>ORCHARD PARK</t>
  </si>
  <si>
    <t>142500010000</t>
  </si>
  <si>
    <t>TONAWANDA</t>
  </si>
  <si>
    <t>142601030000</t>
  </si>
  <si>
    <t>KENMORE</t>
  </si>
  <si>
    <t>142801060000</t>
  </si>
  <si>
    <t>WEST SENECA</t>
  </si>
  <si>
    <t>150203040000</t>
  </si>
  <si>
    <t>CROWN POINT</t>
  </si>
  <si>
    <t>150601040000</t>
  </si>
  <si>
    <t>KEENE</t>
  </si>
  <si>
    <t>150801040000</t>
  </si>
  <si>
    <t>MINERVA</t>
  </si>
  <si>
    <t>150901040000</t>
  </si>
  <si>
    <t>MORIAH</t>
  </si>
  <si>
    <t>151001040000</t>
  </si>
  <si>
    <t>NEWCOMB</t>
  </si>
  <si>
    <t>151102040000</t>
  </si>
  <si>
    <t>LAKE PLACID</t>
  </si>
  <si>
    <t>151401040000</t>
  </si>
  <si>
    <t>SCHROON LAKE</t>
  </si>
  <si>
    <t>151501060000</t>
  </si>
  <si>
    <t>TICONDEROGA</t>
  </si>
  <si>
    <t>151701040000</t>
  </si>
  <si>
    <t>WILLSBORO</t>
  </si>
  <si>
    <t>151801040000</t>
  </si>
  <si>
    <t>160101060000</t>
  </si>
  <si>
    <t>TUPPER LAKE</t>
  </si>
  <si>
    <t>160801040000</t>
  </si>
  <si>
    <t>CHATEAUGAY</t>
  </si>
  <si>
    <t>161201040000</t>
  </si>
  <si>
    <t>SALMON RIVER</t>
  </si>
  <si>
    <t>161401060000</t>
  </si>
  <si>
    <t>SARANAC LAKE</t>
  </si>
  <si>
    <t>161501060000</t>
  </si>
  <si>
    <t>MALONE</t>
  </si>
  <si>
    <t>161601040000</t>
  </si>
  <si>
    <t>161801040000</t>
  </si>
  <si>
    <t>170301020000</t>
  </si>
  <si>
    <t>WHEELERVILLE</t>
  </si>
  <si>
    <t>170500010000</t>
  </si>
  <si>
    <t>GLOVERSVILLE</t>
  </si>
  <si>
    <t>170600010000</t>
  </si>
  <si>
    <t>JOHNSTOWN</t>
  </si>
  <si>
    <t>170801040000</t>
  </si>
  <si>
    <t>MAYFIELD</t>
  </si>
  <si>
    <t>170901040000</t>
  </si>
  <si>
    <t>NORTHVILLE</t>
  </si>
  <si>
    <t>171102040000</t>
  </si>
  <si>
    <t>BROADALBIN-PERTH</t>
  </si>
  <si>
    <t>180202040000</t>
  </si>
  <si>
    <t>ALEXANDER</t>
  </si>
  <si>
    <t>180300010000</t>
  </si>
  <si>
    <t>BATAVIA</t>
  </si>
  <si>
    <t>180701040000</t>
  </si>
  <si>
    <t>BYRON BERGEN</t>
  </si>
  <si>
    <t>180901040000</t>
  </si>
  <si>
    <t>ELBA</t>
  </si>
  <si>
    <t>181001060000</t>
  </si>
  <si>
    <t>LE ROY</t>
  </si>
  <si>
    <t>181101040000</t>
  </si>
  <si>
    <t>OAKFIELD ALABAMA</t>
  </si>
  <si>
    <t>181201040000</t>
  </si>
  <si>
    <t>PAVILION</t>
  </si>
  <si>
    <t>181302040000</t>
  </si>
  <si>
    <t>PEMBROKE</t>
  </si>
  <si>
    <t>190301040000</t>
  </si>
  <si>
    <t>CAIRO-DURHAM</t>
  </si>
  <si>
    <t>190401060000</t>
  </si>
  <si>
    <t>CATSKILL</t>
  </si>
  <si>
    <t>190501040000</t>
  </si>
  <si>
    <t>COXSACKIE ATHENS</t>
  </si>
  <si>
    <t>190701040000</t>
  </si>
  <si>
    <t>GREENVILLE</t>
  </si>
  <si>
    <t>190901040000</t>
  </si>
  <si>
    <t>HUNTER TANNERSVILLE</t>
  </si>
  <si>
    <t>191401040000</t>
  </si>
  <si>
    <t>WINDHAM ASHLAND</t>
  </si>
  <si>
    <t>200401040000</t>
  </si>
  <si>
    <t>INDIAN LAKE</t>
  </si>
  <si>
    <t>200601040000</t>
  </si>
  <si>
    <t>LAKE PLEASANT</t>
  </si>
  <si>
    <t>200701040000</t>
  </si>
  <si>
    <t>LONG LAKE</t>
  </si>
  <si>
    <t>200901040000</t>
  </si>
  <si>
    <t>WELLS</t>
  </si>
  <si>
    <t>210302040000</t>
  </si>
  <si>
    <t>WEST CANADA VALLEY</t>
  </si>
  <si>
    <t>210402060000</t>
  </si>
  <si>
    <t>FRANKFORT-SCHUYLER</t>
  </si>
  <si>
    <t>210601060000</t>
  </si>
  <si>
    <t>HERKIMER</t>
  </si>
  <si>
    <t>210800050000</t>
  </si>
  <si>
    <t>LITTLE FALLS</t>
  </si>
  <si>
    <t>211003040000</t>
  </si>
  <si>
    <t>DOLGEVILLE</t>
  </si>
  <si>
    <t>211103040000</t>
  </si>
  <si>
    <t>POLAND</t>
  </si>
  <si>
    <t>211701040000</t>
  </si>
  <si>
    <t>211901020000</t>
  </si>
  <si>
    <t>TOWN OF WEBB</t>
  </si>
  <si>
    <t>212001040000</t>
  </si>
  <si>
    <t>MOUNT MARKHAM</t>
  </si>
  <si>
    <t>212101040000</t>
  </si>
  <si>
    <t>C-V AT ILION-MOHAWK CSD</t>
  </si>
  <si>
    <t>220101040000</t>
  </si>
  <si>
    <t>SOUTH JEFFERSON</t>
  </si>
  <si>
    <t>220202040000</t>
  </si>
  <si>
    <t>ALEXANDRIA CSD</t>
  </si>
  <si>
    <t>220301060000</t>
  </si>
  <si>
    <t>INDIAN RIVER</t>
  </si>
  <si>
    <t>220401040000</t>
  </si>
  <si>
    <t>GENERAL BROWN</t>
  </si>
  <si>
    <t>220701040000</t>
  </si>
  <si>
    <t>THOUSAND ISLANDS</t>
  </si>
  <si>
    <t>220909040000</t>
  </si>
  <si>
    <t>BELLEVILLE-HENDERS</t>
  </si>
  <si>
    <t>221001040000</t>
  </si>
  <si>
    <t>221301040000</t>
  </si>
  <si>
    <t>LYME</t>
  </si>
  <si>
    <t>221401040000</t>
  </si>
  <si>
    <t>LA FARGEVILLE</t>
  </si>
  <si>
    <t>222000010000</t>
  </si>
  <si>
    <t>WATERTOWN</t>
  </si>
  <si>
    <t>222201060000</t>
  </si>
  <si>
    <t>CARTHAGE</t>
  </si>
  <si>
    <t>230201040000</t>
  </si>
  <si>
    <t>COPENHAGEN</t>
  </si>
  <si>
    <t>230301040000</t>
  </si>
  <si>
    <t>HARRISVILLE</t>
  </si>
  <si>
    <t>230901040000</t>
  </si>
  <si>
    <t>LOWVILLE</t>
  </si>
  <si>
    <t>231101040000</t>
  </si>
  <si>
    <t>SOUTH LEWIS</t>
  </si>
  <si>
    <t>231301040000</t>
  </si>
  <si>
    <t>BEAVER RIVER</t>
  </si>
  <si>
    <t>240101040000</t>
  </si>
  <si>
    <t>AVON</t>
  </si>
  <si>
    <t>240201040000</t>
  </si>
  <si>
    <t>CALEDONIA MUMFORD</t>
  </si>
  <si>
    <t>240401040000</t>
  </si>
  <si>
    <t>GENESEO</t>
  </si>
  <si>
    <t>240801060000</t>
  </si>
  <si>
    <t>LIVONIA</t>
  </si>
  <si>
    <t>240901040000</t>
  </si>
  <si>
    <t>241001060000</t>
  </si>
  <si>
    <t>DANSVILLE</t>
  </si>
  <si>
    <t>241101040000</t>
  </si>
  <si>
    <t>DALTON-NUNDA</t>
  </si>
  <si>
    <t>241701040000</t>
  </si>
  <si>
    <t>YORK</t>
  </si>
  <si>
    <t>250109040000</t>
  </si>
  <si>
    <t>BROOKFIELD</t>
  </si>
  <si>
    <t>250201060000</t>
  </si>
  <si>
    <t>CAZENOVIA</t>
  </si>
  <si>
    <t>250301040000</t>
  </si>
  <si>
    <t>DERUYTER</t>
  </si>
  <si>
    <t>250401040000</t>
  </si>
  <si>
    <t>MORRISVILLE EATON</t>
  </si>
  <si>
    <t>250701040000</t>
  </si>
  <si>
    <t>HAMILTON</t>
  </si>
  <si>
    <t>250901060000</t>
  </si>
  <si>
    <t>CANASTOTA</t>
  </si>
  <si>
    <t>251101040000</t>
  </si>
  <si>
    <t>MADISON</t>
  </si>
  <si>
    <t>251400010000</t>
  </si>
  <si>
    <t>ONEIDA</t>
  </si>
  <si>
    <t>251501040000</t>
  </si>
  <si>
    <t>STOCKBRIDGE VALLEY</t>
  </si>
  <si>
    <t>251601060000</t>
  </si>
  <si>
    <t>CHITTENANGO</t>
  </si>
  <si>
    <t>260101060000</t>
  </si>
  <si>
    <t>BRIGHTON</t>
  </si>
  <si>
    <t>260401060000</t>
  </si>
  <si>
    <t>GATES CHILI</t>
  </si>
  <si>
    <t>260501060000</t>
  </si>
  <si>
    <t>GREECE</t>
  </si>
  <si>
    <t>260801060000</t>
  </si>
  <si>
    <t>EAST IRONDEQUOIT</t>
  </si>
  <si>
    <t>260803060000</t>
  </si>
  <si>
    <t>WEST IRONDEQUOIT</t>
  </si>
  <si>
    <t>260901060000</t>
  </si>
  <si>
    <t>HONEOYE FALLS-LIMA</t>
  </si>
  <si>
    <t>261001060000</t>
  </si>
  <si>
    <t>SPENCERPORT</t>
  </si>
  <si>
    <t>261101060000</t>
  </si>
  <si>
    <t>HILTON</t>
  </si>
  <si>
    <t>261201060000</t>
  </si>
  <si>
    <t>PENFIELD</t>
  </si>
  <si>
    <t>261301060000</t>
  </si>
  <si>
    <t>FAIRPORT</t>
  </si>
  <si>
    <t>261313030000</t>
  </si>
  <si>
    <t>261401060000</t>
  </si>
  <si>
    <t>PITTSFORD</t>
  </si>
  <si>
    <t>261501060000</t>
  </si>
  <si>
    <t>CHURCHVILLE CHILI</t>
  </si>
  <si>
    <t>261600010000</t>
  </si>
  <si>
    <t>ROCHESTER</t>
  </si>
  <si>
    <t>261701060000</t>
  </si>
  <si>
    <t>261801060000</t>
  </si>
  <si>
    <t>BROCKPORT</t>
  </si>
  <si>
    <t>261901060000</t>
  </si>
  <si>
    <t>WEBSTER</t>
  </si>
  <si>
    <t>262001040000</t>
  </si>
  <si>
    <t>WHEATLAND CHILI</t>
  </si>
  <si>
    <t>270100010000</t>
  </si>
  <si>
    <t>AMSTERDAM</t>
  </si>
  <si>
    <t>270301040000</t>
  </si>
  <si>
    <t>CANAJOHARIE</t>
  </si>
  <si>
    <t>270601040000</t>
  </si>
  <si>
    <t>FONDA FULTONVILLE</t>
  </si>
  <si>
    <t>270701040000</t>
  </si>
  <si>
    <t>FORT PLAIN</t>
  </si>
  <si>
    <t>271201040000</t>
  </si>
  <si>
    <t>OPPENHEIM-EPHRATAH-ST. JOHNSV</t>
  </si>
  <si>
    <t>280100010000</t>
  </si>
  <si>
    <t>GLEN COVE</t>
  </si>
  <si>
    <t>280201030000</t>
  </si>
  <si>
    <t>HEMPSTEAD</t>
  </si>
  <si>
    <t>280202030000</t>
  </si>
  <si>
    <t>UNIONDALE</t>
  </si>
  <si>
    <t>280203030000</t>
  </si>
  <si>
    <t>EAST MEADOW</t>
  </si>
  <si>
    <t>280204020000</t>
  </si>
  <si>
    <t>280205030000</t>
  </si>
  <si>
    <t>LEVITTOWN</t>
  </si>
  <si>
    <t>280206030000</t>
  </si>
  <si>
    <t>SEAFORD</t>
  </si>
  <si>
    <t>280207020000</t>
  </si>
  <si>
    <t>BELLMORE</t>
  </si>
  <si>
    <t>280208030000</t>
  </si>
  <si>
    <t>ROOSEVELT</t>
  </si>
  <si>
    <t>280209030000</t>
  </si>
  <si>
    <t>FREEPORT</t>
  </si>
  <si>
    <t>280210030000</t>
  </si>
  <si>
    <t>BALDWIN</t>
  </si>
  <si>
    <t>280211030000</t>
  </si>
  <si>
    <t>OCEANSIDE</t>
  </si>
  <si>
    <t>280212030000</t>
  </si>
  <si>
    <t>MALVERNE</t>
  </si>
  <si>
    <t>280213020000</t>
  </si>
  <si>
    <t>VALLEY STREAM 13</t>
  </si>
  <si>
    <t>280214030000</t>
  </si>
  <si>
    <t>HEWLETT WOODMERE</t>
  </si>
  <si>
    <t>280215030000</t>
  </si>
  <si>
    <t>LAWRENCE</t>
  </si>
  <si>
    <t>280216020000</t>
  </si>
  <si>
    <t>ELMONT</t>
  </si>
  <si>
    <t>280217020000</t>
  </si>
  <si>
    <t>FRANKLIN SQUARE</t>
  </si>
  <si>
    <t>280218030000</t>
  </si>
  <si>
    <t>GARDEN CITY</t>
  </si>
  <si>
    <t>280219030000</t>
  </si>
  <si>
    <t>EAST ROCKAWAY</t>
  </si>
  <si>
    <t>280220030000</t>
  </si>
  <si>
    <t>LYNBROOK</t>
  </si>
  <si>
    <t>280221030000</t>
  </si>
  <si>
    <t>ROCKVILLE CENTRE</t>
  </si>
  <si>
    <t>280222020000</t>
  </si>
  <si>
    <t>FLORAL PARK</t>
  </si>
  <si>
    <t>280223030000</t>
  </si>
  <si>
    <t>WANTAGH</t>
  </si>
  <si>
    <t>280224020000</t>
  </si>
  <si>
    <t>VALLEY STREAM 24</t>
  </si>
  <si>
    <t>280225020000</t>
  </si>
  <si>
    <t>MERRICK</t>
  </si>
  <si>
    <t>280226030000</t>
  </si>
  <si>
    <t>ISLAND TREES</t>
  </si>
  <si>
    <t>280227030000</t>
  </si>
  <si>
    <t>280229020000</t>
  </si>
  <si>
    <t>NORTH MERRICK</t>
  </si>
  <si>
    <t>280230020000</t>
  </si>
  <si>
    <t>VALLEY STREAM 30</t>
  </si>
  <si>
    <t>280231020000</t>
  </si>
  <si>
    <t>ISLAND PARK</t>
  </si>
  <si>
    <t>280251070000</t>
  </si>
  <si>
    <t>VALLEY STREAM CHS</t>
  </si>
  <si>
    <t>280252070000</t>
  </si>
  <si>
    <t>SEWANHAKA</t>
  </si>
  <si>
    <t>280253070000</t>
  </si>
  <si>
    <t>BELLMORE-MERRICK</t>
  </si>
  <si>
    <t>280300010000</t>
  </si>
  <si>
    <t>LONG BEACH</t>
  </si>
  <si>
    <t>280401030000</t>
  </si>
  <si>
    <t>WESTBURY</t>
  </si>
  <si>
    <t>280402030000</t>
  </si>
  <si>
    <t>280403030000</t>
  </si>
  <si>
    <t>ROSLYN</t>
  </si>
  <si>
    <t>280404030000</t>
  </si>
  <si>
    <t>PORT WASHINGTON</t>
  </si>
  <si>
    <t>280405020000</t>
  </si>
  <si>
    <t>NEW HYDE PARK</t>
  </si>
  <si>
    <t>280406030000</t>
  </si>
  <si>
    <t>MANHASSET</t>
  </si>
  <si>
    <t>280407030000</t>
  </si>
  <si>
    <t>GREAT NECK</t>
  </si>
  <si>
    <t>280409030000</t>
  </si>
  <si>
    <t>HERRICKS</t>
  </si>
  <si>
    <t>280410030000</t>
  </si>
  <si>
    <t>MINEOLA</t>
  </si>
  <si>
    <t>280411030000</t>
  </si>
  <si>
    <t>CARLE PLACE</t>
  </si>
  <si>
    <t>280501060000</t>
  </si>
  <si>
    <t>NORTH SHORE</t>
  </si>
  <si>
    <t>280502060000</t>
  </si>
  <si>
    <t>SYOSSET</t>
  </si>
  <si>
    <t>280503060000</t>
  </si>
  <si>
    <t>LOCUST VALLEY</t>
  </si>
  <si>
    <t>280504060000</t>
  </si>
  <si>
    <t>PLAINVIEW</t>
  </si>
  <si>
    <t>280506060000</t>
  </si>
  <si>
    <t>OYSTER BAY</t>
  </si>
  <si>
    <t>280515030000</t>
  </si>
  <si>
    <t>JERICHO</t>
  </si>
  <si>
    <t>280517030000</t>
  </si>
  <si>
    <t>HICKSVILLE</t>
  </si>
  <si>
    <t>280518030000</t>
  </si>
  <si>
    <t>PLAINEDGE</t>
  </si>
  <si>
    <t>280521030000</t>
  </si>
  <si>
    <t>BETHPAGE</t>
  </si>
  <si>
    <t>280522030000</t>
  </si>
  <si>
    <t>FARMINGDALE</t>
  </si>
  <si>
    <t>280523030000</t>
  </si>
  <si>
    <t>MASSAPEQUA</t>
  </si>
  <si>
    <t>307500010000</t>
  </si>
  <si>
    <t>NYC SPEC SCHOOLS - DIST 75</t>
  </si>
  <si>
    <t>310100010000</t>
  </si>
  <si>
    <t>NYC GEOG DIST # 1 - MANHATTAN</t>
  </si>
  <si>
    <t>310200010000</t>
  </si>
  <si>
    <t>NYC GEOG DIST # 2 - MANHATTAN</t>
  </si>
  <si>
    <t>310300010000</t>
  </si>
  <si>
    <t>NYC GEOG DIST # 3 - MANHATTAN</t>
  </si>
  <si>
    <t>310400010000</t>
  </si>
  <si>
    <t>NYC GEOG DIST # 4 - MANHATTAN</t>
  </si>
  <si>
    <t>310500010000</t>
  </si>
  <si>
    <t>NYC GEOG DIST # 5 - MANHATTAN</t>
  </si>
  <si>
    <t>310600010000</t>
  </si>
  <si>
    <t>NYC GEOG DIST # 6 - MANHATTAN</t>
  </si>
  <si>
    <t>320700010000</t>
  </si>
  <si>
    <t>NYC GEOG DIST # 7 - BRONX</t>
  </si>
  <si>
    <t>320800010000</t>
  </si>
  <si>
    <t>NYC GEOG DIST # 8 - BRONX</t>
  </si>
  <si>
    <t>320900010000</t>
  </si>
  <si>
    <t>NYC GEOG DIST # 9 - BRONX</t>
  </si>
  <si>
    <t>321000010000</t>
  </si>
  <si>
    <t>NYC GEOG DIST #10 - BRONX</t>
  </si>
  <si>
    <t>321100010000</t>
  </si>
  <si>
    <t>NYC GEOG DIST #11 - BRONX</t>
  </si>
  <si>
    <t>321200010000</t>
  </si>
  <si>
    <t>NYC GEOG DIST #12 - BRONX</t>
  </si>
  <si>
    <t>331300010000</t>
  </si>
  <si>
    <t>NYC GEOG DIST #13 - BROOKLYN</t>
  </si>
  <si>
    <t>331400010000</t>
  </si>
  <si>
    <t>NYC GEOG DIST #14 - BROOKLYN</t>
  </si>
  <si>
    <t>331500010000</t>
  </si>
  <si>
    <t>NYC GEOG DIST #15 - BROOKLYN</t>
  </si>
  <si>
    <t>331600010000</t>
  </si>
  <si>
    <t>NYC GEOG DIST #16 - BROOKLYN</t>
  </si>
  <si>
    <t>331700010000</t>
  </si>
  <si>
    <t>NYC GEOG DIST #17 - BROOKLYN</t>
  </si>
  <si>
    <t>331800010000</t>
  </si>
  <si>
    <t>NYC GEOG DIST #18 - BROOKLYN</t>
  </si>
  <si>
    <t>331900010000</t>
  </si>
  <si>
    <t>NYC GEOG DIST #19 - BROOKLYN</t>
  </si>
  <si>
    <t>332000010000</t>
  </si>
  <si>
    <t>NYC GEOG DIST #20 - BROOKLYN</t>
  </si>
  <si>
    <t>332100010000</t>
  </si>
  <si>
    <t>NYC GEOG DIST #21 - BROOKLYN</t>
  </si>
  <si>
    <t>332200010000</t>
  </si>
  <si>
    <t>NYC GEOG DIST #22 - BROOKLYN</t>
  </si>
  <si>
    <t>332300010000</t>
  </si>
  <si>
    <t>NYC GEOG DIST #23 - BROOKLYN</t>
  </si>
  <si>
    <t>333200010000</t>
  </si>
  <si>
    <t>NYC GEOG DIST #32 - BROOKLYN</t>
  </si>
  <si>
    <t>342400010000</t>
  </si>
  <si>
    <t>NYC GEOG DIST #24 - QUEENS</t>
  </si>
  <si>
    <t>342500010000</t>
  </si>
  <si>
    <t>NYC GEOG DIST #25 - QUEENS</t>
  </si>
  <si>
    <t>342600010000</t>
  </si>
  <si>
    <t>NYC GEOG DIST #26 - QUEENS</t>
  </si>
  <si>
    <t>342700010000</t>
  </si>
  <si>
    <t>NYC GEOG DIST #27  - QUEENS</t>
  </si>
  <si>
    <t>342800010000</t>
  </si>
  <si>
    <t>NYC GEOG DIST #28 - QUEENS</t>
  </si>
  <si>
    <t>342900010000</t>
  </si>
  <si>
    <t>NYC GEOG DIST #29 - QUEENS</t>
  </si>
  <si>
    <t>343000010000</t>
  </si>
  <si>
    <t>NYC GEOG DIST #30 - QUEENS</t>
  </si>
  <si>
    <t>353100010000</t>
  </si>
  <si>
    <t>NYC GEOG DIST #31 - SI</t>
  </si>
  <si>
    <t>400301060000</t>
  </si>
  <si>
    <t>LEWISTON PORTER</t>
  </si>
  <si>
    <t>400400010000</t>
  </si>
  <si>
    <t>LOCKPORT</t>
  </si>
  <si>
    <t>400601060000</t>
  </si>
  <si>
    <t>NEWFANE</t>
  </si>
  <si>
    <t>400701060000</t>
  </si>
  <si>
    <t>NIAGARA WHEATFIELD</t>
  </si>
  <si>
    <t>400800010000</t>
  </si>
  <si>
    <t>NIAGARA FALLS</t>
  </si>
  <si>
    <t>400900010000</t>
  </si>
  <si>
    <t>NORTH TONAWANDA</t>
  </si>
  <si>
    <t>401001060000</t>
  </si>
  <si>
    <t>STARPOINT</t>
  </si>
  <si>
    <t>401201060000</t>
  </si>
  <si>
    <t>ROYALTON HARTLAND</t>
  </si>
  <si>
    <t>401301040000</t>
  </si>
  <si>
    <t>BARKER</t>
  </si>
  <si>
    <t>401501060000</t>
  </si>
  <si>
    <t>WILSON</t>
  </si>
  <si>
    <t>410401060000</t>
  </si>
  <si>
    <t>ADIRONDACK</t>
  </si>
  <si>
    <t>410601040000</t>
  </si>
  <si>
    <t>CAMDEN</t>
  </si>
  <si>
    <t>411101060000</t>
  </si>
  <si>
    <t>CLINTON</t>
  </si>
  <si>
    <t>411501060000</t>
  </si>
  <si>
    <t>NEW HARTFORD</t>
  </si>
  <si>
    <t>411504020000</t>
  </si>
  <si>
    <t>411603040000</t>
  </si>
  <si>
    <t>SAUQUOIT VALLEY</t>
  </si>
  <si>
    <t>411701040000</t>
  </si>
  <si>
    <t>REMSEN</t>
  </si>
  <si>
    <t>411800010000</t>
  </si>
  <si>
    <t>ROME</t>
  </si>
  <si>
    <t>411902040000</t>
  </si>
  <si>
    <t>WATERVILLE</t>
  </si>
  <si>
    <t>412000050000</t>
  </si>
  <si>
    <t>SHERRILL</t>
  </si>
  <si>
    <t>412201060000</t>
  </si>
  <si>
    <t>412300010000</t>
  </si>
  <si>
    <t>UTICA</t>
  </si>
  <si>
    <t>412801040000</t>
  </si>
  <si>
    <t>WESTMORELAND</t>
  </si>
  <si>
    <t>412901040000</t>
  </si>
  <si>
    <t>ORISKANY</t>
  </si>
  <si>
    <t>412902060000</t>
  </si>
  <si>
    <t>WHITESBORO</t>
  </si>
  <si>
    <t>420101060000</t>
  </si>
  <si>
    <t>WEST GENESEE</t>
  </si>
  <si>
    <t>420303060000</t>
  </si>
  <si>
    <t>420401060000</t>
  </si>
  <si>
    <t>EAST SYRACUSE MINOA</t>
  </si>
  <si>
    <t>420411060000</t>
  </si>
  <si>
    <t>JAMESVILLE-DEWITT</t>
  </si>
  <si>
    <t>420501060000</t>
  </si>
  <si>
    <t>JORDAN ELBRIDGE</t>
  </si>
  <si>
    <t>420601040000</t>
  </si>
  <si>
    <t>FABIUS-POMPEY</t>
  </si>
  <si>
    <t>420701060000</t>
  </si>
  <si>
    <t>WESTHILL</t>
  </si>
  <si>
    <t>420702030000</t>
  </si>
  <si>
    <t>SOLVAY</t>
  </si>
  <si>
    <t>420807040000</t>
  </si>
  <si>
    <t>LAFAYETTE</t>
  </si>
  <si>
    <t>420901060000</t>
  </si>
  <si>
    <t>BALDWINSVILLE</t>
  </si>
  <si>
    <t>421001060000</t>
  </si>
  <si>
    <t>FAYETTVLLE-MANLIUS</t>
  </si>
  <si>
    <t>421101060000</t>
  </si>
  <si>
    <t>MARCELLUS</t>
  </si>
  <si>
    <t>421201040000</t>
  </si>
  <si>
    <t>ONONDAGA</t>
  </si>
  <si>
    <t>421501060000</t>
  </si>
  <si>
    <t>LIVERPOOL</t>
  </si>
  <si>
    <t>421504020000</t>
  </si>
  <si>
    <t>LYNCOURT</t>
  </si>
  <si>
    <t>421601060000</t>
  </si>
  <si>
    <t>SKANEATELES</t>
  </si>
  <si>
    <t>421800010000</t>
  </si>
  <si>
    <t>SYRACUSE</t>
  </si>
  <si>
    <t>421902040000</t>
  </si>
  <si>
    <t>TULLY</t>
  </si>
  <si>
    <t>430300050000</t>
  </si>
  <si>
    <t>CANANDAIGUA</t>
  </si>
  <si>
    <t>430501040000</t>
  </si>
  <si>
    <t>EAST BLOOMFIELD</t>
  </si>
  <si>
    <t>430700010000</t>
  </si>
  <si>
    <t>GENEVA</t>
  </si>
  <si>
    <t>430901060000</t>
  </si>
  <si>
    <t>GORHAM-MIDDLESEX</t>
  </si>
  <si>
    <t>431101040000</t>
  </si>
  <si>
    <t>MANCHSTR-SHRTSVLLE</t>
  </si>
  <si>
    <t>431201040000</t>
  </si>
  <si>
    <t>NAPLES</t>
  </si>
  <si>
    <t>431301060000</t>
  </si>
  <si>
    <t>PHELPS-CLIFTON SPRINGS</t>
  </si>
  <si>
    <t>431401040000</t>
  </si>
  <si>
    <t>HONEOYE</t>
  </si>
  <si>
    <t>431701060000</t>
  </si>
  <si>
    <t>VICTOR</t>
  </si>
  <si>
    <t>440102060000</t>
  </si>
  <si>
    <t>WASHINGTONVILLE</t>
  </si>
  <si>
    <t>440201020000</t>
  </si>
  <si>
    <t>CHESTER</t>
  </si>
  <si>
    <t>440301060000</t>
  </si>
  <si>
    <t>CORNWALL</t>
  </si>
  <si>
    <t>440401060000</t>
  </si>
  <si>
    <t>PINE BUSH</t>
  </si>
  <si>
    <t>440601040000</t>
  </si>
  <si>
    <t>GOSHEN</t>
  </si>
  <si>
    <t>440901040000</t>
  </si>
  <si>
    <t>441000010000</t>
  </si>
  <si>
    <t>MIDDLETOWN</t>
  </si>
  <si>
    <t>441101040000</t>
  </si>
  <si>
    <t>MINISINK VALLEY</t>
  </si>
  <si>
    <t>441201060000</t>
  </si>
  <si>
    <t>MONROE WOODBURY</t>
  </si>
  <si>
    <t>441202020000</t>
  </si>
  <si>
    <t>KIRYAS JOEL</t>
  </si>
  <si>
    <t>441301060000</t>
  </si>
  <si>
    <t>VALLEY (MONTGOMER)</t>
  </si>
  <si>
    <t>441600010000</t>
  </si>
  <si>
    <t>NEWBURGH</t>
  </si>
  <si>
    <t>441800050000</t>
  </si>
  <si>
    <t>PORT JERVIS</t>
  </si>
  <si>
    <t>441903020000</t>
  </si>
  <si>
    <t>TUXEDO</t>
  </si>
  <si>
    <t>442101060000</t>
  </si>
  <si>
    <t>442111020000</t>
  </si>
  <si>
    <t>442115020000</t>
  </si>
  <si>
    <t>FLORIDA</t>
  </si>
  <si>
    <t>450101060000</t>
  </si>
  <si>
    <t>ALBION</t>
  </si>
  <si>
    <t>450607040000</t>
  </si>
  <si>
    <t>KENDALL</t>
  </si>
  <si>
    <t>450704040000</t>
  </si>
  <si>
    <t>HOLLEY</t>
  </si>
  <si>
    <t>450801060000</t>
  </si>
  <si>
    <t>MEDINA</t>
  </si>
  <si>
    <t>451001040000</t>
  </si>
  <si>
    <t>LYNDONVILLE</t>
  </si>
  <si>
    <t>460102040000</t>
  </si>
  <si>
    <t>ALTMAR-PARISH-WILLIAMSTOWN</t>
  </si>
  <si>
    <t>460500010000</t>
  </si>
  <si>
    <t>FULTON</t>
  </si>
  <si>
    <t>460701040000</t>
  </si>
  <si>
    <t>HANNIBAL</t>
  </si>
  <si>
    <t>460801060000</t>
  </si>
  <si>
    <t>460901060000</t>
  </si>
  <si>
    <t>MEXICO</t>
  </si>
  <si>
    <t>461300010000</t>
  </si>
  <si>
    <t>OSWEGO</t>
  </si>
  <si>
    <t>461801040000</t>
  </si>
  <si>
    <t>PULASKI</t>
  </si>
  <si>
    <t>461901040000</t>
  </si>
  <si>
    <t>SANDY CREEK</t>
  </si>
  <si>
    <t>462001060000</t>
  </si>
  <si>
    <t>PHOENIX</t>
  </si>
  <si>
    <t>470202040000</t>
  </si>
  <si>
    <t>GLBTSVLLE-MT UPTON</t>
  </si>
  <si>
    <t>470501040000</t>
  </si>
  <si>
    <t>EDMESTON</t>
  </si>
  <si>
    <t>470801040000</t>
  </si>
  <si>
    <t>LAURENS</t>
  </si>
  <si>
    <t>470901040000</t>
  </si>
  <si>
    <t>SCHENEVUS</t>
  </si>
  <si>
    <t>471101040000</t>
  </si>
  <si>
    <t>MILFORD</t>
  </si>
  <si>
    <t>471201040000</t>
  </si>
  <si>
    <t>MORRIS</t>
  </si>
  <si>
    <t>471400010000</t>
  </si>
  <si>
    <t>ONEONTA</t>
  </si>
  <si>
    <t>471601040000</t>
  </si>
  <si>
    <t>471701040000</t>
  </si>
  <si>
    <t>COOPERSTOWN</t>
  </si>
  <si>
    <t>472001040000</t>
  </si>
  <si>
    <t>RICHFIELD SPRINGS CSD</t>
  </si>
  <si>
    <t>472202040000</t>
  </si>
  <si>
    <t>CHERRY VLY-SPRGFLD</t>
  </si>
  <si>
    <t>472506040000</t>
  </si>
  <si>
    <t>WORCESTER</t>
  </si>
  <si>
    <t>480101060000</t>
  </si>
  <si>
    <t>MAHOPAC</t>
  </si>
  <si>
    <t>480102060000</t>
  </si>
  <si>
    <t>CARMEL</t>
  </si>
  <si>
    <t>480401040000</t>
  </si>
  <si>
    <t>HALDANE</t>
  </si>
  <si>
    <t>480404020000</t>
  </si>
  <si>
    <t>GARRISON</t>
  </si>
  <si>
    <t>480503040000</t>
  </si>
  <si>
    <t>PUTNAM VALLEY</t>
  </si>
  <si>
    <t>480601060000</t>
  </si>
  <si>
    <t>BREWSTER</t>
  </si>
  <si>
    <t>490101040000</t>
  </si>
  <si>
    <t>BERLIN</t>
  </si>
  <si>
    <t>490202040000</t>
  </si>
  <si>
    <t>BRUNSWICK CENTRAL</t>
  </si>
  <si>
    <t>490301060000</t>
  </si>
  <si>
    <t>490501060000</t>
  </si>
  <si>
    <t>HOOSICK FALLS</t>
  </si>
  <si>
    <t>490601060000</t>
  </si>
  <si>
    <t>LANSINGBURGH</t>
  </si>
  <si>
    <t>490801080000</t>
  </si>
  <si>
    <t>NO GREENBUSH COM</t>
  </si>
  <si>
    <t>490804020000</t>
  </si>
  <si>
    <t>WYNANTSKILL</t>
  </si>
  <si>
    <t>491200010000</t>
  </si>
  <si>
    <t>RENSSELAER</t>
  </si>
  <si>
    <t>491302060000</t>
  </si>
  <si>
    <t>AVERILL PARK</t>
  </si>
  <si>
    <t>491401040000</t>
  </si>
  <si>
    <t>HOOSIC VALLEY</t>
  </si>
  <si>
    <t>491501040000</t>
  </si>
  <si>
    <t>SCHODACK</t>
  </si>
  <si>
    <t>491700010000</t>
  </si>
  <si>
    <t>TROY</t>
  </si>
  <si>
    <t>500101060000</t>
  </si>
  <si>
    <t>CLARKSTOWN</t>
  </si>
  <si>
    <t>500108030000</t>
  </si>
  <si>
    <t>NANUET</t>
  </si>
  <si>
    <t>500201060000</t>
  </si>
  <si>
    <t>HAVERSTRAW-STONY POINT</t>
  </si>
  <si>
    <t>500301060000</t>
  </si>
  <si>
    <t>SOUTH ORANGETOWN</t>
  </si>
  <si>
    <t>500304030000</t>
  </si>
  <si>
    <t>NYACK</t>
  </si>
  <si>
    <t>500308030000</t>
  </si>
  <si>
    <t>PEARL RIVER</t>
  </si>
  <si>
    <t>500401060000</t>
  </si>
  <si>
    <t>SUFFERN</t>
  </si>
  <si>
    <t>500402060000</t>
  </si>
  <si>
    <t>EAST RAMAPO</t>
  </si>
  <si>
    <t>510101040000</t>
  </si>
  <si>
    <t>BRASHER FALLS</t>
  </si>
  <si>
    <t>510201060000</t>
  </si>
  <si>
    <t>CANTON</t>
  </si>
  <si>
    <t>510401040000</t>
  </si>
  <si>
    <t>CLIFTON FINE</t>
  </si>
  <si>
    <t>510501040000</t>
  </si>
  <si>
    <t>COLTON PIERREPONT</t>
  </si>
  <si>
    <t>511101060000</t>
  </si>
  <si>
    <t>GOUVERNEUR</t>
  </si>
  <si>
    <t>511201040000</t>
  </si>
  <si>
    <t>HAMMOND</t>
  </si>
  <si>
    <t>511301040000</t>
  </si>
  <si>
    <t>HERMON-DEKALB</t>
  </si>
  <si>
    <t>511602040000</t>
  </si>
  <si>
    <t>LISBON</t>
  </si>
  <si>
    <t>511901040000</t>
  </si>
  <si>
    <t>MADRID WADDINGTON</t>
  </si>
  <si>
    <t>512001060000</t>
  </si>
  <si>
    <t>MASSENA</t>
  </si>
  <si>
    <t>512101040000</t>
  </si>
  <si>
    <t>MORRISTOWN</t>
  </si>
  <si>
    <t>512201040000</t>
  </si>
  <si>
    <t>NORWOOD NORFOLK</t>
  </si>
  <si>
    <t>512300010000</t>
  </si>
  <si>
    <t>OGDENSBURG</t>
  </si>
  <si>
    <t>512404040000</t>
  </si>
  <si>
    <t>HEUVELTON</t>
  </si>
  <si>
    <t>512501040000</t>
  </si>
  <si>
    <t>PARISHVL HOPKINTON</t>
  </si>
  <si>
    <t>512902060000</t>
  </si>
  <si>
    <t>POTSDAM</t>
  </si>
  <si>
    <t>513102040000</t>
  </si>
  <si>
    <t>EDWARDS-KNOX</t>
  </si>
  <si>
    <t>520101060000</t>
  </si>
  <si>
    <t>BURNT HILLS</t>
  </si>
  <si>
    <t>520302060000</t>
  </si>
  <si>
    <t>SHENENDEHOWA</t>
  </si>
  <si>
    <t>520401040000</t>
  </si>
  <si>
    <t>CORINTH</t>
  </si>
  <si>
    <t>520601080000</t>
  </si>
  <si>
    <t>EDINBURG COMMON SD</t>
  </si>
  <si>
    <t>520701040000</t>
  </si>
  <si>
    <t>GALWAY</t>
  </si>
  <si>
    <t>521200050000</t>
  </si>
  <si>
    <t>MECHANICVILLE</t>
  </si>
  <si>
    <t>521301060000</t>
  </si>
  <si>
    <t>BALLSTON SPA</t>
  </si>
  <si>
    <t>521401040000</t>
  </si>
  <si>
    <t>SOUTH GLENS FALLS</t>
  </si>
  <si>
    <t>521701040000</t>
  </si>
  <si>
    <t>SCHUYLERVILLE</t>
  </si>
  <si>
    <t>521800010000</t>
  </si>
  <si>
    <t>SARATOGA SPRINGS</t>
  </si>
  <si>
    <t>522001040000</t>
  </si>
  <si>
    <t>STILLWATER</t>
  </si>
  <si>
    <t>522101030000</t>
  </si>
  <si>
    <t>WATERFORD</t>
  </si>
  <si>
    <t>530101040000</t>
  </si>
  <si>
    <t>DUANESBURG</t>
  </si>
  <si>
    <t>530202060000</t>
  </si>
  <si>
    <t>SCOTIA GLENVILLE</t>
  </si>
  <si>
    <t>530301060000</t>
  </si>
  <si>
    <t>NISKAYUNA</t>
  </si>
  <si>
    <t>530501060000</t>
  </si>
  <si>
    <t>SCHALMONT</t>
  </si>
  <si>
    <t>530515060000</t>
  </si>
  <si>
    <t>MOHONASEN</t>
  </si>
  <si>
    <t>530600010000</t>
  </si>
  <si>
    <t>SCHENECTADY</t>
  </si>
  <si>
    <t>540801040000</t>
  </si>
  <si>
    <t>GILBOA CONESVILLE</t>
  </si>
  <si>
    <t>540901040000</t>
  </si>
  <si>
    <t>JEFFERSON</t>
  </si>
  <si>
    <t>541001040000</t>
  </si>
  <si>
    <t>MIDDLEBURGH</t>
  </si>
  <si>
    <t>541102060000</t>
  </si>
  <si>
    <t>COBLSKL-RCHMDVL</t>
  </si>
  <si>
    <t>541201040000</t>
  </si>
  <si>
    <t>SCHOHARIE</t>
  </si>
  <si>
    <t>541401040000</t>
  </si>
  <si>
    <t>550101040000</t>
  </si>
  <si>
    <t>550301060000</t>
  </si>
  <si>
    <t>WATKINS GLEN</t>
  </si>
  <si>
    <t>560501040000</t>
  </si>
  <si>
    <t>SOUTH SENECA</t>
  </si>
  <si>
    <t>560603040000</t>
  </si>
  <si>
    <t>ROMULUS</t>
  </si>
  <si>
    <t>560701060000</t>
  </si>
  <si>
    <t>SENECA FALLS</t>
  </si>
  <si>
    <t>561006060000</t>
  </si>
  <si>
    <t>WATERLOO</t>
  </si>
  <si>
    <t>570101040000</t>
  </si>
  <si>
    <t>ADDISON</t>
  </si>
  <si>
    <t>570201040000</t>
  </si>
  <si>
    <t>AVOCA</t>
  </si>
  <si>
    <t>570302060000</t>
  </si>
  <si>
    <t>BATH</t>
  </si>
  <si>
    <t>570401040000</t>
  </si>
  <si>
    <t>BRADFORD</t>
  </si>
  <si>
    <t>570603040000</t>
  </si>
  <si>
    <t>CAMPBELL-SAVONA</t>
  </si>
  <si>
    <t>571000010000</t>
  </si>
  <si>
    <t>CORNING</t>
  </si>
  <si>
    <t>571502060000</t>
  </si>
  <si>
    <t>CANISTEO-GREENWOOD CSD</t>
  </si>
  <si>
    <t>571800010000</t>
  </si>
  <si>
    <t>HORNELL</t>
  </si>
  <si>
    <t>571901040000</t>
  </si>
  <si>
    <t>ARKPORT</t>
  </si>
  <si>
    <t>572301040000</t>
  </si>
  <si>
    <t>PRATTSBURGH</t>
  </si>
  <si>
    <t>572702040000</t>
  </si>
  <si>
    <t>572901040000</t>
  </si>
  <si>
    <t>HAMMONDSPORT</t>
  </si>
  <si>
    <t>573002040000</t>
  </si>
  <si>
    <t>WAYLAND-COHOCTON</t>
  </si>
  <si>
    <t>580101030000</t>
  </si>
  <si>
    <t>BABYLON</t>
  </si>
  <si>
    <t>580102030000</t>
  </si>
  <si>
    <t>WEST BABYLON</t>
  </si>
  <si>
    <t>580103030000</t>
  </si>
  <si>
    <t>NORTH BABYLON</t>
  </si>
  <si>
    <t>580104030000</t>
  </si>
  <si>
    <t>LINDENHURST</t>
  </si>
  <si>
    <t>580105030000</t>
  </si>
  <si>
    <t>COPIAGUE</t>
  </si>
  <si>
    <t>580106030000</t>
  </si>
  <si>
    <t>AMITYVILLE</t>
  </si>
  <si>
    <t>580107030000</t>
  </si>
  <si>
    <t>DEER PARK</t>
  </si>
  <si>
    <t>580109020000</t>
  </si>
  <si>
    <t>WYANDANCH</t>
  </si>
  <si>
    <t>580201060000</t>
  </si>
  <si>
    <t>THREE VILLAGE</t>
  </si>
  <si>
    <t>580203020000</t>
  </si>
  <si>
    <t>BROOKHAVEN-COMSEWOGUE UFSD</t>
  </si>
  <si>
    <t>580205060000</t>
  </si>
  <si>
    <t>SACHEM</t>
  </si>
  <si>
    <t>580206020000</t>
  </si>
  <si>
    <t>580207020000</t>
  </si>
  <si>
    <t>MOUNT SINAI</t>
  </si>
  <si>
    <t>580208020000</t>
  </si>
  <si>
    <t>MILLER PLACE</t>
  </si>
  <si>
    <t>580209020000</t>
  </si>
  <si>
    <t>ROCKY POINT</t>
  </si>
  <si>
    <t>580211060000</t>
  </si>
  <si>
    <t>580212060000</t>
  </si>
  <si>
    <t>LONGWOOD</t>
  </si>
  <si>
    <t>580224030000</t>
  </si>
  <si>
    <t>PATCHOGUE-MEDFORD</t>
  </si>
  <si>
    <t>580232030000</t>
  </si>
  <si>
    <t>WILLIAM FLOYD</t>
  </si>
  <si>
    <t>580233020000</t>
  </si>
  <si>
    <t>CENTER MORICHES</t>
  </si>
  <si>
    <t>580234020000</t>
  </si>
  <si>
    <t>EAST MORICHES</t>
  </si>
  <si>
    <t>580235060000</t>
  </si>
  <si>
    <t>SOUTH COUNTRY</t>
  </si>
  <si>
    <t>580301020000</t>
  </si>
  <si>
    <t>EAST HAMPTON</t>
  </si>
  <si>
    <t>580302080000</t>
  </si>
  <si>
    <t>WAINSCOTT</t>
  </si>
  <si>
    <t>580303020000</t>
  </si>
  <si>
    <t>AMAGANSETT</t>
  </si>
  <si>
    <t>580304020000</t>
  </si>
  <si>
    <t>SPRINGS</t>
  </si>
  <si>
    <t>580305020000</t>
  </si>
  <si>
    <t>SAG HARBOR</t>
  </si>
  <si>
    <t>580306020000</t>
  </si>
  <si>
    <t>MONTAUK</t>
  </si>
  <si>
    <t>580401020000</t>
  </si>
  <si>
    <t>ELWOOD</t>
  </si>
  <si>
    <t>580402060000</t>
  </si>
  <si>
    <t>COLD SPRING HARBOR</t>
  </si>
  <si>
    <t>580403030000</t>
  </si>
  <si>
    <t>HUNTINGTON</t>
  </si>
  <si>
    <t>580404030000</t>
  </si>
  <si>
    <t>NORTHPORT</t>
  </si>
  <si>
    <t>580405060000</t>
  </si>
  <si>
    <t>HALF HOLLOW HILLS</t>
  </si>
  <si>
    <t>580406060000</t>
  </si>
  <si>
    <t>HARBORFIELDS</t>
  </si>
  <si>
    <t>580410030000</t>
  </si>
  <si>
    <t>COMMACK</t>
  </si>
  <si>
    <t>580413030000</t>
  </si>
  <si>
    <t>SOUTH HUNTINGTON</t>
  </si>
  <si>
    <t>580501030000</t>
  </si>
  <si>
    <t>BAY SHORE</t>
  </si>
  <si>
    <t>580502020000</t>
  </si>
  <si>
    <t>ISLIP</t>
  </si>
  <si>
    <t>580503030000</t>
  </si>
  <si>
    <t>EAST ISLIP</t>
  </si>
  <si>
    <t>580504030000</t>
  </si>
  <si>
    <t>SAYVILLE</t>
  </si>
  <si>
    <t>580505020000</t>
  </si>
  <si>
    <t>BAYPORT BLUE POINT</t>
  </si>
  <si>
    <t>580506030000</t>
  </si>
  <si>
    <t>HAUPPAUGE</t>
  </si>
  <si>
    <t>580507060000</t>
  </si>
  <si>
    <t>CONNETQUOT</t>
  </si>
  <si>
    <t>580509030000</t>
  </si>
  <si>
    <t>WEST ISLIP</t>
  </si>
  <si>
    <t>580512030000</t>
  </si>
  <si>
    <t>BRENTWOOD</t>
  </si>
  <si>
    <t>580513030000</t>
  </si>
  <si>
    <t>CENTRAL ISLIP</t>
  </si>
  <si>
    <t>580514020000</t>
  </si>
  <si>
    <t>FIRE ISLAND</t>
  </si>
  <si>
    <t>580601040000</t>
  </si>
  <si>
    <t>SHOREHAM-WADING R</t>
  </si>
  <si>
    <t>580602040000</t>
  </si>
  <si>
    <t>RIVERHEAD</t>
  </si>
  <si>
    <t>580603020000</t>
  </si>
  <si>
    <t>LITTLE FLOWER</t>
  </si>
  <si>
    <t>580701020000</t>
  </si>
  <si>
    <t>580801060000</t>
  </si>
  <si>
    <t>SMITHTOWN</t>
  </si>
  <si>
    <t>580805060000</t>
  </si>
  <si>
    <t>KINGS PARK</t>
  </si>
  <si>
    <t>580901020000</t>
  </si>
  <si>
    <t>REMSENBURG</t>
  </si>
  <si>
    <t>580902020000</t>
  </si>
  <si>
    <t>WESTHAMPTON BEACH</t>
  </si>
  <si>
    <t>580903020000</t>
  </si>
  <si>
    <t>QUOGUE</t>
  </si>
  <si>
    <t>580905020000</t>
  </si>
  <si>
    <t>HAMPTON BAYS</t>
  </si>
  <si>
    <t>580906030000</t>
  </si>
  <si>
    <t>SOUTHAMPTON</t>
  </si>
  <si>
    <t>580909020000</t>
  </si>
  <si>
    <t>BRIDGEHAMPTON</t>
  </si>
  <si>
    <t>580910080000</t>
  </si>
  <si>
    <t>SAGAPONACK</t>
  </si>
  <si>
    <t>580912060000</t>
  </si>
  <si>
    <t>ESTPRT-S MANOR CSD</t>
  </si>
  <si>
    <t>580913080000</t>
  </si>
  <si>
    <t>TUCKAHOE COMMON</t>
  </si>
  <si>
    <t>580917020000</t>
  </si>
  <si>
    <t>EAST QUOGUE</t>
  </si>
  <si>
    <t>581002020000</t>
  </si>
  <si>
    <t>OYSTERPONDS</t>
  </si>
  <si>
    <t>581004020000</t>
  </si>
  <si>
    <t>581005020000</t>
  </si>
  <si>
    <t>SOUTHOLD</t>
  </si>
  <si>
    <t>581010020000</t>
  </si>
  <si>
    <t>GREENPORT</t>
  </si>
  <si>
    <t>581012020000</t>
  </si>
  <si>
    <t>MATTITUCK</t>
  </si>
  <si>
    <t>590501060000</t>
  </si>
  <si>
    <t>FALLSBURG</t>
  </si>
  <si>
    <t>590801040000</t>
  </si>
  <si>
    <t>ELDRED</t>
  </si>
  <si>
    <t>590901060000</t>
  </si>
  <si>
    <t>LIBERTY</t>
  </si>
  <si>
    <t>591201040000</t>
  </si>
  <si>
    <t>TRI VALLEY</t>
  </si>
  <si>
    <t>591301040000</t>
  </si>
  <si>
    <t>ROSCOE</t>
  </si>
  <si>
    <t>591302040000</t>
  </si>
  <si>
    <t>LIVINGSTON MANOR</t>
  </si>
  <si>
    <t>591401060000</t>
  </si>
  <si>
    <t>MONTICELLO</t>
  </si>
  <si>
    <t>591502040000</t>
  </si>
  <si>
    <t>JEFF YOUNGSVILLE</t>
  </si>
  <si>
    <t>600101060000</t>
  </si>
  <si>
    <t>WAVERLY</t>
  </si>
  <si>
    <t>600301040000</t>
  </si>
  <si>
    <t>CANDOR</t>
  </si>
  <si>
    <t>600402040000</t>
  </si>
  <si>
    <t>NEWARK VALLEY</t>
  </si>
  <si>
    <t>600601060000</t>
  </si>
  <si>
    <t>OWEGO-APALACHIN</t>
  </si>
  <si>
    <t>600801040000</t>
  </si>
  <si>
    <t>SPENCER VAN ETTEN</t>
  </si>
  <si>
    <t>600903040000</t>
  </si>
  <si>
    <t>TIOGA</t>
  </si>
  <si>
    <t>610301060000</t>
  </si>
  <si>
    <t>DRYDEN</t>
  </si>
  <si>
    <t>610327020000</t>
  </si>
  <si>
    <t>GEORGE JR REPUBLIC</t>
  </si>
  <si>
    <t>610501040000</t>
  </si>
  <si>
    <t>GROTON</t>
  </si>
  <si>
    <t>610600010000</t>
  </si>
  <si>
    <t>ITHACA</t>
  </si>
  <si>
    <t>610801040000</t>
  </si>
  <si>
    <t>LANSING</t>
  </si>
  <si>
    <t>610901040000</t>
  </si>
  <si>
    <t>NEWFIELD</t>
  </si>
  <si>
    <t>611001040000</t>
  </si>
  <si>
    <t>TRUMANSBURG</t>
  </si>
  <si>
    <t>620600010000</t>
  </si>
  <si>
    <t>KINGSTON</t>
  </si>
  <si>
    <t>620803040000</t>
  </si>
  <si>
    <t>HIGHLAND</t>
  </si>
  <si>
    <t>620901060000</t>
  </si>
  <si>
    <t>621001060000</t>
  </si>
  <si>
    <t>MARLBORO</t>
  </si>
  <si>
    <t>621101060000</t>
  </si>
  <si>
    <t>NEW PALTZ</t>
  </si>
  <si>
    <t>621201060000</t>
  </si>
  <si>
    <t>ONTEORA</t>
  </si>
  <si>
    <t>621601060000</t>
  </si>
  <si>
    <t>SAUGERTIES</t>
  </si>
  <si>
    <t>621801060000</t>
  </si>
  <si>
    <t>WALLKILL</t>
  </si>
  <si>
    <t>622002060000</t>
  </si>
  <si>
    <t>ELLENVILLE</t>
  </si>
  <si>
    <t>630101040000</t>
  </si>
  <si>
    <t>BOLTON</t>
  </si>
  <si>
    <t>630202040000</t>
  </si>
  <si>
    <t>NORTH WARREN</t>
  </si>
  <si>
    <t>630300010000</t>
  </si>
  <si>
    <t>GLENS FALLS</t>
  </si>
  <si>
    <t>630601040000</t>
  </si>
  <si>
    <t>JOHNSBURG</t>
  </si>
  <si>
    <t>630701040000</t>
  </si>
  <si>
    <t>LAKE GEORGE</t>
  </si>
  <si>
    <t>630801040000</t>
  </si>
  <si>
    <t>630902030000</t>
  </si>
  <si>
    <t>QUEENSBURY</t>
  </si>
  <si>
    <t>630918080000</t>
  </si>
  <si>
    <t>GLENS FALLS COM</t>
  </si>
  <si>
    <t>631201040000</t>
  </si>
  <si>
    <t>WARRENSBURG</t>
  </si>
  <si>
    <t>640101040000</t>
  </si>
  <si>
    <t>ARGYLE</t>
  </si>
  <si>
    <t>640502040000</t>
  </si>
  <si>
    <t>FORT ANN</t>
  </si>
  <si>
    <t>640601020000</t>
  </si>
  <si>
    <t>FORT EDWARD</t>
  </si>
  <si>
    <t>640701040000</t>
  </si>
  <si>
    <t>GRANVILLE</t>
  </si>
  <si>
    <t>640801040000</t>
  </si>
  <si>
    <t>GREENWICH</t>
  </si>
  <si>
    <t>641001040000</t>
  </si>
  <si>
    <t>HARTFORD</t>
  </si>
  <si>
    <t>641301060000</t>
  </si>
  <si>
    <t>HUDSON FALLS</t>
  </si>
  <si>
    <t>641401040000</t>
  </si>
  <si>
    <t>PUTNAM</t>
  </si>
  <si>
    <t>641501040000</t>
  </si>
  <si>
    <t>SALEM</t>
  </si>
  <si>
    <t>641610040000</t>
  </si>
  <si>
    <t>CAMBRIDGE</t>
  </si>
  <si>
    <t>641701060000</t>
  </si>
  <si>
    <t>WHITEHALL</t>
  </si>
  <si>
    <t>650101060000</t>
  </si>
  <si>
    <t>NEWARK</t>
  </si>
  <si>
    <t>650301040000</t>
  </si>
  <si>
    <t>650501040000</t>
  </si>
  <si>
    <t>LYONS</t>
  </si>
  <si>
    <t>650701040000</t>
  </si>
  <si>
    <t>MARION</t>
  </si>
  <si>
    <t>650801060000</t>
  </si>
  <si>
    <t>WAYNE</t>
  </si>
  <si>
    <t>650901060000</t>
  </si>
  <si>
    <t>PALMYRA-MACEDON</t>
  </si>
  <si>
    <t>650902040000</t>
  </si>
  <si>
    <t>GANANDA</t>
  </si>
  <si>
    <t>651201060000</t>
  </si>
  <si>
    <t>SODUS</t>
  </si>
  <si>
    <t>651402040000</t>
  </si>
  <si>
    <t>WILLIAMSON</t>
  </si>
  <si>
    <t>651501060000</t>
  </si>
  <si>
    <t>NORTH ROSE WOLCOTT</t>
  </si>
  <si>
    <t>651503040000</t>
  </si>
  <si>
    <t>RED CREEK</t>
  </si>
  <si>
    <t>660101030000</t>
  </si>
  <si>
    <t>KATONAH LEWISBORO</t>
  </si>
  <si>
    <t>660102060000</t>
  </si>
  <si>
    <t>BEDFORD</t>
  </si>
  <si>
    <t>660202030000</t>
  </si>
  <si>
    <t>CROTON HARMON</t>
  </si>
  <si>
    <t>660203060000</t>
  </si>
  <si>
    <t>HENDRICK HUDSON</t>
  </si>
  <si>
    <t>660301030000</t>
  </si>
  <si>
    <t>EASTCHESTER</t>
  </si>
  <si>
    <t>660302030000</t>
  </si>
  <si>
    <t>TUCKAHOE</t>
  </si>
  <si>
    <t>660303030000</t>
  </si>
  <si>
    <t>BRONXVILLE</t>
  </si>
  <si>
    <t>660401030000</t>
  </si>
  <si>
    <t>TARRYTOWN</t>
  </si>
  <si>
    <t>660402020000</t>
  </si>
  <si>
    <t>IRVINGTON</t>
  </si>
  <si>
    <t>660403030000</t>
  </si>
  <si>
    <t>DOBBS FERRY</t>
  </si>
  <si>
    <t>660404030000</t>
  </si>
  <si>
    <t>HASTINGS ON HUDSON</t>
  </si>
  <si>
    <t>660405030000</t>
  </si>
  <si>
    <t>ARDSLEY</t>
  </si>
  <si>
    <t>660406030000</t>
  </si>
  <si>
    <t>EDGEMONT</t>
  </si>
  <si>
    <t>660407060000</t>
  </si>
  <si>
    <t>GREENBURGH</t>
  </si>
  <si>
    <t>660409020000</t>
  </si>
  <si>
    <t>ELMSFORD</t>
  </si>
  <si>
    <t>660410020000</t>
  </si>
  <si>
    <t>GREENBURGH-GRAHAM</t>
  </si>
  <si>
    <t>660411020000</t>
  </si>
  <si>
    <t>GREENBURGH 11</t>
  </si>
  <si>
    <t>660412020000</t>
  </si>
  <si>
    <t>GREENBRG-NO CASTLE</t>
  </si>
  <si>
    <t>660501060000</t>
  </si>
  <si>
    <t>HARRISON</t>
  </si>
  <si>
    <t>660701030000</t>
  </si>
  <si>
    <t>MAMARONECK</t>
  </si>
  <si>
    <t>660801060000</t>
  </si>
  <si>
    <t>MT PLEASANT CENT</t>
  </si>
  <si>
    <t>660802040000</t>
  </si>
  <si>
    <t>POCANTICO HILLS</t>
  </si>
  <si>
    <t>660803020000</t>
  </si>
  <si>
    <t>HAWTHORNE KNOLLS</t>
  </si>
  <si>
    <t>660804020000</t>
  </si>
  <si>
    <t>MT PLEASANT-COTTAG</t>
  </si>
  <si>
    <t>660805030000</t>
  </si>
  <si>
    <t>VALHALLA</t>
  </si>
  <si>
    <t>660806020000</t>
  </si>
  <si>
    <t>MT PLSNT-BLYTHEDLE</t>
  </si>
  <si>
    <t>660809030000</t>
  </si>
  <si>
    <t>PLEASANTVILLE</t>
  </si>
  <si>
    <t>660900010000</t>
  </si>
  <si>
    <t>MOUNT VERNON</t>
  </si>
  <si>
    <t>661004060000</t>
  </si>
  <si>
    <t>CHAPPAQUA</t>
  </si>
  <si>
    <t>661100010000</t>
  </si>
  <si>
    <t>NEW ROCHELLE</t>
  </si>
  <si>
    <t>661201060000</t>
  </si>
  <si>
    <t>BYRAM HILLS</t>
  </si>
  <si>
    <t>661301040000</t>
  </si>
  <si>
    <t>NORTH SALEM</t>
  </si>
  <si>
    <t>661401030000</t>
  </si>
  <si>
    <t>OSSINING</t>
  </si>
  <si>
    <t>661402020000</t>
  </si>
  <si>
    <t>BRIARCLIFF MANOR</t>
  </si>
  <si>
    <t>661500010000</t>
  </si>
  <si>
    <t>PEEKSKILL</t>
  </si>
  <si>
    <t>661601030000</t>
  </si>
  <si>
    <t>PELHAM</t>
  </si>
  <si>
    <t>661800010000</t>
  </si>
  <si>
    <t>RYE</t>
  </si>
  <si>
    <t>661901030000</t>
  </si>
  <si>
    <t>RYE NECK</t>
  </si>
  <si>
    <t>661904030000</t>
  </si>
  <si>
    <t>PORT CHESTER-RYE</t>
  </si>
  <si>
    <t>661905020000</t>
  </si>
  <si>
    <t>BLIND BROOK-RYE</t>
  </si>
  <si>
    <t>662001030000</t>
  </si>
  <si>
    <t>SCARSDALE</t>
  </si>
  <si>
    <t>662101060000</t>
  </si>
  <si>
    <t>SOMERS</t>
  </si>
  <si>
    <t>662200010000</t>
  </si>
  <si>
    <t>WHITE PLAINS</t>
  </si>
  <si>
    <t>662300010000</t>
  </si>
  <si>
    <t>YONKERS</t>
  </si>
  <si>
    <t>662401060000</t>
  </si>
  <si>
    <t>LAKELAND</t>
  </si>
  <si>
    <t>662402060000</t>
  </si>
  <si>
    <t>YORKTOWN</t>
  </si>
  <si>
    <t>670201060000</t>
  </si>
  <si>
    <t>ATTICA</t>
  </si>
  <si>
    <t>670401040000</t>
  </si>
  <si>
    <t>LETCHWORTH</t>
  </si>
  <si>
    <t>671002040000</t>
  </si>
  <si>
    <t>WYOMING</t>
  </si>
  <si>
    <t>671201060000</t>
  </si>
  <si>
    <t>PERRY</t>
  </si>
  <si>
    <t>671501040000</t>
  </si>
  <si>
    <t>WARSAW</t>
  </si>
  <si>
    <t>680601060000</t>
  </si>
  <si>
    <t>PENN YAN</t>
  </si>
  <si>
    <t>680801040000</t>
  </si>
  <si>
    <t>DUNDEE</t>
  </si>
  <si>
    <t>6-DIGIT BEDS CODE</t>
  </si>
  <si>
    <t>307500</t>
  </si>
  <si>
    <t>NEW YORK CITY</t>
  </si>
  <si>
    <t>Total: #</t>
  </si>
  <si>
    <t>BEDS CODE</t>
  </si>
  <si>
    <t>SCHOOL DISTRICT NAME</t>
  </si>
  <si>
    <t>Base Eligible UPK Funded Half-Day 3-Yr.-Old Pupils to Serve</t>
  </si>
  <si>
    <t>Base Eligible UPK Funded Full-Day 3-Yr.-Olds to Serve</t>
  </si>
  <si>
    <t>Base Eligible UPK Funded Half-Day 4-Yr.-Olds to Serve</t>
  </si>
  <si>
    <t>Base Eligible State UPK Funded Full-Day 4-Yr.-Olds to Serve</t>
  </si>
  <si>
    <t>Base Eligible Federal UPK Funded Full-Day 4-Yr.-Olds to Serve</t>
  </si>
  <si>
    <t>ADDISON CSD</t>
  </si>
  <si>
    <t>ADIRONDACK CSD</t>
  </si>
  <si>
    <t>AFTON CSD</t>
  </si>
  <si>
    <t>AKRON CSD</t>
  </si>
  <si>
    <t>ALBANY CITY SD</t>
  </si>
  <si>
    <t>ALBION CSD</t>
  </si>
  <si>
    <t>ALDEN CSD</t>
  </si>
  <si>
    <t>ALEXANDER CSD</t>
  </si>
  <si>
    <t>ALFRED-ALMOND CSD</t>
  </si>
  <si>
    <t>ALLEGANY-LIMESTONE CSD</t>
  </si>
  <si>
    <t>ALTMAR-PARISH-WILLIAMSTOWN CSD</t>
  </si>
  <si>
    <t>AMAGANSETT UFSD</t>
  </si>
  <si>
    <t>AMHERST CSD</t>
  </si>
  <si>
    <t>AMITYVILLE UFSD</t>
  </si>
  <si>
    <t>AMSTERDAM CITY SD</t>
  </si>
  <si>
    <t>ANDES CSD</t>
  </si>
  <si>
    <t>ANDOVER CSD</t>
  </si>
  <si>
    <t>ARDSLEY UFSD</t>
  </si>
  <si>
    <t>ARGYLE CSD</t>
  </si>
  <si>
    <t>ARKPORT CSD</t>
  </si>
  <si>
    <t>ARLINGTON CSD</t>
  </si>
  <si>
    <t>ATTICA CSD</t>
  </si>
  <si>
    <t>AUBURN CITY SD</t>
  </si>
  <si>
    <t>AUSABLE VALLEY CSD</t>
  </si>
  <si>
    <t>AVERILL PARK CSD</t>
  </si>
  <si>
    <t>AVOCA CSD</t>
  </si>
  <si>
    <t>AVON CSD</t>
  </si>
  <si>
    <t>BABYLON UFSD</t>
  </si>
  <si>
    <t>BAINBRIDGE-GUILFORD CSD</t>
  </si>
  <si>
    <t>BALDWIN UFSD</t>
  </si>
  <si>
    <t>BALDWINSVILLE CSD</t>
  </si>
  <si>
    <t>BALLSTON SPA CSD</t>
  </si>
  <si>
    <t>BARKER CSD</t>
  </si>
  <si>
    <t>BATAVIA CITY SD</t>
  </si>
  <si>
    <t>BATH CSD</t>
  </si>
  <si>
    <t>BAY SHORE UFSD</t>
  </si>
  <si>
    <t>BAYPORT-BLUE POINT UFSD</t>
  </si>
  <si>
    <t>BEACON CITY SD</t>
  </si>
  <si>
    <t>BEAVER RIVER CSD</t>
  </si>
  <si>
    <t>BEDFORD CSD</t>
  </si>
  <si>
    <t>BEEKMANTOWN CSD</t>
  </si>
  <si>
    <t>BELFAST CSD</t>
  </si>
  <si>
    <t>BELLEVILLE-HENDERSON CSD</t>
  </si>
  <si>
    <t>BELLMORE UFSD</t>
  </si>
  <si>
    <t>BEMUS POINT CSD</t>
  </si>
  <si>
    <t>BERLIN CSD</t>
  </si>
  <si>
    <t>BERNE-KNOX-WESTERLO CSD</t>
  </si>
  <si>
    <t>BETHLEHEM CSD</t>
  </si>
  <si>
    <t>BETHPAGE UFSD</t>
  </si>
  <si>
    <t>BINGHAMTON CITY SD</t>
  </si>
  <si>
    <t>BLIND BROOK-RYE UFSD</t>
  </si>
  <si>
    <t>BOLIVAR-RICHBURG CSD</t>
  </si>
  <si>
    <t>BOLTON CSD</t>
  </si>
  <si>
    <t>BRADFORD CSD</t>
  </si>
  <si>
    <t>BRASHER FALLS CSD</t>
  </si>
  <si>
    <t>BRENTWOOD UFSD</t>
  </si>
  <si>
    <t>BREWSTER CSD</t>
  </si>
  <si>
    <t>BRIARCLIFF MANOR UFSD</t>
  </si>
  <si>
    <t>BRIDGEHAMPTON UFSD</t>
  </si>
  <si>
    <t>BRIGHTON CSD</t>
  </si>
  <si>
    <t>BROADALBIN-PERTH CSD</t>
  </si>
  <si>
    <t>BROCKPORT CSD</t>
  </si>
  <si>
    <t>BROCTON CSD</t>
  </si>
  <si>
    <t>BRONXVILLE UFSD</t>
  </si>
  <si>
    <t>BROOKFIELD CSD</t>
  </si>
  <si>
    <t>BRUNSWICK CSD (BRITTONKILL)</t>
  </si>
  <si>
    <t>BRUSHTON-MOIRA CSD</t>
  </si>
  <si>
    <t>BUFFALO CITY SD</t>
  </si>
  <si>
    <t>BURNT HILLS-BALLSTON LAKE CSD</t>
  </si>
  <si>
    <t>BYRAM HILLS CSD</t>
  </si>
  <si>
    <t>BYRON-BERGEN CSD</t>
  </si>
  <si>
    <t>CAIRO-DURHAM CSD</t>
  </si>
  <si>
    <t>CALEDONIA-MUMFORD CSD</t>
  </si>
  <si>
    <t>CAMBRIDGE CSD</t>
  </si>
  <si>
    <t>CAMDEN CSD</t>
  </si>
  <si>
    <t>CAMPBELL-SAVONA CSD</t>
  </si>
  <si>
    <t>CANAJOHARIE CSD</t>
  </si>
  <si>
    <t>CANANDAIGUA CITY SD</t>
  </si>
  <si>
    <t>CANASERAGA CSD</t>
  </si>
  <si>
    <t>CANASTOTA CSD</t>
  </si>
  <si>
    <t>CANDOR CSD</t>
  </si>
  <si>
    <t>CANTON CSD</t>
  </si>
  <si>
    <t>CARLE PLACE UFSD</t>
  </si>
  <si>
    <t>CARMEL CSD</t>
  </si>
  <si>
    <t>CARTHAGE CSD</t>
  </si>
  <si>
    <t>CASSADAGA VALLEY CSD</t>
  </si>
  <si>
    <t>CATO-MERIDIAN CSD</t>
  </si>
  <si>
    <t>CATSKILL CSD</t>
  </si>
  <si>
    <t>CATTARAUGUS-LITTLE VALLEY CSD</t>
  </si>
  <si>
    <t>CAZENOVIA CSD</t>
  </si>
  <si>
    <t>CENTER MORICHES UFSD</t>
  </si>
  <si>
    <t>CENTRAL ISLIP UFSD</t>
  </si>
  <si>
    <t>CENTRAL SQUARE CSD</t>
  </si>
  <si>
    <t>CENTRAL VALLEY CSD AT ILION-MOHAWK</t>
  </si>
  <si>
    <t>CHAPPAQUA CSD</t>
  </si>
  <si>
    <t>CHARLOTTE VALLEY CSD</t>
  </si>
  <si>
    <t>CHAUTAUQUA LAKE CSD</t>
  </si>
  <si>
    <t>CHATEAUGAY CSD</t>
  </si>
  <si>
    <t>CHATHAM CSD</t>
  </si>
  <si>
    <t>CHAZY UFSD</t>
  </si>
  <si>
    <t>CHEEKTOWAGA CSD</t>
  </si>
  <si>
    <t>CHEEKTOWAGA-MARYVALE UFSD</t>
  </si>
  <si>
    <t>CHEEKTOWAGA-SLOAN UFSD</t>
  </si>
  <si>
    <t>CHENANGO FORKS CSD</t>
  </si>
  <si>
    <t>CHENANGO VALLEY CSD</t>
  </si>
  <si>
    <t>CHERRY VALLEY-SPRINGFIELD CSD</t>
  </si>
  <si>
    <t>CHESTER UFSD</t>
  </si>
  <si>
    <t>CHITTENANGO CSD</t>
  </si>
  <si>
    <t>CHURCHVILLE-CHILI CSD</t>
  </si>
  <si>
    <t>CINCINNATUS CSD</t>
  </si>
  <si>
    <t>CLARENCE CSD</t>
  </si>
  <si>
    <t>CLARKSTOWN CSD</t>
  </si>
  <si>
    <t>CLEVELAND HILL UFSD</t>
  </si>
  <si>
    <t>CLIFTON-FINE CSD</t>
  </si>
  <si>
    <t>CLINTON CSD</t>
  </si>
  <si>
    <t>CLYDE-SAVANNAH CSD</t>
  </si>
  <si>
    <t>CLYMER CSD</t>
  </si>
  <si>
    <t>COBLESKILL-RICHMONDVILLE CSD</t>
  </si>
  <si>
    <t>COHOES CITY SD</t>
  </si>
  <si>
    <t>COLD SPRING HARBOR CSD</t>
  </si>
  <si>
    <t>COLTON-PIERREPONT CSD</t>
  </si>
  <si>
    <t>COMMACK UFSD</t>
  </si>
  <si>
    <t>CONNETQUOT CSD</t>
  </si>
  <si>
    <t>COOPERSTOWN CSD</t>
  </si>
  <si>
    <t>COPENHAGEN CSD</t>
  </si>
  <si>
    <t>COPIAGUE UFSD</t>
  </si>
  <si>
    <t>CORINTH CSD</t>
  </si>
  <si>
    <t>CORNING CITY SD</t>
  </si>
  <si>
    <t>CORNWALL CSD</t>
  </si>
  <si>
    <t>CORTLAND CITY SD</t>
  </si>
  <si>
    <t>COXSACKIE-ATHENS CSD</t>
  </si>
  <si>
    <t>CROTON-HARMON UFSD</t>
  </si>
  <si>
    <t>CROWN POINT CSD</t>
  </si>
  <si>
    <t>CUBA-RUSHFORD CSD</t>
  </si>
  <si>
    <t>DALTON-NUNDA CSD (KESHEQUA)</t>
  </si>
  <si>
    <t>DANSVILLE CSD</t>
  </si>
  <si>
    <t>DERUYTER CSD</t>
  </si>
  <si>
    <t>DEER PARK UFSD</t>
  </si>
  <si>
    <t>DELAWARE ACADEMY CSD AT DELHI</t>
  </si>
  <si>
    <t>DEPEW UFSD</t>
  </si>
  <si>
    <t>DEPOSIT CSD</t>
  </si>
  <si>
    <t>DOBBS FERRY UFSD</t>
  </si>
  <si>
    <t>DOLGEVILLE CSD</t>
  </si>
  <si>
    <t>DOVER UFSD</t>
  </si>
  <si>
    <t>DRYDEN CSD</t>
  </si>
  <si>
    <t>DUANESBURG CSD</t>
  </si>
  <si>
    <t>DUNDEE CSD</t>
  </si>
  <si>
    <t>DUNKIRK CITY SD</t>
  </si>
  <si>
    <t>EAST IRONDEQUOIT CSD</t>
  </si>
  <si>
    <t>EAST AURORA UFSD</t>
  </si>
  <si>
    <t>EAST BLOOMFIELD CSD</t>
  </si>
  <si>
    <t>EAST GREENBUSH CSD</t>
  </si>
  <si>
    <t>EAST HAMPTON UFSD</t>
  </si>
  <si>
    <t>EAST ISLIP UFSD</t>
  </si>
  <si>
    <t>EAST MEADOW UFSD</t>
  </si>
  <si>
    <t>EAST MORICHES UFSD</t>
  </si>
  <si>
    <t>EAST QUOGUE UFSD</t>
  </si>
  <si>
    <t>EAST RAMAPO CSD (SPRING VALLEY)</t>
  </si>
  <si>
    <t>EAST ROCHESTER UFSD</t>
  </si>
  <si>
    <t>EAST ROCKAWAY UFSD</t>
  </si>
  <si>
    <t>EAST SYRACUSE MINOA CSD</t>
  </si>
  <si>
    <t>EAST WILLISTON UFSD</t>
  </si>
  <si>
    <t>EASTCHESTER UFSD</t>
  </si>
  <si>
    <t>EASTPORT-SOUTH MANOR CSD</t>
  </si>
  <si>
    <t>EDEN CSD</t>
  </si>
  <si>
    <t>EDGEMONT UFSD</t>
  </si>
  <si>
    <t>EDMESTON CSD</t>
  </si>
  <si>
    <t>EDWARDS-KNOX CSD</t>
  </si>
  <si>
    <t>ELBA CSD</t>
  </si>
  <si>
    <t>ELDRED CSD</t>
  </si>
  <si>
    <t>ELLENVILLE CSD</t>
  </si>
  <si>
    <t>ELLICOTTVILLE CSD</t>
  </si>
  <si>
    <t>ELMIRA CITY SD</t>
  </si>
  <si>
    <t>ELMIRA HEIGHTS CSD</t>
  </si>
  <si>
    <t>ELMONT UFSD</t>
  </si>
  <si>
    <t>ELMSFORD UFSD</t>
  </si>
  <si>
    <t>ELWOOD UFSD</t>
  </si>
  <si>
    <t>EVANS-BRANT CSD (LAKE SHORE)</t>
  </si>
  <si>
    <t>FABIUS-POMPEY CSD</t>
  </si>
  <si>
    <t>FAIRPORT CSD</t>
  </si>
  <si>
    <t>FALCONER CSD</t>
  </si>
  <si>
    <t>FALLSBURG CSD</t>
  </si>
  <si>
    <t>FARMINGDALE UFSD</t>
  </si>
  <si>
    <t>FAYETTEVILLE-MANLIUS CSD</t>
  </si>
  <si>
    <t>FILLMORE CSD</t>
  </si>
  <si>
    <t>FISHERS ISLAND UFSD</t>
  </si>
  <si>
    <t>FLORAL PARK-BELLEROSE UFSD</t>
  </si>
  <si>
    <t>FLORIDA UFSD</t>
  </si>
  <si>
    <t>FONDA-FULTONVILLE CSD</t>
  </si>
  <si>
    <t>FORESTVILLE CSD</t>
  </si>
  <si>
    <t>FORT ANN CSD</t>
  </si>
  <si>
    <t>FORT EDWARD UFSD</t>
  </si>
  <si>
    <t>FORT PLAIN CSD</t>
  </si>
  <si>
    <t>FRANKFORT-SCHUYLER CSD</t>
  </si>
  <si>
    <t>FRANKLIN CSD</t>
  </si>
  <si>
    <t>FRANKLIN SQUARE UFSD</t>
  </si>
  <si>
    <t>FRANKLINVILLE CSD</t>
  </si>
  <si>
    <t>FREDONIA CSD</t>
  </si>
  <si>
    <t>FREEPORT UFSD</t>
  </si>
  <si>
    <t>FREWSBURG CSD</t>
  </si>
  <si>
    <t>FRIENDSHIP CSD</t>
  </si>
  <si>
    <t>FRONTIER CSD</t>
  </si>
  <si>
    <t>FULTON CITY SD</t>
  </si>
  <si>
    <t>GALWAY CSD</t>
  </si>
  <si>
    <t>GANANDA CSD</t>
  </si>
  <si>
    <t>GARDEN CITY UFSD</t>
  </si>
  <si>
    <t>GARRISON UFSD</t>
  </si>
  <si>
    <t>GATES CHILI CSD</t>
  </si>
  <si>
    <t>GENERAL BROWN CSD</t>
  </si>
  <si>
    <t xml:space="preserve">GENESEE VALLEY CSD </t>
  </si>
  <si>
    <t>GENESEO CSD</t>
  </si>
  <si>
    <t>GENEVA CITY SD</t>
  </si>
  <si>
    <t>OTSELIC VALLEY CSD</t>
  </si>
  <si>
    <t>GERMANTOWN CSD</t>
  </si>
  <si>
    <t>GILBOA-CONESVILLE CSD</t>
  </si>
  <si>
    <t>GILBERTSVILLE-MOUNT UPTON CSD</t>
  </si>
  <si>
    <t>GLEN COVE CITY SD</t>
  </si>
  <si>
    <t>GLENS FALLS CITY SD</t>
  </si>
  <si>
    <t>GLENS FALLS COMN SD</t>
  </si>
  <si>
    <t>GLOVERSVILLE CITY SD</t>
  </si>
  <si>
    <t>GORHAM-MIDDLESEX CSD (MARCUS WHITMAN</t>
  </si>
  <si>
    <t>GOSHEN CSD</t>
  </si>
  <si>
    <t>GOUVERNEUR CSD</t>
  </si>
  <si>
    <t>GOWANDA CSD</t>
  </si>
  <si>
    <t>GRAND ISLAND CSD</t>
  </si>
  <si>
    <t>GRANVILLE CSD</t>
  </si>
  <si>
    <t>GREAT NECK UFSD</t>
  </si>
  <si>
    <t>GREECE CSD</t>
  </si>
  <si>
    <t>GREEN ISLAND UFSD</t>
  </si>
  <si>
    <t>GREENBURGH CSD</t>
  </si>
  <si>
    <t>GREENE CSD</t>
  </si>
  <si>
    <t>GREENPORT UFSD</t>
  </si>
  <si>
    <t>GREENVILLE CSD</t>
  </si>
  <si>
    <t>GREENWICH CSD</t>
  </si>
  <si>
    <t>GREENWOOD LAKE UFSD</t>
  </si>
  <si>
    <t>GROTON CSD</t>
  </si>
  <si>
    <t>GUILDERLAND CSD</t>
  </si>
  <si>
    <t>HADLEY-LUZERNE CSD</t>
  </si>
  <si>
    <t>HALDANE CSD</t>
  </si>
  <si>
    <t>HALF HOLLOW HILLS CSD</t>
  </si>
  <si>
    <t>HAMBURG CSD</t>
  </si>
  <si>
    <t>HAMILTON CSD</t>
  </si>
  <si>
    <t>HAMMOND CSD</t>
  </si>
  <si>
    <t>HAMMONDSPORT CSD</t>
  </si>
  <si>
    <t>HAMPTON BAYS UFSD</t>
  </si>
  <si>
    <t>HANCOCK CSD</t>
  </si>
  <si>
    <t>HANNIBAL CSD</t>
  </si>
  <si>
    <t>HARBORFIELDS CSD</t>
  </si>
  <si>
    <t>HARPURSVILLE CSD</t>
  </si>
  <si>
    <t>HARRISON CSD</t>
  </si>
  <si>
    <t>HARRISVILLE CSD</t>
  </si>
  <si>
    <t>HARTFORD CSD</t>
  </si>
  <si>
    <t>HASTINGS-ON-HUDSON UFSD</t>
  </si>
  <si>
    <t>HAUPPAUGE UFSD</t>
  </si>
  <si>
    <t>HAVERSTRAW-STONY POINT CSD (NORTH RO</t>
  </si>
  <si>
    <t>HEMPSTEAD UFSD</t>
  </si>
  <si>
    <t>HENDRICK HUDSON CSD</t>
  </si>
  <si>
    <t>HERKIMER CSD</t>
  </si>
  <si>
    <t>HERMON-DEKALB CSD</t>
  </si>
  <si>
    <t>HERRICKS UFSD</t>
  </si>
  <si>
    <t>HEUVELTON CSD</t>
  </si>
  <si>
    <t>HEWLETT-WOODMERE UFSD</t>
  </si>
  <si>
    <t>HICKSVILLE UFSD</t>
  </si>
  <si>
    <t>HIGHLAND CSD</t>
  </si>
  <si>
    <t>HIGHLAND FALLS CSD</t>
  </si>
  <si>
    <t>HILTON CSD</t>
  </si>
  <si>
    <t>HINSDALE CSD</t>
  </si>
  <si>
    <t>HOLLAND CSD</t>
  </si>
  <si>
    <t>HOLLAND PATENT CSD</t>
  </si>
  <si>
    <t>HOLLEY CSD</t>
  </si>
  <si>
    <t>HOMER CSD</t>
  </si>
  <si>
    <t>HONEOYE CSD</t>
  </si>
  <si>
    <t>HONEOYE FALLS-LIMA CSD</t>
  </si>
  <si>
    <t>HOOSIC VALLEY CSD</t>
  </si>
  <si>
    <t>HOOSICK FALLS CSD</t>
  </si>
  <si>
    <t>HORNELL CITY SD</t>
  </si>
  <si>
    <t>HORSEHEADS CSD</t>
  </si>
  <si>
    <t>HUDSON CITY SD</t>
  </si>
  <si>
    <t>HUDSON FALLS CSD</t>
  </si>
  <si>
    <t>HUNTER-TANNERSVILLE CSD</t>
  </si>
  <si>
    <t>HUNTINGTON UFSD</t>
  </si>
  <si>
    <t>HYDE PARK CSD</t>
  </si>
  <si>
    <t>INDIAN RIVER CSD</t>
  </si>
  <si>
    <t>IROQUOIS CSD</t>
  </si>
  <si>
    <t>IRVINGTON UFSD</t>
  </si>
  <si>
    <t>ISLAND PARK UFSD</t>
  </si>
  <si>
    <t>ISLAND TREES UFSD</t>
  </si>
  <si>
    <t>ISLIP UFSD</t>
  </si>
  <si>
    <t>ITHACA CITY SD</t>
  </si>
  <si>
    <t>JAMESTOWN CITY SD</t>
  </si>
  <si>
    <t>JAMESVILLE-DEWITT CSD</t>
  </si>
  <si>
    <t>JASPER-TROUPSBURG CSD</t>
  </si>
  <si>
    <t>JEFFERSON CSD</t>
  </si>
  <si>
    <t>JERICHO UFSD</t>
  </si>
  <si>
    <t>JOHNSBURG CSD</t>
  </si>
  <si>
    <t>JOHNSON CITY CSD</t>
  </si>
  <si>
    <t>JOHNSTOWN CITY SD</t>
  </si>
  <si>
    <t>JORDAN-ELBRIDGE CSD</t>
  </si>
  <si>
    <t>KATONAH-LEWISBORO UFSD</t>
  </si>
  <si>
    <t>KEENE CSD</t>
  </si>
  <si>
    <t>KENDALL CSD</t>
  </si>
  <si>
    <t>KENMORE-TONAWANDA UFSD</t>
  </si>
  <si>
    <t>KINDERHOOK CSD</t>
  </si>
  <si>
    <t>KINGS PARK CSD</t>
  </si>
  <si>
    <t>KINGSTON CITY SD</t>
  </si>
  <si>
    <t>KIRYAS JOEL VILLAGE UFSD</t>
  </si>
  <si>
    <t>LA FARGEVILLE CSD</t>
  </si>
  <si>
    <t>LAFAYETTE CSD</t>
  </si>
  <si>
    <t>LACKAWANNA CITY SD</t>
  </si>
  <si>
    <t>LAKE GEORGE CSD</t>
  </si>
  <si>
    <t>LAKE PLACID CSD</t>
  </si>
  <si>
    <t>LAKE PLEASANT CSD</t>
  </si>
  <si>
    <t>LAKELAND CSD</t>
  </si>
  <si>
    <t>LANCASTER CSD</t>
  </si>
  <si>
    <t>LANSING CSD</t>
  </si>
  <si>
    <t>LANSINGBURGH CSD</t>
  </si>
  <si>
    <t>LAURENS CSD</t>
  </si>
  <si>
    <t>LAWRENCE UFSD</t>
  </si>
  <si>
    <t>LE ROY CSD</t>
  </si>
  <si>
    <t>LETCHWORTH CSD</t>
  </si>
  <si>
    <t>LEVITTOWN UFSD</t>
  </si>
  <si>
    <t>LEWISTON-PORTER CSD</t>
  </si>
  <si>
    <t>LIBERTY CSD</t>
  </si>
  <si>
    <t>LINDENHURST UFSD</t>
  </si>
  <si>
    <t>LISBON CSD</t>
  </si>
  <si>
    <t>LITTLE FALLS CITY SD</t>
  </si>
  <si>
    <t>LIVERPOOL CSD</t>
  </si>
  <si>
    <t>LIVINGSTON MANOR CSD</t>
  </si>
  <si>
    <t>LIVONIA CSD</t>
  </si>
  <si>
    <t>LOCKPORT CITY SD</t>
  </si>
  <si>
    <t>LOCUST VALLEY CSD</t>
  </si>
  <si>
    <t>LONG BEACH CITY SD</t>
  </si>
  <si>
    <t>LONGWOOD CSD</t>
  </si>
  <si>
    <t>LOWVILLE ACADEMY &amp; CSD</t>
  </si>
  <si>
    <t>LYME CSD</t>
  </si>
  <si>
    <t>LYNBROOK UFSD</t>
  </si>
  <si>
    <t>LYNCOURT UFSD</t>
  </si>
  <si>
    <t>LYNDONVILLE CSD</t>
  </si>
  <si>
    <t>LYONS CSD</t>
  </si>
  <si>
    <t>MADISON CSD</t>
  </si>
  <si>
    <t>MADRID-WADDINGTON CSD</t>
  </si>
  <si>
    <t>MAHOPAC CSD</t>
  </si>
  <si>
    <t>MAINE-ENDWELL CSD</t>
  </si>
  <si>
    <t>MALONE CSD</t>
  </si>
  <si>
    <t>MALVERNE UFSD</t>
  </si>
  <si>
    <t>MAMARONECK UFSD</t>
  </si>
  <si>
    <t>MANCHESTER-SHORTSVILLE CSD (RED JACK</t>
  </si>
  <si>
    <t>MANHASSET UFSD</t>
  </si>
  <si>
    <t>MARATHON CSD</t>
  </si>
  <si>
    <t>MARCELLUS CSD</t>
  </si>
  <si>
    <t>MARGARETVILLE CSD</t>
  </si>
  <si>
    <t>MARION CSD</t>
  </si>
  <si>
    <t>MARLBORO CSD</t>
  </si>
  <si>
    <t>MASSAPEQUA UFSD</t>
  </si>
  <si>
    <t>MASSENA CSD</t>
  </si>
  <si>
    <t>MATTITUCK-CUTCHOGUE UFSD</t>
  </si>
  <si>
    <t>MAYFIELD CSD</t>
  </si>
  <si>
    <t>MCGRAW CSD</t>
  </si>
  <si>
    <t>MECHANICVILLE CITY SD</t>
  </si>
  <si>
    <t>MEDINA CSD</t>
  </si>
  <si>
    <t>MENANDS UFSD</t>
  </si>
  <si>
    <t>MERRICK UFSD</t>
  </si>
  <si>
    <t>MEXICO CSD</t>
  </si>
  <si>
    <t>MIDDLE COUNTRY CSD</t>
  </si>
  <si>
    <t>MIDDLEBURGH CSD</t>
  </si>
  <si>
    <t>MIDDLETOWN CITY SD</t>
  </si>
  <si>
    <t>MILFORD CSD</t>
  </si>
  <si>
    <t>MILLBROOK CSD</t>
  </si>
  <si>
    <t>MILLER PLACE UFSD</t>
  </si>
  <si>
    <t>MINEOLA UFSD</t>
  </si>
  <si>
    <t>MINERVA CSD</t>
  </si>
  <si>
    <t>MINISINK VALLEY CSD</t>
  </si>
  <si>
    <t>ROTTERDAM-MOHONASEN CSD</t>
  </si>
  <si>
    <t>MONROE-WOODBURY CSD</t>
  </si>
  <si>
    <t>MONTAUK UFSD</t>
  </si>
  <si>
    <t>MONTICELLO CSD</t>
  </si>
  <si>
    <t>MORAVIA CSD</t>
  </si>
  <si>
    <t>MORIAH CSD</t>
  </si>
  <si>
    <t>MORRIS CSD</t>
  </si>
  <si>
    <t>MORRISTOWN CSD</t>
  </si>
  <si>
    <t>MORRISVILLE-EATON CSD</t>
  </si>
  <si>
    <t>MOUNT MARKHAM CSD</t>
  </si>
  <si>
    <t>MT SINAI UFSD</t>
  </si>
  <si>
    <t>MT MORRIS CSD</t>
  </si>
  <si>
    <t>MT PLEASANT CSD</t>
  </si>
  <si>
    <t>MT VERNON SCHOOL DISTRICT</t>
  </si>
  <si>
    <t>NANUET UFSD</t>
  </si>
  <si>
    <t>NAPLES CSD</t>
  </si>
  <si>
    <t>NEW HARTFORD CSD</t>
  </si>
  <si>
    <t>NEW HYDE PARK-GARDEN CITY PARK UFSD</t>
  </si>
  <si>
    <t>NEW LEBANON CSD</t>
  </si>
  <si>
    <t>NEW PALTZ CSD</t>
  </si>
  <si>
    <t>NEW ROCHELLE CITY SD</t>
  </si>
  <si>
    <t>300000010000</t>
  </si>
  <si>
    <t>NY MILLS UFSD</t>
  </si>
  <si>
    <t>NEWARK CSD</t>
  </si>
  <si>
    <t>NEWARK VALLEY CSD</t>
  </si>
  <si>
    <t>NEWBURGH CITY SD</t>
  </si>
  <si>
    <t>NEWCOMB CSD</t>
  </si>
  <si>
    <t>NEWFANE CSD</t>
  </si>
  <si>
    <t>NEWFIELD CSD</t>
  </si>
  <si>
    <t>NIAGARA FALLS CITY SD</t>
  </si>
  <si>
    <t>NIAGARA-WHEATFIELD CSD</t>
  </si>
  <si>
    <t>NISKAYUNA CSD</t>
  </si>
  <si>
    <t>NORTH BABYLON UFSD</t>
  </si>
  <si>
    <t>NORTH BELLMORE UFSD</t>
  </si>
  <si>
    <t>NORTH COLLINS CSD</t>
  </si>
  <si>
    <t>NORTH MERRICK UFSD</t>
  </si>
  <si>
    <t>NORTH ROSE-WOLCOTT CSD</t>
  </si>
  <si>
    <t>NORTH SALEM CSD</t>
  </si>
  <si>
    <t>NORTH SHORE CSD</t>
  </si>
  <si>
    <t>NORTH SYRACUSE CSD</t>
  </si>
  <si>
    <t>NORTH TONAWANDA CITY SD</t>
  </si>
  <si>
    <t>NORTH WARREN CSD</t>
  </si>
  <si>
    <t>NORTHEAST CSD</t>
  </si>
  <si>
    <t>NORTHEASTERN CLINTON CSD</t>
  </si>
  <si>
    <t>NORTHERN ADIRONDACK CSD</t>
  </si>
  <si>
    <t>NORTHPORT-EAST NORTHPORT UFSD</t>
  </si>
  <si>
    <t>NORTHVILLE CSD</t>
  </si>
  <si>
    <t>NORWICH CITY SD</t>
  </si>
  <si>
    <t>NORWOOD-NORFOLK CSD</t>
  </si>
  <si>
    <t>NYACK UFSD</t>
  </si>
  <si>
    <t>OAKFIELD-ALABAMA CSD</t>
  </si>
  <si>
    <t>OCEANSIDE UFSD</t>
  </si>
  <si>
    <t>ODESSA-MONTOUR CSD</t>
  </si>
  <si>
    <t>OGDENSBURG CITY SD</t>
  </si>
  <si>
    <t>OLEAN CITY SD</t>
  </si>
  <si>
    <t>ONEIDA CITY SD</t>
  </si>
  <si>
    <t>ONEONTA CITY SD</t>
  </si>
  <si>
    <t>ONONDAGA CSD</t>
  </si>
  <si>
    <t>ONTEORA CSD</t>
  </si>
  <si>
    <t>OPPENHEIM-EPHRATAH-ST. JOHNSVILLE CS</t>
  </si>
  <si>
    <t>ORCHARD PARK CSD</t>
  </si>
  <si>
    <t>ORISKANY CSD</t>
  </si>
  <si>
    <t>OSSINING UFSD</t>
  </si>
  <si>
    <t>OSWEGO CITY SD</t>
  </si>
  <si>
    <t>OTEGO-UNADILLA CSD</t>
  </si>
  <si>
    <t>OWEGO-APALACHIN CSD</t>
  </si>
  <si>
    <t>OXFORD ACADEMY &amp; CSD</t>
  </si>
  <si>
    <t>OYSTER BAY-EAST NORWICH CSD</t>
  </si>
  <si>
    <t>OYSTERPONDS UFSD</t>
  </si>
  <si>
    <t>PALMYRA-MACEDON CSD</t>
  </si>
  <si>
    <t>PANAMA CSD</t>
  </si>
  <si>
    <t>PARISHVILLE-HOPKINTON CSD</t>
  </si>
  <si>
    <t>PATCHOGUE-MEDFORD UFSD</t>
  </si>
  <si>
    <t>PAVILION CSD</t>
  </si>
  <si>
    <t>PAWLING CSD</t>
  </si>
  <si>
    <t>PEARL RIVER UFSD</t>
  </si>
  <si>
    <t>PEEKSKILL CITY SD</t>
  </si>
  <si>
    <t>PELHAM UFSD</t>
  </si>
  <si>
    <t>PEMBROKE CSD</t>
  </si>
  <si>
    <t>PENFIELD CSD</t>
  </si>
  <si>
    <t>PENN YAN CSD</t>
  </si>
  <si>
    <t>PERRY CSD</t>
  </si>
  <si>
    <t>PERU CSD</t>
  </si>
  <si>
    <t>PHELPS-CLIFTON SPRINGS CSD</t>
  </si>
  <si>
    <t>PHOENIX CSD</t>
  </si>
  <si>
    <t>PINE BUSH CSD</t>
  </si>
  <si>
    <t>PINE PLAINS CSD</t>
  </si>
  <si>
    <t>PINE VALLEY CSD (SOUTH DAYTON)</t>
  </si>
  <si>
    <t>PITTSFORD CSD</t>
  </si>
  <si>
    <t>PLAINEDGE UFSD</t>
  </si>
  <si>
    <t>PLAINVIEW-OLD BETHPAGE CSD</t>
  </si>
  <si>
    <t>PLATTSBURGH CITY SD</t>
  </si>
  <si>
    <t>PLEASANTVILLE UFSD</t>
  </si>
  <si>
    <t>POCANTICO HILLS CSD</t>
  </si>
  <si>
    <t>POLAND CSD</t>
  </si>
  <si>
    <t>PORT BYRON CSD</t>
  </si>
  <si>
    <t>PORT CHESTER-RYE UFSD</t>
  </si>
  <si>
    <t>PORT JEFFERSON UFSD</t>
  </si>
  <si>
    <t>PORT JERVIS CITY SD</t>
  </si>
  <si>
    <t>PORT WASHINGTON UFSD</t>
  </si>
  <si>
    <t>PORTVILLE CSD</t>
  </si>
  <si>
    <t>POTSDAM CSD</t>
  </si>
  <si>
    <t>POUGHKEEPSIE CITY SD</t>
  </si>
  <si>
    <t>PRATTSBURGH CSD</t>
  </si>
  <si>
    <t>PULASKI CSD</t>
  </si>
  <si>
    <t>PUTNAM VALLEY CSD</t>
  </si>
  <si>
    <t>QUEENSBURY UFSD</t>
  </si>
  <si>
    <t>RANDOLPH CSD</t>
  </si>
  <si>
    <t>RAVENA-COEYMANS-SELKIRK CSD</t>
  </si>
  <si>
    <t>RED CREEK CSD</t>
  </si>
  <si>
    <t>RED HOOK CSD</t>
  </si>
  <si>
    <t>REMSEN CSD</t>
  </si>
  <si>
    <t>REMSENBURG-SPEONK UFSD</t>
  </si>
  <si>
    <t>RENSSELAER CITY SD</t>
  </si>
  <si>
    <t>RHINEBECK CSD</t>
  </si>
  <si>
    <t>RIPLEY CSD</t>
  </si>
  <si>
    <t>RIVERHEAD CSD</t>
  </si>
  <si>
    <t>ROCHESTER CITY SD</t>
  </si>
  <si>
    <t>ROCKVILLE CENTRE UFSD</t>
  </si>
  <si>
    <t>ROCKY POINT UFSD</t>
  </si>
  <si>
    <t>ROME CITY SD</t>
  </si>
  <si>
    <t>ROMULUS CSD</t>
  </si>
  <si>
    <t>RONDOUT VALLEY CSD</t>
  </si>
  <si>
    <t>ROOSEVELT UFSD</t>
  </si>
  <si>
    <t>ROSCOE CSD</t>
  </si>
  <si>
    <t>ROSLYN UFSD</t>
  </si>
  <si>
    <t>ROXBURY CSD</t>
  </si>
  <si>
    <t>ROYALTON-HARTLAND CSD</t>
  </si>
  <si>
    <t>RUSH-HENRIETTA CSD</t>
  </si>
  <si>
    <t>RYE CITY SD</t>
  </si>
  <si>
    <t>RYE NECK UFSD</t>
  </si>
  <si>
    <t>SOUTH HUNTINGTON UFSD</t>
  </si>
  <si>
    <t>SACHEM CSD</t>
  </si>
  <si>
    <t>SACKETS HARBOR CSD</t>
  </si>
  <si>
    <t>SAG HARBOR UFSD</t>
  </si>
  <si>
    <t>SALAMANCA CITY SD</t>
  </si>
  <si>
    <t>SALEM CSD</t>
  </si>
  <si>
    <t>SALMON RIVER CSD</t>
  </si>
  <si>
    <t>SANDY CREEK CSD</t>
  </si>
  <si>
    <t>SARANAC CSD</t>
  </si>
  <si>
    <t>SARANAC LAKE CSD</t>
  </si>
  <si>
    <t>SARATOGA SPRINGS CITY SD</t>
  </si>
  <si>
    <t>SAUGERTIES CSD</t>
  </si>
  <si>
    <t>SAUQUOIT VALLEY CSD</t>
  </si>
  <si>
    <t>SAYVILLE UFSD</t>
  </si>
  <si>
    <t>SCARSDALE UFSD</t>
  </si>
  <si>
    <t>SCHALMONT CSD</t>
  </si>
  <si>
    <t>SCHENECTADY CITY SD</t>
  </si>
  <si>
    <t>SCHENEVUS CSD</t>
  </si>
  <si>
    <t>SCHODACK CSD</t>
  </si>
  <si>
    <t>SCHOHARIE CSD</t>
  </si>
  <si>
    <t>SCHUYLERVILLE CSD</t>
  </si>
  <si>
    <t>SCIO CSD</t>
  </si>
  <si>
    <t>SCOTIA-GLENVILLE CSD</t>
  </si>
  <si>
    <t>SEAFORD UFSD</t>
  </si>
  <si>
    <t>SENECA FALLS CSD</t>
  </si>
  <si>
    <t>SHARON SPRINGS CSD</t>
  </si>
  <si>
    <t>SHENENDEHOWA CSD</t>
  </si>
  <si>
    <t>SHERBURNE-EARLVILLE CSD</t>
  </si>
  <si>
    <t>SHERMAN CSD</t>
  </si>
  <si>
    <t>SHERRILL CITY SD</t>
  </si>
  <si>
    <t>SHOREHAM-WADING RIVER CSD</t>
  </si>
  <si>
    <t>SIDNEY CSD</t>
  </si>
  <si>
    <t>SILVER CREEK CSD</t>
  </si>
  <si>
    <t>SKANEATELES CSD</t>
  </si>
  <si>
    <t>SMITHTOWN CSD</t>
  </si>
  <si>
    <t>SODUS CSD</t>
  </si>
  <si>
    <t>SOLVAY UFSD</t>
  </si>
  <si>
    <t>SOMERS CSD</t>
  </si>
  <si>
    <t>SOUTH COLONIE CSD</t>
  </si>
  <si>
    <t>SOUTH COUNTRY CSD</t>
  </si>
  <si>
    <t>SOUTH GLENS FALLS CSD</t>
  </si>
  <si>
    <t>SOUTH JEFFERSON CSD</t>
  </si>
  <si>
    <t>SOUTH KORTRIGHT CSD</t>
  </si>
  <si>
    <t>SOUTH LEWIS CSD</t>
  </si>
  <si>
    <t>SOUTH ORANGETOWN CSD</t>
  </si>
  <si>
    <t>SOUTH SENECA CSD</t>
  </si>
  <si>
    <t>SOUTHAMPTON UFSD</t>
  </si>
  <si>
    <t>SOUTHERN CAYUGA CSD</t>
  </si>
  <si>
    <t>SOUTHOLD UFSD</t>
  </si>
  <si>
    <t>SOUTHWESTERN CSD AT JAMESTOWN</t>
  </si>
  <si>
    <t>SPACKENKILL UFSD</t>
  </si>
  <si>
    <t>SPENCERPORT CSD</t>
  </si>
  <si>
    <t>SPENCER-VAN ETTEN CSD</t>
  </si>
  <si>
    <t>SPRINGS UFSD</t>
  </si>
  <si>
    <t>SPRINGVILLE-GRIFFITH INST CSD</t>
  </si>
  <si>
    <t>ST REGIS FALLS CSD</t>
  </si>
  <si>
    <t>STAMFORD CSD</t>
  </si>
  <si>
    <t>STARPOINT CSD</t>
  </si>
  <si>
    <t>STILLWATER CSD</t>
  </si>
  <si>
    <t>STOCKBRIDGE VALLEY CSD</t>
  </si>
  <si>
    <t xml:space="preserve">SUFFERN CSD </t>
  </si>
  <si>
    <t>SULLIVAN WEST CSD</t>
  </si>
  <si>
    <t>SUSQUEHANNA VALLEY CSD</t>
  </si>
  <si>
    <t>SWEET HOME CSD</t>
  </si>
  <si>
    <t>SYOSSET CSD</t>
  </si>
  <si>
    <t>SYRACUSE CITY SD</t>
  </si>
  <si>
    <t>TACONIC HILLS CSD</t>
  </si>
  <si>
    <t>UFSD-TARRYTOWNS</t>
  </si>
  <si>
    <t>THOUSAND ISLANDS CSD</t>
  </si>
  <si>
    <t>THREE VILLAGE CSD</t>
  </si>
  <si>
    <t>TICONDEROGA CSD</t>
  </si>
  <si>
    <t>TIOGA CSD</t>
  </si>
  <si>
    <t>TONAWANDA CITY SD</t>
  </si>
  <si>
    <t>TOWN OF WEBB UFSD</t>
  </si>
  <si>
    <t>TRI-VALLEY CSD</t>
  </si>
  <si>
    <t>TROY CITY SD</t>
  </si>
  <si>
    <t>TRUMANSBURG CSD</t>
  </si>
  <si>
    <t>TUCKAHOE UFSD</t>
  </si>
  <si>
    <t>TUCKAHOE COMN SD</t>
  </si>
  <si>
    <t>TULLY CSD</t>
  </si>
  <si>
    <t>TUPPER LAKE CSD</t>
  </si>
  <si>
    <t>TUXEDO UFSD</t>
  </si>
  <si>
    <t>UNADILLA VALLEY CSD</t>
  </si>
  <si>
    <t>UNION SPRINGS CSD</t>
  </si>
  <si>
    <t>UNIONDALE UFSD</t>
  </si>
  <si>
    <t>UNION-ENDICOTT CSD</t>
  </si>
  <si>
    <t>UTICA CITY SD</t>
  </si>
  <si>
    <t>VALLEY STREAM 13 UFSD</t>
  </si>
  <si>
    <t>VALLEY STREAM 24 UFSD</t>
  </si>
  <si>
    <t>VALHALLA UFSD</t>
  </si>
  <si>
    <t>VALLEY CSD (MONTGOMERY)</t>
  </si>
  <si>
    <t>VALLEY STREAM 30 UFSD</t>
  </si>
  <si>
    <t>VAN HORNESVILLE-OWEN D YOUNG CSD</t>
  </si>
  <si>
    <t>VESTAL CSD</t>
  </si>
  <si>
    <t>VICTOR CSD</t>
  </si>
  <si>
    <t>VOORHEESVILLE CSD</t>
  </si>
  <si>
    <t>WEST IRONDEQUOIT CSD</t>
  </si>
  <si>
    <t>WALLKILL CSD</t>
  </si>
  <si>
    <t>WALTON CSD</t>
  </si>
  <si>
    <t>WANTAGH UFSD</t>
  </si>
  <si>
    <t>WAPPINGERS CSD</t>
  </si>
  <si>
    <t>WARRENSBURG CSD</t>
  </si>
  <si>
    <t>WARSAW CSD</t>
  </si>
  <si>
    <t>WARWICK VALLEY CSD</t>
  </si>
  <si>
    <t>WASHINGTONVILLE CSD</t>
  </si>
  <si>
    <t>WATERFORD-HALFMOON UFSD</t>
  </si>
  <si>
    <t>WATERLOO CSD</t>
  </si>
  <si>
    <t>WATERTOWN CITY SD</t>
  </si>
  <si>
    <t>WATERVILLE CSD</t>
  </si>
  <si>
    <t>WATERVLIET CITY SD</t>
  </si>
  <si>
    <t>WATKINS GLEN CSD</t>
  </si>
  <si>
    <t>WAVERLY CSD</t>
  </si>
  <si>
    <t>WAYLAND-COHOCTON CSD</t>
  </si>
  <si>
    <t>WAYNE CSD</t>
  </si>
  <si>
    <t>WEBSTER CSD</t>
  </si>
  <si>
    <t>WEEDSPORT CSD</t>
  </si>
  <si>
    <t>WELLSVILLE CSD</t>
  </si>
  <si>
    <t>WEST BABYLON UFSD</t>
  </si>
  <si>
    <t>WEST CANADA VALLEY CSD</t>
  </si>
  <si>
    <t>WEST GENESEE CSD</t>
  </si>
  <si>
    <t>WEST HEMPSTEAD UFSD</t>
  </si>
  <si>
    <t>WEST ISLIP UFSD</t>
  </si>
  <si>
    <t>WEST SENECA CSD</t>
  </si>
  <si>
    <t>WEST VALLEY CSD</t>
  </si>
  <si>
    <t>WESTBURY UFSD</t>
  </si>
  <si>
    <t>WESTFIELD CSD</t>
  </si>
  <si>
    <t>WESTHAMPTON BEACH UFSD</t>
  </si>
  <si>
    <t>WESTHILL CSD</t>
  </si>
  <si>
    <t>WESTMORELAND CSD</t>
  </si>
  <si>
    <t>WHEATLAND-CHILI CSD</t>
  </si>
  <si>
    <t>WHITE PLAINS CITY SD</t>
  </si>
  <si>
    <t>WHITEHALL CSD</t>
  </si>
  <si>
    <t>WHITESBORO CSD</t>
  </si>
  <si>
    <t>WHITESVILLE CSD</t>
  </si>
  <si>
    <t>WHITNEY POINT CSD</t>
  </si>
  <si>
    <t>WILLIAM FLOYD UFSD</t>
  </si>
  <si>
    <t>WILLIAMSON CSD</t>
  </si>
  <si>
    <t>WILLIAMSVILLE CSD</t>
  </si>
  <si>
    <t>WILLSBORO CSD</t>
  </si>
  <si>
    <t>WILSON CSD</t>
  </si>
  <si>
    <t>WINDHAM-ASHLAND-JEWETT CSD</t>
  </si>
  <si>
    <t>WINDSOR CSD</t>
  </si>
  <si>
    <t>WORCESTER CSD</t>
  </si>
  <si>
    <t>WYANDANCH UFSD</t>
  </si>
  <si>
    <t>WYNANTSKILL UFSD</t>
  </si>
  <si>
    <t>WYOMING CSD</t>
  </si>
  <si>
    <t>YONKERS CITY SD</t>
  </si>
  <si>
    <t>YORK CSD</t>
  </si>
  <si>
    <t>YORKSHIRE-PIONEER CSD</t>
  </si>
  <si>
    <t>YORKTOWN CSD</t>
  </si>
  <si>
    <t>999999999999</t>
  </si>
  <si>
    <t>STATE TOTALS</t>
  </si>
  <si>
    <t>2023-24 State Funding</t>
  </si>
  <si>
    <t>2023-24 Federal Funding</t>
  </si>
  <si>
    <t>2022-23 State Funding</t>
  </si>
  <si>
    <t>2022-23 Federal Funding</t>
  </si>
  <si>
    <t>2021-22 State Funding</t>
  </si>
  <si>
    <t>2021-22 Federal Funding</t>
  </si>
  <si>
    <t>2020-21 State Funding</t>
  </si>
  <si>
    <t>2020-21 Federal Funding</t>
  </si>
  <si>
    <t>2019-20 State Funding</t>
  </si>
  <si>
    <t>2019-20 Federal Funding</t>
  </si>
  <si>
    <t>KG (HALF DAY 22-23)</t>
  </si>
  <si>
    <t>KG (FULL DAY 22-23)</t>
  </si>
  <si>
    <t>KG (HALF DAY 21-22)</t>
  </si>
  <si>
    <t>KG (FULL DAY 21-22)</t>
  </si>
  <si>
    <t>KG (HALF DAY 20-21)</t>
  </si>
  <si>
    <t>KG (FULL DAY 20-21)</t>
  </si>
  <si>
    <t>KG (HALF DAY 19-20)</t>
  </si>
  <si>
    <t>KG (FULL DAY 19-20)</t>
  </si>
  <si>
    <t>KG (HALF DAY 18-19)</t>
  </si>
  <si>
    <t>KG (FULL DAY 18-19)</t>
  </si>
  <si>
    <t>2018-19 State Funding</t>
  </si>
  <si>
    <t>2018-19 Federal Funding</t>
  </si>
  <si>
    <t xml:space="preserve">Total 2023-24 Requested Grant Award for New Full-Day and Half-Day to Full-Day Conversion Placements for Four-Year-Old Students (Pending NYSED Approval):                       </t>
  </si>
  <si>
    <t>Appendix B: Grant Award Request and Collaboration Calculator</t>
  </si>
  <si>
    <t>Number of Four-Year-Old Students Served in District-operated PreK Classrooms:</t>
  </si>
  <si>
    <t>Number of Four-Year-Old Students Served In Collaborating Agency / CBO-operated PreK Classrooms</t>
  </si>
  <si>
    <t>Number of Three-and-Four-Year-Old Students Served in State-Funded PreK:</t>
  </si>
  <si>
    <r>
      <rPr>
        <b/>
        <sz val="11"/>
        <color theme="1"/>
        <rFont val="Arial"/>
        <family val="2"/>
      </rPr>
      <t>Directions:</t>
    </r>
    <r>
      <rPr>
        <sz val="11"/>
        <color theme="1"/>
        <rFont val="Arial"/>
        <family val="2"/>
      </rPr>
      <t xml:space="preserve"> Select information regarding State-Funded prekindergarten will autopopulate. In the school years identified below, provide the number of four-year-old children the school district served in  and waitlisted for its district-operated and collaborating agency / CBO-operated prekindergarten program(s) and their associated local, state, and federal funding streams. Only yellow cells require completion.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</si>
</sst>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2" formatCode="_(&quot;$&quot;* #,##0_);_(&quot;$&quot;* \(#,##0\);_(&quot;$&quot;* &quot;-&quot;_);_(@_)"/>
    <numFmt numFmtId="43" formatCode="_(* #,##0.00_);_(* \(#,##0.00\);_(* &quot;-&quot;??_);_(@_)"/>
    <numFmt numFmtId="164" formatCode="&quot;$&quot;#,##0.00"/>
  </numFmts>
  <fonts count="58" x14ac:knownFonts="1">
    <font>
      <sz val="11"/>
      <color theme="1"/>
      <name val="Calibri"/>
      <family val="2"/>
      <scheme val="minor"/>
    </font>
    <font>
      <sz val="11"/>
      <color theme="1"/>
      <name val="Arial"/>
      <family val="2"/>
    </font>
    <font>
      <sz val="12"/>
      <color theme="1"/>
      <name val="Arial"/>
      <family val="2"/>
    </font>
    <font>
      <sz val="10"/>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u/>
      <sz val="16"/>
      <color theme="1"/>
      <name val="Calibri"/>
      <family val="2"/>
      <scheme val="minor"/>
    </font>
    <font>
      <b/>
      <sz val="14"/>
      <color rgb="FF0030C8"/>
      <name val="Times New Roman"/>
      <family val="1"/>
    </font>
    <font>
      <b/>
      <sz val="14"/>
      <color rgb="FF0030C8"/>
      <name val="Calibri"/>
      <family val="2"/>
      <scheme val="minor"/>
    </font>
    <font>
      <i/>
      <sz val="12"/>
      <color theme="1"/>
      <name val="Arial"/>
      <family val="2"/>
    </font>
    <font>
      <i/>
      <sz val="12"/>
      <color theme="1"/>
      <name val="Calibri"/>
      <family val="2"/>
      <scheme val="minor"/>
    </font>
    <font>
      <b/>
      <sz val="16"/>
      <color theme="1"/>
      <name val="Times New Roman"/>
      <family val="1"/>
    </font>
    <font>
      <sz val="14"/>
      <color theme="1"/>
      <name val="Calibri"/>
      <family val="2"/>
      <scheme val="minor"/>
    </font>
    <font>
      <b/>
      <sz val="14.5"/>
      <color theme="1"/>
      <name val="Times New Roman"/>
      <family val="1"/>
    </font>
    <font>
      <b/>
      <sz val="14.5"/>
      <color theme="1"/>
      <name val="Calibri"/>
      <family val="2"/>
      <scheme val="minor"/>
    </font>
    <font>
      <b/>
      <i/>
      <sz val="12"/>
      <color theme="2" tint="-0.749992370372631"/>
      <name val="Calibri"/>
      <family val="2"/>
      <scheme val="minor"/>
    </font>
    <font>
      <i/>
      <sz val="12"/>
      <color theme="2" tint="-0.749992370372631"/>
      <name val="Calibri"/>
      <family val="2"/>
      <scheme val="minor"/>
    </font>
    <font>
      <b/>
      <sz val="16"/>
      <color theme="0"/>
      <name val="Times New Roman"/>
      <family val="1"/>
    </font>
    <font>
      <b/>
      <sz val="16"/>
      <color theme="0"/>
      <name val="Calibri"/>
      <family val="2"/>
      <scheme val="minor"/>
    </font>
    <font>
      <b/>
      <sz val="14"/>
      <color rgb="FFC00000"/>
      <name val="Calibri"/>
      <family val="2"/>
      <scheme val="minor"/>
    </font>
    <font>
      <sz val="14"/>
      <color rgb="FFC00000"/>
      <name val="Calibri"/>
      <family val="2"/>
      <scheme val="minor"/>
    </font>
    <font>
      <sz val="10"/>
      <name val="Arial"/>
      <family val="2"/>
    </font>
    <font>
      <b/>
      <u/>
      <sz val="18"/>
      <name val="Calibri"/>
      <family val="2"/>
      <scheme val="minor"/>
    </font>
    <font>
      <b/>
      <sz val="16"/>
      <color rgb="FFC00000"/>
      <name val="Calibri"/>
      <family val="2"/>
      <scheme val="minor"/>
    </font>
    <font>
      <b/>
      <sz val="13"/>
      <color theme="1"/>
      <name val="Calibri"/>
      <family val="2"/>
      <scheme val="minor"/>
    </font>
    <font>
      <b/>
      <sz val="14"/>
      <color theme="2" tint="-0.89999084444715716"/>
      <name val="Calibri"/>
      <family val="2"/>
      <scheme val="minor"/>
    </font>
    <font>
      <sz val="14"/>
      <color theme="2" tint="-0.89999084444715716"/>
      <name val="Calibri"/>
      <family val="2"/>
      <scheme val="minor"/>
    </font>
    <font>
      <sz val="12"/>
      <color rgb="FF000000"/>
      <name val="Calibri"/>
      <family val="2"/>
      <scheme val="minor"/>
    </font>
    <font>
      <sz val="12"/>
      <color rgb="FF000000"/>
      <name val="Calibri"/>
      <family val="2"/>
    </font>
    <font>
      <b/>
      <sz val="12"/>
      <color theme="1"/>
      <name val="Arial"/>
      <family val="2"/>
    </font>
    <font>
      <sz val="10"/>
      <color theme="1"/>
      <name val="Arial"/>
      <family val="2"/>
    </font>
    <font>
      <sz val="10"/>
      <color rgb="FF000000"/>
      <name val="Arial"/>
      <family val="2"/>
    </font>
    <font>
      <b/>
      <sz val="12"/>
      <color rgb="FF000000"/>
      <name val="Arial"/>
      <family val="2"/>
    </font>
    <font>
      <b/>
      <sz val="11"/>
      <color theme="1"/>
      <name val="Arial"/>
      <family val="2"/>
    </font>
    <font>
      <b/>
      <sz val="14"/>
      <color theme="1"/>
      <name val="Arial"/>
      <family val="2"/>
    </font>
    <font>
      <b/>
      <sz val="14"/>
      <color rgb="FFC00000"/>
      <name val="Arial"/>
      <family val="2"/>
    </font>
    <font>
      <b/>
      <sz val="13"/>
      <color theme="1"/>
      <name val="Arial"/>
      <family val="2"/>
    </font>
    <font>
      <b/>
      <i/>
      <sz val="16"/>
      <color theme="4" tint="-0.249977111117893"/>
      <name val="Arial"/>
      <family val="2"/>
    </font>
    <font>
      <b/>
      <sz val="16"/>
      <color rgb="FF0030C8"/>
      <name val="Arial"/>
      <family val="2"/>
    </font>
    <font>
      <sz val="16"/>
      <color theme="1"/>
      <name val="Arial"/>
      <family val="2"/>
    </font>
    <font>
      <b/>
      <sz val="12"/>
      <color rgb="FFC00000"/>
      <name val="Arial"/>
      <family val="2"/>
    </font>
    <font>
      <b/>
      <sz val="14"/>
      <color theme="4" tint="-0.249977111117893"/>
      <name val="Arial"/>
      <family val="2"/>
    </font>
    <font>
      <i/>
      <sz val="12"/>
      <color rgb="FFC00000"/>
      <name val="Arial"/>
      <family val="2"/>
    </font>
    <font>
      <b/>
      <sz val="12"/>
      <name val="Arial"/>
      <family val="2"/>
    </font>
    <font>
      <b/>
      <sz val="12"/>
      <color theme="4" tint="-0.499984740745262"/>
      <name val="Arial"/>
      <family val="2"/>
    </font>
    <font>
      <b/>
      <sz val="14"/>
      <color rgb="FF0030C8"/>
      <name val="Arial"/>
      <family val="2"/>
    </font>
    <font>
      <b/>
      <sz val="12"/>
      <color theme="4" tint="-0.249977111117893"/>
      <name val="Arial"/>
      <family val="2"/>
    </font>
    <font>
      <b/>
      <sz val="14.5"/>
      <color theme="1"/>
      <name val="Arial"/>
      <family val="2"/>
    </font>
    <font>
      <sz val="14"/>
      <color theme="1"/>
      <name val="Arial"/>
      <family val="2"/>
    </font>
    <font>
      <sz val="11"/>
      <color rgb="FF000000"/>
      <name val="Arial"/>
      <family val="2"/>
    </font>
    <font>
      <sz val="12"/>
      <name val="Arial"/>
      <family val="2"/>
    </font>
    <font>
      <sz val="11"/>
      <color theme="1"/>
      <name val="Calibri"/>
      <family val="2"/>
      <scheme val="minor"/>
    </font>
    <font>
      <b/>
      <sz val="11"/>
      <color theme="1"/>
      <name val="Calibri"/>
      <family val="2"/>
      <scheme val="minor"/>
    </font>
    <font>
      <sz val="10"/>
      <color rgb="FF000000"/>
      <name val="Times New Roman"/>
      <family val="1"/>
    </font>
    <font>
      <b/>
      <sz val="11"/>
      <name val="Arial"/>
      <family val="2"/>
    </font>
    <font>
      <b/>
      <sz val="11"/>
      <color rgb="FF000000"/>
      <name val="Arial"/>
      <family val="2"/>
    </font>
    <font>
      <b/>
      <sz val="10"/>
      <color rgb="FF000000"/>
      <name val="Arial"/>
      <family val="2"/>
    </font>
  </fonts>
  <fills count="2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rgb="FFECF4FA"/>
        <bgColor indexed="64"/>
      </patternFill>
    </fill>
    <fill>
      <patternFill patternType="solid">
        <fgColor theme="8"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FFEBEB"/>
        <bgColor indexed="64"/>
      </patternFill>
    </fill>
    <fill>
      <patternFill patternType="solid">
        <fgColor theme="4" tint="0.59999389629810485"/>
        <bgColor indexed="64"/>
      </patternFill>
    </fill>
    <fill>
      <patternFill patternType="solid">
        <fgColor rgb="FFEFF6EA"/>
        <bgColor indexed="64"/>
      </patternFill>
    </fill>
    <fill>
      <patternFill patternType="solid">
        <fgColor rgb="FFCAD7EE"/>
        <bgColor indexed="64"/>
      </patternFill>
    </fill>
    <fill>
      <patternFill patternType="solid">
        <fgColor rgb="FFC0C0C0"/>
      </patternFill>
    </fill>
    <fill>
      <patternFill patternType="solid">
        <fgColor theme="0" tint="-0.249977111117893"/>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FF99"/>
        <bgColor indexed="64"/>
      </patternFill>
    </fill>
  </fills>
  <borders count="114">
    <border>
      <left/>
      <right/>
      <top/>
      <bottom/>
      <diagonal/>
    </border>
    <border>
      <left style="thin">
        <color auto="1"/>
      </left>
      <right style="thin">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medium">
        <color rgb="FF002060"/>
      </top>
      <bottom style="medium">
        <color rgb="FF00206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rgb="FF002060"/>
      </top>
      <bottom style="medium">
        <color auto="1"/>
      </bottom>
      <diagonal/>
    </border>
    <border>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style="medium">
        <color rgb="FF002060"/>
      </bottom>
      <diagonal/>
    </border>
    <border>
      <left style="medium">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theme="8" tint="-0.499984740745262"/>
      </left>
      <right style="thin">
        <color theme="8" tint="-0.499984740745262"/>
      </right>
      <top/>
      <bottom/>
      <diagonal/>
    </border>
    <border>
      <left style="thin">
        <color theme="8" tint="-0.499984740745262"/>
      </left>
      <right style="thin">
        <color theme="8" tint="-0.499984740745262"/>
      </right>
      <top/>
      <bottom/>
      <diagonal/>
    </border>
    <border>
      <left style="thin">
        <color theme="8" tint="-0.499984740745262"/>
      </left>
      <right style="medium">
        <color theme="8" tint="-0.499984740745262"/>
      </right>
      <top/>
      <bottom/>
      <diagonal/>
    </border>
    <border>
      <left style="thin">
        <color indexed="64"/>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thin">
        <color indexed="64"/>
      </right>
      <top/>
      <bottom style="thin">
        <color rgb="FF002060"/>
      </bottom>
      <diagonal/>
    </border>
    <border>
      <left style="thin">
        <color indexed="64"/>
      </left>
      <right/>
      <top/>
      <bottom style="thin">
        <color rgb="FF002060"/>
      </bottom>
      <diagonal/>
    </border>
    <border>
      <left/>
      <right/>
      <top/>
      <bottom style="thin">
        <color rgb="FF002060"/>
      </bottom>
      <diagonal/>
    </border>
    <border>
      <left/>
      <right style="thin">
        <color indexed="64"/>
      </right>
      <top/>
      <bottom style="thin">
        <color rgb="FF002060"/>
      </bottom>
      <diagonal/>
    </border>
    <border>
      <left style="thin">
        <color indexed="64"/>
      </left>
      <right style="thin">
        <color theme="8" tint="-0.499984740745262"/>
      </right>
      <top style="thin">
        <color indexed="64"/>
      </top>
      <bottom style="thin">
        <color indexed="64"/>
      </bottom>
      <diagonal/>
    </border>
    <border>
      <left style="thin">
        <color theme="8" tint="-0.499984740745262"/>
      </left>
      <right style="thin">
        <color theme="8" tint="-0.499984740745262"/>
      </right>
      <top style="thin">
        <color indexed="64"/>
      </top>
      <bottom style="thin">
        <color indexed="64"/>
      </bottom>
      <diagonal/>
    </border>
    <border>
      <left style="thin">
        <color theme="8" tint="-0.499984740745262"/>
      </left>
      <right style="thin">
        <color indexed="64"/>
      </right>
      <top style="thin">
        <color indexed="64"/>
      </top>
      <bottom style="thin">
        <color indexed="64"/>
      </bottom>
      <diagonal/>
    </border>
    <border>
      <left style="thin">
        <color indexed="64"/>
      </left>
      <right/>
      <top style="thin">
        <color rgb="FF002060"/>
      </top>
      <bottom/>
      <diagonal/>
    </border>
    <border>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n">
        <color indexed="64"/>
      </right>
      <top style="thin">
        <color rgb="FF002060"/>
      </top>
      <bottom/>
      <diagonal/>
    </border>
    <border>
      <left style="thin">
        <color indexed="64"/>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indexed="64"/>
      </right>
      <top style="thin">
        <color theme="8" tint="-0.499984740745262"/>
      </top>
      <bottom/>
      <diagonal/>
    </border>
    <border>
      <left style="thin">
        <color indexed="64"/>
      </left>
      <right style="thin">
        <color rgb="FF002060"/>
      </right>
      <top/>
      <bottom style="thin">
        <color indexed="64"/>
      </bottom>
      <diagonal/>
    </border>
    <border>
      <left style="thin">
        <color rgb="FF002060"/>
      </left>
      <right style="thin">
        <color rgb="FF002060"/>
      </right>
      <top/>
      <bottom style="thin">
        <color indexed="64"/>
      </bottom>
      <diagonal/>
    </border>
    <border>
      <left style="thin">
        <color rgb="FF002060"/>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ck">
        <color auto="1"/>
      </left>
      <right style="thick">
        <color auto="1"/>
      </right>
      <top style="thin">
        <color auto="1"/>
      </top>
      <bottom style="medium">
        <color indexed="64"/>
      </bottom>
      <diagonal/>
    </border>
    <border>
      <left style="thick">
        <color auto="1"/>
      </left>
      <right style="thick">
        <color auto="1"/>
      </right>
      <top style="medium">
        <color indexed="64"/>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style="thick">
        <color auto="1"/>
      </right>
      <top style="thin">
        <color auto="1"/>
      </top>
      <bottom style="thin">
        <color auto="1"/>
      </bottom>
      <diagonal/>
    </border>
    <border>
      <left style="thick">
        <color auto="1"/>
      </left>
      <right style="medium">
        <color indexed="64"/>
      </right>
      <top style="thin">
        <color auto="1"/>
      </top>
      <bottom style="thin">
        <color auto="1"/>
      </bottom>
      <diagonal/>
    </border>
    <border>
      <left/>
      <right style="medium">
        <color indexed="64"/>
      </right>
      <top/>
      <bottom style="thin">
        <color auto="1"/>
      </bottom>
      <diagonal/>
    </border>
    <border>
      <left style="medium">
        <color indexed="64"/>
      </left>
      <right style="thick">
        <color auto="1"/>
      </right>
      <top style="thin">
        <color auto="1"/>
      </top>
      <bottom style="medium">
        <color indexed="64"/>
      </bottom>
      <diagonal/>
    </border>
    <border>
      <left style="thick">
        <color auto="1"/>
      </left>
      <right style="medium">
        <color indexed="64"/>
      </right>
      <top style="thin">
        <color auto="1"/>
      </top>
      <bottom style="medium">
        <color indexed="64"/>
      </bottom>
      <diagonal/>
    </border>
    <border>
      <left style="thin">
        <color rgb="FF000000"/>
      </left>
      <right style="thin">
        <color rgb="FF000000"/>
      </right>
      <top style="thin">
        <color rgb="FF000000"/>
      </top>
      <bottom style="thin">
        <color indexed="64"/>
      </bottom>
      <diagonal/>
    </border>
  </borders>
  <cellStyleXfs count="7">
    <xf numFmtId="0" fontId="0" fillId="0" borderId="0"/>
    <xf numFmtId="0" fontId="22" fillId="0" borderId="0">
      <alignment vertical="top"/>
    </xf>
    <xf numFmtId="43" fontId="52" fillId="0" borderId="0" applyFont="0" applyFill="0" applyBorder="0" applyAlignment="0" applyProtection="0"/>
    <xf numFmtId="9" fontId="52" fillId="0" borderId="0" applyFont="0" applyFill="0" applyBorder="0" applyAlignment="0" applyProtection="0"/>
    <xf numFmtId="0" fontId="54" fillId="0" borderId="0"/>
    <xf numFmtId="0" fontId="54" fillId="0" borderId="0"/>
    <xf numFmtId="0" fontId="52" fillId="0" borderId="0"/>
  </cellStyleXfs>
  <cellXfs count="313">
    <xf numFmtId="0" fontId="0" fillId="0" borderId="0" xfId="0"/>
    <xf numFmtId="0" fontId="1" fillId="2" borderId="0" xfId="0" applyFont="1" applyFill="1"/>
    <xf numFmtId="0" fontId="1" fillId="0" borderId="0" xfId="0" applyFont="1"/>
    <xf numFmtId="0" fontId="1" fillId="0" borderId="0" xfId="0" applyFont="1" applyAlignment="1">
      <alignment vertical="center"/>
    </xf>
    <xf numFmtId="0" fontId="2" fillId="0" borderId="0" xfId="0" applyFont="1" applyAlignment="1">
      <alignment vertical="center"/>
    </xf>
    <xf numFmtId="0" fontId="1" fillId="0" borderId="0" xfId="0" applyFont="1" applyBorder="1"/>
    <xf numFmtId="0" fontId="1" fillId="0" borderId="0" xfId="0" applyFont="1" applyBorder="1" applyAlignment="1">
      <alignment vertical="center"/>
    </xf>
    <xf numFmtId="0" fontId="4" fillId="2" borderId="0" xfId="0" applyFont="1" applyFill="1" applyBorder="1"/>
    <xf numFmtId="0" fontId="2" fillId="0" borderId="0" xfId="0" applyFont="1" applyBorder="1" applyAlignment="1">
      <alignment vertical="center"/>
    </xf>
    <xf numFmtId="0" fontId="3" fillId="2" borderId="0" xfId="0" applyFont="1" applyFill="1" applyBorder="1"/>
    <xf numFmtId="0" fontId="0" fillId="2" borderId="0" xfId="0" applyFill="1" applyBorder="1"/>
    <xf numFmtId="0" fontId="5" fillId="0" borderId="0" xfId="0" applyFont="1" applyAlignment="1" applyProtection="1">
      <alignment horizontal="center"/>
      <protection locked="0"/>
    </xf>
    <xf numFmtId="0" fontId="4" fillId="0" borderId="0" xfId="0" applyFont="1" applyProtection="1">
      <protection locked="0"/>
    </xf>
    <xf numFmtId="0" fontId="7" fillId="2" borderId="0" xfId="0" applyFont="1" applyFill="1" applyBorder="1" applyAlignment="1">
      <alignment horizontal="center" vertical="center" wrapText="1"/>
    </xf>
    <xf numFmtId="0" fontId="20" fillId="0" borderId="0" xfId="0" applyFont="1" applyFill="1" applyBorder="1" applyAlignment="1">
      <alignment horizontal="right" vertical="center"/>
    </xf>
    <xf numFmtId="0" fontId="21" fillId="0" borderId="0" xfId="0" applyFont="1" applyFill="1" applyBorder="1" applyAlignment="1">
      <alignment horizontal="right" vertical="center"/>
    </xf>
    <xf numFmtId="49" fontId="9" fillId="0" borderId="0" xfId="0" quotePrefix="1"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 fillId="9" borderId="33" xfId="0" applyFont="1" applyFill="1" applyBorder="1"/>
    <xf numFmtId="0" fontId="20" fillId="0" borderId="0" xfId="0" applyFont="1" applyFill="1" applyBorder="1" applyAlignment="1">
      <alignment horizontal="center" vertical="center" wrapText="1"/>
    </xf>
    <xf numFmtId="1" fontId="8" fillId="0" borderId="0" xfId="0" quotePrefix="1"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7" fillId="6" borderId="15" xfId="0" applyFont="1" applyFill="1" applyBorder="1" applyAlignment="1">
      <alignment horizontal="center"/>
    </xf>
    <xf numFmtId="0" fontId="13" fillId="2" borderId="15" xfId="0" applyFont="1" applyFill="1" applyBorder="1" applyAlignment="1">
      <alignment horizontal="center" vertical="center"/>
    </xf>
    <xf numFmtId="0" fontId="13" fillId="2" borderId="18" xfId="0" applyFont="1" applyFill="1" applyBorder="1" applyAlignment="1">
      <alignment horizontal="center" vertical="center"/>
    </xf>
    <xf numFmtId="49" fontId="4" fillId="0" borderId="0" xfId="0" applyNumberFormat="1" applyFont="1" applyProtection="1">
      <protection locked="0"/>
    </xf>
    <xf numFmtId="1" fontId="28" fillId="0" borderId="0" xfId="0" applyNumberFormat="1" applyFont="1" applyAlignment="1">
      <alignment horizontal="left"/>
    </xf>
    <xf numFmtId="0" fontId="28" fillId="0" borderId="0" xfId="0" applyFont="1"/>
    <xf numFmtId="0" fontId="29" fillId="0" borderId="0" xfId="0" applyFont="1" applyAlignment="1">
      <alignment vertical="center"/>
    </xf>
    <xf numFmtId="0" fontId="28" fillId="0" borderId="0" xfId="0" applyFont="1" applyAlignment="1">
      <alignment horizontal="left"/>
    </xf>
    <xf numFmtId="49" fontId="0" fillId="0" borderId="0" xfId="0" applyNumberFormat="1"/>
    <xf numFmtId="164" fontId="0" fillId="0" borderId="0" xfId="0" applyNumberFormat="1"/>
    <xf numFmtId="0" fontId="1" fillId="0" borderId="0" xfId="0" applyFont="1" applyBorder="1" applyAlignment="1">
      <alignment vertical="top"/>
    </xf>
    <xf numFmtId="0" fontId="1" fillId="0" borderId="0" xfId="0" applyFont="1" applyAlignment="1">
      <alignment vertical="top"/>
    </xf>
    <xf numFmtId="0" fontId="37" fillId="2" borderId="1" xfId="0" applyFont="1" applyFill="1" applyBorder="1" applyAlignment="1">
      <alignment horizontal="center" vertical="center" wrapText="1"/>
    </xf>
    <xf numFmtId="0" fontId="35" fillId="9" borderId="31" xfId="0" applyFont="1" applyFill="1" applyBorder="1" applyAlignment="1">
      <alignment vertical="center"/>
    </xf>
    <xf numFmtId="0" fontId="35" fillId="9" borderId="32" xfId="0" applyFont="1" applyFill="1" applyBorder="1" applyAlignment="1"/>
    <xf numFmtId="0" fontId="39" fillId="9" borderId="32" xfId="0" applyNumberFormat="1" applyFont="1" applyFill="1" applyBorder="1" applyAlignment="1" applyProtection="1">
      <alignment vertical="center"/>
      <protection locked="0"/>
    </xf>
    <xf numFmtId="0" fontId="40" fillId="9" borderId="32" xfId="0" applyNumberFormat="1" applyFont="1" applyFill="1" applyBorder="1" applyAlignment="1"/>
    <xf numFmtId="0" fontId="41" fillId="9" borderId="32" xfId="0" applyFont="1" applyFill="1" applyBorder="1" applyAlignment="1">
      <alignment horizontal="right" vertical="center"/>
    </xf>
    <xf numFmtId="1" fontId="42" fillId="3" borderId="34" xfId="0" applyNumberFormat="1" applyFont="1" applyFill="1" applyBorder="1" applyAlignment="1" applyProtection="1">
      <alignment horizontal="center" vertical="center"/>
      <protection locked="0"/>
    </xf>
    <xf numFmtId="14" fontId="42" fillId="3" borderId="24" xfId="0" applyNumberFormat="1" applyFont="1" applyFill="1" applyBorder="1" applyAlignment="1" applyProtection="1">
      <alignment horizontal="center" vertical="center"/>
      <protection locked="0"/>
    </xf>
    <xf numFmtId="1" fontId="42" fillId="3" borderId="29" xfId="0" applyNumberFormat="1" applyFont="1" applyFill="1" applyBorder="1" applyAlignment="1" applyProtection="1">
      <alignment horizontal="center" vertical="center"/>
      <protection locked="0"/>
    </xf>
    <xf numFmtId="0" fontId="2" fillId="6" borderId="52" xfId="0" applyFont="1" applyFill="1" applyBorder="1" applyAlignment="1">
      <alignment horizontal="center" vertical="center" wrapText="1"/>
    </xf>
    <xf numFmtId="3" fontId="46" fillId="3" borderId="1" xfId="0" applyNumberFormat="1" applyFont="1" applyFill="1" applyBorder="1" applyAlignment="1" applyProtection="1">
      <alignment horizontal="center" vertical="center"/>
      <protection locked="0"/>
    </xf>
    <xf numFmtId="8" fontId="2" fillId="0" borderId="1" xfId="0" applyNumberFormat="1" applyFont="1" applyBorder="1" applyAlignment="1">
      <alignment horizontal="center" vertical="center"/>
    </xf>
    <xf numFmtId="8" fontId="47" fillId="10" borderId="1" xfId="0" applyNumberFormat="1" applyFont="1" applyFill="1" applyBorder="1" applyAlignment="1">
      <alignment horizontal="center" vertical="center" wrapText="1"/>
    </xf>
    <xf numFmtId="0" fontId="2" fillId="11" borderId="52" xfId="0" applyFont="1" applyFill="1" applyBorder="1" applyAlignment="1">
      <alignment horizontal="center" vertical="center" wrapText="1"/>
    </xf>
    <xf numFmtId="0" fontId="30" fillId="11" borderId="56"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1" fillId="2" borderId="0" xfId="0" applyFont="1" applyFill="1" applyBorder="1" applyAlignment="1">
      <alignment vertical="center" wrapText="1"/>
    </xf>
    <xf numFmtId="0" fontId="32" fillId="2" borderId="0" xfId="0" applyFont="1" applyFill="1" applyBorder="1" applyAlignment="1">
      <alignment vertical="center" wrapText="1"/>
    </xf>
    <xf numFmtId="0" fontId="51" fillId="12" borderId="68" xfId="0" applyFont="1" applyFill="1" applyBorder="1" applyAlignment="1">
      <alignment horizontal="center" vertical="top" wrapText="1"/>
    </xf>
    <xf numFmtId="0" fontId="2" fillId="6" borderId="70" xfId="0" applyFont="1" applyFill="1" applyBorder="1" applyAlignment="1">
      <alignment horizontal="center" vertical="top" wrapText="1"/>
    </xf>
    <xf numFmtId="0" fontId="2" fillId="6" borderId="32" xfId="0" applyFont="1" applyFill="1" applyBorder="1" applyAlignment="1">
      <alignment horizontal="center" vertical="top" wrapText="1"/>
    </xf>
    <xf numFmtId="0" fontId="2" fillId="6" borderId="69" xfId="0" applyFont="1" applyFill="1" applyBorder="1" applyAlignment="1">
      <alignment horizontal="center" vertical="top" wrapText="1"/>
    </xf>
    <xf numFmtId="0" fontId="2" fillId="6" borderId="71" xfId="0" applyFont="1" applyFill="1" applyBorder="1" applyAlignment="1">
      <alignment horizontal="center" vertical="top" wrapText="1"/>
    </xf>
    <xf numFmtId="0" fontId="5" fillId="0" borderId="0" xfId="0" applyFont="1" applyAlignment="1">
      <alignment horizontal="center" wrapText="1"/>
    </xf>
    <xf numFmtId="164" fontId="4" fillId="0" borderId="0" xfId="0" applyNumberFormat="1" applyFont="1"/>
    <xf numFmtId="0" fontId="4" fillId="0" borderId="0" xfId="0" applyFont="1"/>
    <xf numFmtId="0" fontId="55" fillId="15" borderId="1" xfId="4" applyFont="1" applyFill="1" applyBorder="1" applyAlignment="1">
      <alignment horizontal="center" vertical="center" wrapText="1"/>
    </xf>
    <xf numFmtId="0" fontId="54" fillId="0" borderId="0" xfId="4" applyAlignment="1">
      <alignment horizontal="left" vertical="top"/>
    </xf>
    <xf numFmtId="1" fontId="32" fillId="0" borderId="1" xfId="4" applyNumberFormat="1" applyFont="1" applyBorder="1" applyAlignment="1">
      <alignment horizontal="left" vertical="top" shrinkToFit="1"/>
    </xf>
    <xf numFmtId="0" fontId="22" fillId="0" borderId="1" xfId="4" applyFont="1" applyBorder="1" applyAlignment="1">
      <alignment horizontal="left" vertical="top" wrapText="1"/>
    </xf>
    <xf numFmtId="0" fontId="32" fillId="0" borderId="1" xfId="4" applyFont="1" applyBorder="1" applyAlignment="1">
      <alignment horizontal="center" vertical="center"/>
    </xf>
    <xf numFmtId="0" fontId="56" fillId="16" borderId="1" xfId="4" applyFont="1" applyFill="1" applyBorder="1" applyAlignment="1">
      <alignment horizontal="center" vertical="center" wrapText="1"/>
    </xf>
    <xf numFmtId="1" fontId="32" fillId="0" borderId="1" xfId="4" applyNumberFormat="1" applyFont="1" applyBorder="1" applyAlignment="1">
      <alignment horizontal="left" vertical="top"/>
    </xf>
    <xf numFmtId="0" fontId="48" fillId="2" borderId="31"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33" xfId="0" applyNumberFormat="1" applyFont="1" applyFill="1" applyBorder="1" applyAlignment="1">
      <alignment horizontal="center" vertical="center" wrapText="1"/>
    </xf>
    <xf numFmtId="0" fontId="0" fillId="2" borderId="0" xfId="0" applyFill="1"/>
    <xf numFmtId="37" fontId="0" fillId="0" borderId="0" xfId="0" applyNumberFormat="1"/>
    <xf numFmtId="0" fontId="53" fillId="6" borderId="31" xfId="0" applyFont="1" applyFill="1" applyBorder="1" applyAlignment="1">
      <alignment horizontal="centerContinuous" vertical="center" wrapText="1"/>
    </xf>
    <xf numFmtId="0" fontId="53" fillId="6" borderId="32" xfId="0" applyFont="1" applyFill="1" applyBorder="1" applyAlignment="1">
      <alignment horizontal="centerContinuous" vertical="center" wrapText="1"/>
    </xf>
    <xf numFmtId="0" fontId="53" fillId="6" borderId="72" xfId="0" applyFont="1" applyFill="1" applyBorder="1" applyAlignment="1">
      <alignment horizontal="centerContinuous" vertical="center" wrapText="1"/>
    </xf>
    <xf numFmtId="0" fontId="53" fillId="6" borderId="73" xfId="0" applyFont="1" applyFill="1" applyBorder="1" applyAlignment="1">
      <alignment horizontal="centerContinuous" vertical="center" wrapText="1"/>
    </xf>
    <xf numFmtId="0" fontId="53" fillId="6" borderId="74" xfId="0" applyFont="1" applyFill="1" applyBorder="1" applyAlignment="1">
      <alignment horizontal="centerContinuous" vertical="center" wrapText="1"/>
    </xf>
    <xf numFmtId="0" fontId="53" fillId="6" borderId="75" xfId="0" applyFont="1" applyFill="1" applyBorder="1" applyAlignment="1">
      <alignment horizontal="centerContinuous" vertical="center" wrapText="1"/>
    </xf>
    <xf numFmtId="0" fontId="53" fillId="6" borderId="33" xfId="0" applyFont="1" applyFill="1" applyBorder="1" applyAlignment="1">
      <alignment horizontal="centerContinuous" vertical="center" wrapText="1"/>
    </xf>
    <xf numFmtId="49" fontId="53" fillId="0" borderId="76" xfId="0" applyNumberFormat="1" applyFont="1" applyBorder="1" applyAlignment="1">
      <alignment horizontal="center" vertical="center"/>
    </xf>
    <xf numFmtId="0" fontId="53" fillId="0" borderId="1" xfId="0" applyFont="1" applyBorder="1" applyAlignment="1">
      <alignment horizontal="center" vertical="center"/>
    </xf>
    <xf numFmtId="49" fontId="53" fillId="0" borderId="1" xfId="0" applyNumberFormat="1" applyFont="1" applyBorder="1" applyAlignment="1">
      <alignment horizontal="center" vertical="center" wrapText="1"/>
    </xf>
    <xf numFmtId="49" fontId="53" fillId="2" borderId="77" xfId="0" applyNumberFormat="1" applyFont="1" applyFill="1" applyBorder="1" applyAlignment="1">
      <alignment horizontal="center" vertical="center" wrapText="1"/>
    </xf>
    <xf numFmtId="49" fontId="53" fillId="0" borderId="78" xfId="0" applyNumberFormat="1" applyFont="1" applyBorder="1" applyAlignment="1">
      <alignment horizontal="center" vertical="center" wrapText="1"/>
    </xf>
    <xf numFmtId="49" fontId="53" fillId="0" borderId="79" xfId="0" applyNumberFormat="1" applyFont="1" applyBorder="1" applyAlignment="1">
      <alignment horizontal="center" vertical="center" wrapText="1"/>
    </xf>
    <xf numFmtId="49" fontId="53" fillId="0" borderId="77"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9" fontId="53" fillId="0" borderId="36" xfId="0" applyNumberFormat="1" applyFont="1" applyBorder="1" applyAlignment="1">
      <alignment horizontal="center" vertical="center" wrapText="1"/>
    </xf>
    <xf numFmtId="49" fontId="53" fillId="0" borderId="22" xfId="0" applyNumberFormat="1" applyFont="1" applyBorder="1" applyAlignment="1">
      <alignment horizontal="center" vertical="center" wrapText="1"/>
    </xf>
    <xf numFmtId="49" fontId="53" fillId="0" borderId="80" xfId="0" applyNumberFormat="1" applyFont="1" applyBorder="1" applyAlignment="1">
      <alignment horizontal="center" vertical="center" wrapText="1"/>
    </xf>
    <xf numFmtId="49" fontId="53" fillId="0" borderId="21" xfId="0" applyNumberFormat="1" applyFont="1" applyBorder="1" applyAlignment="1">
      <alignment horizontal="center" vertical="center" wrapText="1"/>
    </xf>
    <xf numFmtId="49" fontId="53" fillId="0" borderId="81" xfId="0" applyNumberFormat="1" applyFont="1" applyBorder="1" applyAlignment="1">
      <alignment horizontal="center" vertical="center" wrapText="1"/>
    </xf>
    <xf numFmtId="49" fontId="53" fillId="0" borderId="82" xfId="0" applyNumberFormat="1" applyFont="1" applyBorder="1" applyAlignment="1">
      <alignment horizontal="center" vertical="center" wrapText="1"/>
    </xf>
    <xf numFmtId="49" fontId="53" fillId="17" borderId="81" xfId="0" applyNumberFormat="1" applyFont="1" applyFill="1" applyBorder="1" applyAlignment="1">
      <alignment horizontal="center" vertical="center" wrapText="1"/>
    </xf>
    <xf numFmtId="49" fontId="53" fillId="17" borderId="79"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xf numFmtId="37" fontId="0" fillId="0" borderId="1" xfId="0" applyNumberFormat="1" applyBorder="1"/>
    <xf numFmtId="37" fontId="52" fillId="2" borderId="61" xfId="2" applyNumberFormat="1" applyFill="1" applyBorder="1"/>
    <xf numFmtId="37" fontId="52" fillId="0" borderId="83" xfId="2" applyNumberFormat="1" applyBorder="1"/>
    <xf numFmtId="37" fontId="52" fillId="0" borderId="84" xfId="2" applyNumberFormat="1" applyBorder="1"/>
    <xf numFmtId="37" fontId="52" fillId="0" borderId="61" xfId="2" applyNumberFormat="1" applyBorder="1"/>
    <xf numFmtId="37" fontId="52" fillId="0" borderId="61" xfId="2" applyNumberFormat="1" applyBorder="1" applyAlignment="1">
      <alignment horizontal="right" wrapText="1"/>
    </xf>
    <xf numFmtId="37" fontId="52" fillId="0" borderId="83" xfId="2" applyNumberFormat="1" applyBorder="1" applyAlignment="1">
      <alignment horizontal="right" wrapText="1"/>
    </xf>
    <xf numFmtId="37" fontId="52" fillId="0" borderId="1" xfId="2" applyNumberFormat="1" applyBorder="1" applyAlignment="1">
      <alignment horizontal="right" wrapText="1"/>
    </xf>
    <xf numFmtId="37" fontId="52" fillId="0" borderId="84" xfId="2" applyNumberFormat="1" applyBorder="1" applyAlignment="1">
      <alignment horizontal="right" wrapText="1"/>
    </xf>
    <xf numFmtId="37" fontId="52" fillId="17" borderId="23" xfId="2" applyNumberFormat="1" applyFill="1" applyBorder="1" applyAlignment="1">
      <alignment horizontal="right" wrapText="1"/>
    </xf>
    <xf numFmtId="37" fontId="52" fillId="17" borderId="84" xfId="2" applyNumberFormat="1" applyFill="1" applyBorder="1" applyAlignment="1">
      <alignment horizontal="right" wrapText="1"/>
    </xf>
    <xf numFmtId="9" fontId="52" fillId="0" borderId="23" xfId="3" applyBorder="1"/>
    <xf numFmtId="37" fontId="52" fillId="0" borderId="23" xfId="2" applyNumberFormat="1" applyBorder="1" applyAlignment="1">
      <alignment horizontal="right" wrapText="1"/>
    </xf>
    <xf numFmtId="37" fontId="52" fillId="0" borderId="3" xfId="2" applyNumberFormat="1" applyBorder="1"/>
    <xf numFmtId="37" fontId="52" fillId="0" borderId="3" xfId="2" applyNumberFormat="1" applyBorder="1" applyAlignment="1">
      <alignment horizontal="right" wrapText="1"/>
    </xf>
    <xf numFmtId="37" fontId="0" fillId="0" borderId="83" xfId="2" applyNumberFormat="1" applyFont="1" applyBorder="1"/>
    <xf numFmtId="49" fontId="0" fillId="0" borderId="76" xfId="0" applyNumberFormat="1" applyBorder="1"/>
    <xf numFmtId="0" fontId="0" fillId="0" borderId="65" xfId="0" applyBorder="1"/>
    <xf numFmtId="37" fontId="52" fillId="2" borderId="85" xfId="2" applyNumberFormat="1" applyFill="1" applyBorder="1"/>
    <xf numFmtId="37" fontId="52" fillId="0" borderId="86" xfId="2" applyNumberFormat="1" applyBorder="1"/>
    <xf numFmtId="37" fontId="52" fillId="0" borderId="87" xfId="2" applyNumberFormat="1" applyBorder="1"/>
    <xf numFmtId="37" fontId="52" fillId="0" borderId="85" xfId="2" applyNumberFormat="1" applyBorder="1" applyAlignment="1">
      <alignment horizontal="right" wrapText="1"/>
    </xf>
    <xf numFmtId="37" fontId="52" fillId="0" borderId="88" xfId="2" applyNumberFormat="1" applyBorder="1" applyAlignment="1">
      <alignment horizontal="right" wrapText="1"/>
    </xf>
    <xf numFmtId="37" fontId="52" fillId="0" borderId="89" xfId="2" applyNumberFormat="1" applyBorder="1" applyAlignment="1">
      <alignment horizontal="right" wrapText="1"/>
    </xf>
    <xf numFmtId="37" fontId="52" fillId="0" borderId="90" xfId="2" applyNumberFormat="1" applyBorder="1" applyAlignment="1">
      <alignment horizontal="right" wrapText="1"/>
    </xf>
    <xf numFmtId="0" fontId="25" fillId="0" borderId="91" xfId="0" applyFont="1" applyBorder="1"/>
    <xf numFmtId="0" fontId="25" fillId="0" borderId="92" xfId="0" applyFont="1" applyBorder="1"/>
    <xf numFmtId="37" fontId="25" fillId="6" borderId="93" xfId="0" applyNumberFormat="1" applyFont="1" applyFill="1" applyBorder="1"/>
    <xf numFmtId="37" fontId="25" fillId="6" borderId="91" xfId="0" applyNumberFormat="1" applyFont="1" applyFill="1" applyBorder="1"/>
    <xf numFmtId="37" fontId="25" fillId="6" borderId="94" xfId="0" applyNumberFormat="1" applyFont="1" applyFill="1" applyBorder="1"/>
    <xf numFmtId="37" fontId="25" fillId="6" borderId="95" xfId="0" applyNumberFormat="1" applyFont="1" applyFill="1" applyBorder="1"/>
    <xf numFmtId="37" fontId="25" fillId="6" borderId="96" xfId="0" applyNumberFormat="1" applyFont="1" applyFill="1" applyBorder="1"/>
    <xf numFmtId="37" fontId="25" fillId="6" borderId="97" xfId="0" applyNumberFormat="1" applyFont="1" applyFill="1" applyBorder="1"/>
    <xf numFmtId="37" fontId="25" fillId="6" borderId="92" xfId="0" applyNumberFormat="1" applyFont="1" applyFill="1" applyBorder="1"/>
    <xf numFmtId="10" fontId="25" fillId="6" borderId="98" xfId="3" applyNumberFormat="1" applyFont="1" applyFill="1" applyBorder="1"/>
    <xf numFmtId="0" fontId="0" fillId="0" borderId="99" xfId="0" applyBorder="1"/>
    <xf numFmtId="0" fontId="0" fillId="2" borderId="65" xfId="0" applyFill="1" applyBorder="1"/>
    <xf numFmtId="14" fontId="0" fillId="0" borderId="0" xfId="0" applyNumberFormat="1"/>
    <xf numFmtId="0" fontId="53" fillId="0" borderId="0" xfId="0" applyFont="1"/>
    <xf numFmtId="0" fontId="0" fillId="2" borderId="96" xfId="0" applyFill="1" applyBorder="1"/>
    <xf numFmtId="37" fontId="25" fillId="6" borderId="21" xfId="0" applyNumberFormat="1" applyFont="1" applyFill="1" applyBorder="1"/>
    <xf numFmtId="0" fontId="53" fillId="0" borderId="61" xfId="0" applyFont="1" applyBorder="1" applyAlignment="1">
      <alignment horizontal="center" vertical="center"/>
    </xf>
    <xf numFmtId="49" fontId="53" fillId="2" borderId="35" xfId="0" applyNumberFormat="1" applyFont="1" applyFill="1" applyBorder="1" applyAlignment="1">
      <alignment horizontal="center" vertical="center" wrapText="1"/>
    </xf>
    <xf numFmtId="49" fontId="53" fillId="2" borderId="100" xfId="0" applyNumberFormat="1" applyFont="1" applyFill="1" applyBorder="1" applyAlignment="1">
      <alignment horizontal="center" vertical="center" wrapText="1"/>
    </xf>
    <xf numFmtId="0" fontId="0" fillId="0" borderId="61" xfId="0" applyBorder="1"/>
    <xf numFmtId="37" fontId="0" fillId="0" borderId="83" xfId="0" applyNumberFormat="1" applyBorder="1"/>
    <xf numFmtId="37" fontId="0" fillId="0" borderId="84" xfId="0" applyNumberFormat="1" applyBorder="1"/>
    <xf numFmtId="37" fontId="52" fillId="2" borderId="83" xfId="2" applyNumberFormat="1" applyFill="1" applyBorder="1"/>
    <xf numFmtId="37" fontId="52" fillId="2" borderId="23" xfId="2" applyNumberFormat="1" applyFill="1" applyBorder="1"/>
    <xf numFmtId="37" fontId="52" fillId="0" borderId="1" xfId="2" applyNumberFormat="1" applyBorder="1"/>
    <xf numFmtId="37" fontId="52" fillId="0" borderId="23" xfId="2" applyNumberFormat="1" applyBorder="1"/>
    <xf numFmtId="37" fontId="0" fillId="0" borderId="88" xfId="0" applyNumberFormat="1" applyBorder="1"/>
    <xf numFmtId="37" fontId="0" fillId="0" borderId="90" xfId="0" applyNumberFormat="1" applyBorder="1"/>
    <xf numFmtId="37" fontId="0" fillId="0" borderId="89" xfId="0" applyNumberFormat="1" applyBorder="1"/>
    <xf numFmtId="37" fontId="52" fillId="2" borderId="88" xfId="2" applyNumberFormat="1" applyFill="1" applyBorder="1"/>
    <xf numFmtId="37" fontId="52" fillId="2" borderId="28" xfId="2" applyNumberFormat="1" applyFill="1" applyBorder="1"/>
    <xf numFmtId="37" fontId="52" fillId="0" borderId="90" xfId="2" applyNumberFormat="1" applyBorder="1"/>
    <xf numFmtId="37" fontId="52" fillId="0" borderId="89" xfId="2" applyNumberFormat="1" applyBorder="1"/>
    <xf numFmtId="37" fontId="52" fillId="0" borderId="88" xfId="2" applyNumberFormat="1" applyBorder="1"/>
    <xf numFmtId="37" fontId="52" fillId="0" borderId="28" xfId="2" applyNumberFormat="1" applyBorder="1"/>
    <xf numFmtId="37" fontId="52" fillId="0" borderId="101" xfId="2" applyNumberFormat="1" applyBorder="1"/>
    <xf numFmtId="37" fontId="25" fillId="6" borderId="102" xfId="0" applyNumberFormat="1" applyFont="1" applyFill="1" applyBorder="1"/>
    <xf numFmtId="37" fontId="25" fillId="6" borderId="103" xfId="0" applyNumberFormat="1" applyFont="1" applyFill="1" applyBorder="1"/>
    <xf numFmtId="0" fontId="0" fillId="2" borderId="99" xfId="0" applyFill="1" applyBorder="1"/>
    <xf numFmtId="37" fontId="52" fillId="2" borderId="90" xfId="2" applyNumberFormat="1" applyFill="1" applyBorder="1"/>
    <xf numFmtId="0" fontId="0" fillId="0" borderId="1" xfId="0" quotePrefix="1" applyBorder="1"/>
    <xf numFmtId="0" fontId="50" fillId="3" borderId="68" xfId="0" applyFont="1" applyFill="1" applyBorder="1" applyAlignment="1" applyProtection="1">
      <alignment vertical="center" wrapText="1"/>
      <protection locked="0"/>
    </xf>
    <xf numFmtId="0" fontId="1" fillId="0" borderId="104" xfId="0" applyFont="1" applyFill="1" applyBorder="1" applyAlignment="1">
      <alignment horizontal="left" vertical="center" wrapText="1"/>
    </xf>
    <xf numFmtId="0" fontId="51" fillId="12" borderId="108" xfId="0" applyFont="1" applyFill="1" applyBorder="1" applyAlignment="1">
      <alignment horizontal="center" vertical="top" wrapText="1"/>
    </xf>
    <xf numFmtId="0" fontId="51" fillId="12" borderId="109" xfId="0" applyFont="1" applyFill="1" applyBorder="1" applyAlignment="1">
      <alignment horizontal="center" vertical="top" wrapText="1"/>
    </xf>
    <xf numFmtId="0" fontId="50" fillId="3" borderId="110" xfId="0" applyFont="1" applyFill="1" applyBorder="1" applyAlignment="1" applyProtection="1">
      <alignment vertical="center" wrapText="1"/>
      <protection locked="0"/>
    </xf>
    <xf numFmtId="0" fontId="50" fillId="3" borderId="108" xfId="0" applyFont="1" applyFill="1" applyBorder="1" applyAlignment="1" applyProtection="1">
      <alignment vertical="center" wrapText="1"/>
      <protection locked="0"/>
    </xf>
    <xf numFmtId="0" fontId="50" fillId="3" borderId="30" xfId="0" applyFont="1" applyFill="1" applyBorder="1" applyAlignment="1" applyProtection="1">
      <alignment vertical="center" wrapText="1"/>
      <protection locked="0"/>
    </xf>
    <xf numFmtId="0" fontId="50" fillId="3" borderId="109" xfId="0" applyFont="1" applyFill="1" applyBorder="1" applyAlignment="1" applyProtection="1">
      <alignment vertical="center" wrapText="1"/>
      <protection locked="0"/>
    </xf>
    <xf numFmtId="0" fontId="1" fillId="3" borderId="111" xfId="0" applyFont="1" applyFill="1" applyBorder="1" applyAlignment="1" applyProtection="1">
      <alignment vertical="center" wrapText="1"/>
      <protection locked="0"/>
    </xf>
    <xf numFmtId="0" fontId="1" fillId="3" borderId="66" xfId="0" applyFont="1" applyFill="1" applyBorder="1" applyAlignment="1" applyProtection="1">
      <alignment vertical="center" wrapText="1"/>
      <protection locked="0"/>
    </xf>
    <xf numFmtId="0" fontId="1" fillId="3" borderId="112" xfId="0" applyFont="1" applyFill="1" applyBorder="1" applyAlignment="1" applyProtection="1">
      <alignment vertical="center" wrapText="1"/>
      <protection locked="0"/>
    </xf>
    <xf numFmtId="0" fontId="50" fillId="0" borderId="104" xfId="0" applyFont="1" applyFill="1" applyBorder="1" applyAlignment="1" applyProtection="1">
      <alignment horizontal="left" vertical="center" wrapText="1"/>
    </xf>
    <xf numFmtId="0" fontId="50" fillId="0" borderId="105" xfId="0" applyFont="1" applyFill="1" applyBorder="1" applyAlignment="1" applyProtection="1">
      <alignment horizontal="left" vertical="center" wrapText="1"/>
    </xf>
    <xf numFmtId="49" fontId="56" fillId="18" borderId="1" xfId="5" applyNumberFormat="1" applyFont="1" applyFill="1" applyBorder="1" applyAlignment="1">
      <alignment horizontal="center" vertical="center" wrapText="1"/>
    </xf>
    <xf numFmtId="49" fontId="56" fillId="18" borderId="1" xfId="5" applyNumberFormat="1" applyFont="1" applyFill="1" applyBorder="1" applyAlignment="1">
      <alignment horizontal="center" vertical="center"/>
    </xf>
    <xf numFmtId="0" fontId="56" fillId="19" borderId="1" xfId="5" applyFont="1" applyFill="1" applyBorder="1" applyAlignment="1">
      <alignment horizontal="center" vertical="center" wrapText="1"/>
    </xf>
    <xf numFmtId="0" fontId="56" fillId="6" borderId="1" xfId="5" applyFont="1" applyFill="1" applyBorder="1" applyAlignment="1">
      <alignment horizontal="center" vertical="center" wrapText="1"/>
    </xf>
    <xf numFmtId="0" fontId="54" fillId="0" borderId="0" xfId="5"/>
    <xf numFmtId="0" fontId="32" fillId="0" borderId="1" xfId="5" applyFont="1" applyBorder="1" applyAlignment="1">
      <alignment horizontal="left"/>
    </xf>
    <xf numFmtId="0" fontId="32" fillId="0" borderId="1" xfId="5" applyFont="1" applyBorder="1" applyAlignment="1">
      <alignment horizontal="left" vertical="top"/>
    </xf>
    <xf numFmtId="49" fontId="32" fillId="0" borderId="1" xfId="5" applyNumberFormat="1" applyFont="1" applyBorder="1" applyAlignment="1">
      <alignment horizontal="left"/>
    </xf>
    <xf numFmtId="42" fontId="32" fillId="0" borderId="1" xfId="5" applyNumberFormat="1" applyFont="1" applyBorder="1"/>
    <xf numFmtId="49" fontId="32" fillId="0" borderId="1" xfId="5" applyNumberFormat="1" applyFont="1" applyBorder="1" applyAlignment="1">
      <alignment horizontal="left" vertical="top"/>
    </xf>
    <xf numFmtId="3" fontId="32" fillId="0" borderId="1" xfId="5" applyNumberFormat="1" applyFont="1" applyBorder="1"/>
    <xf numFmtId="0" fontId="32" fillId="0" borderId="1" xfId="5" applyFont="1" applyBorder="1"/>
    <xf numFmtId="49" fontId="32" fillId="0" borderId="1" xfId="5" applyNumberFormat="1" applyFont="1" applyBorder="1"/>
    <xf numFmtId="49" fontId="31" fillId="0" borderId="1" xfId="6" applyNumberFormat="1" applyFont="1" applyBorder="1"/>
    <xf numFmtId="49" fontId="32" fillId="0" borderId="1" xfId="6" applyNumberFormat="1" applyFont="1" applyBorder="1" applyAlignment="1">
      <alignment vertical="center"/>
    </xf>
    <xf numFmtId="0" fontId="32" fillId="0" borderId="1" xfId="5" quotePrefix="1" applyFont="1" applyBorder="1" applyAlignment="1">
      <alignment horizontal="left"/>
    </xf>
    <xf numFmtId="49" fontId="32" fillId="0" borderId="113" xfId="4" quotePrefix="1" applyNumberFormat="1" applyFont="1" applyBorder="1"/>
    <xf numFmtId="0" fontId="57" fillId="0" borderId="0" xfId="5" quotePrefix="1" applyFont="1"/>
    <xf numFmtId="0" fontId="57" fillId="0" borderId="0" xfId="5" applyFont="1"/>
    <xf numFmtId="49" fontId="57" fillId="0" borderId="96" xfId="5" applyNumberFormat="1" applyFont="1" applyBorder="1" applyAlignment="1">
      <alignment horizontal="left"/>
    </xf>
    <xf numFmtId="42" fontId="57" fillId="0" borderId="0" xfId="5" applyNumberFormat="1" applyFont="1"/>
    <xf numFmtId="3" fontId="57" fillId="0" borderId="0" xfId="5" applyNumberFormat="1" applyFont="1"/>
    <xf numFmtId="42" fontId="32" fillId="0" borderId="1" xfId="5" applyNumberFormat="1" applyFont="1" applyBorder="1" applyAlignment="1">
      <alignment horizontal="left"/>
    </xf>
    <xf numFmtId="0" fontId="53" fillId="0" borderId="1" xfId="0" applyFont="1" applyBorder="1" applyAlignment="1">
      <alignment horizontal="center" vertical="center" wrapText="1"/>
    </xf>
    <xf numFmtId="3" fontId="0" fillId="0" borderId="1" xfId="0" applyNumberFormat="1" applyBorder="1" applyAlignment="1">
      <alignment horizontal="right"/>
    </xf>
    <xf numFmtId="0" fontId="0" fillId="0" borderId="1" xfId="0" applyBorder="1" applyAlignment="1">
      <alignment horizontal="right"/>
    </xf>
    <xf numFmtId="0" fontId="50" fillId="0" borderId="108" xfId="0" applyFont="1" applyFill="1" applyBorder="1" applyAlignment="1" applyProtection="1">
      <alignment vertical="center" wrapText="1"/>
    </xf>
    <xf numFmtId="0" fontId="50" fillId="0" borderId="4" xfId="0" applyFont="1" applyFill="1" applyBorder="1" applyAlignment="1" applyProtection="1">
      <alignment vertical="center" wrapText="1"/>
    </xf>
    <xf numFmtId="42" fontId="30" fillId="0" borderId="67" xfId="0" applyNumberFormat="1" applyFont="1" applyBorder="1" applyAlignment="1">
      <alignment horizontal="center" vertical="center" wrapText="1"/>
    </xf>
    <xf numFmtId="42" fontId="33" fillId="0" borderId="67" xfId="0" applyNumberFormat="1" applyFont="1" applyFill="1" applyBorder="1" applyAlignment="1">
      <alignment horizontal="center" vertical="center" wrapText="1"/>
    </xf>
    <xf numFmtId="42" fontId="30" fillId="3" borderId="66" xfId="0" applyNumberFormat="1"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0" fillId="3" borderId="66" xfId="0" applyFont="1" applyFill="1" applyBorder="1" applyAlignment="1" applyProtection="1">
      <alignment horizontal="center" vertical="center" wrapText="1"/>
      <protection locked="0"/>
    </xf>
    <xf numFmtId="0" fontId="2" fillId="11" borderId="54" xfId="0" applyFont="1" applyFill="1" applyBorder="1" applyAlignment="1"/>
    <xf numFmtId="0" fontId="1" fillId="11" borderId="55" xfId="0" applyFont="1" applyFill="1" applyBorder="1" applyAlignment="1"/>
    <xf numFmtId="0" fontId="2" fillId="11" borderId="44" xfId="0" applyFont="1" applyFill="1" applyBorder="1" applyAlignment="1">
      <alignment horizontal="left" vertical="center" wrapText="1"/>
    </xf>
    <xf numFmtId="0" fontId="2" fillId="11" borderId="45" xfId="0" applyFont="1" applyFill="1" applyBorder="1" applyAlignment="1">
      <alignment horizontal="left" vertical="center" wrapText="1"/>
    </xf>
    <xf numFmtId="0" fontId="2" fillId="11" borderId="46" xfId="0" applyFont="1" applyFill="1" applyBorder="1" applyAlignment="1">
      <alignment horizontal="left" vertical="center" wrapText="1"/>
    </xf>
    <xf numFmtId="0" fontId="35" fillId="9" borderId="61"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23" xfId="0" applyFont="1" applyFill="1" applyBorder="1" applyAlignment="1">
      <alignment horizontal="center" vertical="center"/>
    </xf>
    <xf numFmtId="0" fontId="2" fillId="2" borderId="1" xfId="0" applyFont="1" applyFill="1" applyBorder="1" applyAlignment="1">
      <alignment horizontal="center" vertical="center" wrapText="1"/>
    </xf>
    <xf numFmtId="8" fontId="2" fillId="0" borderId="1" xfId="0" applyNumberFormat="1" applyFont="1" applyBorder="1" applyAlignment="1">
      <alignment horizontal="center" vertical="center"/>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4" fillId="11" borderId="47" xfId="0" applyFont="1" applyFill="1" applyBorder="1" applyAlignment="1">
      <alignment horizontal="center" vertical="center"/>
    </xf>
    <xf numFmtId="0" fontId="44" fillId="11" borderId="48" xfId="0" applyFont="1" applyFill="1" applyBorder="1" applyAlignment="1">
      <alignment horizontal="center" vertical="center"/>
    </xf>
    <xf numFmtId="0" fontId="44" fillId="11" borderId="49" xfId="0" applyFont="1" applyFill="1" applyBorder="1" applyAlignment="1">
      <alignment horizontal="center" vertical="center"/>
    </xf>
    <xf numFmtId="0" fontId="30" fillId="11" borderId="56" xfId="0" applyFont="1" applyFill="1" applyBorder="1" applyAlignment="1">
      <alignment horizontal="center" vertical="center"/>
    </xf>
    <xf numFmtId="0" fontId="30" fillId="11" borderId="57" xfId="0" applyFont="1" applyFill="1" applyBorder="1" applyAlignment="1">
      <alignment horizontal="center" vertical="center"/>
    </xf>
    <xf numFmtId="0" fontId="44" fillId="6" borderId="58" xfId="0" applyFont="1" applyFill="1" applyBorder="1" applyAlignment="1">
      <alignment horizontal="center" vertical="center"/>
    </xf>
    <xf numFmtId="0" fontId="45" fillId="6" borderId="59" xfId="0" applyFont="1" applyFill="1" applyBorder="1" applyAlignment="1">
      <alignment horizontal="center" vertical="center"/>
    </xf>
    <xf numFmtId="0" fontId="45" fillId="6" borderId="60" xfId="0" applyFont="1" applyFill="1" applyBorder="1" applyAlignment="1">
      <alignment horizontal="center" vertical="center"/>
    </xf>
    <xf numFmtId="0" fontId="30" fillId="6" borderId="52" xfId="0" applyFont="1" applyFill="1" applyBorder="1" applyAlignment="1">
      <alignment horizontal="center" vertical="center"/>
    </xf>
    <xf numFmtId="0" fontId="30" fillId="6" borderId="53" xfId="0" applyFont="1" applyFill="1" applyBorder="1" applyAlignment="1">
      <alignment horizontal="center" vertical="center"/>
    </xf>
    <xf numFmtId="0" fontId="13" fillId="2" borderId="14" xfId="0" applyFont="1" applyFill="1" applyBorder="1" applyAlignment="1">
      <alignment horizontal="center" vertical="center"/>
    </xf>
    <xf numFmtId="0" fontId="13" fillId="0" borderId="15" xfId="0" applyFont="1" applyBorder="1" applyAlignment="1">
      <alignment horizontal="center" vertical="center"/>
    </xf>
    <xf numFmtId="0" fontId="13" fillId="2" borderId="15" xfId="0" applyFont="1" applyFill="1" applyBorder="1" applyAlignment="1">
      <alignment horizontal="left" vertical="center"/>
    </xf>
    <xf numFmtId="0" fontId="13" fillId="0" borderId="16" xfId="0" applyFont="1" applyBorder="1" applyAlignment="1">
      <alignment horizontal="left" vertical="center"/>
    </xf>
    <xf numFmtId="0" fontId="13" fillId="2" borderId="17" xfId="0" applyFont="1" applyFill="1" applyBorder="1" applyAlignment="1">
      <alignment horizontal="center" vertical="center"/>
    </xf>
    <xf numFmtId="0" fontId="13" fillId="0" borderId="18" xfId="0" applyFont="1" applyBorder="1" applyAlignment="1">
      <alignment horizontal="center" vertical="center"/>
    </xf>
    <xf numFmtId="0" fontId="13" fillId="2" borderId="18" xfId="0" applyFont="1" applyFill="1" applyBorder="1" applyAlignment="1">
      <alignment horizontal="left" vertical="center"/>
    </xf>
    <xf numFmtId="0" fontId="13" fillId="0" borderId="19" xfId="0" applyFont="1" applyBorder="1" applyAlignment="1">
      <alignment horizontal="left" vertical="center"/>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6" fontId="6" fillId="4" borderId="9" xfId="0" applyNumberFormat="1" applyFont="1" applyFill="1" applyBorder="1" applyAlignment="1">
      <alignment horizontal="center" vertical="center"/>
    </xf>
    <xf numFmtId="6" fontId="6" fillId="4" borderId="10" xfId="0" applyNumberFormat="1" applyFont="1" applyFill="1" applyBorder="1" applyAlignment="1">
      <alignment horizontal="center" vertical="center"/>
    </xf>
    <xf numFmtId="0" fontId="10" fillId="5" borderId="5" xfId="0" applyFont="1" applyFill="1" applyBorder="1" applyAlignment="1">
      <alignment horizontal="left" vertical="center" wrapText="1"/>
    </xf>
    <xf numFmtId="0" fontId="11" fillId="5" borderId="7" xfId="0" applyFont="1" applyFill="1" applyBorder="1" applyAlignment="1">
      <alignment horizontal="left" vertical="center"/>
    </xf>
    <xf numFmtId="0" fontId="11" fillId="5" borderId="6" xfId="0" applyFont="1" applyFill="1" applyBorder="1" applyAlignment="1">
      <alignment horizontal="left" vertical="center"/>
    </xf>
    <xf numFmtId="0" fontId="26" fillId="2" borderId="11" xfId="0" applyFont="1" applyFill="1" applyBorder="1" applyAlignment="1">
      <alignment horizontal="center"/>
    </xf>
    <xf numFmtId="0" fontId="26" fillId="0" borderId="12" xfId="0" applyFont="1" applyBorder="1" applyAlignment="1">
      <alignment horizontal="center"/>
    </xf>
    <xf numFmtId="0" fontId="26" fillId="0" borderId="13" xfId="0" applyFont="1" applyBorder="1" applyAlignment="1">
      <alignment horizontal="center"/>
    </xf>
    <xf numFmtId="0" fontId="27" fillId="6" borderId="14" xfId="0" applyFont="1" applyFill="1" applyBorder="1" applyAlignment="1">
      <alignment horizontal="center"/>
    </xf>
    <xf numFmtId="0" fontId="27" fillId="6" borderId="15" xfId="0" applyFont="1" applyFill="1" applyBorder="1" applyAlignment="1">
      <alignment horizontal="center"/>
    </xf>
    <xf numFmtId="0" fontId="27" fillId="6" borderId="16" xfId="0" applyFont="1" applyFill="1" applyBorder="1" applyAlignment="1">
      <alignment horizontal="center"/>
    </xf>
    <xf numFmtId="6" fontId="16" fillId="7" borderId="3" xfId="0" applyNumberFormat="1" applyFont="1" applyFill="1" applyBorder="1" applyAlignment="1">
      <alignment horizontal="center" vertical="center"/>
    </xf>
    <xf numFmtId="0" fontId="17" fillId="0" borderId="4" xfId="0" applyFont="1" applyBorder="1" applyAlignment="1">
      <alignment horizontal="center" vertical="center"/>
    </xf>
    <xf numFmtId="0" fontId="16" fillId="7" borderId="2" xfId="0" applyFont="1" applyFill="1" applyBorder="1" applyAlignment="1">
      <alignment horizontal="left" vertical="center" wrapText="1"/>
    </xf>
    <xf numFmtId="0" fontId="17" fillId="0" borderId="3" xfId="0" applyFont="1" applyBorder="1" applyAlignment="1">
      <alignment horizontal="left" vertical="center" wrapText="1"/>
    </xf>
    <xf numFmtId="0" fontId="2" fillId="6" borderId="50" xfId="0" applyFont="1" applyFill="1" applyBorder="1" applyAlignment="1"/>
    <xf numFmtId="0" fontId="1" fillId="6" borderId="51" xfId="0" applyFont="1" applyFill="1" applyBorder="1" applyAlignment="1"/>
    <xf numFmtId="0" fontId="2" fillId="6" borderId="41"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18" fillId="8" borderId="0" xfId="0" applyFont="1" applyFill="1" applyBorder="1" applyAlignment="1">
      <alignment horizontal="center"/>
    </xf>
    <xf numFmtId="0" fontId="19" fillId="8" borderId="0" xfId="0" applyFont="1" applyFill="1" applyAlignment="1">
      <alignment horizontal="center"/>
    </xf>
    <xf numFmtId="0" fontId="12" fillId="0" borderId="0" xfId="0" applyFont="1" applyBorder="1" applyAlignment="1">
      <alignment horizontal="center"/>
    </xf>
    <xf numFmtId="0" fontId="6" fillId="0" borderId="0" xfId="0" applyFont="1" applyAlignment="1">
      <alignment horizontal="center"/>
    </xf>
    <xf numFmtId="0" fontId="14" fillId="0" borderId="0" xfId="0" applyFont="1" applyBorder="1" applyAlignment="1">
      <alignment horizontal="center" wrapText="1"/>
    </xf>
    <xf numFmtId="0" fontId="15" fillId="0" borderId="0" xfId="0" applyFont="1" applyAlignment="1">
      <alignment horizontal="center"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41" fillId="0" borderId="35" xfId="0" applyFont="1" applyBorder="1" applyAlignment="1">
      <alignment horizontal="right" vertical="center"/>
    </xf>
    <xf numFmtId="0" fontId="41" fillId="0" borderId="36" xfId="0" applyFont="1" applyBorder="1" applyAlignment="1">
      <alignment horizontal="right" vertical="center"/>
    </xf>
    <xf numFmtId="0" fontId="41" fillId="0" borderId="37" xfId="0" applyFont="1" applyBorder="1" applyAlignment="1">
      <alignment horizontal="right" vertical="center"/>
    </xf>
    <xf numFmtId="0" fontId="23" fillId="2" borderId="0" xfId="0" applyFont="1" applyFill="1" applyBorder="1" applyAlignment="1">
      <alignment horizontal="center" vertical="center" wrapText="1"/>
    </xf>
    <xf numFmtId="0" fontId="35" fillId="9" borderId="31" xfId="0" applyFont="1" applyFill="1" applyBorder="1" applyAlignment="1">
      <alignment horizontal="left" vertical="center"/>
    </xf>
    <xf numFmtId="0" fontId="35" fillId="9" borderId="32" xfId="0" applyFont="1" applyFill="1" applyBorder="1" applyAlignment="1">
      <alignment horizontal="left" vertical="center"/>
    </xf>
    <xf numFmtId="0" fontId="35" fillId="9" borderId="33" xfId="0" applyFont="1" applyFill="1" applyBorder="1" applyAlignment="1">
      <alignment horizontal="left" vertical="center"/>
    </xf>
    <xf numFmtId="0" fontId="36" fillId="2" borderId="25"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8" fillId="10" borderId="3" xfId="0" applyFont="1" applyFill="1" applyBorder="1" applyAlignment="1">
      <alignment horizontal="center" vertical="center" wrapText="1"/>
    </xf>
    <xf numFmtId="0" fontId="38" fillId="10" borderId="30" xfId="0" applyFont="1" applyFill="1" applyBorder="1" applyAlignment="1">
      <alignment horizontal="center" vertical="center" wrapText="1"/>
    </xf>
    <xf numFmtId="14" fontId="41" fillId="0" borderId="25" xfId="0" applyNumberFormat="1" applyFont="1" applyFill="1" applyBorder="1" applyAlignment="1" applyProtection="1">
      <alignment horizontal="right" vertical="center"/>
      <protection locked="0"/>
    </xf>
    <xf numFmtId="14" fontId="41" fillId="0" borderId="3" xfId="0" applyNumberFormat="1" applyFont="1" applyFill="1" applyBorder="1" applyAlignment="1" applyProtection="1">
      <alignment horizontal="right" vertical="center"/>
      <protection locked="0"/>
    </xf>
    <xf numFmtId="14" fontId="41" fillId="0" borderId="23" xfId="0" applyNumberFormat="1" applyFont="1" applyFill="1" applyBorder="1" applyAlignment="1" applyProtection="1">
      <alignment horizontal="right" vertical="center"/>
      <protection locked="0"/>
    </xf>
    <xf numFmtId="14" fontId="41" fillId="0" borderId="26" xfId="0" applyNumberFormat="1" applyFont="1" applyFill="1" applyBorder="1" applyAlignment="1" applyProtection="1">
      <alignment horizontal="right" vertical="center"/>
      <protection locked="0"/>
    </xf>
    <xf numFmtId="14" fontId="41" fillId="0" borderId="27" xfId="0" applyNumberFormat="1" applyFont="1" applyFill="1" applyBorder="1" applyAlignment="1" applyProtection="1">
      <alignment horizontal="right" vertical="center"/>
      <protection locked="0"/>
    </xf>
    <xf numFmtId="14" fontId="41" fillId="0" borderId="28" xfId="0" applyNumberFormat="1" applyFont="1" applyFill="1" applyBorder="1" applyAlignment="1" applyProtection="1">
      <alignment horizontal="right" vertical="center"/>
      <protection locked="0"/>
    </xf>
    <xf numFmtId="0" fontId="2" fillId="13" borderId="62" xfId="0" applyFont="1" applyFill="1" applyBorder="1" applyAlignment="1">
      <alignment horizontal="center" vertical="center" wrapText="1"/>
    </xf>
    <xf numFmtId="0" fontId="2" fillId="13" borderId="63" xfId="0" applyFont="1" applyFill="1" applyBorder="1" applyAlignment="1">
      <alignment horizontal="center" vertical="center" wrapText="1"/>
    </xf>
    <xf numFmtId="0" fontId="2" fillId="13" borderId="64" xfId="0" applyFont="1" applyFill="1" applyBorder="1" applyAlignment="1">
      <alignment horizontal="center" vertical="center" wrapText="1"/>
    </xf>
    <xf numFmtId="0" fontId="49" fillId="14" borderId="83" xfId="0" applyFont="1" applyFill="1" applyBorder="1" applyAlignment="1">
      <alignment horizontal="center" vertical="top" wrapText="1"/>
    </xf>
    <xf numFmtId="0" fontId="1" fillId="14" borderId="1" xfId="0" applyFont="1" applyFill="1" applyBorder="1" applyAlignment="1">
      <alignment horizontal="center" vertical="top" wrapText="1"/>
    </xf>
    <xf numFmtId="0" fontId="1" fillId="14" borderId="84" xfId="0" applyFont="1" applyFill="1" applyBorder="1" applyAlignment="1">
      <alignment horizontal="center" vertical="top" wrapText="1"/>
    </xf>
    <xf numFmtId="0" fontId="49" fillId="14" borderId="106" xfId="0" applyFont="1" applyFill="1" applyBorder="1" applyAlignment="1">
      <alignment horizontal="center" vertical="top" wrapText="1"/>
    </xf>
    <xf numFmtId="0" fontId="1" fillId="14" borderId="0" xfId="0" applyFont="1" applyFill="1" applyBorder="1" applyAlignment="1">
      <alignment horizontal="center" vertical="top" wrapText="1"/>
    </xf>
    <xf numFmtId="0" fontId="1" fillId="14" borderId="107" xfId="0" applyFont="1" applyFill="1" applyBorder="1" applyAlignment="1">
      <alignment horizontal="center" vertical="top" wrapText="1"/>
    </xf>
    <xf numFmtId="0" fontId="49" fillId="6" borderId="65" xfId="0" applyFont="1" applyFill="1" applyBorder="1" applyAlignment="1">
      <alignment horizontal="center" vertical="top" wrapText="1"/>
    </xf>
    <xf numFmtId="0" fontId="1" fillId="6" borderId="65" xfId="0" applyFont="1" applyFill="1" applyBorder="1" applyAlignment="1">
      <alignment horizontal="center" vertical="top" wrapText="1"/>
    </xf>
    <xf numFmtId="0" fontId="2" fillId="13" borderId="1" xfId="0" applyFont="1" applyFill="1" applyBorder="1" applyAlignment="1">
      <alignment horizontal="center" vertical="center" wrapText="1"/>
    </xf>
    <xf numFmtId="0" fontId="1" fillId="2" borderId="106"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07" xfId="0" applyFont="1" applyFill="1" applyBorder="1" applyAlignment="1">
      <alignment horizontal="left" vertical="top" wrapText="1"/>
    </xf>
    <xf numFmtId="0" fontId="48" fillId="2" borderId="0" xfId="0" applyFont="1" applyFill="1" applyBorder="1" applyAlignment="1">
      <alignment horizontal="center" vertical="center" wrapText="1"/>
    </xf>
    <xf numFmtId="0" fontId="48" fillId="2" borderId="0" xfId="0" applyFont="1" applyFill="1" applyAlignment="1">
      <alignment horizontal="center" vertical="center" wrapText="1"/>
    </xf>
    <xf numFmtId="0" fontId="49" fillId="5" borderId="83"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84" xfId="0" applyFont="1" applyFill="1" applyBorder="1" applyAlignment="1">
      <alignment horizontal="center" vertical="top" wrapText="1"/>
    </xf>
    <xf numFmtId="0" fontId="53" fillId="6" borderId="31" xfId="0" applyFont="1" applyFill="1" applyBorder="1" applyAlignment="1">
      <alignment horizontal="center" vertical="center" wrapText="1"/>
    </xf>
    <xf numFmtId="0" fontId="53" fillId="6" borderId="32" xfId="0" applyFont="1" applyFill="1" applyBorder="1" applyAlignment="1">
      <alignment horizontal="center" vertical="center" wrapText="1"/>
    </xf>
    <xf numFmtId="0" fontId="53" fillId="6" borderId="33" xfId="0" applyFont="1" applyFill="1" applyBorder="1" applyAlignment="1">
      <alignment horizontal="center" vertical="center" wrapText="1"/>
    </xf>
    <xf numFmtId="49" fontId="42" fillId="3" borderId="34" xfId="0" applyNumberFormat="1" applyFont="1" applyFill="1" applyBorder="1" applyAlignment="1" applyProtection="1">
      <alignment horizontal="center" vertical="center"/>
      <protection locked="0"/>
    </xf>
  </cellXfs>
  <cellStyles count="7">
    <cellStyle name="Comma" xfId="2" builtinId="3"/>
    <cellStyle name="Normal" xfId="0" builtinId="0"/>
    <cellStyle name="Normal 2" xfId="1" xr:uid="{2F52D9C1-24FE-4D1B-8E86-A633F47E1132}"/>
    <cellStyle name="Normal 2 2" xfId="4" xr:uid="{2E3731AB-8972-41BB-8B59-371CDB2CAD91}"/>
    <cellStyle name="Normal 3" xfId="5" xr:uid="{A247DFB5-C5B1-48EE-8A81-7974144E5ADE}"/>
    <cellStyle name="Normal 3 2" xfId="6" xr:uid="{FB7DDA8B-5B0E-4D48-83CC-491685FA6BD7}"/>
    <cellStyle name="Percent" xfId="3" builtinId="5"/>
  </cellStyles>
  <dxfs count="19">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s>
  <tableStyles count="0" defaultTableStyle="TableStyleMedium2" defaultPivotStyle="PivotStyleLight16"/>
  <colors>
    <mruColors>
      <color rgb="FFFFFFCC"/>
      <color rgb="FFFFCCCC"/>
      <color rgb="FF8BE1FF"/>
      <color rgb="FFCAD7EE"/>
      <color rgb="FFEFF6EA"/>
      <color rgb="FFFFEBEB"/>
      <color rgb="FFFFCC99"/>
      <color rgb="FFCCCCFF"/>
      <color rgb="FFCC99FF"/>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21%20Verification%20Repor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yr.-olds All Dates"/>
      <sheetName val="4-yr.olds All Dates"/>
      <sheetName val="UPK Allocations List"/>
      <sheetName val="BEDS Day"/>
      <sheetName val="Current BEDS"/>
      <sheetName val="Compare"/>
      <sheetName val="SA_Item1b-e_Annual_UPK_PKSnap1"/>
      <sheetName val="3-yr alloc with Jan 15 report"/>
      <sheetName val="IRS Website Report"/>
    </sheetNames>
    <sheetDataSet>
      <sheetData sheetId="0"/>
      <sheetData sheetId="1"/>
      <sheetData sheetId="2"/>
      <sheetData sheetId="3">
        <row r="1">
          <cell r="A1" t="str">
            <v>As of</v>
          </cell>
          <cell r="B1" t="str">
            <v>BEDS Day</v>
          </cell>
        </row>
        <row r="2">
          <cell r="C2">
            <v>113281</v>
          </cell>
          <cell r="G2">
            <v>286</v>
          </cell>
          <cell r="H2">
            <v>7498</v>
          </cell>
          <cell r="I2">
            <v>27</v>
          </cell>
          <cell r="J2">
            <v>2598</v>
          </cell>
          <cell r="K2">
            <v>27703</v>
          </cell>
          <cell r="L2">
            <v>299</v>
          </cell>
          <cell r="M2">
            <v>350</v>
          </cell>
          <cell r="N2">
            <v>12121</v>
          </cell>
          <cell r="O2">
            <v>25</v>
          </cell>
          <cell r="P2">
            <v>11042</v>
          </cell>
          <cell r="Q2">
            <v>35529</v>
          </cell>
          <cell r="R2">
            <v>12</v>
          </cell>
          <cell r="S2">
            <v>1</v>
          </cell>
          <cell r="T2">
            <v>33</v>
          </cell>
          <cell r="U2">
            <v>0</v>
          </cell>
          <cell r="V2">
            <v>5</v>
          </cell>
          <cell r="W2">
            <v>42</v>
          </cell>
          <cell r="X2">
            <v>0</v>
          </cell>
          <cell r="Y2">
            <v>97571</v>
          </cell>
        </row>
        <row r="3">
          <cell r="A3" t="str">
            <v>DISTRICT_CD</v>
          </cell>
          <cell r="B3" t="str">
            <v>DISTRICT_NAME</v>
          </cell>
          <cell r="C3" t="str">
            <v>91-190-PK</v>
          </cell>
          <cell r="D3" t="str">
            <v>Sum of All Other Columns</v>
          </cell>
          <cell r="E3" t="str">
            <v>Comparing Columns C &amp; D</v>
          </cell>
          <cell r="F3" t="str">
            <v>Difference Details (91-190-PK &gt; or &lt; Totals)</v>
          </cell>
          <cell r="G3" t="str">
            <v>91-410-Half-UPK-Dist-3Yrs</v>
          </cell>
          <cell r="H3" t="str">
            <v>91-410-Half-UPK-Dist-4Yrs</v>
          </cell>
          <cell r="I3" t="str">
            <v>91-410-Half-UPK-Dist-OthYrs</v>
          </cell>
          <cell r="J3" t="str">
            <v>91-411-Full-UPK-Dist-3Yrs</v>
          </cell>
          <cell r="K3" t="str">
            <v>91-411-Full-UPK-Dist-4Yrs</v>
          </cell>
          <cell r="L3" t="str">
            <v>91-411-Full-UPK-Dist-OthYrs</v>
          </cell>
          <cell r="M3" t="str">
            <v>91-412-Half-UPK-CBO-3Yrs</v>
          </cell>
          <cell r="N3" t="str">
            <v>91-412-Half-UPK-CBO-4Yrs</v>
          </cell>
          <cell r="O3" t="str">
            <v>91-412-Half-UPK-CBO-OthYrs</v>
          </cell>
          <cell r="P3" t="str">
            <v>91-413-Full-UPK-CBO_3Yrs</v>
          </cell>
          <cell r="Q3" t="str">
            <v>91-413-Full-UPK-CBO_4Yrs</v>
          </cell>
          <cell r="R3" t="str">
            <v>91-413-Full-UPK-CBO_OthYrs</v>
          </cell>
          <cell r="S3" t="str">
            <v>91-414-Half-UPK-NonResident_3Yrs</v>
          </cell>
          <cell r="T3" t="str">
            <v>91-414-Half-UPK-NonResident_4Yrs</v>
          </cell>
          <cell r="U3" t="str">
            <v>91-414-Half-UPK-NonResident_OthYrs</v>
          </cell>
          <cell r="V3" t="str">
            <v>91-414-Full-UPK-NonResident_3Yrs</v>
          </cell>
          <cell r="W3" t="str">
            <v>91-414-Full-UPK-NonResident_4Yrs</v>
          </cell>
          <cell r="X3" t="str">
            <v>91-414-Full-UPK-NonResident_OthYrs</v>
          </cell>
        </row>
        <row r="4">
          <cell r="A4" t="str">
            <v>010100</v>
          </cell>
          <cell r="B4" t="str">
            <v>ALBANY</v>
          </cell>
          <cell r="C4">
            <v>621</v>
          </cell>
          <cell r="D4">
            <v>619</v>
          </cell>
          <cell r="E4" t="str">
            <v>Different</v>
          </cell>
          <cell r="F4" t="str">
            <v>Greater Than</v>
          </cell>
          <cell r="G4">
            <v>0</v>
          </cell>
          <cell r="H4">
            <v>0</v>
          </cell>
          <cell r="I4">
            <v>0</v>
          </cell>
          <cell r="J4">
            <v>0</v>
          </cell>
          <cell r="K4">
            <v>35</v>
          </cell>
          <cell r="L4">
            <v>0</v>
          </cell>
          <cell r="M4">
            <v>0</v>
          </cell>
          <cell r="N4">
            <v>0</v>
          </cell>
          <cell r="O4">
            <v>0</v>
          </cell>
          <cell r="P4">
            <v>140</v>
          </cell>
          <cell r="Q4">
            <v>444</v>
          </cell>
          <cell r="R4">
            <v>0</v>
          </cell>
          <cell r="S4">
            <v>0</v>
          </cell>
          <cell r="T4">
            <v>0</v>
          </cell>
          <cell r="U4">
            <v>0</v>
          </cell>
          <cell r="V4">
            <v>0</v>
          </cell>
          <cell r="W4">
            <v>0</v>
          </cell>
          <cell r="X4">
            <v>0</v>
          </cell>
        </row>
        <row r="5">
          <cell r="A5" t="str">
            <v>010201</v>
          </cell>
          <cell r="B5" t="str">
            <v>BERNE KNOX</v>
          </cell>
          <cell r="C5">
            <v>26</v>
          </cell>
          <cell r="D5">
            <v>26</v>
          </cell>
          <cell r="E5" t="str">
            <v>Same</v>
          </cell>
          <cell r="F5" t="str">
            <v>Less Than</v>
          </cell>
          <cell r="G5">
            <v>0</v>
          </cell>
          <cell r="H5">
            <v>0</v>
          </cell>
          <cell r="I5">
            <v>0</v>
          </cell>
          <cell r="J5">
            <v>0</v>
          </cell>
          <cell r="K5">
            <v>26</v>
          </cell>
          <cell r="L5">
            <v>0</v>
          </cell>
          <cell r="M5">
            <v>0</v>
          </cell>
          <cell r="N5">
            <v>0</v>
          </cell>
          <cell r="O5">
            <v>0</v>
          </cell>
          <cell r="P5">
            <v>0</v>
          </cell>
          <cell r="Q5">
            <v>0</v>
          </cell>
          <cell r="R5">
            <v>0</v>
          </cell>
          <cell r="S5">
            <v>0</v>
          </cell>
          <cell r="T5">
            <v>0</v>
          </cell>
          <cell r="U5">
            <v>0</v>
          </cell>
          <cell r="V5">
            <v>0</v>
          </cell>
          <cell r="W5">
            <v>0</v>
          </cell>
          <cell r="X5">
            <v>0</v>
          </cell>
        </row>
        <row r="6">
          <cell r="A6" t="str">
            <v>010306</v>
          </cell>
          <cell r="B6" t="str">
            <v>BETHLEHEM</v>
          </cell>
          <cell r="C6">
            <v>0</v>
          </cell>
          <cell r="D6">
            <v>0</v>
          </cell>
          <cell r="E6" t="str">
            <v>Same</v>
          </cell>
          <cell r="F6" t="str">
            <v>Less Than</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row>
        <row r="7">
          <cell r="A7" t="str">
            <v>010402</v>
          </cell>
          <cell r="B7" t="str">
            <v>RAVENA COEYMANS</v>
          </cell>
          <cell r="C7">
            <v>50</v>
          </cell>
          <cell r="D7">
            <v>50</v>
          </cell>
          <cell r="E7" t="str">
            <v>Same</v>
          </cell>
          <cell r="F7" t="str">
            <v>Less Than</v>
          </cell>
          <cell r="G7">
            <v>0</v>
          </cell>
          <cell r="H7">
            <v>45</v>
          </cell>
          <cell r="I7">
            <v>0</v>
          </cell>
          <cell r="J7">
            <v>0</v>
          </cell>
          <cell r="K7">
            <v>0</v>
          </cell>
          <cell r="L7">
            <v>0</v>
          </cell>
          <cell r="M7">
            <v>0</v>
          </cell>
          <cell r="N7">
            <v>5</v>
          </cell>
          <cell r="O7">
            <v>0</v>
          </cell>
          <cell r="P7">
            <v>0</v>
          </cell>
          <cell r="Q7">
            <v>0</v>
          </cell>
          <cell r="R7">
            <v>0</v>
          </cell>
          <cell r="S7">
            <v>0</v>
          </cell>
          <cell r="T7">
            <v>0</v>
          </cell>
          <cell r="U7">
            <v>0</v>
          </cell>
          <cell r="V7">
            <v>0</v>
          </cell>
          <cell r="W7">
            <v>0</v>
          </cell>
          <cell r="X7">
            <v>0</v>
          </cell>
        </row>
        <row r="8">
          <cell r="A8" t="str">
            <v>010500</v>
          </cell>
          <cell r="B8" t="str">
            <v>COHOES</v>
          </cell>
          <cell r="C8">
            <v>110</v>
          </cell>
          <cell r="D8">
            <v>110</v>
          </cell>
          <cell r="E8" t="str">
            <v>Same</v>
          </cell>
          <cell r="F8" t="str">
            <v>Less Than</v>
          </cell>
          <cell r="G8">
            <v>0</v>
          </cell>
          <cell r="H8">
            <v>0</v>
          </cell>
          <cell r="I8">
            <v>0</v>
          </cell>
          <cell r="J8">
            <v>0</v>
          </cell>
          <cell r="K8">
            <v>0</v>
          </cell>
          <cell r="L8">
            <v>0</v>
          </cell>
          <cell r="M8">
            <v>0</v>
          </cell>
          <cell r="N8">
            <v>0</v>
          </cell>
          <cell r="O8">
            <v>0</v>
          </cell>
          <cell r="P8">
            <v>43</v>
          </cell>
          <cell r="Q8">
            <v>67</v>
          </cell>
          <cell r="R8">
            <v>0</v>
          </cell>
          <cell r="S8">
            <v>0</v>
          </cell>
          <cell r="T8">
            <v>0</v>
          </cell>
          <cell r="U8">
            <v>0</v>
          </cell>
          <cell r="V8">
            <v>0</v>
          </cell>
          <cell r="W8">
            <v>0</v>
          </cell>
          <cell r="X8">
            <v>0</v>
          </cell>
        </row>
        <row r="9">
          <cell r="A9" t="str">
            <v>010601</v>
          </cell>
          <cell r="B9" t="str">
            <v>SOUTH COLONIE</v>
          </cell>
          <cell r="C9">
            <v>102</v>
          </cell>
          <cell r="D9">
            <v>102</v>
          </cell>
          <cell r="E9" t="str">
            <v>Same</v>
          </cell>
          <cell r="F9" t="str">
            <v>Less Than</v>
          </cell>
          <cell r="G9">
            <v>0</v>
          </cell>
          <cell r="H9">
            <v>102</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row>
        <row r="10">
          <cell r="A10" t="str">
            <v>010615</v>
          </cell>
          <cell r="B10" t="str">
            <v>MENANDS</v>
          </cell>
          <cell r="C10">
            <v>0</v>
          </cell>
          <cell r="D10">
            <v>0</v>
          </cell>
          <cell r="E10" t="str">
            <v>Same</v>
          </cell>
          <cell r="F10" t="str">
            <v>Less Than</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row>
        <row r="11">
          <cell r="A11" t="str">
            <v>010623</v>
          </cell>
          <cell r="B11" t="str">
            <v>NORTH COLONIE CSD</v>
          </cell>
          <cell r="C11">
            <v>0</v>
          </cell>
          <cell r="D11">
            <v>0</v>
          </cell>
          <cell r="E11" t="str">
            <v>Same</v>
          </cell>
          <cell r="F11" t="str">
            <v>Less Than</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row>
        <row r="12">
          <cell r="A12" t="str">
            <v>010701</v>
          </cell>
          <cell r="B12" t="str">
            <v>GREEN ISLAND</v>
          </cell>
          <cell r="C12">
            <v>14</v>
          </cell>
          <cell r="D12">
            <v>15</v>
          </cell>
          <cell r="E12" t="str">
            <v>Different</v>
          </cell>
          <cell r="F12" t="str">
            <v>Less Than</v>
          </cell>
          <cell r="G12">
            <v>0</v>
          </cell>
          <cell r="H12">
            <v>0</v>
          </cell>
          <cell r="I12">
            <v>0</v>
          </cell>
          <cell r="J12">
            <v>0</v>
          </cell>
          <cell r="K12">
            <v>0</v>
          </cell>
          <cell r="L12">
            <v>0</v>
          </cell>
          <cell r="M12">
            <v>0</v>
          </cell>
          <cell r="N12">
            <v>0</v>
          </cell>
          <cell r="O12">
            <v>0</v>
          </cell>
          <cell r="P12">
            <v>0</v>
          </cell>
          <cell r="Q12">
            <v>14</v>
          </cell>
          <cell r="R12">
            <v>0</v>
          </cell>
          <cell r="S12">
            <v>0</v>
          </cell>
          <cell r="T12">
            <v>0</v>
          </cell>
          <cell r="U12">
            <v>0</v>
          </cell>
          <cell r="V12">
            <v>0</v>
          </cell>
          <cell r="W12">
            <v>1</v>
          </cell>
          <cell r="X12">
            <v>0</v>
          </cell>
        </row>
        <row r="13">
          <cell r="A13" t="str">
            <v>010802</v>
          </cell>
          <cell r="B13" t="str">
            <v>GUILDERLAND</v>
          </cell>
          <cell r="C13">
            <v>0</v>
          </cell>
          <cell r="D13">
            <v>0</v>
          </cell>
          <cell r="E13" t="str">
            <v>Same</v>
          </cell>
          <cell r="F13" t="str">
            <v>Less Than</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011003</v>
          </cell>
          <cell r="B14" t="str">
            <v>VOORHEESVILLE</v>
          </cell>
          <cell r="C14">
            <v>0</v>
          </cell>
          <cell r="D14">
            <v>0</v>
          </cell>
          <cell r="E14" t="str">
            <v>Same</v>
          </cell>
          <cell r="F14" t="str">
            <v>Less Than</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011200</v>
          </cell>
          <cell r="B15" t="str">
            <v>WATERVLIET</v>
          </cell>
          <cell r="C15">
            <v>68</v>
          </cell>
          <cell r="D15">
            <v>68</v>
          </cell>
          <cell r="E15" t="str">
            <v>Same</v>
          </cell>
          <cell r="F15" t="str">
            <v>Less Than</v>
          </cell>
          <cell r="G15">
            <v>0</v>
          </cell>
          <cell r="H15">
            <v>0</v>
          </cell>
          <cell r="I15">
            <v>0</v>
          </cell>
          <cell r="J15">
            <v>0</v>
          </cell>
          <cell r="K15">
            <v>0</v>
          </cell>
          <cell r="L15">
            <v>0</v>
          </cell>
          <cell r="M15">
            <v>0</v>
          </cell>
          <cell r="N15">
            <v>36</v>
          </cell>
          <cell r="O15">
            <v>0</v>
          </cell>
          <cell r="P15">
            <v>14</v>
          </cell>
          <cell r="Q15">
            <v>18</v>
          </cell>
          <cell r="R15">
            <v>0</v>
          </cell>
          <cell r="S15">
            <v>0</v>
          </cell>
          <cell r="T15">
            <v>0</v>
          </cell>
          <cell r="U15">
            <v>0</v>
          </cell>
          <cell r="V15">
            <v>0</v>
          </cell>
          <cell r="W15">
            <v>0</v>
          </cell>
          <cell r="X15">
            <v>0</v>
          </cell>
        </row>
        <row r="16">
          <cell r="A16" t="str">
            <v>020101</v>
          </cell>
          <cell r="B16" t="str">
            <v>ALFRED ALMOND</v>
          </cell>
          <cell r="C16">
            <v>17</v>
          </cell>
          <cell r="D16">
            <v>17</v>
          </cell>
          <cell r="E16" t="str">
            <v>Same</v>
          </cell>
          <cell r="F16" t="str">
            <v>Less Than</v>
          </cell>
          <cell r="G16">
            <v>0</v>
          </cell>
          <cell r="H16">
            <v>0</v>
          </cell>
          <cell r="I16">
            <v>0</v>
          </cell>
          <cell r="J16">
            <v>0</v>
          </cell>
          <cell r="K16">
            <v>17</v>
          </cell>
          <cell r="L16">
            <v>0</v>
          </cell>
          <cell r="M16">
            <v>0</v>
          </cell>
          <cell r="N16">
            <v>0</v>
          </cell>
          <cell r="O16">
            <v>0</v>
          </cell>
          <cell r="P16">
            <v>0</v>
          </cell>
          <cell r="Q16">
            <v>0</v>
          </cell>
          <cell r="R16">
            <v>0</v>
          </cell>
          <cell r="S16">
            <v>0</v>
          </cell>
          <cell r="T16">
            <v>0</v>
          </cell>
          <cell r="U16">
            <v>0</v>
          </cell>
          <cell r="V16">
            <v>0</v>
          </cell>
          <cell r="W16">
            <v>0</v>
          </cell>
          <cell r="X16">
            <v>0</v>
          </cell>
        </row>
        <row r="17">
          <cell r="A17" t="str">
            <v>020601</v>
          </cell>
          <cell r="B17" t="str">
            <v>ANDOVER</v>
          </cell>
          <cell r="C17">
            <v>7</v>
          </cell>
          <cell r="D17">
            <v>7</v>
          </cell>
          <cell r="E17" t="str">
            <v>Same</v>
          </cell>
          <cell r="F17" t="str">
            <v>Less Than</v>
          </cell>
          <cell r="G17">
            <v>0</v>
          </cell>
          <cell r="H17">
            <v>7</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020702</v>
          </cell>
          <cell r="B18" t="str">
            <v xml:space="preserve">GENESEE VALLEY CSD </v>
          </cell>
          <cell r="C18">
            <v>65</v>
          </cell>
          <cell r="D18">
            <v>67</v>
          </cell>
          <cell r="E18" t="str">
            <v>Different</v>
          </cell>
          <cell r="F18" t="str">
            <v>Less Than</v>
          </cell>
          <cell r="G18">
            <v>0</v>
          </cell>
          <cell r="H18">
            <v>0</v>
          </cell>
          <cell r="I18">
            <v>0</v>
          </cell>
          <cell r="J18">
            <v>32</v>
          </cell>
          <cell r="K18">
            <v>33</v>
          </cell>
          <cell r="L18">
            <v>0</v>
          </cell>
          <cell r="M18">
            <v>0</v>
          </cell>
          <cell r="N18">
            <v>0</v>
          </cell>
          <cell r="O18">
            <v>0</v>
          </cell>
          <cell r="P18">
            <v>0</v>
          </cell>
          <cell r="Q18">
            <v>0</v>
          </cell>
          <cell r="R18">
            <v>0</v>
          </cell>
          <cell r="S18">
            <v>0</v>
          </cell>
          <cell r="T18">
            <v>0</v>
          </cell>
          <cell r="U18">
            <v>0</v>
          </cell>
          <cell r="V18">
            <v>1</v>
          </cell>
          <cell r="W18">
            <v>1</v>
          </cell>
          <cell r="X18">
            <v>0</v>
          </cell>
        </row>
        <row r="19">
          <cell r="A19" t="str">
            <v>020801</v>
          </cell>
          <cell r="B19" t="str">
            <v>BELFAST</v>
          </cell>
          <cell r="C19">
            <v>15</v>
          </cell>
          <cell r="D19">
            <v>15</v>
          </cell>
          <cell r="E19" t="str">
            <v>Same</v>
          </cell>
          <cell r="F19" t="str">
            <v>Less Than</v>
          </cell>
          <cell r="G19">
            <v>0</v>
          </cell>
          <cell r="H19">
            <v>15</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row>
        <row r="20">
          <cell r="A20" t="str">
            <v>021102</v>
          </cell>
          <cell r="B20" t="str">
            <v>CANASERAGA</v>
          </cell>
          <cell r="C20">
            <v>13</v>
          </cell>
          <cell r="D20">
            <v>13</v>
          </cell>
          <cell r="E20" t="str">
            <v>Same</v>
          </cell>
          <cell r="F20" t="str">
            <v>Less Than</v>
          </cell>
          <cell r="G20">
            <v>0</v>
          </cell>
          <cell r="H20">
            <v>0</v>
          </cell>
          <cell r="I20">
            <v>0</v>
          </cell>
          <cell r="J20">
            <v>0</v>
          </cell>
          <cell r="K20">
            <v>13</v>
          </cell>
          <cell r="L20">
            <v>0</v>
          </cell>
          <cell r="M20">
            <v>0</v>
          </cell>
          <cell r="N20">
            <v>0</v>
          </cell>
          <cell r="O20">
            <v>0</v>
          </cell>
          <cell r="P20">
            <v>0</v>
          </cell>
          <cell r="Q20">
            <v>0</v>
          </cell>
          <cell r="R20">
            <v>0</v>
          </cell>
          <cell r="S20">
            <v>0</v>
          </cell>
          <cell r="T20">
            <v>0</v>
          </cell>
          <cell r="U20">
            <v>0</v>
          </cell>
          <cell r="V20">
            <v>0</v>
          </cell>
          <cell r="W20">
            <v>0</v>
          </cell>
          <cell r="X20">
            <v>0</v>
          </cell>
        </row>
        <row r="21">
          <cell r="A21" t="str">
            <v>021601</v>
          </cell>
          <cell r="B21" t="str">
            <v>FRIENDSHIP</v>
          </cell>
          <cell r="C21">
            <v>7</v>
          </cell>
          <cell r="D21">
            <v>8</v>
          </cell>
          <cell r="E21" t="str">
            <v>Different</v>
          </cell>
          <cell r="F21" t="str">
            <v>Less Than</v>
          </cell>
          <cell r="G21">
            <v>0</v>
          </cell>
          <cell r="H21">
            <v>7</v>
          </cell>
          <cell r="I21">
            <v>0</v>
          </cell>
          <cell r="J21">
            <v>0</v>
          </cell>
          <cell r="K21">
            <v>0</v>
          </cell>
          <cell r="L21">
            <v>0</v>
          </cell>
          <cell r="M21">
            <v>0</v>
          </cell>
          <cell r="N21">
            <v>0</v>
          </cell>
          <cell r="O21">
            <v>0</v>
          </cell>
          <cell r="P21">
            <v>0</v>
          </cell>
          <cell r="Q21">
            <v>0</v>
          </cell>
          <cell r="R21">
            <v>0</v>
          </cell>
          <cell r="S21">
            <v>0</v>
          </cell>
          <cell r="T21">
            <v>1</v>
          </cell>
          <cell r="U21">
            <v>0</v>
          </cell>
          <cell r="V21">
            <v>0</v>
          </cell>
          <cell r="W21">
            <v>0</v>
          </cell>
          <cell r="X21">
            <v>0</v>
          </cell>
        </row>
        <row r="22">
          <cell r="A22" t="str">
            <v>022001</v>
          </cell>
          <cell r="B22" t="str">
            <v>FILLMORE</v>
          </cell>
          <cell r="C22">
            <v>48</v>
          </cell>
          <cell r="D22">
            <v>46</v>
          </cell>
          <cell r="E22" t="str">
            <v>Different</v>
          </cell>
          <cell r="F22" t="str">
            <v>Greater Than</v>
          </cell>
          <cell r="G22">
            <v>10</v>
          </cell>
          <cell r="H22">
            <v>35</v>
          </cell>
          <cell r="I22">
            <v>0</v>
          </cell>
          <cell r="J22">
            <v>0</v>
          </cell>
          <cell r="K22">
            <v>0</v>
          </cell>
          <cell r="L22">
            <v>0</v>
          </cell>
          <cell r="M22">
            <v>0</v>
          </cell>
          <cell r="N22">
            <v>0</v>
          </cell>
          <cell r="O22">
            <v>0</v>
          </cell>
          <cell r="P22">
            <v>0</v>
          </cell>
          <cell r="Q22">
            <v>0</v>
          </cell>
          <cell r="R22">
            <v>0</v>
          </cell>
          <cell r="S22">
            <v>0</v>
          </cell>
          <cell r="T22">
            <v>1</v>
          </cell>
          <cell r="U22">
            <v>0</v>
          </cell>
          <cell r="V22">
            <v>0</v>
          </cell>
          <cell r="W22">
            <v>0</v>
          </cell>
          <cell r="X22">
            <v>0</v>
          </cell>
        </row>
        <row r="23">
          <cell r="A23" t="str">
            <v>022101</v>
          </cell>
          <cell r="B23" t="str">
            <v>WHITESVILLE</v>
          </cell>
          <cell r="C23">
            <v>13</v>
          </cell>
          <cell r="D23">
            <v>14</v>
          </cell>
          <cell r="E23" t="str">
            <v>Different</v>
          </cell>
          <cell r="F23" t="str">
            <v>Less Than</v>
          </cell>
          <cell r="G23">
            <v>0</v>
          </cell>
          <cell r="H23">
            <v>13</v>
          </cell>
          <cell r="I23">
            <v>0</v>
          </cell>
          <cell r="J23">
            <v>0</v>
          </cell>
          <cell r="K23">
            <v>0</v>
          </cell>
          <cell r="L23">
            <v>0</v>
          </cell>
          <cell r="M23">
            <v>0</v>
          </cell>
          <cell r="N23">
            <v>0</v>
          </cell>
          <cell r="O23">
            <v>0</v>
          </cell>
          <cell r="P23">
            <v>0</v>
          </cell>
          <cell r="Q23">
            <v>0</v>
          </cell>
          <cell r="R23">
            <v>0</v>
          </cell>
          <cell r="S23">
            <v>0</v>
          </cell>
          <cell r="T23">
            <v>1</v>
          </cell>
          <cell r="U23">
            <v>0</v>
          </cell>
          <cell r="V23">
            <v>0</v>
          </cell>
          <cell r="W23">
            <v>0</v>
          </cell>
          <cell r="X23">
            <v>0</v>
          </cell>
        </row>
        <row r="24">
          <cell r="A24" t="str">
            <v>022302</v>
          </cell>
          <cell r="B24" t="str">
            <v>CUBA-RUSHFORD</v>
          </cell>
          <cell r="C24">
            <v>30</v>
          </cell>
          <cell r="D24">
            <v>30</v>
          </cell>
          <cell r="E24" t="str">
            <v>Same</v>
          </cell>
          <cell r="F24" t="str">
            <v>Less Than</v>
          </cell>
          <cell r="G24">
            <v>0</v>
          </cell>
          <cell r="H24">
            <v>30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A25" t="str">
            <v>022401</v>
          </cell>
          <cell r="B25" t="str">
            <v>SCIO</v>
          </cell>
          <cell r="C25">
            <v>17</v>
          </cell>
          <cell r="D25">
            <v>17</v>
          </cell>
          <cell r="E25" t="str">
            <v>Same</v>
          </cell>
          <cell r="F25" t="str">
            <v>Less Than</v>
          </cell>
          <cell r="G25">
            <v>0</v>
          </cell>
          <cell r="H25">
            <v>0</v>
          </cell>
          <cell r="I25">
            <v>0</v>
          </cell>
          <cell r="J25">
            <v>0</v>
          </cell>
          <cell r="K25">
            <v>17</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022601</v>
          </cell>
          <cell r="B26" t="str">
            <v>WELLSVILLE</v>
          </cell>
          <cell r="C26">
            <v>54</v>
          </cell>
          <cell r="D26">
            <v>54</v>
          </cell>
          <cell r="E26" t="str">
            <v>Same</v>
          </cell>
          <cell r="F26" t="str">
            <v>Less Than</v>
          </cell>
          <cell r="G26">
            <v>0</v>
          </cell>
          <cell r="H26">
            <v>0</v>
          </cell>
          <cell r="I26">
            <v>0</v>
          </cell>
          <cell r="J26">
            <v>0</v>
          </cell>
          <cell r="K26">
            <v>54</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022902</v>
          </cell>
          <cell r="B27" t="str">
            <v>BOLIVAR-RICHBURG</v>
          </cell>
          <cell r="C27">
            <v>34</v>
          </cell>
          <cell r="D27">
            <v>34</v>
          </cell>
          <cell r="E27" t="str">
            <v>Same</v>
          </cell>
          <cell r="F27" t="str">
            <v>Less Than</v>
          </cell>
          <cell r="G27">
            <v>4</v>
          </cell>
          <cell r="H27">
            <v>6</v>
          </cell>
          <cell r="I27">
            <v>0</v>
          </cell>
          <cell r="J27">
            <v>0</v>
          </cell>
          <cell r="K27">
            <v>24</v>
          </cell>
          <cell r="L27">
            <v>0</v>
          </cell>
          <cell r="M27">
            <v>0</v>
          </cell>
          <cell r="N27">
            <v>0</v>
          </cell>
          <cell r="O27">
            <v>0</v>
          </cell>
          <cell r="P27">
            <v>0</v>
          </cell>
          <cell r="Q27">
            <v>0</v>
          </cell>
          <cell r="R27">
            <v>0</v>
          </cell>
          <cell r="S27">
            <v>0</v>
          </cell>
          <cell r="T27">
            <v>0</v>
          </cell>
          <cell r="U27">
            <v>0</v>
          </cell>
          <cell r="V27">
            <v>0</v>
          </cell>
          <cell r="W27">
            <v>0</v>
          </cell>
          <cell r="X27">
            <v>0</v>
          </cell>
        </row>
        <row r="28">
          <cell r="A28" t="str">
            <v>030101</v>
          </cell>
          <cell r="B28" t="str">
            <v>CHENANGO FORKS</v>
          </cell>
          <cell r="C28">
            <v>59</v>
          </cell>
          <cell r="D28">
            <v>60</v>
          </cell>
          <cell r="E28" t="str">
            <v>Different</v>
          </cell>
          <cell r="F28" t="str">
            <v>Less Than</v>
          </cell>
          <cell r="G28">
            <v>0</v>
          </cell>
          <cell r="H28">
            <v>59</v>
          </cell>
          <cell r="I28">
            <v>0</v>
          </cell>
          <cell r="J28">
            <v>0</v>
          </cell>
          <cell r="K28">
            <v>0</v>
          </cell>
          <cell r="L28">
            <v>0</v>
          </cell>
          <cell r="M28">
            <v>0</v>
          </cell>
          <cell r="N28">
            <v>0</v>
          </cell>
          <cell r="O28">
            <v>0</v>
          </cell>
          <cell r="P28">
            <v>0</v>
          </cell>
          <cell r="Q28">
            <v>0</v>
          </cell>
          <cell r="R28">
            <v>0</v>
          </cell>
          <cell r="S28">
            <v>0</v>
          </cell>
          <cell r="T28">
            <v>1</v>
          </cell>
          <cell r="U28">
            <v>0</v>
          </cell>
          <cell r="V28">
            <v>0</v>
          </cell>
          <cell r="W28">
            <v>0</v>
          </cell>
          <cell r="X28">
            <v>0</v>
          </cell>
        </row>
        <row r="29">
          <cell r="A29" t="str">
            <v>030200</v>
          </cell>
          <cell r="B29" t="str">
            <v>BINGHAMTON</v>
          </cell>
          <cell r="C29">
            <v>252</v>
          </cell>
          <cell r="D29">
            <v>252</v>
          </cell>
          <cell r="E29" t="str">
            <v>Same</v>
          </cell>
          <cell r="F29" t="str">
            <v>Less Than</v>
          </cell>
          <cell r="G29">
            <v>19</v>
          </cell>
          <cell r="H29">
            <v>0</v>
          </cell>
          <cell r="I29">
            <v>0</v>
          </cell>
          <cell r="J29">
            <v>13</v>
          </cell>
          <cell r="K29">
            <v>87</v>
          </cell>
          <cell r="L29">
            <v>0</v>
          </cell>
          <cell r="M29">
            <v>30</v>
          </cell>
          <cell r="N29">
            <v>63</v>
          </cell>
          <cell r="O29">
            <v>0</v>
          </cell>
          <cell r="P29">
            <v>0</v>
          </cell>
          <cell r="Q29">
            <v>40</v>
          </cell>
          <cell r="R29">
            <v>0</v>
          </cell>
          <cell r="S29">
            <v>0</v>
          </cell>
          <cell r="T29">
            <v>0</v>
          </cell>
          <cell r="U29">
            <v>0</v>
          </cell>
          <cell r="V29">
            <v>0</v>
          </cell>
          <cell r="W29">
            <v>0</v>
          </cell>
          <cell r="X29">
            <v>0</v>
          </cell>
        </row>
        <row r="30">
          <cell r="A30" t="str">
            <v>030501</v>
          </cell>
          <cell r="B30" t="str">
            <v>HARPURSVILLE</v>
          </cell>
          <cell r="C30">
            <v>28</v>
          </cell>
          <cell r="D30">
            <v>28</v>
          </cell>
          <cell r="E30" t="str">
            <v>Same</v>
          </cell>
          <cell r="F30" t="str">
            <v>Less Than</v>
          </cell>
          <cell r="G30">
            <v>0</v>
          </cell>
          <cell r="H30">
            <v>28</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row>
        <row r="31">
          <cell r="A31" t="str">
            <v>030601</v>
          </cell>
          <cell r="B31" t="str">
            <v>SUSQUEHANNA VALLEY</v>
          </cell>
          <cell r="C31">
            <v>36</v>
          </cell>
          <cell r="D31">
            <v>0</v>
          </cell>
          <cell r="E31" t="str">
            <v>Different</v>
          </cell>
          <cell r="F31" t="str">
            <v>Greater Than</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row>
        <row r="32">
          <cell r="A32" t="str">
            <v>030701</v>
          </cell>
          <cell r="B32" t="str">
            <v>CHENANGO VALLEY</v>
          </cell>
          <cell r="C32">
            <v>0</v>
          </cell>
          <cell r="D32">
            <v>0</v>
          </cell>
          <cell r="E32" t="str">
            <v>Same</v>
          </cell>
          <cell r="F32" t="str">
            <v>Less Than</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031101</v>
          </cell>
          <cell r="B33" t="str">
            <v>MAINE ENDWELL</v>
          </cell>
          <cell r="C33">
            <v>61</v>
          </cell>
          <cell r="D33">
            <v>62</v>
          </cell>
          <cell r="E33" t="str">
            <v>Different</v>
          </cell>
          <cell r="F33" t="str">
            <v>Less Than</v>
          </cell>
          <cell r="G33">
            <v>0</v>
          </cell>
          <cell r="H33">
            <v>30</v>
          </cell>
          <cell r="I33">
            <v>0</v>
          </cell>
          <cell r="J33">
            <v>0</v>
          </cell>
          <cell r="K33">
            <v>0</v>
          </cell>
          <cell r="L33">
            <v>0</v>
          </cell>
          <cell r="M33">
            <v>0</v>
          </cell>
          <cell r="N33">
            <v>31</v>
          </cell>
          <cell r="O33">
            <v>0</v>
          </cell>
          <cell r="P33">
            <v>0</v>
          </cell>
          <cell r="Q33">
            <v>0</v>
          </cell>
          <cell r="R33">
            <v>0</v>
          </cell>
          <cell r="S33">
            <v>0</v>
          </cell>
          <cell r="T33">
            <v>1</v>
          </cell>
          <cell r="U33">
            <v>0</v>
          </cell>
          <cell r="V33">
            <v>0</v>
          </cell>
          <cell r="W33">
            <v>0</v>
          </cell>
          <cell r="X33">
            <v>0</v>
          </cell>
        </row>
        <row r="34">
          <cell r="A34" t="str">
            <v>031301</v>
          </cell>
          <cell r="B34" t="str">
            <v>DEPOSIT</v>
          </cell>
          <cell r="C34">
            <v>17</v>
          </cell>
          <cell r="D34">
            <v>18</v>
          </cell>
          <cell r="E34" t="str">
            <v>Different</v>
          </cell>
          <cell r="F34" t="str">
            <v>Less Than</v>
          </cell>
          <cell r="G34">
            <v>0</v>
          </cell>
          <cell r="H34">
            <v>17</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row>
        <row r="35">
          <cell r="A35" t="str">
            <v>031401</v>
          </cell>
          <cell r="B35" t="str">
            <v>WHITNEY POINT</v>
          </cell>
          <cell r="C35">
            <v>132</v>
          </cell>
          <cell r="D35">
            <v>104</v>
          </cell>
          <cell r="E35" t="str">
            <v>Different</v>
          </cell>
          <cell r="F35" t="str">
            <v>Greater Than</v>
          </cell>
          <cell r="G35">
            <v>0</v>
          </cell>
          <cell r="H35">
            <v>0</v>
          </cell>
          <cell r="I35">
            <v>0</v>
          </cell>
          <cell r="J35">
            <v>0</v>
          </cell>
          <cell r="K35">
            <v>53</v>
          </cell>
          <cell r="L35">
            <v>0</v>
          </cell>
          <cell r="M35">
            <v>0</v>
          </cell>
          <cell r="N35">
            <v>0</v>
          </cell>
          <cell r="O35">
            <v>0</v>
          </cell>
          <cell r="P35">
            <v>37</v>
          </cell>
          <cell r="Q35">
            <v>14</v>
          </cell>
          <cell r="R35">
            <v>0</v>
          </cell>
          <cell r="S35">
            <v>0</v>
          </cell>
          <cell r="T35">
            <v>0</v>
          </cell>
          <cell r="U35">
            <v>0</v>
          </cell>
          <cell r="V35">
            <v>0</v>
          </cell>
          <cell r="W35">
            <v>0</v>
          </cell>
          <cell r="X35">
            <v>0</v>
          </cell>
        </row>
        <row r="36">
          <cell r="A36" t="str">
            <v>031501</v>
          </cell>
          <cell r="B36" t="str">
            <v>UNION-ENDICOTT</v>
          </cell>
          <cell r="C36">
            <v>111</v>
          </cell>
          <cell r="D36">
            <v>107</v>
          </cell>
          <cell r="E36" t="str">
            <v>Different</v>
          </cell>
          <cell r="F36" t="str">
            <v>Greater Than</v>
          </cell>
          <cell r="G36">
            <v>0</v>
          </cell>
          <cell r="H36">
            <v>0</v>
          </cell>
          <cell r="I36">
            <v>0</v>
          </cell>
          <cell r="J36">
            <v>0</v>
          </cell>
          <cell r="K36">
            <v>0</v>
          </cell>
          <cell r="L36">
            <v>0</v>
          </cell>
          <cell r="M36">
            <v>0</v>
          </cell>
          <cell r="N36">
            <v>107</v>
          </cell>
          <cell r="O36">
            <v>0</v>
          </cell>
          <cell r="P36">
            <v>0</v>
          </cell>
          <cell r="Q36">
            <v>0</v>
          </cell>
          <cell r="R36">
            <v>0</v>
          </cell>
          <cell r="S36">
            <v>0</v>
          </cell>
          <cell r="T36">
            <v>0</v>
          </cell>
          <cell r="U36">
            <v>0</v>
          </cell>
          <cell r="V36">
            <v>0</v>
          </cell>
          <cell r="W36">
            <v>0</v>
          </cell>
          <cell r="X36">
            <v>0</v>
          </cell>
        </row>
        <row r="37">
          <cell r="A37" t="str">
            <v>031502</v>
          </cell>
          <cell r="B37" t="str">
            <v>JOHNSON CITY</v>
          </cell>
          <cell r="C37">
            <v>77</v>
          </cell>
          <cell r="D37">
            <v>77</v>
          </cell>
          <cell r="E37" t="str">
            <v>Same</v>
          </cell>
          <cell r="F37" t="str">
            <v>Less Than</v>
          </cell>
          <cell r="G37">
            <v>0</v>
          </cell>
          <cell r="H37">
            <v>0</v>
          </cell>
          <cell r="I37">
            <v>0</v>
          </cell>
          <cell r="J37">
            <v>0</v>
          </cell>
          <cell r="K37">
            <v>0</v>
          </cell>
          <cell r="L37">
            <v>0</v>
          </cell>
          <cell r="M37">
            <v>0</v>
          </cell>
          <cell r="N37">
            <v>26</v>
          </cell>
          <cell r="O37">
            <v>0</v>
          </cell>
          <cell r="P37">
            <v>0</v>
          </cell>
          <cell r="Q37">
            <v>51</v>
          </cell>
          <cell r="R37">
            <v>0</v>
          </cell>
          <cell r="S37">
            <v>0</v>
          </cell>
          <cell r="T37">
            <v>0</v>
          </cell>
          <cell r="U37">
            <v>0</v>
          </cell>
          <cell r="V37">
            <v>0</v>
          </cell>
          <cell r="W37">
            <v>0</v>
          </cell>
          <cell r="X37">
            <v>0</v>
          </cell>
        </row>
        <row r="38">
          <cell r="A38" t="str">
            <v>031601</v>
          </cell>
          <cell r="B38" t="str">
            <v>VESTAL</v>
          </cell>
          <cell r="C38">
            <v>83</v>
          </cell>
          <cell r="D38">
            <v>83</v>
          </cell>
          <cell r="E38" t="str">
            <v>Same</v>
          </cell>
          <cell r="F38" t="str">
            <v>Less Than</v>
          </cell>
          <cell r="G38">
            <v>0</v>
          </cell>
          <cell r="H38">
            <v>0</v>
          </cell>
          <cell r="I38">
            <v>0</v>
          </cell>
          <cell r="J38">
            <v>0</v>
          </cell>
          <cell r="K38">
            <v>0</v>
          </cell>
          <cell r="L38">
            <v>0</v>
          </cell>
          <cell r="M38">
            <v>0</v>
          </cell>
          <cell r="N38">
            <v>83</v>
          </cell>
          <cell r="O38">
            <v>0</v>
          </cell>
          <cell r="P38">
            <v>0</v>
          </cell>
          <cell r="Q38">
            <v>0</v>
          </cell>
          <cell r="R38">
            <v>0</v>
          </cell>
          <cell r="S38">
            <v>0</v>
          </cell>
          <cell r="T38">
            <v>0</v>
          </cell>
          <cell r="U38">
            <v>0</v>
          </cell>
          <cell r="V38">
            <v>0</v>
          </cell>
          <cell r="W38">
            <v>0</v>
          </cell>
          <cell r="X38">
            <v>0</v>
          </cell>
        </row>
        <row r="39">
          <cell r="A39" t="str">
            <v>031701</v>
          </cell>
          <cell r="B39" t="str">
            <v>WINDSOR</v>
          </cell>
          <cell r="C39">
            <v>101</v>
          </cell>
          <cell r="D39">
            <v>86</v>
          </cell>
          <cell r="E39" t="str">
            <v>Different</v>
          </cell>
          <cell r="F39" t="str">
            <v>Greater Than</v>
          </cell>
          <cell r="G39">
            <v>0</v>
          </cell>
          <cell r="H39">
            <v>0</v>
          </cell>
          <cell r="I39">
            <v>0</v>
          </cell>
          <cell r="J39">
            <v>0</v>
          </cell>
          <cell r="K39">
            <v>85</v>
          </cell>
          <cell r="L39">
            <v>0</v>
          </cell>
          <cell r="M39">
            <v>0</v>
          </cell>
          <cell r="N39">
            <v>0</v>
          </cell>
          <cell r="O39">
            <v>0</v>
          </cell>
          <cell r="P39">
            <v>0</v>
          </cell>
          <cell r="Q39">
            <v>0</v>
          </cell>
          <cell r="R39">
            <v>0</v>
          </cell>
          <cell r="S39">
            <v>0</v>
          </cell>
          <cell r="T39">
            <v>0</v>
          </cell>
          <cell r="U39">
            <v>0</v>
          </cell>
          <cell r="V39">
            <v>0</v>
          </cell>
          <cell r="W39">
            <v>1</v>
          </cell>
          <cell r="X39">
            <v>0</v>
          </cell>
        </row>
        <row r="40">
          <cell r="A40" t="str">
            <v>040204</v>
          </cell>
          <cell r="B40" t="str">
            <v>WEST VALLEY</v>
          </cell>
          <cell r="C40">
            <v>9</v>
          </cell>
          <cell r="D40">
            <v>10</v>
          </cell>
          <cell r="E40" t="str">
            <v>Different</v>
          </cell>
          <cell r="F40" t="str">
            <v>Less Than</v>
          </cell>
          <cell r="G40">
            <v>0</v>
          </cell>
          <cell r="H40">
            <v>0</v>
          </cell>
          <cell r="I40">
            <v>0</v>
          </cell>
          <cell r="J40">
            <v>0</v>
          </cell>
          <cell r="K40">
            <v>9</v>
          </cell>
          <cell r="L40">
            <v>0</v>
          </cell>
          <cell r="M40">
            <v>0</v>
          </cell>
          <cell r="N40">
            <v>0</v>
          </cell>
          <cell r="O40">
            <v>0</v>
          </cell>
          <cell r="P40">
            <v>0</v>
          </cell>
          <cell r="Q40">
            <v>0</v>
          </cell>
          <cell r="R40">
            <v>0</v>
          </cell>
          <cell r="S40">
            <v>0</v>
          </cell>
          <cell r="T40">
            <v>0</v>
          </cell>
          <cell r="U40">
            <v>0</v>
          </cell>
          <cell r="V40">
            <v>0</v>
          </cell>
          <cell r="W40">
            <v>1</v>
          </cell>
          <cell r="X40">
            <v>0</v>
          </cell>
        </row>
        <row r="41">
          <cell r="A41" t="str">
            <v>040302</v>
          </cell>
          <cell r="B41" t="str">
            <v>ALLEGANY-LIMESTONE</v>
          </cell>
          <cell r="C41">
            <v>35</v>
          </cell>
          <cell r="D41">
            <v>35</v>
          </cell>
          <cell r="E41" t="str">
            <v>Same</v>
          </cell>
          <cell r="F41" t="str">
            <v>Less Than</v>
          </cell>
          <cell r="G41">
            <v>0</v>
          </cell>
          <cell r="H41">
            <v>35</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row>
        <row r="42">
          <cell r="A42" t="str">
            <v>040901</v>
          </cell>
          <cell r="B42" t="str">
            <v>ELLICOTTVILLE</v>
          </cell>
          <cell r="C42">
            <v>21</v>
          </cell>
          <cell r="D42">
            <v>22</v>
          </cell>
          <cell r="E42" t="str">
            <v>Different</v>
          </cell>
          <cell r="F42" t="str">
            <v>Less Than</v>
          </cell>
          <cell r="G42">
            <v>0</v>
          </cell>
          <cell r="H42">
            <v>20</v>
          </cell>
          <cell r="I42">
            <v>1</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row>
        <row r="43">
          <cell r="A43" t="str">
            <v>041101</v>
          </cell>
          <cell r="B43" t="str">
            <v>FRANKLINVILLE</v>
          </cell>
          <cell r="C43">
            <v>31</v>
          </cell>
          <cell r="D43">
            <v>19</v>
          </cell>
          <cell r="E43" t="str">
            <v>Different</v>
          </cell>
          <cell r="F43" t="str">
            <v>Greater Than</v>
          </cell>
          <cell r="G43">
            <v>0</v>
          </cell>
          <cell r="H43">
            <v>0</v>
          </cell>
          <cell r="I43">
            <v>0</v>
          </cell>
          <cell r="J43">
            <v>0</v>
          </cell>
          <cell r="K43">
            <v>12</v>
          </cell>
          <cell r="L43">
            <v>0</v>
          </cell>
          <cell r="M43">
            <v>0</v>
          </cell>
          <cell r="N43">
            <v>0</v>
          </cell>
          <cell r="O43">
            <v>0</v>
          </cell>
          <cell r="P43">
            <v>2</v>
          </cell>
          <cell r="Q43">
            <v>5</v>
          </cell>
          <cell r="R43">
            <v>0</v>
          </cell>
          <cell r="S43">
            <v>0</v>
          </cell>
          <cell r="T43">
            <v>0</v>
          </cell>
          <cell r="U43">
            <v>0</v>
          </cell>
          <cell r="V43">
            <v>0</v>
          </cell>
          <cell r="W43">
            <v>0</v>
          </cell>
          <cell r="X43">
            <v>0</v>
          </cell>
        </row>
        <row r="44">
          <cell r="A44" t="str">
            <v>041401</v>
          </cell>
          <cell r="B44" t="str">
            <v>HINSDALE</v>
          </cell>
          <cell r="C44">
            <v>18</v>
          </cell>
          <cell r="D44">
            <v>19</v>
          </cell>
          <cell r="E44" t="str">
            <v>Different</v>
          </cell>
          <cell r="F44" t="str">
            <v>Less Than</v>
          </cell>
          <cell r="G44">
            <v>0</v>
          </cell>
          <cell r="H44">
            <v>0</v>
          </cell>
          <cell r="I44">
            <v>0</v>
          </cell>
          <cell r="J44">
            <v>0</v>
          </cell>
          <cell r="K44">
            <v>18</v>
          </cell>
          <cell r="L44">
            <v>0</v>
          </cell>
          <cell r="M44">
            <v>0</v>
          </cell>
          <cell r="N44">
            <v>0</v>
          </cell>
          <cell r="O44">
            <v>0</v>
          </cell>
          <cell r="P44">
            <v>0</v>
          </cell>
          <cell r="Q44">
            <v>0</v>
          </cell>
          <cell r="R44">
            <v>0</v>
          </cell>
          <cell r="S44">
            <v>0</v>
          </cell>
          <cell r="T44">
            <v>0</v>
          </cell>
          <cell r="U44">
            <v>0</v>
          </cell>
          <cell r="V44">
            <v>0</v>
          </cell>
          <cell r="W44">
            <v>1</v>
          </cell>
          <cell r="X44">
            <v>0</v>
          </cell>
        </row>
        <row r="45">
          <cell r="A45" t="str">
            <v>042302</v>
          </cell>
          <cell r="B45" t="str">
            <v>CATTARAUGUS</v>
          </cell>
          <cell r="C45">
            <v>37</v>
          </cell>
          <cell r="D45">
            <v>38</v>
          </cell>
          <cell r="E45" t="str">
            <v>Different</v>
          </cell>
          <cell r="F45" t="str">
            <v>Less Than</v>
          </cell>
          <cell r="G45">
            <v>0</v>
          </cell>
          <cell r="H45">
            <v>0</v>
          </cell>
          <cell r="I45">
            <v>0</v>
          </cell>
          <cell r="J45">
            <v>0</v>
          </cell>
          <cell r="K45">
            <v>36</v>
          </cell>
          <cell r="L45">
            <v>1</v>
          </cell>
          <cell r="M45">
            <v>0</v>
          </cell>
          <cell r="N45">
            <v>0</v>
          </cell>
          <cell r="O45">
            <v>0</v>
          </cell>
          <cell r="P45">
            <v>0</v>
          </cell>
          <cell r="Q45">
            <v>0</v>
          </cell>
          <cell r="R45">
            <v>0</v>
          </cell>
          <cell r="S45">
            <v>0</v>
          </cell>
          <cell r="T45">
            <v>0</v>
          </cell>
          <cell r="U45">
            <v>0</v>
          </cell>
          <cell r="V45">
            <v>0</v>
          </cell>
          <cell r="W45">
            <v>1</v>
          </cell>
          <cell r="X45">
            <v>0</v>
          </cell>
        </row>
        <row r="46">
          <cell r="A46" t="str">
            <v>042400</v>
          </cell>
          <cell r="B46" t="str">
            <v>OLEAN</v>
          </cell>
          <cell r="C46">
            <v>92</v>
          </cell>
          <cell r="D46">
            <v>92</v>
          </cell>
          <cell r="E46" t="str">
            <v>Same</v>
          </cell>
          <cell r="F46" t="str">
            <v>Less Than</v>
          </cell>
          <cell r="G46">
            <v>0</v>
          </cell>
          <cell r="H46">
            <v>0</v>
          </cell>
          <cell r="I46">
            <v>0</v>
          </cell>
          <cell r="J46">
            <v>0</v>
          </cell>
          <cell r="K46">
            <v>48</v>
          </cell>
          <cell r="L46">
            <v>1</v>
          </cell>
          <cell r="M46">
            <v>0</v>
          </cell>
          <cell r="N46">
            <v>0</v>
          </cell>
          <cell r="O46">
            <v>0</v>
          </cell>
          <cell r="P46">
            <v>0</v>
          </cell>
          <cell r="Q46">
            <v>43</v>
          </cell>
          <cell r="R46">
            <v>0</v>
          </cell>
          <cell r="S46">
            <v>0</v>
          </cell>
          <cell r="T46">
            <v>0</v>
          </cell>
          <cell r="U46">
            <v>0</v>
          </cell>
          <cell r="V46">
            <v>0</v>
          </cell>
          <cell r="W46">
            <v>0</v>
          </cell>
          <cell r="X46">
            <v>0</v>
          </cell>
        </row>
        <row r="47">
          <cell r="A47" t="str">
            <v>042801</v>
          </cell>
          <cell r="B47" t="str">
            <v>GOWANDA</v>
          </cell>
          <cell r="C47">
            <v>25</v>
          </cell>
          <cell r="D47">
            <v>25</v>
          </cell>
          <cell r="E47" t="str">
            <v>Same</v>
          </cell>
          <cell r="F47" t="str">
            <v>Less Than</v>
          </cell>
          <cell r="G47">
            <v>0</v>
          </cell>
          <cell r="H47">
            <v>0</v>
          </cell>
          <cell r="I47">
            <v>0</v>
          </cell>
          <cell r="J47">
            <v>0</v>
          </cell>
          <cell r="K47">
            <v>0</v>
          </cell>
          <cell r="L47">
            <v>0</v>
          </cell>
          <cell r="M47">
            <v>0</v>
          </cell>
          <cell r="N47">
            <v>0</v>
          </cell>
          <cell r="O47">
            <v>0</v>
          </cell>
          <cell r="P47">
            <v>0</v>
          </cell>
          <cell r="Q47">
            <v>25</v>
          </cell>
          <cell r="R47">
            <v>0</v>
          </cell>
          <cell r="S47">
            <v>0</v>
          </cell>
          <cell r="T47">
            <v>0</v>
          </cell>
          <cell r="U47">
            <v>0</v>
          </cell>
          <cell r="V47">
            <v>0</v>
          </cell>
          <cell r="W47">
            <v>0</v>
          </cell>
          <cell r="X47">
            <v>0</v>
          </cell>
        </row>
        <row r="48">
          <cell r="A48" t="str">
            <v>042901</v>
          </cell>
          <cell r="B48" t="str">
            <v>PORTVILLE</v>
          </cell>
          <cell r="C48">
            <v>44</v>
          </cell>
          <cell r="D48">
            <v>45</v>
          </cell>
          <cell r="E48" t="str">
            <v>Different</v>
          </cell>
          <cell r="F48" t="str">
            <v>Less Than</v>
          </cell>
          <cell r="G48">
            <v>0</v>
          </cell>
          <cell r="H48">
            <v>43</v>
          </cell>
          <cell r="I48">
            <v>1</v>
          </cell>
          <cell r="J48">
            <v>0</v>
          </cell>
          <cell r="K48">
            <v>0</v>
          </cell>
          <cell r="L48">
            <v>0</v>
          </cell>
          <cell r="M48">
            <v>0</v>
          </cell>
          <cell r="N48">
            <v>0</v>
          </cell>
          <cell r="O48">
            <v>0</v>
          </cell>
          <cell r="P48">
            <v>0</v>
          </cell>
          <cell r="Q48">
            <v>0</v>
          </cell>
          <cell r="R48">
            <v>0</v>
          </cell>
          <cell r="S48">
            <v>0</v>
          </cell>
          <cell r="T48">
            <v>1</v>
          </cell>
          <cell r="U48">
            <v>0</v>
          </cell>
          <cell r="V48">
            <v>0</v>
          </cell>
          <cell r="W48">
            <v>0</v>
          </cell>
          <cell r="X48">
            <v>0</v>
          </cell>
        </row>
        <row r="49">
          <cell r="A49" t="str">
            <v>043001</v>
          </cell>
          <cell r="B49" t="str">
            <v>RANDOLPH</v>
          </cell>
          <cell r="C49">
            <v>54</v>
          </cell>
          <cell r="D49">
            <v>40</v>
          </cell>
          <cell r="E49" t="str">
            <v>Different</v>
          </cell>
          <cell r="F49" t="str">
            <v>Greater Than</v>
          </cell>
          <cell r="G49">
            <v>0</v>
          </cell>
          <cell r="H49">
            <v>0</v>
          </cell>
          <cell r="I49">
            <v>0</v>
          </cell>
          <cell r="J49">
            <v>0</v>
          </cell>
          <cell r="K49">
            <v>39</v>
          </cell>
          <cell r="L49">
            <v>0</v>
          </cell>
          <cell r="M49">
            <v>0</v>
          </cell>
          <cell r="N49">
            <v>0</v>
          </cell>
          <cell r="O49">
            <v>0</v>
          </cell>
          <cell r="P49">
            <v>0</v>
          </cell>
          <cell r="Q49">
            <v>0</v>
          </cell>
          <cell r="R49">
            <v>0</v>
          </cell>
          <cell r="S49">
            <v>0</v>
          </cell>
          <cell r="T49">
            <v>0</v>
          </cell>
          <cell r="U49">
            <v>0</v>
          </cell>
          <cell r="V49">
            <v>0</v>
          </cell>
          <cell r="W49">
            <v>1</v>
          </cell>
          <cell r="X49">
            <v>0</v>
          </cell>
        </row>
        <row r="50">
          <cell r="A50" t="str">
            <v>043011</v>
          </cell>
          <cell r="B50" t="str">
            <v>RANDOLPH ACAD UFSD</v>
          </cell>
          <cell r="C50">
            <v>0</v>
          </cell>
          <cell r="D50">
            <v>0</v>
          </cell>
          <cell r="E50" t="str">
            <v>Same</v>
          </cell>
          <cell r="F50" t="str">
            <v>Less Than</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043200</v>
          </cell>
          <cell r="B51" t="str">
            <v>SALAMANCA</v>
          </cell>
          <cell r="C51">
            <v>63</v>
          </cell>
          <cell r="D51">
            <v>45</v>
          </cell>
          <cell r="E51" t="str">
            <v>Different</v>
          </cell>
          <cell r="F51" t="str">
            <v>Greater Than</v>
          </cell>
          <cell r="G51">
            <v>0</v>
          </cell>
          <cell r="H51">
            <v>0</v>
          </cell>
          <cell r="I51">
            <v>0</v>
          </cell>
          <cell r="J51">
            <v>0</v>
          </cell>
          <cell r="K51">
            <v>35</v>
          </cell>
          <cell r="L51">
            <v>0</v>
          </cell>
          <cell r="M51">
            <v>0</v>
          </cell>
          <cell r="N51">
            <v>10</v>
          </cell>
          <cell r="O51">
            <v>0</v>
          </cell>
          <cell r="P51">
            <v>0</v>
          </cell>
          <cell r="Q51">
            <v>0</v>
          </cell>
          <cell r="R51">
            <v>0</v>
          </cell>
          <cell r="S51">
            <v>0</v>
          </cell>
          <cell r="T51">
            <v>0</v>
          </cell>
          <cell r="U51">
            <v>0</v>
          </cell>
          <cell r="V51">
            <v>0</v>
          </cell>
          <cell r="W51">
            <v>0</v>
          </cell>
          <cell r="X51">
            <v>0</v>
          </cell>
        </row>
        <row r="52">
          <cell r="A52" t="str">
            <v>043501</v>
          </cell>
          <cell r="B52" t="str">
            <v>YORKSHRE-PIONEER</v>
          </cell>
          <cell r="C52">
            <v>95</v>
          </cell>
          <cell r="D52">
            <v>96</v>
          </cell>
          <cell r="E52" t="str">
            <v>Different</v>
          </cell>
          <cell r="F52" t="str">
            <v>Less Than</v>
          </cell>
          <cell r="G52">
            <v>0</v>
          </cell>
          <cell r="H52">
            <v>0</v>
          </cell>
          <cell r="I52">
            <v>0</v>
          </cell>
          <cell r="J52">
            <v>0</v>
          </cell>
          <cell r="K52">
            <v>78</v>
          </cell>
          <cell r="L52">
            <v>0</v>
          </cell>
          <cell r="M52">
            <v>0</v>
          </cell>
          <cell r="N52">
            <v>0</v>
          </cell>
          <cell r="O52">
            <v>0</v>
          </cell>
          <cell r="P52">
            <v>0</v>
          </cell>
          <cell r="Q52">
            <v>17</v>
          </cell>
          <cell r="R52">
            <v>0</v>
          </cell>
          <cell r="S52">
            <v>0</v>
          </cell>
          <cell r="T52">
            <v>0</v>
          </cell>
          <cell r="U52">
            <v>0</v>
          </cell>
          <cell r="V52">
            <v>0</v>
          </cell>
          <cell r="W52">
            <v>1</v>
          </cell>
          <cell r="X52">
            <v>0</v>
          </cell>
        </row>
        <row r="53">
          <cell r="A53" t="str">
            <v>050100</v>
          </cell>
          <cell r="B53" t="str">
            <v>AUBURN</v>
          </cell>
          <cell r="C53">
            <v>370</v>
          </cell>
          <cell r="D53">
            <v>0</v>
          </cell>
          <cell r="E53" t="str">
            <v>Different</v>
          </cell>
          <cell r="F53" t="str">
            <v>Greater Than</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050301</v>
          </cell>
          <cell r="B54" t="str">
            <v>WEEDSPORT</v>
          </cell>
          <cell r="C54">
            <v>36</v>
          </cell>
          <cell r="D54">
            <v>36</v>
          </cell>
          <cell r="E54" t="str">
            <v>Same</v>
          </cell>
          <cell r="F54" t="str">
            <v>Less Than</v>
          </cell>
          <cell r="G54">
            <v>0</v>
          </cell>
          <cell r="H54">
            <v>36</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row>
        <row r="55">
          <cell r="A55" t="str">
            <v>050401</v>
          </cell>
          <cell r="B55" t="str">
            <v>CATO MERIDIAN</v>
          </cell>
          <cell r="C55">
            <v>50</v>
          </cell>
          <cell r="D55">
            <v>51</v>
          </cell>
          <cell r="E55" t="str">
            <v>Different</v>
          </cell>
          <cell r="F55" t="str">
            <v>Less Than</v>
          </cell>
          <cell r="G55">
            <v>0</v>
          </cell>
          <cell r="H55">
            <v>0</v>
          </cell>
          <cell r="I55">
            <v>0</v>
          </cell>
          <cell r="J55">
            <v>0</v>
          </cell>
          <cell r="K55">
            <v>49</v>
          </cell>
          <cell r="L55">
            <v>1</v>
          </cell>
          <cell r="M55">
            <v>0</v>
          </cell>
          <cell r="N55">
            <v>0</v>
          </cell>
          <cell r="O55">
            <v>0</v>
          </cell>
          <cell r="P55">
            <v>0</v>
          </cell>
          <cell r="Q55">
            <v>0</v>
          </cell>
          <cell r="R55">
            <v>0</v>
          </cell>
          <cell r="S55">
            <v>0</v>
          </cell>
          <cell r="T55">
            <v>0</v>
          </cell>
          <cell r="U55">
            <v>0</v>
          </cell>
          <cell r="V55">
            <v>0</v>
          </cell>
          <cell r="W55">
            <v>1</v>
          </cell>
          <cell r="X55">
            <v>0</v>
          </cell>
        </row>
        <row r="56">
          <cell r="A56" t="str">
            <v>050701</v>
          </cell>
          <cell r="B56" t="str">
            <v>SOUTHERN CAYUGA</v>
          </cell>
          <cell r="C56">
            <v>34</v>
          </cell>
          <cell r="D56">
            <v>18</v>
          </cell>
          <cell r="E56" t="str">
            <v>Different</v>
          </cell>
          <cell r="F56" t="str">
            <v>Greater Than</v>
          </cell>
          <cell r="G56">
            <v>0</v>
          </cell>
          <cell r="H56">
            <v>0</v>
          </cell>
          <cell r="I56">
            <v>0</v>
          </cell>
          <cell r="J56">
            <v>0</v>
          </cell>
          <cell r="K56">
            <v>17</v>
          </cell>
          <cell r="L56">
            <v>0</v>
          </cell>
          <cell r="M56">
            <v>0</v>
          </cell>
          <cell r="N56">
            <v>0</v>
          </cell>
          <cell r="O56">
            <v>0</v>
          </cell>
          <cell r="P56">
            <v>0</v>
          </cell>
          <cell r="Q56">
            <v>0</v>
          </cell>
          <cell r="R56">
            <v>0</v>
          </cell>
          <cell r="S56">
            <v>0</v>
          </cell>
          <cell r="T56">
            <v>0</v>
          </cell>
          <cell r="U56">
            <v>0</v>
          </cell>
          <cell r="V56">
            <v>0</v>
          </cell>
          <cell r="W56">
            <v>1</v>
          </cell>
          <cell r="X56">
            <v>0</v>
          </cell>
        </row>
        <row r="57">
          <cell r="A57" t="str">
            <v>051101</v>
          </cell>
          <cell r="B57" t="str">
            <v>PORT BYRON</v>
          </cell>
          <cell r="C57">
            <v>24</v>
          </cell>
          <cell r="D57">
            <v>24</v>
          </cell>
          <cell r="E57" t="str">
            <v>Same</v>
          </cell>
          <cell r="F57" t="str">
            <v>Less Than</v>
          </cell>
          <cell r="G57">
            <v>0</v>
          </cell>
          <cell r="H57">
            <v>0</v>
          </cell>
          <cell r="I57">
            <v>0</v>
          </cell>
          <cell r="J57">
            <v>0</v>
          </cell>
          <cell r="K57">
            <v>24</v>
          </cell>
          <cell r="L57">
            <v>0</v>
          </cell>
          <cell r="M57">
            <v>0</v>
          </cell>
          <cell r="N57">
            <v>0</v>
          </cell>
          <cell r="O57">
            <v>0</v>
          </cell>
          <cell r="P57">
            <v>0</v>
          </cell>
          <cell r="Q57">
            <v>0</v>
          </cell>
          <cell r="R57">
            <v>0</v>
          </cell>
          <cell r="S57">
            <v>0</v>
          </cell>
          <cell r="T57">
            <v>0</v>
          </cell>
          <cell r="U57">
            <v>0</v>
          </cell>
          <cell r="V57">
            <v>0</v>
          </cell>
          <cell r="W57">
            <v>0</v>
          </cell>
          <cell r="X57">
            <v>0</v>
          </cell>
        </row>
        <row r="58">
          <cell r="A58" t="str">
            <v>051301</v>
          </cell>
          <cell r="B58" t="str">
            <v>MORAVIA</v>
          </cell>
          <cell r="C58">
            <v>28</v>
          </cell>
          <cell r="D58">
            <v>28</v>
          </cell>
          <cell r="E58" t="str">
            <v>Same</v>
          </cell>
          <cell r="F58" t="str">
            <v>Less Than</v>
          </cell>
          <cell r="G58">
            <v>0</v>
          </cell>
          <cell r="H58">
            <v>28</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051901</v>
          </cell>
          <cell r="B59" t="str">
            <v>UNION SPRINGS</v>
          </cell>
          <cell r="C59">
            <v>33</v>
          </cell>
          <cell r="D59">
            <v>0</v>
          </cell>
          <cell r="E59" t="str">
            <v>Different</v>
          </cell>
          <cell r="F59" t="str">
            <v>Greater Than</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row>
        <row r="60">
          <cell r="A60" t="str">
            <v>060201</v>
          </cell>
          <cell r="B60" t="str">
            <v>SOUTHWESTERN</v>
          </cell>
          <cell r="C60">
            <v>47</v>
          </cell>
          <cell r="D60">
            <v>47</v>
          </cell>
          <cell r="E60" t="str">
            <v>Same</v>
          </cell>
          <cell r="F60" t="str">
            <v>Less Than</v>
          </cell>
          <cell r="G60">
            <v>0</v>
          </cell>
          <cell r="H60">
            <v>28</v>
          </cell>
          <cell r="I60">
            <v>0</v>
          </cell>
          <cell r="J60">
            <v>0</v>
          </cell>
          <cell r="K60">
            <v>0</v>
          </cell>
          <cell r="L60">
            <v>0</v>
          </cell>
          <cell r="M60">
            <v>0</v>
          </cell>
          <cell r="N60">
            <v>19</v>
          </cell>
          <cell r="O60">
            <v>0</v>
          </cell>
          <cell r="P60">
            <v>0</v>
          </cell>
          <cell r="Q60">
            <v>0</v>
          </cell>
          <cell r="R60">
            <v>0</v>
          </cell>
          <cell r="S60">
            <v>0</v>
          </cell>
          <cell r="T60">
            <v>0</v>
          </cell>
          <cell r="U60">
            <v>0</v>
          </cell>
          <cell r="V60">
            <v>0</v>
          </cell>
          <cell r="W60">
            <v>0</v>
          </cell>
          <cell r="X60">
            <v>0</v>
          </cell>
        </row>
        <row r="61">
          <cell r="A61" t="str">
            <v>060301</v>
          </cell>
          <cell r="B61" t="str">
            <v>FREWSBURG</v>
          </cell>
          <cell r="C61">
            <v>0</v>
          </cell>
          <cell r="D61">
            <v>0</v>
          </cell>
          <cell r="E61" t="str">
            <v>Same</v>
          </cell>
          <cell r="F61" t="str">
            <v>Less Than</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row>
        <row r="62">
          <cell r="A62" t="str">
            <v>060401</v>
          </cell>
          <cell r="B62" t="str">
            <v>CASSADAGA VALLEY</v>
          </cell>
          <cell r="C62">
            <v>37</v>
          </cell>
          <cell r="D62">
            <v>37</v>
          </cell>
          <cell r="E62" t="str">
            <v>Same</v>
          </cell>
          <cell r="F62" t="str">
            <v>Less Than</v>
          </cell>
          <cell r="G62">
            <v>0</v>
          </cell>
          <cell r="H62">
            <v>19</v>
          </cell>
          <cell r="I62">
            <v>0</v>
          </cell>
          <cell r="J62">
            <v>0</v>
          </cell>
          <cell r="K62">
            <v>18</v>
          </cell>
          <cell r="L62">
            <v>0</v>
          </cell>
          <cell r="M62">
            <v>0</v>
          </cell>
          <cell r="N62">
            <v>0</v>
          </cell>
          <cell r="O62">
            <v>0</v>
          </cell>
          <cell r="P62">
            <v>0</v>
          </cell>
          <cell r="Q62">
            <v>0</v>
          </cell>
          <cell r="R62">
            <v>0</v>
          </cell>
          <cell r="S62">
            <v>0</v>
          </cell>
          <cell r="T62">
            <v>0</v>
          </cell>
          <cell r="U62">
            <v>0</v>
          </cell>
          <cell r="V62">
            <v>0</v>
          </cell>
          <cell r="W62">
            <v>0</v>
          </cell>
          <cell r="X62">
            <v>0</v>
          </cell>
        </row>
        <row r="63">
          <cell r="A63" t="str">
            <v>060503</v>
          </cell>
          <cell r="B63" t="str">
            <v>CHAUTAUQUA LAKE</v>
          </cell>
          <cell r="C63">
            <v>23</v>
          </cell>
          <cell r="D63">
            <v>12</v>
          </cell>
          <cell r="E63" t="str">
            <v>Different</v>
          </cell>
          <cell r="F63" t="str">
            <v>Greater Than</v>
          </cell>
          <cell r="G63">
            <v>0</v>
          </cell>
          <cell r="H63">
            <v>10</v>
          </cell>
          <cell r="I63">
            <v>0</v>
          </cell>
          <cell r="J63">
            <v>0</v>
          </cell>
          <cell r="K63">
            <v>0</v>
          </cell>
          <cell r="L63">
            <v>0</v>
          </cell>
          <cell r="M63">
            <v>0</v>
          </cell>
          <cell r="N63">
            <v>2</v>
          </cell>
          <cell r="O63">
            <v>0</v>
          </cell>
          <cell r="P63">
            <v>0</v>
          </cell>
          <cell r="Q63">
            <v>0</v>
          </cell>
          <cell r="R63">
            <v>0</v>
          </cell>
          <cell r="S63">
            <v>0</v>
          </cell>
          <cell r="T63">
            <v>0</v>
          </cell>
          <cell r="U63">
            <v>0</v>
          </cell>
          <cell r="V63">
            <v>0</v>
          </cell>
          <cell r="W63">
            <v>0</v>
          </cell>
          <cell r="X63">
            <v>0</v>
          </cell>
        </row>
        <row r="64">
          <cell r="A64" t="str">
            <v>060601</v>
          </cell>
          <cell r="B64" t="str">
            <v>PINE VALLEY</v>
          </cell>
          <cell r="C64">
            <v>0</v>
          </cell>
          <cell r="D64">
            <v>0</v>
          </cell>
          <cell r="E64" t="str">
            <v>Same</v>
          </cell>
          <cell r="F64" t="str">
            <v>Less Than</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row>
        <row r="65">
          <cell r="A65" t="str">
            <v>060701</v>
          </cell>
          <cell r="B65" t="str">
            <v>CLYMER</v>
          </cell>
          <cell r="C65">
            <v>13</v>
          </cell>
          <cell r="D65">
            <v>13</v>
          </cell>
          <cell r="E65" t="str">
            <v>Same</v>
          </cell>
          <cell r="F65" t="str">
            <v>Less Than</v>
          </cell>
          <cell r="G65">
            <v>0</v>
          </cell>
          <cell r="H65">
            <v>13</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row>
        <row r="66">
          <cell r="A66" t="str">
            <v>060800</v>
          </cell>
          <cell r="B66" t="str">
            <v>DUNKIRK</v>
          </cell>
          <cell r="C66">
            <v>125</v>
          </cell>
          <cell r="D66">
            <v>124</v>
          </cell>
          <cell r="E66" t="str">
            <v>Different</v>
          </cell>
          <cell r="F66" t="str">
            <v>Greater Than</v>
          </cell>
          <cell r="G66">
            <v>0</v>
          </cell>
          <cell r="H66">
            <v>0</v>
          </cell>
          <cell r="I66">
            <v>0</v>
          </cell>
          <cell r="J66">
            <v>0</v>
          </cell>
          <cell r="K66">
            <v>0</v>
          </cell>
          <cell r="L66">
            <v>0</v>
          </cell>
          <cell r="M66">
            <v>0</v>
          </cell>
          <cell r="N66">
            <v>18</v>
          </cell>
          <cell r="O66">
            <v>0</v>
          </cell>
          <cell r="P66">
            <v>31</v>
          </cell>
          <cell r="Q66">
            <v>75</v>
          </cell>
          <cell r="R66">
            <v>0</v>
          </cell>
          <cell r="S66">
            <v>0</v>
          </cell>
          <cell r="T66">
            <v>0</v>
          </cell>
          <cell r="U66">
            <v>0</v>
          </cell>
          <cell r="V66">
            <v>0</v>
          </cell>
          <cell r="W66">
            <v>0</v>
          </cell>
          <cell r="X66">
            <v>0</v>
          </cell>
        </row>
        <row r="67">
          <cell r="A67" t="str">
            <v>061001</v>
          </cell>
          <cell r="B67" t="str">
            <v>BEMUS POINT</v>
          </cell>
          <cell r="C67">
            <v>34</v>
          </cell>
          <cell r="D67">
            <v>35</v>
          </cell>
          <cell r="E67" t="str">
            <v>Different</v>
          </cell>
          <cell r="F67" t="str">
            <v>Less Than</v>
          </cell>
          <cell r="G67">
            <v>0</v>
          </cell>
          <cell r="H67">
            <v>34</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row>
        <row r="68">
          <cell r="A68" t="str">
            <v>061101</v>
          </cell>
          <cell r="B68" t="str">
            <v>FALCONER</v>
          </cell>
          <cell r="C68">
            <v>31</v>
          </cell>
          <cell r="D68">
            <v>32</v>
          </cell>
          <cell r="E68" t="str">
            <v>Different</v>
          </cell>
          <cell r="F68" t="str">
            <v>Less Than</v>
          </cell>
          <cell r="G68">
            <v>0</v>
          </cell>
          <cell r="H68">
            <v>31</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row>
        <row r="69">
          <cell r="A69" t="str">
            <v>061501</v>
          </cell>
          <cell r="B69" t="str">
            <v>SILVER CREEK</v>
          </cell>
          <cell r="C69">
            <v>39</v>
          </cell>
          <cell r="D69">
            <v>29</v>
          </cell>
          <cell r="E69" t="str">
            <v>Different</v>
          </cell>
          <cell r="F69" t="str">
            <v>Greater Than</v>
          </cell>
          <cell r="G69">
            <v>0</v>
          </cell>
          <cell r="H69">
            <v>0</v>
          </cell>
          <cell r="I69">
            <v>0</v>
          </cell>
          <cell r="J69">
            <v>0</v>
          </cell>
          <cell r="K69">
            <v>20</v>
          </cell>
          <cell r="L69">
            <v>0</v>
          </cell>
          <cell r="M69">
            <v>0</v>
          </cell>
          <cell r="N69">
            <v>3</v>
          </cell>
          <cell r="O69">
            <v>0</v>
          </cell>
          <cell r="P69">
            <v>0</v>
          </cell>
          <cell r="Q69">
            <v>5</v>
          </cell>
          <cell r="R69">
            <v>0</v>
          </cell>
          <cell r="S69">
            <v>0</v>
          </cell>
          <cell r="T69">
            <v>0</v>
          </cell>
          <cell r="U69">
            <v>0</v>
          </cell>
          <cell r="V69">
            <v>0</v>
          </cell>
          <cell r="W69">
            <v>1</v>
          </cell>
          <cell r="X69">
            <v>0</v>
          </cell>
        </row>
        <row r="70">
          <cell r="A70" t="str">
            <v>061503</v>
          </cell>
          <cell r="B70" t="str">
            <v>FORESTVILLE</v>
          </cell>
          <cell r="C70">
            <v>21</v>
          </cell>
          <cell r="D70">
            <v>21</v>
          </cell>
          <cell r="E70" t="str">
            <v>Same</v>
          </cell>
          <cell r="F70" t="str">
            <v>Less Than</v>
          </cell>
          <cell r="G70">
            <v>0</v>
          </cell>
          <cell r="H70">
            <v>0</v>
          </cell>
          <cell r="I70">
            <v>0</v>
          </cell>
          <cell r="J70">
            <v>0</v>
          </cell>
          <cell r="K70">
            <v>17</v>
          </cell>
          <cell r="L70">
            <v>1</v>
          </cell>
          <cell r="M70">
            <v>0</v>
          </cell>
          <cell r="N70">
            <v>0</v>
          </cell>
          <cell r="O70">
            <v>0</v>
          </cell>
          <cell r="P70">
            <v>0</v>
          </cell>
          <cell r="Q70">
            <v>3</v>
          </cell>
          <cell r="R70">
            <v>0</v>
          </cell>
          <cell r="S70">
            <v>0</v>
          </cell>
          <cell r="T70">
            <v>0</v>
          </cell>
          <cell r="U70">
            <v>0</v>
          </cell>
          <cell r="V70">
            <v>0</v>
          </cell>
          <cell r="W70">
            <v>0</v>
          </cell>
          <cell r="X70">
            <v>0</v>
          </cell>
        </row>
        <row r="71">
          <cell r="A71" t="str">
            <v>061601</v>
          </cell>
          <cell r="B71" t="str">
            <v>PANAMA</v>
          </cell>
          <cell r="C71">
            <v>21</v>
          </cell>
          <cell r="D71">
            <v>22</v>
          </cell>
          <cell r="E71" t="str">
            <v>Different</v>
          </cell>
          <cell r="F71" t="str">
            <v>Less Than</v>
          </cell>
          <cell r="G71">
            <v>0</v>
          </cell>
          <cell r="H71">
            <v>21</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row>
        <row r="72">
          <cell r="A72" t="str">
            <v>061700</v>
          </cell>
          <cell r="B72" t="str">
            <v>JAMESTOWN</v>
          </cell>
          <cell r="C72">
            <v>362</v>
          </cell>
          <cell r="D72">
            <v>362</v>
          </cell>
          <cell r="E72" t="str">
            <v>Same</v>
          </cell>
          <cell r="F72" t="str">
            <v>Less Than</v>
          </cell>
          <cell r="G72">
            <v>0</v>
          </cell>
          <cell r="H72">
            <v>0</v>
          </cell>
          <cell r="I72">
            <v>0</v>
          </cell>
          <cell r="J72">
            <v>33</v>
          </cell>
          <cell r="K72">
            <v>161</v>
          </cell>
          <cell r="L72">
            <v>0</v>
          </cell>
          <cell r="M72">
            <v>30</v>
          </cell>
          <cell r="N72">
            <v>59</v>
          </cell>
          <cell r="O72">
            <v>0</v>
          </cell>
          <cell r="P72">
            <v>41</v>
          </cell>
          <cell r="Q72">
            <v>38</v>
          </cell>
          <cell r="R72">
            <v>0</v>
          </cell>
          <cell r="S72">
            <v>0</v>
          </cell>
          <cell r="T72">
            <v>0</v>
          </cell>
          <cell r="U72">
            <v>0</v>
          </cell>
          <cell r="V72">
            <v>0</v>
          </cell>
          <cell r="W72">
            <v>0</v>
          </cell>
          <cell r="X72">
            <v>0</v>
          </cell>
        </row>
        <row r="73">
          <cell r="A73" t="str">
            <v>062201</v>
          </cell>
          <cell r="B73" t="str">
            <v>FREDONIA</v>
          </cell>
          <cell r="C73">
            <v>55</v>
          </cell>
          <cell r="D73">
            <v>55</v>
          </cell>
          <cell r="E73" t="str">
            <v>Same</v>
          </cell>
          <cell r="F73" t="str">
            <v>Less Than</v>
          </cell>
          <cell r="G73">
            <v>0</v>
          </cell>
          <cell r="H73">
            <v>55</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062301</v>
          </cell>
          <cell r="B74" t="str">
            <v>BROCTON</v>
          </cell>
          <cell r="C74">
            <v>18</v>
          </cell>
          <cell r="D74">
            <v>18</v>
          </cell>
          <cell r="E74" t="str">
            <v>Same</v>
          </cell>
          <cell r="F74" t="str">
            <v>Less Than</v>
          </cell>
          <cell r="G74">
            <v>0</v>
          </cell>
          <cell r="H74">
            <v>0</v>
          </cell>
          <cell r="I74">
            <v>0</v>
          </cell>
          <cell r="J74">
            <v>0</v>
          </cell>
          <cell r="K74">
            <v>18</v>
          </cell>
          <cell r="L74">
            <v>0</v>
          </cell>
          <cell r="M74">
            <v>0</v>
          </cell>
          <cell r="N74">
            <v>0</v>
          </cell>
          <cell r="O74">
            <v>0</v>
          </cell>
          <cell r="P74">
            <v>0</v>
          </cell>
          <cell r="Q74">
            <v>0</v>
          </cell>
          <cell r="R74">
            <v>0</v>
          </cell>
          <cell r="S74">
            <v>0</v>
          </cell>
          <cell r="T74">
            <v>0</v>
          </cell>
          <cell r="U74">
            <v>0</v>
          </cell>
          <cell r="V74">
            <v>0</v>
          </cell>
          <cell r="W74">
            <v>0</v>
          </cell>
          <cell r="X74">
            <v>0</v>
          </cell>
        </row>
        <row r="75">
          <cell r="A75" t="str">
            <v>062401</v>
          </cell>
          <cell r="B75" t="str">
            <v>RIPLEY</v>
          </cell>
          <cell r="C75">
            <v>27</v>
          </cell>
          <cell r="D75">
            <v>27</v>
          </cell>
          <cell r="E75" t="str">
            <v>Same</v>
          </cell>
          <cell r="F75" t="str">
            <v>Less Than</v>
          </cell>
          <cell r="G75">
            <v>8</v>
          </cell>
          <cell r="H75">
            <v>19</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062601</v>
          </cell>
          <cell r="B76" t="str">
            <v>SHERMAN</v>
          </cell>
          <cell r="C76">
            <v>16</v>
          </cell>
          <cell r="D76">
            <v>17</v>
          </cell>
          <cell r="E76" t="str">
            <v>Different</v>
          </cell>
          <cell r="F76" t="str">
            <v>Less Than</v>
          </cell>
          <cell r="G76">
            <v>0</v>
          </cell>
          <cell r="H76">
            <v>0</v>
          </cell>
          <cell r="I76">
            <v>0</v>
          </cell>
          <cell r="J76">
            <v>0</v>
          </cell>
          <cell r="K76">
            <v>16</v>
          </cell>
          <cell r="L76">
            <v>0</v>
          </cell>
          <cell r="M76">
            <v>0</v>
          </cell>
          <cell r="N76">
            <v>0</v>
          </cell>
          <cell r="O76">
            <v>0</v>
          </cell>
          <cell r="P76">
            <v>0</v>
          </cell>
          <cell r="Q76">
            <v>0</v>
          </cell>
          <cell r="R76">
            <v>0</v>
          </cell>
          <cell r="S76">
            <v>0</v>
          </cell>
          <cell r="T76">
            <v>0</v>
          </cell>
          <cell r="U76">
            <v>0</v>
          </cell>
          <cell r="V76">
            <v>0</v>
          </cell>
          <cell r="W76">
            <v>1</v>
          </cell>
          <cell r="X76">
            <v>0</v>
          </cell>
        </row>
        <row r="77">
          <cell r="A77" t="str">
            <v>062901</v>
          </cell>
          <cell r="B77" t="str">
            <v>WESTFIELD</v>
          </cell>
          <cell r="C77">
            <v>24</v>
          </cell>
          <cell r="D77">
            <v>24</v>
          </cell>
          <cell r="E77" t="str">
            <v>Same</v>
          </cell>
          <cell r="F77" t="str">
            <v>Less Than</v>
          </cell>
          <cell r="G77">
            <v>0</v>
          </cell>
          <cell r="H77">
            <v>0</v>
          </cell>
          <cell r="I77">
            <v>0</v>
          </cell>
          <cell r="J77">
            <v>0</v>
          </cell>
          <cell r="K77">
            <v>24</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070600</v>
          </cell>
          <cell r="B78" t="str">
            <v>ELMIRA</v>
          </cell>
          <cell r="C78">
            <v>211</v>
          </cell>
          <cell r="D78">
            <v>211</v>
          </cell>
          <cell r="E78" t="str">
            <v>Same</v>
          </cell>
          <cell r="F78" t="str">
            <v>Less Than</v>
          </cell>
          <cell r="G78">
            <v>0</v>
          </cell>
          <cell r="H78">
            <v>0</v>
          </cell>
          <cell r="I78">
            <v>0</v>
          </cell>
          <cell r="J78">
            <v>0</v>
          </cell>
          <cell r="K78">
            <v>184</v>
          </cell>
          <cell r="L78">
            <v>1</v>
          </cell>
          <cell r="M78">
            <v>0</v>
          </cell>
          <cell r="N78">
            <v>8</v>
          </cell>
          <cell r="O78">
            <v>0</v>
          </cell>
          <cell r="P78">
            <v>0</v>
          </cell>
          <cell r="Q78">
            <v>18</v>
          </cell>
          <cell r="R78">
            <v>0</v>
          </cell>
          <cell r="S78">
            <v>0</v>
          </cell>
          <cell r="T78">
            <v>0</v>
          </cell>
          <cell r="U78">
            <v>0</v>
          </cell>
          <cell r="V78">
            <v>0</v>
          </cell>
          <cell r="W78">
            <v>0</v>
          </cell>
          <cell r="X78">
            <v>0</v>
          </cell>
        </row>
        <row r="79">
          <cell r="A79" t="str">
            <v>070901</v>
          </cell>
          <cell r="B79" t="str">
            <v>HORSEHEADS</v>
          </cell>
          <cell r="C79">
            <v>145</v>
          </cell>
          <cell r="D79">
            <v>145</v>
          </cell>
          <cell r="E79" t="str">
            <v>Same</v>
          </cell>
          <cell r="F79" t="str">
            <v>Less Than</v>
          </cell>
          <cell r="G79">
            <v>0</v>
          </cell>
          <cell r="H79">
            <v>0</v>
          </cell>
          <cell r="I79">
            <v>0</v>
          </cell>
          <cell r="J79">
            <v>0</v>
          </cell>
          <cell r="K79">
            <v>145</v>
          </cell>
          <cell r="L79">
            <v>0</v>
          </cell>
          <cell r="M79">
            <v>0</v>
          </cell>
          <cell r="N79">
            <v>0</v>
          </cell>
          <cell r="O79">
            <v>0</v>
          </cell>
          <cell r="P79">
            <v>0</v>
          </cell>
          <cell r="Q79">
            <v>0</v>
          </cell>
          <cell r="R79">
            <v>0</v>
          </cell>
          <cell r="S79">
            <v>0</v>
          </cell>
          <cell r="T79">
            <v>0</v>
          </cell>
          <cell r="U79">
            <v>0</v>
          </cell>
          <cell r="V79">
            <v>0</v>
          </cell>
          <cell r="W79">
            <v>0</v>
          </cell>
          <cell r="X79">
            <v>0</v>
          </cell>
        </row>
        <row r="80">
          <cell r="A80" t="str">
            <v>070902</v>
          </cell>
          <cell r="B80" t="str">
            <v>ELMIRA HEIGHTS</v>
          </cell>
          <cell r="C80">
            <v>32</v>
          </cell>
          <cell r="D80">
            <v>32</v>
          </cell>
          <cell r="E80" t="str">
            <v>Same</v>
          </cell>
          <cell r="F80" t="str">
            <v>Less Than</v>
          </cell>
          <cell r="G80">
            <v>0</v>
          </cell>
          <cell r="H80">
            <v>0</v>
          </cell>
          <cell r="I80">
            <v>0</v>
          </cell>
          <cell r="J80">
            <v>0</v>
          </cell>
          <cell r="K80">
            <v>32</v>
          </cell>
          <cell r="L80">
            <v>0</v>
          </cell>
          <cell r="M80">
            <v>0</v>
          </cell>
          <cell r="N80">
            <v>0</v>
          </cell>
          <cell r="O80">
            <v>0</v>
          </cell>
          <cell r="P80">
            <v>0</v>
          </cell>
          <cell r="Q80">
            <v>0</v>
          </cell>
          <cell r="R80">
            <v>0</v>
          </cell>
          <cell r="S80">
            <v>0</v>
          </cell>
          <cell r="T80">
            <v>0</v>
          </cell>
          <cell r="U80">
            <v>0</v>
          </cell>
          <cell r="V80">
            <v>0</v>
          </cell>
          <cell r="W80">
            <v>0</v>
          </cell>
          <cell r="X80">
            <v>0</v>
          </cell>
        </row>
        <row r="81">
          <cell r="A81" t="str">
            <v>080101</v>
          </cell>
          <cell r="B81" t="str">
            <v>AFTON</v>
          </cell>
          <cell r="C81">
            <v>11</v>
          </cell>
          <cell r="D81">
            <v>11</v>
          </cell>
          <cell r="E81" t="str">
            <v>Same</v>
          </cell>
          <cell r="F81" t="str">
            <v>Less Than</v>
          </cell>
          <cell r="G81">
            <v>0</v>
          </cell>
          <cell r="H81">
            <v>11</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row>
        <row r="82">
          <cell r="A82" t="str">
            <v>080201</v>
          </cell>
          <cell r="B82" t="str">
            <v>BAINBRIDGE GUILFRD</v>
          </cell>
          <cell r="C82">
            <v>34</v>
          </cell>
          <cell r="D82">
            <v>34</v>
          </cell>
          <cell r="E82" t="str">
            <v>Same</v>
          </cell>
          <cell r="F82" t="str">
            <v>Less Than</v>
          </cell>
          <cell r="G82">
            <v>0</v>
          </cell>
          <cell r="H82">
            <v>0</v>
          </cell>
          <cell r="I82">
            <v>0</v>
          </cell>
          <cell r="J82">
            <v>0</v>
          </cell>
          <cell r="K82">
            <v>34</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080601</v>
          </cell>
          <cell r="B83" t="str">
            <v>GREENE</v>
          </cell>
          <cell r="C83">
            <v>26</v>
          </cell>
          <cell r="D83">
            <v>26</v>
          </cell>
          <cell r="E83" t="str">
            <v>Same</v>
          </cell>
          <cell r="F83" t="str">
            <v>Less Than</v>
          </cell>
          <cell r="G83">
            <v>0</v>
          </cell>
          <cell r="H83">
            <v>26</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row>
        <row r="84">
          <cell r="A84" t="str">
            <v>081003</v>
          </cell>
          <cell r="B84" t="str">
            <v>UNADILLA VALLEY</v>
          </cell>
          <cell r="C84">
            <v>33</v>
          </cell>
          <cell r="D84">
            <v>0</v>
          </cell>
          <cell r="E84" t="str">
            <v>Different</v>
          </cell>
          <cell r="F84" t="str">
            <v>Greater Than</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row>
        <row r="85">
          <cell r="A85" t="str">
            <v>081200</v>
          </cell>
          <cell r="B85" t="str">
            <v>NORWICH</v>
          </cell>
          <cell r="C85">
            <v>54</v>
          </cell>
          <cell r="D85">
            <v>54</v>
          </cell>
          <cell r="E85" t="str">
            <v>Same</v>
          </cell>
          <cell r="F85" t="str">
            <v>Less Than</v>
          </cell>
          <cell r="G85">
            <v>0</v>
          </cell>
          <cell r="H85">
            <v>48</v>
          </cell>
          <cell r="I85">
            <v>0</v>
          </cell>
          <cell r="J85">
            <v>0</v>
          </cell>
          <cell r="K85">
            <v>0</v>
          </cell>
          <cell r="L85">
            <v>0</v>
          </cell>
          <cell r="M85">
            <v>0</v>
          </cell>
          <cell r="N85">
            <v>6</v>
          </cell>
          <cell r="O85">
            <v>0</v>
          </cell>
          <cell r="P85">
            <v>0</v>
          </cell>
          <cell r="Q85">
            <v>0</v>
          </cell>
          <cell r="R85">
            <v>0</v>
          </cell>
          <cell r="S85">
            <v>0</v>
          </cell>
          <cell r="T85">
            <v>0</v>
          </cell>
          <cell r="U85">
            <v>0</v>
          </cell>
          <cell r="V85">
            <v>0</v>
          </cell>
          <cell r="W85">
            <v>0</v>
          </cell>
          <cell r="X85">
            <v>0</v>
          </cell>
        </row>
        <row r="86">
          <cell r="A86" t="str">
            <v>081401</v>
          </cell>
          <cell r="B86" t="str">
            <v>GRGETWN-SO OTSELIC</v>
          </cell>
          <cell r="C86">
            <v>14</v>
          </cell>
          <cell r="D86">
            <v>14</v>
          </cell>
          <cell r="E86" t="str">
            <v>Same</v>
          </cell>
          <cell r="F86" t="str">
            <v>Less Than</v>
          </cell>
          <cell r="G86">
            <v>0</v>
          </cell>
          <cell r="H86">
            <v>0</v>
          </cell>
          <cell r="I86">
            <v>0</v>
          </cell>
          <cell r="J86">
            <v>0</v>
          </cell>
          <cell r="K86">
            <v>14</v>
          </cell>
          <cell r="L86">
            <v>0</v>
          </cell>
          <cell r="M86">
            <v>0</v>
          </cell>
          <cell r="N86">
            <v>0</v>
          </cell>
          <cell r="O86">
            <v>0</v>
          </cell>
          <cell r="P86">
            <v>0</v>
          </cell>
          <cell r="Q86">
            <v>0</v>
          </cell>
          <cell r="R86">
            <v>0</v>
          </cell>
          <cell r="S86">
            <v>0</v>
          </cell>
          <cell r="T86">
            <v>0</v>
          </cell>
          <cell r="U86">
            <v>0</v>
          </cell>
          <cell r="V86">
            <v>0</v>
          </cell>
          <cell r="W86">
            <v>0</v>
          </cell>
          <cell r="X86">
            <v>0</v>
          </cell>
        </row>
        <row r="87">
          <cell r="A87" t="str">
            <v>081501</v>
          </cell>
          <cell r="B87" t="str">
            <v>OXFORD</v>
          </cell>
          <cell r="C87">
            <v>26</v>
          </cell>
          <cell r="D87">
            <v>27</v>
          </cell>
          <cell r="E87" t="str">
            <v>Different</v>
          </cell>
          <cell r="F87" t="str">
            <v>Less Than</v>
          </cell>
          <cell r="G87">
            <v>0</v>
          </cell>
          <cell r="H87">
            <v>0</v>
          </cell>
          <cell r="I87">
            <v>0</v>
          </cell>
          <cell r="J87">
            <v>0</v>
          </cell>
          <cell r="K87">
            <v>26</v>
          </cell>
          <cell r="L87">
            <v>0</v>
          </cell>
          <cell r="M87">
            <v>0</v>
          </cell>
          <cell r="N87">
            <v>0</v>
          </cell>
          <cell r="O87">
            <v>0</v>
          </cell>
          <cell r="P87">
            <v>0</v>
          </cell>
          <cell r="Q87">
            <v>0</v>
          </cell>
          <cell r="R87">
            <v>0</v>
          </cell>
          <cell r="S87">
            <v>0</v>
          </cell>
          <cell r="T87">
            <v>0</v>
          </cell>
          <cell r="U87">
            <v>0</v>
          </cell>
          <cell r="V87">
            <v>0</v>
          </cell>
          <cell r="W87">
            <v>1</v>
          </cell>
          <cell r="X87">
            <v>0</v>
          </cell>
        </row>
        <row r="88">
          <cell r="A88" t="str">
            <v>082001</v>
          </cell>
          <cell r="B88" t="str">
            <v>SHERBURNE EARLVL</v>
          </cell>
          <cell r="C88">
            <v>43</v>
          </cell>
          <cell r="D88">
            <v>43</v>
          </cell>
          <cell r="E88" t="str">
            <v>Same</v>
          </cell>
          <cell r="F88" t="str">
            <v>Less Than</v>
          </cell>
          <cell r="G88">
            <v>0</v>
          </cell>
          <cell r="H88">
            <v>43</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090201</v>
          </cell>
          <cell r="B89" t="str">
            <v>AUSABLE VALLEY</v>
          </cell>
          <cell r="C89">
            <v>35</v>
          </cell>
          <cell r="D89">
            <v>35</v>
          </cell>
          <cell r="E89" t="str">
            <v>Same</v>
          </cell>
          <cell r="F89" t="str">
            <v>Less Than</v>
          </cell>
          <cell r="G89">
            <v>0</v>
          </cell>
          <cell r="H89">
            <v>0</v>
          </cell>
          <cell r="I89">
            <v>0</v>
          </cell>
          <cell r="J89">
            <v>0</v>
          </cell>
          <cell r="K89">
            <v>26</v>
          </cell>
          <cell r="L89">
            <v>0</v>
          </cell>
          <cell r="M89">
            <v>0</v>
          </cell>
          <cell r="N89">
            <v>0</v>
          </cell>
          <cell r="O89">
            <v>0</v>
          </cell>
          <cell r="P89">
            <v>1</v>
          </cell>
          <cell r="Q89">
            <v>8</v>
          </cell>
          <cell r="R89">
            <v>0</v>
          </cell>
          <cell r="S89">
            <v>0</v>
          </cell>
          <cell r="T89">
            <v>0</v>
          </cell>
          <cell r="U89">
            <v>0</v>
          </cell>
          <cell r="V89">
            <v>0</v>
          </cell>
          <cell r="W89">
            <v>0</v>
          </cell>
          <cell r="X89">
            <v>0</v>
          </cell>
        </row>
        <row r="90">
          <cell r="A90" t="str">
            <v>090301</v>
          </cell>
          <cell r="B90" t="str">
            <v>BEEKMANTOWN</v>
          </cell>
          <cell r="C90">
            <v>107</v>
          </cell>
          <cell r="D90">
            <v>107</v>
          </cell>
          <cell r="E90" t="str">
            <v>Same</v>
          </cell>
          <cell r="F90" t="str">
            <v>Less Than</v>
          </cell>
          <cell r="G90">
            <v>0</v>
          </cell>
          <cell r="H90">
            <v>0</v>
          </cell>
          <cell r="I90">
            <v>0</v>
          </cell>
          <cell r="J90">
            <v>33</v>
          </cell>
          <cell r="K90">
            <v>74</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090501</v>
          </cell>
          <cell r="B91" t="str">
            <v>NORTHEASTRN CLNTON</v>
          </cell>
          <cell r="C91">
            <v>42</v>
          </cell>
          <cell r="D91">
            <v>42</v>
          </cell>
          <cell r="E91" t="str">
            <v>Same</v>
          </cell>
          <cell r="F91" t="str">
            <v>Less Than</v>
          </cell>
          <cell r="G91">
            <v>0</v>
          </cell>
          <cell r="H91">
            <v>42</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t="str">
            <v>090601</v>
          </cell>
          <cell r="B92" t="str">
            <v>CHAZY</v>
          </cell>
          <cell r="C92">
            <v>0</v>
          </cell>
          <cell r="D92">
            <v>0</v>
          </cell>
          <cell r="E92" t="str">
            <v>Same</v>
          </cell>
          <cell r="F92" t="str">
            <v>Less Than</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row>
        <row r="93">
          <cell r="A93" t="str">
            <v>090901</v>
          </cell>
          <cell r="B93" t="str">
            <v>NORTHRN ADIRONDACK</v>
          </cell>
          <cell r="C93">
            <v>0</v>
          </cell>
          <cell r="D93">
            <v>0</v>
          </cell>
          <cell r="E93" t="str">
            <v>Same</v>
          </cell>
          <cell r="F93" t="str">
            <v>Less Than</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091101</v>
          </cell>
          <cell r="B94" t="str">
            <v>PERU</v>
          </cell>
          <cell r="C94">
            <v>69</v>
          </cell>
          <cell r="D94">
            <v>69</v>
          </cell>
          <cell r="E94" t="str">
            <v>Same</v>
          </cell>
          <cell r="F94" t="str">
            <v>Less Than</v>
          </cell>
          <cell r="G94">
            <v>0</v>
          </cell>
          <cell r="H94">
            <v>0</v>
          </cell>
          <cell r="I94">
            <v>0</v>
          </cell>
          <cell r="J94">
            <v>0</v>
          </cell>
          <cell r="K94">
            <v>69</v>
          </cell>
          <cell r="L94">
            <v>0</v>
          </cell>
          <cell r="M94">
            <v>0</v>
          </cell>
          <cell r="N94">
            <v>0</v>
          </cell>
          <cell r="O94">
            <v>0</v>
          </cell>
          <cell r="P94">
            <v>0</v>
          </cell>
          <cell r="Q94">
            <v>0</v>
          </cell>
          <cell r="R94">
            <v>0</v>
          </cell>
          <cell r="S94">
            <v>0</v>
          </cell>
          <cell r="T94">
            <v>0</v>
          </cell>
          <cell r="U94">
            <v>0</v>
          </cell>
          <cell r="V94">
            <v>0</v>
          </cell>
          <cell r="W94">
            <v>0</v>
          </cell>
          <cell r="X94">
            <v>0</v>
          </cell>
        </row>
        <row r="95">
          <cell r="A95" t="str">
            <v>091200</v>
          </cell>
          <cell r="B95" t="str">
            <v>PLATTSBURGH</v>
          </cell>
          <cell r="C95">
            <v>40</v>
          </cell>
          <cell r="D95">
            <v>40</v>
          </cell>
          <cell r="E95" t="str">
            <v>Same</v>
          </cell>
          <cell r="F95" t="str">
            <v>Less Than</v>
          </cell>
          <cell r="G95">
            <v>0</v>
          </cell>
          <cell r="H95">
            <v>0</v>
          </cell>
          <cell r="I95">
            <v>0</v>
          </cell>
          <cell r="J95">
            <v>0</v>
          </cell>
          <cell r="K95">
            <v>33</v>
          </cell>
          <cell r="L95">
            <v>0</v>
          </cell>
          <cell r="M95">
            <v>0</v>
          </cell>
          <cell r="N95">
            <v>0</v>
          </cell>
          <cell r="O95">
            <v>0</v>
          </cell>
          <cell r="P95">
            <v>0</v>
          </cell>
          <cell r="Q95">
            <v>7</v>
          </cell>
          <cell r="R95">
            <v>0</v>
          </cell>
          <cell r="S95">
            <v>0</v>
          </cell>
          <cell r="T95">
            <v>0</v>
          </cell>
          <cell r="U95">
            <v>0</v>
          </cell>
          <cell r="V95">
            <v>0</v>
          </cell>
          <cell r="W95">
            <v>0</v>
          </cell>
          <cell r="X95">
            <v>0</v>
          </cell>
        </row>
        <row r="96">
          <cell r="A96" t="str">
            <v>091402</v>
          </cell>
          <cell r="B96" t="str">
            <v>SARANAC</v>
          </cell>
          <cell r="C96">
            <v>69</v>
          </cell>
          <cell r="D96">
            <v>69</v>
          </cell>
          <cell r="E96" t="str">
            <v>Same</v>
          </cell>
          <cell r="F96" t="str">
            <v>Less Than</v>
          </cell>
          <cell r="G96">
            <v>0</v>
          </cell>
          <cell r="H96">
            <v>0</v>
          </cell>
          <cell r="I96">
            <v>0</v>
          </cell>
          <cell r="J96">
            <v>0</v>
          </cell>
          <cell r="K96">
            <v>60</v>
          </cell>
          <cell r="L96">
            <v>0</v>
          </cell>
          <cell r="M96">
            <v>0</v>
          </cell>
          <cell r="N96">
            <v>0</v>
          </cell>
          <cell r="O96">
            <v>0</v>
          </cell>
          <cell r="P96">
            <v>0</v>
          </cell>
          <cell r="Q96">
            <v>9</v>
          </cell>
          <cell r="R96">
            <v>0</v>
          </cell>
          <cell r="S96">
            <v>0</v>
          </cell>
          <cell r="T96">
            <v>0</v>
          </cell>
          <cell r="U96">
            <v>0</v>
          </cell>
          <cell r="V96">
            <v>0</v>
          </cell>
          <cell r="W96">
            <v>0</v>
          </cell>
          <cell r="X96">
            <v>0</v>
          </cell>
        </row>
        <row r="97">
          <cell r="A97" t="str">
            <v>100501</v>
          </cell>
          <cell r="B97" t="str">
            <v>TACONIC HILLS</v>
          </cell>
          <cell r="C97">
            <v>49</v>
          </cell>
          <cell r="D97">
            <v>49</v>
          </cell>
          <cell r="E97" t="str">
            <v>Same</v>
          </cell>
          <cell r="F97" t="str">
            <v>Less Than</v>
          </cell>
          <cell r="G97">
            <v>0</v>
          </cell>
          <cell r="H97">
            <v>0</v>
          </cell>
          <cell r="I97">
            <v>0</v>
          </cell>
          <cell r="J97">
            <v>0</v>
          </cell>
          <cell r="K97">
            <v>47</v>
          </cell>
          <cell r="L97">
            <v>0</v>
          </cell>
          <cell r="M97">
            <v>0</v>
          </cell>
          <cell r="N97">
            <v>0</v>
          </cell>
          <cell r="O97">
            <v>0</v>
          </cell>
          <cell r="P97">
            <v>0</v>
          </cell>
          <cell r="Q97">
            <v>2</v>
          </cell>
          <cell r="R97">
            <v>0</v>
          </cell>
          <cell r="S97">
            <v>0</v>
          </cell>
          <cell r="T97">
            <v>0</v>
          </cell>
          <cell r="U97">
            <v>0</v>
          </cell>
          <cell r="V97">
            <v>0</v>
          </cell>
          <cell r="W97">
            <v>0</v>
          </cell>
          <cell r="X97">
            <v>0</v>
          </cell>
        </row>
        <row r="98">
          <cell r="A98" t="str">
            <v>100902</v>
          </cell>
          <cell r="B98" t="str">
            <v>GERMANTOWN</v>
          </cell>
          <cell r="C98">
            <v>32</v>
          </cell>
          <cell r="D98">
            <v>0</v>
          </cell>
          <cell r="E98" t="str">
            <v>Different</v>
          </cell>
          <cell r="F98" t="str">
            <v>Greater Than</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101001</v>
          </cell>
          <cell r="B99" t="str">
            <v>CHATHAM</v>
          </cell>
          <cell r="C99">
            <v>9</v>
          </cell>
          <cell r="D99">
            <v>0</v>
          </cell>
          <cell r="E99" t="str">
            <v>Different</v>
          </cell>
          <cell r="F99" t="str">
            <v>Greater Than</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101300</v>
          </cell>
          <cell r="B100" t="str">
            <v>HUDSON</v>
          </cell>
          <cell r="C100">
            <v>31</v>
          </cell>
          <cell r="D100">
            <v>21</v>
          </cell>
          <cell r="E100" t="str">
            <v>Different</v>
          </cell>
          <cell r="F100" t="str">
            <v>Greater Than</v>
          </cell>
          <cell r="G100">
            <v>0</v>
          </cell>
          <cell r="H100">
            <v>0</v>
          </cell>
          <cell r="I100">
            <v>0</v>
          </cell>
          <cell r="J100">
            <v>0</v>
          </cell>
          <cell r="K100">
            <v>18</v>
          </cell>
          <cell r="L100">
            <v>0</v>
          </cell>
          <cell r="M100">
            <v>0</v>
          </cell>
          <cell r="N100">
            <v>0</v>
          </cell>
          <cell r="O100">
            <v>0</v>
          </cell>
          <cell r="P100">
            <v>0</v>
          </cell>
          <cell r="Q100">
            <v>3</v>
          </cell>
          <cell r="R100">
            <v>0</v>
          </cell>
          <cell r="S100">
            <v>0</v>
          </cell>
          <cell r="T100">
            <v>0</v>
          </cell>
          <cell r="U100">
            <v>0</v>
          </cell>
          <cell r="V100">
            <v>0</v>
          </cell>
          <cell r="W100">
            <v>0</v>
          </cell>
          <cell r="X100">
            <v>0</v>
          </cell>
        </row>
        <row r="101">
          <cell r="A101" t="str">
            <v>101401</v>
          </cell>
          <cell r="B101" t="str">
            <v>KINDERHOOK</v>
          </cell>
          <cell r="C101">
            <v>0</v>
          </cell>
          <cell r="D101">
            <v>0</v>
          </cell>
          <cell r="E101" t="str">
            <v>Same</v>
          </cell>
          <cell r="F101" t="str">
            <v>Less Than</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101601</v>
          </cell>
          <cell r="B102" t="str">
            <v>NEW LEBANON</v>
          </cell>
          <cell r="C102">
            <v>15</v>
          </cell>
          <cell r="D102">
            <v>0</v>
          </cell>
          <cell r="E102" t="str">
            <v>Different</v>
          </cell>
          <cell r="F102" t="str">
            <v>Greater Than</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110101</v>
          </cell>
          <cell r="B103" t="str">
            <v>CINCINNATUS</v>
          </cell>
          <cell r="C103">
            <v>27</v>
          </cell>
          <cell r="D103">
            <v>28</v>
          </cell>
          <cell r="E103" t="str">
            <v>Different</v>
          </cell>
          <cell r="F103" t="str">
            <v>Less Than</v>
          </cell>
          <cell r="G103">
            <v>0</v>
          </cell>
          <cell r="H103">
            <v>0</v>
          </cell>
          <cell r="I103">
            <v>0</v>
          </cell>
          <cell r="J103">
            <v>0</v>
          </cell>
          <cell r="K103">
            <v>27</v>
          </cell>
          <cell r="L103">
            <v>0</v>
          </cell>
          <cell r="M103">
            <v>0</v>
          </cell>
          <cell r="N103">
            <v>0</v>
          </cell>
          <cell r="O103">
            <v>0</v>
          </cell>
          <cell r="P103">
            <v>0</v>
          </cell>
          <cell r="Q103">
            <v>0</v>
          </cell>
          <cell r="R103">
            <v>0</v>
          </cell>
          <cell r="S103">
            <v>0</v>
          </cell>
          <cell r="T103">
            <v>0</v>
          </cell>
          <cell r="U103">
            <v>0</v>
          </cell>
          <cell r="V103">
            <v>0</v>
          </cell>
          <cell r="W103">
            <v>1</v>
          </cell>
          <cell r="X103">
            <v>0</v>
          </cell>
        </row>
        <row r="104">
          <cell r="A104" t="str">
            <v>110200</v>
          </cell>
          <cell r="B104" t="str">
            <v>CORTLAND</v>
          </cell>
          <cell r="C104">
            <v>113</v>
          </cell>
          <cell r="D104">
            <v>114</v>
          </cell>
          <cell r="E104" t="str">
            <v>Different</v>
          </cell>
          <cell r="F104" t="str">
            <v>Less Than</v>
          </cell>
          <cell r="G104">
            <v>0</v>
          </cell>
          <cell r="H104">
            <v>0</v>
          </cell>
          <cell r="I104">
            <v>0</v>
          </cell>
          <cell r="J104">
            <v>0</v>
          </cell>
          <cell r="K104">
            <v>0</v>
          </cell>
          <cell r="L104">
            <v>0</v>
          </cell>
          <cell r="M104">
            <v>1</v>
          </cell>
          <cell r="N104">
            <v>112</v>
          </cell>
          <cell r="O104">
            <v>0</v>
          </cell>
          <cell r="P104">
            <v>0</v>
          </cell>
          <cell r="Q104">
            <v>0</v>
          </cell>
          <cell r="R104">
            <v>0</v>
          </cell>
          <cell r="S104">
            <v>0</v>
          </cell>
          <cell r="T104">
            <v>1</v>
          </cell>
          <cell r="U104">
            <v>0</v>
          </cell>
          <cell r="V104">
            <v>0</v>
          </cell>
          <cell r="W104">
            <v>0</v>
          </cell>
          <cell r="X104">
            <v>0</v>
          </cell>
        </row>
        <row r="105">
          <cell r="A105" t="str">
            <v>110304</v>
          </cell>
          <cell r="B105" t="str">
            <v>MCGRAW</v>
          </cell>
          <cell r="C105">
            <v>19</v>
          </cell>
          <cell r="D105">
            <v>19</v>
          </cell>
          <cell r="E105" t="str">
            <v>Same</v>
          </cell>
          <cell r="F105" t="str">
            <v>Less Than</v>
          </cell>
          <cell r="G105">
            <v>0</v>
          </cell>
          <cell r="H105">
            <v>0</v>
          </cell>
          <cell r="I105">
            <v>0</v>
          </cell>
          <cell r="J105">
            <v>0</v>
          </cell>
          <cell r="K105">
            <v>19</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110701</v>
          </cell>
          <cell r="B106" t="str">
            <v>HOMER</v>
          </cell>
          <cell r="C106">
            <v>70</v>
          </cell>
          <cell r="D106">
            <v>18</v>
          </cell>
          <cell r="E106" t="str">
            <v>Different</v>
          </cell>
          <cell r="F106" t="str">
            <v>Greater Than</v>
          </cell>
          <cell r="G106">
            <v>0</v>
          </cell>
          <cell r="H106">
            <v>0</v>
          </cell>
          <cell r="I106">
            <v>0</v>
          </cell>
          <cell r="J106">
            <v>0</v>
          </cell>
          <cell r="K106">
            <v>18</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110901</v>
          </cell>
          <cell r="B107" t="str">
            <v>MARATHON</v>
          </cell>
          <cell r="C107">
            <v>15</v>
          </cell>
          <cell r="D107">
            <v>15</v>
          </cell>
          <cell r="E107" t="str">
            <v>Same</v>
          </cell>
          <cell r="F107" t="str">
            <v>Less Than</v>
          </cell>
          <cell r="G107">
            <v>0</v>
          </cell>
          <cell r="H107">
            <v>0</v>
          </cell>
          <cell r="I107">
            <v>0</v>
          </cell>
          <cell r="J107">
            <v>0</v>
          </cell>
          <cell r="K107">
            <v>15</v>
          </cell>
          <cell r="L107">
            <v>0</v>
          </cell>
          <cell r="M107">
            <v>0</v>
          </cell>
          <cell r="N107">
            <v>0</v>
          </cell>
          <cell r="O107">
            <v>0</v>
          </cell>
          <cell r="P107">
            <v>0</v>
          </cell>
          <cell r="Q107">
            <v>0</v>
          </cell>
          <cell r="R107">
            <v>0</v>
          </cell>
          <cell r="S107">
            <v>0</v>
          </cell>
          <cell r="T107">
            <v>0</v>
          </cell>
          <cell r="U107">
            <v>0</v>
          </cell>
          <cell r="V107">
            <v>0</v>
          </cell>
          <cell r="W107">
            <v>0</v>
          </cell>
          <cell r="X107">
            <v>0</v>
          </cell>
        </row>
        <row r="108">
          <cell r="A108" t="str">
            <v>120102</v>
          </cell>
          <cell r="B108" t="str">
            <v>ANDES</v>
          </cell>
          <cell r="C108">
            <v>0</v>
          </cell>
          <cell r="D108">
            <v>0</v>
          </cell>
          <cell r="E108" t="str">
            <v>Same</v>
          </cell>
          <cell r="F108" t="str">
            <v>Less Than</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row>
        <row r="109">
          <cell r="A109" t="str">
            <v>120301</v>
          </cell>
          <cell r="B109" t="str">
            <v>DOWNSVILLE</v>
          </cell>
          <cell r="C109">
            <v>14</v>
          </cell>
          <cell r="D109">
            <v>0</v>
          </cell>
          <cell r="E109" t="str">
            <v>Different</v>
          </cell>
          <cell r="F109" t="str">
            <v>Greater Than</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row>
        <row r="110">
          <cell r="A110" t="str">
            <v>120401</v>
          </cell>
          <cell r="B110" t="str">
            <v>CHARLOTTE VALLEY</v>
          </cell>
          <cell r="C110">
            <v>13</v>
          </cell>
          <cell r="D110">
            <v>14</v>
          </cell>
          <cell r="E110" t="str">
            <v>Different</v>
          </cell>
          <cell r="F110" t="str">
            <v>Less Than</v>
          </cell>
          <cell r="G110">
            <v>0</v>
          </cell>
          <cell r="H110">
            <v>0</v>
          </cell>
          <cell r="I110">
            <v>0</v>
          </cell>
          <cell r="J110">
            <v>0</v>
          </cell>
          <cell r="K110">
            <v>13</v>
          </cell>
          <cell r="L110">
            <v>0</v>
          </cell>
          <cell r="M110">
            <v>0</v>
          </cell>
          <cell r="N110">
            <v>0</v>
          </cell>
          <cell r="O110">
            <v>0</v>
          </cell>
          <cell r="P110">
            <v>0</v>
          </cell>
          <cell r="Q110">
            <v>0</v>
          </cell>
          <cell r="R110">
            <v>0</v>
          </cell>
          <cell r="S110">
            <v>0</v>
          </cell>
          <cell r="T110">
            <v>0</v>
          </cell>
          <cell r="U110">
            <v>0</v>
          </cell>
          <cell r="V110">
            <v>0</v>
          </cell>
          <cell r="W110">
            <v>1</v>
          </cell>
          <cell r="X110">
            <v>0</v>
          </cell>
        </row>
        <row r="111">
          <cell r="A111" t="str">
            <v>120501</v>
          </cell>
          <cell r="B111" t="str">
            <v>DELAWARE ACADEMY-DELHI</v>
          </cell>
          <cell r="C111">
            <v>0</v>
          </cell>
          <cell r="D111">
            <v>0</v>
          </cell>
          <cell r="E111" t="str">
            <v>Same</v>
          </cell>
          <cell r="F111" t="str">
            <v>Less Than</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row>
        <row r="112">
          <cell r="A112" t="str">
            <v>120701</v>
          </cell>
          <cell r="B112" t="str">
            <v>FRANKLIN</v>
          </cell>
          <cell r="C112">
            <v>7</v>
          </cell>
          <cell r="D112">
            <v>0</v>
          </cell>
          <cell r="E112" t="str">
            <v>Different</v>
          </cell>
          <cell r="F112" t="str">
            <v>Greater Than</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120906</v>
          </cell>
          <cell r="B113" t="str">
            <v>HANCOCK</v>
          </cell>
          <cell r="C113">
            <v>8</v>
          </cell>
          <cell r="D113">
            <v>0</v>
          </cell>
          <cell r="E113" t="str">
            <v>Different</v>
          </cell>
          <cell r="F113" t="str">
            <v>Greater Than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row>
        <row r="114">
          <cell r="A114" t="str">
            <v>121401</v>
          </cell>
          <cell r="B114" t="str">
            <v>MARGARETVILLE</v>
          </cell>
          <cell r="C114">
            <v>7</v>
          </cell>
          <cell r="D114">
            <v>7</v>
          </cell>
          <cell r="E114" t="str">
            <v>Same</v>
          </cell>
          <cell r="F114" t="str">
            <v>Less Than</v>
          </cell>
          <cell r="G114">
            <v>0</v>
          </cell>
          <cell r="H114">
            <v>0</v>
          </cell>
          <cell r="I114">
            <v>0</v>
          </cell>
          <cell r="J114">
            <v>0</v>
          </cell>
          <cell r="K114">
            <v>7</v>
          </cell>
          <cell r="L114">
            <v>0</v>
          </cell>
          <cell r="M114">
            <v>0</v>
          </cell>
          <cell r="N114">
            <v>0</v>
          </cell>
          <cell r="O114">
            <v>0</v>
          </cell>
          <cell r="P114">
            <v>0</v>
          </cell>
          <cell r="Q114">
            <v>0</v>
          </cell>
          <cell r="R114">
            <v>0</v>
          </cell>
          <cell r="S114">
            <v>0</v>
          </cell>
          <cell r="T114">
            <v>0</v>
          </cell>
          <cell r="U114">
            <v>0</v>
          </cell>
          <cell r="V114">
            <v>0</v>
          </cell>
          <cell r="W114">
            <v>0</v>
          </cell>
          <cell r="X114">
            <v>0</v>
          </cell>
        </row>
        <row r="115">
          <cell r="A115" t="str">
            <v>121502</v>
          </cell>
          <cell r="B115" t="str">
            <v>ROXBURY</v>
          </cell>
          <cell r="C115">
            <v>10</v>
          </cell>
          <cell r="D115">
            <v>11</v>
          </cell>
          <cell r="E115" t="str">
            <v>Different</v>
          </cell>
          <cell r="F115" t="str">
            <v>Less Than</v>
          </cell>
          <cell r="G115">
            <v>0</v>
          </cell>
          <cell r="H115">
            <v>0</v>
          </cell>
          <cell r="I115">
            <v>0</v>
          </cell>
          <cell r="J115">
            <v>0</v>
          </cell>
          <cell r="K115">
            <v>10</v>
          </cell>
          <cell r="L115">
            <v>0</v>
          </cell>
          <cell r="M115">
            <v>0</v>
          </cell>
          <cell r="N115">
            <v>0</v>
          </cell>
          <cell r="O115">
            <v>0</v>
          </cell>
          <cell r="P115">
            <v>0</v>
          </cell>
          <cell r="Q115">
            <v>0</v>
          </cell>
          <cell r="R115">
            <v>0</v>
          </cell>
          <cell r="S115">
            <v>0</v>
          </cell>
          <cell r="T115">
            <v>0</v>
          </cell>
          <cell r="U115">
            <v>0</v>
          </cell>
          <cell r="V115">
            <v>0</v>
          </cell>
          <cell r="W115">
            <v>1</v>
          </cell>
          <cell r="X115">
            <v>0</v>
          </cell>
        </row>
        <row r="116">
          <cell r="A116" t="str">
            <v>121601</v>
          </cell>
          <cell r="B116" t="str">
            <v>SIDNEY</v>
          </cell>
          <cell r="C116">
            <v>0</v>
          </cell>
          <cell r="D116">
            <v>0</v>
          </cell>
          <cell r="E116" t="str">
            <v>Same</v>
          </cell>
          <cell r="F116" t="str">
            <v>Less Than</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121701</v>
          </cell>
          <cell r="B117" t="str">
            <v>STAMFORD</v>
          </cell>
          <cell r="C117">
            <v>6</v>
          </cell>
          <cell r="D117">
            <v>4</v>
          </cell>
          <cell r="E117" t="str">
            <v>Different</v>
          </cell>
          <cell r="F117" t="str">
            <v>Greater Than</v>
          </cell>
          <cell r="G117">
            <v>0</v>
          </cell>
          <cell r="H117">
            <v>1</v>
          </cell>
          <cell r="I117">
            <v>0</v>
          </cell>
          <cell r="J117">
            <v>0</v>
          </cell>
          <cell r="K117">
            <v>3</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121702</v>
          </cell>
          <cell r="B118" t="str">
            <v>SOUTH KORTRIGHT</v>
          </cell>
          <cell r="C118">
            <v>8</v>
          </cell>
          <cell r="D118">
            <v>8</v>
          </cell>
          <cell r="E118" t="str">
            <v>Same</v>
          </cell>
          <cell r="F118" t="str">
            <v>Less Than</v>
          </cell>
          <cell r="G118">
            <v>0</v>
          </cell>
          <cell r="H118">
            <v>0</v>
          </cell>
          <cell r="I118">
            <v>0</v>
          </cell>
          <cell r="J118">
            <v>0</v>
          </cell>
          <cell r="K118">
            <v>8</v>
          </cell>
          <cell r="L118">
            <v>0</v>
          </cell>
          <cell r="M118">
            <v>0</v>
          </cell>
          <cell r="N118">
            <v>0</v>
          </cell>
          <cell r="O118">
            <v>0</v>
          </cell>
          <cell r="P118">
            <v>0</v>
          </cell>
          <cell r="Q118">
            <v>0</v>
          </cell>
          <cell r="R118">
            <v>0</v>
          </cell>
          <cell r="S118">
            <v>0</v>
          </cell>
          <cell r="T118">
            <v>0</v>
          </cell>
          <cell r="U118">
            <v>0</v>
          </cell>
          <cell r="V118">
            <v>0</v>
          </cell>
          <cell r="W118">
            <v>0</v>
          </cell>
          <cell r="X118">
            <v>0</v>
          </cell>
        </row>
        <row r="119">
          <cell r="A119" t="str">
            <v>121901</v>
          </cell>
          <cell r="B119" t="str">
            <v>WALTON</v>
          </cell>
          <cell r="C119">
            <v>14</v>
          </cell>
          <cell r="D119">
            <v>14</v>
          </cell>
          <cell r="E119" t="str">
            <v>Same</v>
          </cell>
          <cell r="F119" t="str">
            <v>Less Than</v>
          </cell>
          <cell r="G119">
            <v>0</v>
          </cell>
          <cell r="H119">
            <v>14</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130200</v>
          </cell>
          <cell r="B120" t="str">
            <v>BEACON</v>
          </cell>
          <cell r="C120">
            <v>105</v>
          </cell>
          <cell r="D120">
            <v>105</v>
          </cell>
          <cell r="E120" t="str">
            <v>Same</v>
          </cell>
          <cell r="F120" t="str">
            <v>Less Than</v>
          </cell>
          <cell r="G120">
            <v>0</v>
          </cell>
          <cell r="H120">
            <v>90</v>
          </cell>
          <cell r="I120">
            <v>0</v>
          </cell>
          <cell r="J120">
            <v>0</v>
          </cell>
          <cell r="K120">
            <v>0</v>
          </cell>
          <cell r="L120">
            <v>0</v>
          </cell>
          <cell r="M120">
            <v>0</v>
          </cell>
          <cell r="N120">
            <v>15</v>
          </cell>
          <cell r="O120">
            <v>0</v>
          </cell>
          <cell r="P120">
            <v>0</v>
          </cell>
          <cell r="Q120">
            <v>0</v>
          </cell>
          <cell r="R120">
            <v>0</v>
          </cell>
          <cell r="S120">
            <v>0</v>
          </cell>
          <cell r="T120">
            <v>0</v>
          </cell>
          <cell r="U120">
            <v>0</v>
          </cell>
          <cell r="V120">
            <v>0</v>
          </cell>
          <cell r="W120">
            <v>0</v>
          </cell>
          <cell r="X120">
            <v>0</v>
          </cell>
        </row>
        <row r="121">
          <cell r="A121" t="str">
            <v>130502</v>
          </cell>
          <cell r="B121" t="str">
            <v>DOVER</v>
          </cell>
          <cell r="C121">
            <v>19</v>
          </cell>
          <cell r="D121">
            <v>19</v>
          </cell>
          <cell r="E121" t="str">
            <v>Same</v>
          </cell>
          <cell r="F121" t="str">
            <v>Less Than</v>
          </cell>
          <cell r="G121">
            <v>0</v>
          </cell>
          <cell r="H121">
            <v>0</v>
          </cell>
          <cell r="I121">
            <v>0</v>
          </cell>
          <cell r="J121">
            <v>0</v>
          </cell>
          <cell r="K121">
            <v>0</v>
          </cell>
          <cell r="L121">
            <v>0</v>
          </cell>
          <cell r="M121">
            <v>0</v>
          </cell>
          <cell r="N121">
            <v>18</v>
          </cell>
          <cell r="O121">
            <v>1</v>
          </cell>
          <cell r="P121">
            <v>0</v>
          </cell>
          <cell r="Q121">
            <v>0</v>
          </cell>
          <cell r="R121">
            <v>0</v>
          </cell>
          <cell r="S121">
            <v>0</v>
          </cell>
          <cell r="T121">
            <v>0</v>
          </cell>
          <cell r="U121">
            <v>0</v>
          </cell>
          <cell r="V121">
            <v>0</v>
          </cell>
          <cell r="W121">
            <v>0</v>
          </cell>
          <cell r="X121">
            <v>0</v>
          </cell>
        </row>
        <row r="122">
          <cell r="A122" t="str">
            <v>130801</v>
          </cell>
          <cell r="B122" t="str">
            <v>HYDE PARK</v>
          </cell>
          <cell r="C122">
            <v>112</v>
          </cell>
          <cell r="D122">
            <v>0</v>
          </cell>
          <cell r="E122" t="str">
            <v>Different</v>
          </cell>
          <cell r="F122" t="str">
            <v>Greater Than</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row>
        <row r="123">
          <cell r="A123" t="str">
            <v>131101</v>
          </cell>
          <cell r="B123" t="str">
            <v>NORTHEAST</v>
          </cell>
          <cell r="C123">
            <v>18</v>
          </cell>
          <cell r="D123">
            <v>18</v>
          </cell>
          <cell r="E123" t="str">
            <v>Same</v>
          </cell>
          <cell r="F123" t="str">
            <v>Less Than</v>
          </cell>
          <cell r="G123">
            <v>0</v>
          </cell>
          <cell r="H123">
            <v>13</v>
          </cell>
          <cell r="I123">
            <v>0</v>
          </cell>
          <cell r="J123">
            <v>0</v>
          </cell>
          <cell r="K123">
            <v>1</v>
          </cell>
          <cell r="L123">
            <v>0</v>
          </cell>
          <cell r="M123">
            <v>0</v>
          </cell>
          <cell r="N123">
            <v>0</v>
          </cell>
          <cell r="O123">
            <v>0</v>
          </cell>
          <cell r="P123">
            <v>0</v>
          </cell>
          <cell r="Q123">
            <v>4</v>
          </cell>
          <cell r="R123">
            <v>0</v>
          </cell>
          <cell r="S123">
            <v>0</v>
          </cell>
          <cell r="T123">
            <v>0</v>
          </cell>
          <cell r="U123">
            <v>0</v>
          </cell>
          <cell r="V123">
            <v>0</v>
          </cell>
          <cell r="W123">
            <v>0</v>
          </cell>
          <cell r="X123">
            <v>0</v>
          </cell>
        </row>
        <row r="124">
          <cell r="A124" t="str">
            <v>131201</v>
          </cell>
          <cell r="B124" t="str">
            <v>PAWLING</v>
          </cell>
          <cell r="C124">
            <v>0</v>
          </cell>
          <cell r="D124">
            <v>0</v>
          </cell>
          <cell r="E124" t="str">
            <v>Same</v>
          </cell>
          <cell r="F124" t="str">
            <v>Less Than</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131301</v>
          </cell>
          <cell r="B125" t="str">
            <v>PINE PLAINS</v>
          </cell>
          <cell r="C125">
            <v>40</v>
          </cell>
          <cell r="D125">
            <v>0</v>
          </cell>
          <cell r="E125" t="str">
            <v>Different</v>
          </cell>
          <cell r="F125" t="str">
            <v>Greater Than</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row>
        <row r="126">
          <cell r="A126" t="str">
            <v>131500</v>
          </cell>
          <cell r="B126" t="str">
            <v>POUGHKEEPSIE</v>
          </cell>
          <cell r="C126">
            <v>86</v>
          </cell>
          <cell r="D126">
            <v>86</v>
          </cell>
          <cell r="E126" t="str">
            <v>Same</v>
          </cell>
          <cell r="F126" t="str">
            <v>Less Than</v>
          </cell>
          <cell r="G126">
            <v>0</v>
          </cell>
          <cell r="H126">
            <v>73</v>
          </cell>
          <cell r="I126">
            <v>1</v>
          </cell>
          <cell r="J126">
            <v>0</v>
          </cell>
          <cell r="K126">
            <v>0</v>
          </cell>
          <cell r="L126">
            <v>0</v>
          </cell>
          <cell r="M126">
            <v>0</v>
          </cell>
          <cell r="N126">
            <v>12</v>
          </cell>
          <cell r="O126">
            <v>0</v>
          </cell>
          <cell r="P126">
            <v>0</v>
          </cell>
          <cell r="Q126">
            <v>0</v>
          </cell>
          <cell r="R126">
            <v>0</v>
          </cell>
          <cell r="S126">
            <v>0</v>
          </cell>
          <cell r="T126">
            <v>0</v>
          </cell>
          <cell r="U126">
            <v>0</v>
          </cell>
          <cell r="V126">
            <v>0</v>
          </cell>
          <cell r="W126">
            <v>0</v>
          </cell>
          <cell r="X126">
            <v>0</v>
          </cell>
        </row>
        <row r="127">
          <cell r="A127" t="str">
            <v>131601</v>
          </cell>
          <cell r="B127" t="str">
            <v>ARLINGTON</v>
          </cell>
          <cell r="C127">
            <v>0</v>
          </cell>
          <cell r="D127">
            <v>0</v>
          </cell>
          <cell r="E127" t="str">
            <v>Same</v>
          </cell>
          <cell r="F127" t="str">
            <v>Less Than</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row>
        <row r="128">
          <cell r="A128" t="str">
            <v>131602</v>
          </cell>
          <cell r="B128" t="str">
            <v>SPACKENKILL</v>
          </cell>
          <cell r="C128">
            <v>0</v>
          </cell>
          <cell r="D128">
            <v>0</v>
          </cell>
          <cell r="E128" t="str">
            <v>Same</v>
          </cell>
          <cell r="F128" t="str">
            <v>Less Than</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row>
        <row r="129">
          <cell r="A129" t="str">
            <v>131701</v>
          </cell>
          <cell r="B129" t="str">
            <v>RED HOOK</v>
          </cell>
          <cell r="C129">
            <v>7</v>
          </cell>
          <cell r="D129">
            <v>0</v>
          </cell>
          <cell r="E129" t="str">
            <v>Different</v>
          </cell>
          <cell r="F129" t="str">
            <v>Greater Than</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row>
        <row r="130">
          <cell r="A130" t="str">
            <v>131801</v>
          </cell>
          <cell r="B130" t="str">
            <v>RHINEBECK</v>
          </cell>
          <cell r="C130">
            <v>0</v>
          </cell>
          <cell r="D130">
            <v>0</v>
          </cell>
          <cell r="E130" t="str">
            <v>Same</v>
          </cell>
          <cell r="F130" t="str">
            <v>Less Than</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row>
        <row r="131">
          <cell r="A131" t="str">
            <v>132101</v>
          </cell>
          <cell r="B131" t="str">
            <v>WAPPINGERS</v>
          </cell>
          <cell r="C131">
            <v>0</v>
          </cell>
          <cell r="D131">
            <v>0</v>
          </cell>
          <cell r="E131" t="str">
            <v>Same</v>
          </cell>
          <cell r="F131" t="str">
            <v>Less Than</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row>
        <row r="132">
          <cell r="A132" t="str">
            <v>132201</v>
          </cell>
          <cell r="B132" t="str">
            <v>MILLBROOK</v>
          </cell>
          <cell r="C132">
            <v>0</v>
          </cell>
          <cell r="D132">
            <v>0</v>
          </cell>
          <cell r="E132" t="str">
            <v>Same</v>
          </cell>
          <cell r="F132" t="str">
            <v>Less Than</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row>
        <row r="133">
          <cell r="A133" t="str">
            <v>140101</v>
          </cell>
          <cell r="B133" t="str">
            <v>ALDEN</v>
          </cell>
          <cell r="C133">
            <v>52</v>
          </cell>
          <cell r="D133">
            <v>52</v>
          </cell>
          <cell r="E133" t="str">
            <v>Same</v>
          </cell>
          <cell r="F133" t="str">
            <v>Less Than</v>
          </cell>
          <cell r="G133">
            <v>0</v>
          </cell>
          <cell r="H133">
            <v>0</v>
          </cell>
          <cell r="I133">
            <v>0</v>
          </cell>
          <cell r="J133">
            <v>0</v>
          </cell>
          <cell r="K133">
            <v>0</v>
          </cell>
          <cell r="L133">
            <v>0</v>
          </cell>
          <cell r="M133">
            <v>0</v>
          </cell>
          <cell r="N133">
            <v>52</v>
          </cell>
          <cell r="O133">
            <v>0</v>
          </cell>
          <cell r="P133">
            <v>0</v>
          </cell>
          <cell r="Q133">
            <v>0</v>
          </cell>
          <cell r="R133">
            <v>0</v>
          </cell>
          <cell r="S133">
            <v>0</v>
          </cell>
          <cell r="T133">
            <v>0</v>
          </cell>
          <cell r="U133">
            <v>0</v>
          </cell>
          <cell r="V133">
            <v>0</v>
          </cell>
          <cell r="W133">
            <v>0</v>
          </cell>
          <cell r="X133">
            <v>0</v>
          </cell>
        </row>
        <row r="134">
          <cell r="A134" t="str">
            <v>140201</v>
          </cell>
          <cell r="B134" t="str">
            <v>AMHERST</v>
          </cell>
          <cell r="C134">
            <v>79</v>
          </cell>
          <cell r="D134">
            <v>79</v>
          </cell>
          <cell r="E134" t="str">
            <v>Same</v>
          </cell>
          <cell r="F134" t="str">
            <v>Less Than</v>
          </cell>
          <cell r="G134">
            <v>0</v>
          </cell>
          <cell r="H134">
            <v>35</v>
          </cell>
          <cell r="I134">
            <v>1</v>
          </cell>
          <cell r="J134">
            <v>0</v>
          </cell>
          <cell r="K134">
            <v>0</v>
          </cell>
          <cell r="L134">
            <v>0</v>
          </cell>
          <cell r="M134">
            <v>0</v>
          </cell>
          <cell r="N134">
            <v>43</v>
          </cell>
          <cell r="O134">
            <v>0</v>
          </cell>
          <cell r="P134">
            <v>0</v>
          </cell>
          <cell r="Q134">
            <v>0</v>
          </cell>
          <cell r="R134">
            <v>0</v>
          </cell>
          <cell r="S134">
            <v>0</v>
          </cell>
          <cell r="T134">
            <v>0</v>
          </cell>
          <cell r="U134">
            <v>0</v>
          </cell>
          <cell r="V134">
            <v>0</v>
          </cell>
          <cell r="W134">
            <v>0</v>
          </cell>
          <cell r="X134">
            <v>0</v>
          </cell>
        </row>
        <row r="135">
          <cell r="A135" t="str">
            <v>140203</v>
          </cell>
          <cell r="B135" t="str">
            <v>WILLIAMSVILLE</v>
          </cell>
          <cell r="C135">
            <v>201</v>
          </cell>
          <cell r="D135">
            <v>201</v>
          </cell>
          <cell r="E135" t="str">
            <v>Same</v>
          </cell>
          <cell r="F135" t="str">
            <v>Less Than</v>
          </cell>
          <cell r="G135">
            <v>0</v>
          </cell>
          <cell r="H135">
            <v>0</v>
          </cell>
          <cell r="I135">
            <v>0</v>
          </cell>
          <cell r="J135">
            <v>0</v>
          </cell>
          <cell r="K135">
            <v>0</v>
          </cell>
          <cell r="L135">
            <v>0</v>
          </cell>
          <cell r="M135">
            <v>0</v>
          </cell>
          <cell r="N135">
            <v>201</v>
          </cell>
          <cell r="O135">
            <v>0</v>
          </cell>
          <cell r="P135">
            <v>0</v>
          </cell>
          <cell r="Q135">
            <v>0</v>
          </cell>
          <cell r="R135">
            <v>0</v>
          </cell>
          <cell r="S135">
            <v>0</v>
          </cell>
          <cell r="T135">
            <v>0</v>
          </cell>
          <cell r="U135">
            <v>0</v>
          </cell>
          <cell r="V135">
            <v>0</v>
          </cell>
          <cell r="W135">
            <v>0</v>
          </cell>
          <cell r="X135">
            <v>0</v>
          </cell>
        </row>
        <row r="136">
          <cell r="A136" t="str">
            <v>140207</v>
          </cell>
          <cell r="B136" t="str">
            <v>SWEET HOME</v>
          </cell>
          <cell r="C136">
            <v>65</v>
          </cell>
          <cell r="D136">
            <v>65</v>
          </cell>
          <cell r="E136" t="str">
            <v>Same</v>
          </cell>
          <cell r="F136" t="str">
            <v>Less Than</v>
          </cell>
          <cell r="G136">
            <v>0</v>
          </cell>
          <cell r="H136">
            <v>0</v>
          </cell>
          <cell r="I136">
            <v>0</v>
          </cell>
          <cell r="J136">
            <v>0</v>
          </cell>
          <cell r="K136">
            <v>0</v>
          </cell>
          <cell r="L136">
            <v>0</v>
          </cell>
          <cell r="M136">
            <v>0</v>
          </cell>
          <cell r="N136">
            <v>65</v>
          </cell>
          <cell r="O136">
            <v>0</v>
          </cell>
          <cell r="P136">
            <v>0</v>
          </cell>
          <cell r="Q136">
            <v>0</v>
          </cell>
          <cell r="R136">
            <v>0</v>
          </cell>
          <cell r="S136">
            <v>0</v>
          </cell>
          <cell r="T136">
            <v>0</v>
          </cell>
          <cell r="U136">
            <v>0</v>
          </cell>
          <cell r="V136">
            <v>0</v>
          </cell>
          <cell r="W136">
            <v>0</v>
          </cell>
          <cell r="X136">
            <v>0</v>
          </cell>
        </row>
        <row r="137">
          <cell r="A137" t="str">
            <v>140301</v>
          </cell>
          <cell r="B137" t="str">
            <v>EAST AURORA</v>
          </cell>
          <cell r="C137">
            <v>0</v>
          </cell>
          <cell r="D137">
            <v>0</v>
          </cell>
          <cell r="E137" t="str">
            <v>Same</v>
          </cell>
          <cell r="F137" t="str">
            <v>Less Than</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row>
        <row r="138">
          <cell r="A138" t="str">
            <v>140600</v>
          </cell>
          <cell r="B138" t="str">
            <v>BUFFALO</v>
          </cell>
          <cell r="C138">
            <v>1340</v>
          </cell>
          <cell r="D138">
            <v>1197</v>
          </cell>
          <cell r="E138" t="str">
            <v>Different</v>
          </cell>
          <cell r="F138" t="str">
            <v>Greater Than</v>
          </cell>
          <cell r="G138">
            <v>0</v>
          </cell>
          <cell r="H138">
            <v>0</v>
          </cell>
          <cell r="I138">
            <v>0</v>
          </cell>
          <cell r="J138">
            <v>59</v>
          </cell>
          <cell r="K138">
            <v>824</v>
          </cell>
          <cell r="L138">
            <v>0</v>
          </cell>
          <cell r="M138">
            <v>14</v>
          </cell>
          <cell r="N138">
            <v>271</v>
          </cell>
          <cell r="O138">
            <v>0</v>
          </cell>
          <cell r="P138">
            <v>2</v>
          </cell>
          <cell r="Q138">
            <v>27</v>
          </cell>
          <cell r="R138">
            <v>0</v>
          </cell>
          <cell r="S138">
            <v>0</v>
          </cell>
          <cell r="T138">
            <v>0</v>
          </cell>
          <cell r="U138">
            <v>0</v>
          </cell>
          <cell r="V138">
            <v>0</v>
          </cell>
          <cell r="W138">
            <v>0</v>
          </cell>
          <cell r="X138">
            <v>0</v>
          </cell>
        </row>
        <row r="139">
          <cell r="A139" t="str">
            <v>140701</v>
          </cell>
          <cell r="B139" t="str">
            <v>CHEEKTOWAGA</v>
          </cell>
          <cell r="C139">
            <v>119</v>
          </cell>
          <cell r="D139">
            <v>119</v>
          </cell>
          <cell r="E139" t="str">
            <v>Same</v>
          </cell>
          <cell r="F139" t="str">
            <v>Less Than</v>
          </cell>
          <cell r="G139">
            <v>0</v>
          </cell>
          <cell r="H139">
            <v>0</v>
          </cell>
          <cell r="I139">
            <v>0</v>
          </cell>
          <cell r="J139">
            <v>0</v>
          </cell>
          <cell r="K139">
            <v>93</v>
          </cell>
          <cell r="L139">
            <v>0</v>
          </cell>
          <cell r="M139">
            <v>0</v>
          </cell>
          <cell r="N139">
            <v>0</v>
          </cell>
          <cell r="O139">
            <v>0</v>
          </cell>
          <cell r="P139">
            <v>17</v>
          </cell>
          <cell r="Q139">
            <v>9</v>
          </cell>
          <cell r="R139">
            <v>0</v>
          </cell>
          <cell r="S139">
            <v>0</v>
          </cell>
          <cell r="T139">
            <v>0</v>
          </cell>
          <cell r="U139">
            <v>0</v>
          </cell>
          <cell r="V139">
            <v>0</v>
          </cell>
          <cell r="W139">
            <v>0</v>
          </cell>
          <cell r="X139">
            <v>0</v>
          </cell>
        </row>
        <row r="140">
          <cell r="A140" t="str">
            <v>140702</v>
          </cell>
          <cell r="B140" t="str">
            <v>MARYVALE</v>
          </cell>
          <cell r="C140">
            <v>73</v>
          </cell>
          <cell r="D140">
            <v>73</v>
          </cell>
          <cell r="E140" t="str">
            <v>Same</v>
          </cell>
          <cell r="F140" t="str">
            <v>Less Than</v>
          </cell>
          <cell r="G140">
            <v>0</v>
          </cell>
          <cell r="H140">
            <v>69</v>
          </cell>
          <cell r="I140">
            <v>0</v>
          </cell>
          <cell r="J140">
            <v>0</v>
          </cell>
          <cell r="K140">
            <v>0</v>
          </cell>
          <cell r="L140">
            <v>0</v>
          </cell>
          <cell r="M140">
            <v>0</v>
          </cell>
          <cell r="N140">
            <v>4</v>
          </cell>
          <cell r="O140">
            <v>0</v>
          </cell>
          <cell r="P140">
            <v>0</v>
          </cell>
          <cell r="Q140">
            <v>0</v>
          </cell>
          <cell r="R140">
            <v>0</v>
          </cell>
          <cell r="S140">
            <v>0</v>
          </cell>
          <cell r="T140">
            <v>0</v>
          </cell>
          <cell r="U140">
            <v>0</v>
          </cell>
          <cell r="V140">
            <v>0</v>
          </cell>
          <cell r="W140">
            <v>0</v>
          </cell>
          <cell r="X140">
            <v>0</v>
          </cell>
        </row>
        <row r="141">
          <cell r="A141" t="str">
            <v>140703</v>
          </cell>
          <cell r="B141" t="str">
            <v>CLEVELAND HILL</v>
          </cell>
          <cell r="C141">
            <v>32</v>
          </cell>
          <cell r="D141">
            <v>32</v>
          </cell>
          <cell r="E141" t="str">
            <v>Same</v>
          </cell>
          <cell r="F141" t="str">
            <v>Less Than</v>
          </cell>
          <cell r="G141">
            <v>0</v>
          </cell>
          <cell r="H141">
            <v>30</v>
          </cell>
          <cell r="I141">
            <v>0</v>
          </cell>
          <cell r="J141">
            <v>0</v>
          </cell>
          <cell r="K141">
            <v>0</v>
          </cell>
          <cell r="L141">
            <v>0</v>
          </cell>
          <cell r="M141">
            <v>0</v>
          </cell>
          <cell r="N141">
            <v>2</v>
          </cell>
          <cell r="O141">
            <v>0</v>
          </cell>
          <cell r="P141">
            <v>0</v>
          </cell>
          <cell r="Q141">
            <v>0</v>
          </cell>
          <cell r="R141">
            <v>0</v>
          </cell>
          <cell r="S141">
            <v>0</v>
          </cell>
          <cell r="T141">
            <v>0</v>
          </cell>
          <cell r="U141">
            <v>0</v>
          </cell>
          <cell r="V141">
            <v>0</v>
          </cell>
          <cell r="W141">
            <v>0</v>
          </cell>
          <cell r="X141">
            <v>0</v>
          </cell>
        </row>
        <row r="142">
          <cell r="A142" t="str">
            <v>140707</v>
          </cell>
          <cell r="B142" t="str">
            <v>DEPEW</v>
          </cell>
          <cell r="C142">
            <v>54</v>
          </cell>
          <cell r="D142">
            <v>54</v>
          </cell>
          <cell r="E142" t="str">
            <v>Same</v>
          </cell>
          <cell r="F142" t="str">
            <v>Less Than</v>
          </cell>
          <cell r="G142">
            <v>0</v>
          </cell>
          <cell r="H142">
            <v>0</v>
          </cell>
          <cell r="I142">
            <v>0</v>
          </cell>
          <cell r="J142">
            <v>0</v>
          </cell>
          <cell r="K142">
            <v>0</v>
          </cell>
          <cell r="L142">
            <v>0</v>
          </cell>
          <cell r="M142">
            <v>0</v>
          </cell>
          <cell r="N142">
            <v>54</v>
          </cell>
          <cell r="O142">
            <v>0</v>
          </cell>
          <cell r="P142">
            <v>0</v>
          </cell>
          <cell r="Q142">
            <v>0</v>
          </cell>
          <cell r="R142">
            <v>0</v>
          </cell>
          <cell r="S142">
            <v>0</v>
          </cell>
          <cell r="T142">
            <v>0</v>
          </cell>
          <cell r="U142">
            <v>0</v>
          </cell>
          <cell r="V142">
            <v>0</v>
          </cell>
          <cell r="W142">
            <v>0</v>
          </cell>
          <cell r="X142">
            <v>0</v>
          </cell>
        </row>
        <row r="143">
          <cell r="A143" t="str">
            <v>140709</v>
          </cell>
          <cell r="B143" t="str">
            <v>SLOAN</v>
          </cell>
          <cell r="C143">
            <v>33</v>
          </cell>
          <cell r="D143">
            <v>33</v>
          </cell>
          <cell r="E143" t="str">
            <v>Same</v>
          </cell>
          <cell r="F143" t="str">
            <v>Less Than</v>
          </cell>
          <cell r="G143">
            <v>0</v>
          </cell>
          <cell r="H143">
            <v>33</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row>
        <row r="144">
          <cell r="A144" t="str">
            <v>140801</v>
          </cell>
          <cell r="B144" t="str">
            <v>CLARENCE</v>
          </cell>
          <cell r="C144">
            <v>90</v>
          </cell>
          <cell r="D144">
            <v>90</v>
          </cell>
          <cell r="E144" t="str">
            <v>Same</v>
          </cell>
          <cell r="F144" t="str">
            <v>Less Than</v>
          </cell>
          <cell r="G144">
            <v>0</v>
          </cell>
          <cell r="H144">
            <v>0</v>
          </cell>
          <cell r="I144">
            <v>0</v>
          </cell>
          <cell r="J144">
            <v>0</v>
          </cell>
          <cell r="K144">
            <v>0</v>
          </cell>
          <cell r="L144">
            <v>0</v>
          </cell>
          <cell r="M144">
            <v>0</v>
          </cell>
          <cell r="N144">
            <v>90</v>
          </cell>
          <cell r="O144">
            <v>0</v>
          </cell>
          <cell r="P144">
            <v>0</v>
          </cell>
          <cell r="Q144">
            <v>0</v>
          </cell>
          <cell r="R144">
            <v>0</v>
          </cell>
          <cell r="S144">
            <v>0</v>
          </cell>
          <cell r="T144">
            <v>0</v>
          </cell>
          <cell r="U144">
            <v>0</v>
          </cell>
          <cell r="V144">
            <v>0</v>
          </cell>
          <cell r="W144">
            <v>0</v>
          </cell>
          <cell r="X144">
            <v>0</v>
          </cell>
        </row>
        <row r="145">
          <cell r="A145" t="str">
            <v>141101</v>
          </cell>
          <cell r="B145" t="str">
            <v>SPRINGVILLE-GRIFF</v>
          </cell>
          <cell r="C145">
            <v>58</v>
          </cell>
          <cell r="D145">
            <v>57</v>
          </cell>
          <cell r="E145" t="str">
            <v>Different</v>
          </cell>
          <cell r="F145" t="str">
            <v>Greater Than</v>
          </cell>
          <cell r="G145">
            <v>0</v>
          </cell>
          <cell r="H145">
            <v>0</v>
          </cell>
          <cell r="I145">
            <v>0</v>
          </cell>
          <cell r="J145">
            <v>0</v>
          </cell>
          <cell r="K145">
            <v>0</v>
          </cell>
          <cell r="L145">
            <v>0</v>
          </cell>
          <cell r="M145">
            <v>0</v>
          </cell>
          <cell r="N145">
            <v>57</v>
          </cell>
          <cell r="O145">
            <v>0</v>
          </cell>
          <cell r="P145">
            <v>0</v>
          </cell>
          <cell r="Q145">
            <v>0</v>
          </cell>
          <cell r="R145">
            <v>0</v>
          </cell>
          <cell r="S145">
            <v>0</v>
          </cell>
          <cell r="T145">
            <v>0</v>
          </cell>
          <cell r="U145">
            <v>0</v>
          </cell>
          <cell r="V145">
            <v>0</v>
          </cell>
          <cell r="W145">
            <v>0</v>
          </cell>
          <cell r="X145">
            <v>0</v>
          </cell>
        </row>
        <row r="146">
          <cell r="A146" t="str">
            <v>141201</v>
          </cell>
          <cell r="B146" t="str">
            <v>EDEN</v>
          </cell>
          <cell r="C146">
            <v>48</v>
          </cell>
          <cell r="D146">
            <v>48</v>
          </cell>
          <cell r="E146" t="str">
            <v>Same</v>
          </cell>
          <cell r="F146" t="str">
            <v>Less Than</v>
          </cell>
          <cell r="G146">
            <v>0</v>
          </cell>
          <cell r="H146">
            <v>48</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row>
        <row r="147">
          <cell r="A147" t="str">
            <v>141301</v>
          </cell>
          <cell r="B147" t="str">
            <v>IROQUOIS</v>
          </cell>
          <cell r="C147">
            <v>0</v>
          </cell>
          <cell r="D147">
            <v>0</v>
          </cell>
          <cell r="E147" t="str">
            <v>Same</v>
          </cell>
          <cell r="F147" t="str">
            <v>Less Than</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row>
        <row r="148">
          <cell r="A148" t="str">
            <v>141401</v>
          </cell>
          <cell r="B148" t="str">
            <v>EVANS-BRANT</v>
          </cell>
          <cell r="C148">
            <v>37</v>
          </cell>
          <cell r="D148">
            <v>37</v>
          </cell>
          <cell r="E148" t="str">
            <v>Same</v>
          </cell>
          <cell r="F148" t="str">
            <v>Less Than</v>
          </cell>
          <cell r="G148">
            <v>0</v>
          </cell>
          <cell r="H148">
            <v>0</v>
          </cell>
          <cell r="I148">
            <v>0</v>
          </cell>
          <cell r="J148">
            <v>0</v>
          </cell>
          <cell r="K148">
            <v>0</v>
          </cell>
          <cell r="L148">
            <v>0</v>
          </cell>
          <cell r="M148">
            <v>0</v>
          </cell>
          <cell r="N148">
            <v>37</v>
          </cell>
          <cell r="O148">
            <v>0</v>
          </cell>
          <cell r="P148">
            <v>0</v>
          </cell>
          <cell r="Q148">
            <v>0</v>
          </cell>
          <cell r="R148">
            <v>0</v>
          </cell>
          <cell r="S148">
            <v>0</v>
          </cell>
          <cell r="T148">
            <v>0</v>
          </cell>
          <cell r="U148">
            <v>0</v>
          </cell>
          <cell r="V148">
            <v>0</v>
          </cell>
          <cell r="W148">
            <v>0</v>
          </cell>
          <cell r="X148">
            <v>0</v>
          </cell>
        </row>
        <row r="149">
          <cell r="A149" t="str">
            <v>141501</v>
          </cell>
          <cell r="B149" t="str">
            <v>GRAND ISLAND</v>
          </cell>
          <cell r="C149">
            <v>43</v>
          </cell>
          <cell r="D149">
            <v>43</v>
          </cell>
          <cell r="E149" t="str">
            <v>Same</v>
          </cell>
          <cell r="F149" t="str">
            <v>Less Than</v>
          </cell>
          <cell r="G149">
            <v>0</v>
          </cell>
          <cell r="H149">
            <v>36</v>
          </cell>
          <cell r="I149">
            <v>0</v>
          </cell>
          <cell r="J149">
            <v>0</v>
          </cell>
          <cell r="K149">
            <v>0</v>
          </cell>
          <cell r="L149">
            <v>0</v>
          </cell>
          <cell r="M149">
            <v>0</v>
          </cell>
          <cell r="N149">
            <v>7</v>
          </cell>
          <cell r="O149">
            <v>0</v>
          </cell>
          <cell r="P149">
            <v>0</v>
          </cell>
          <cell r="Q149">
            <v>0</v>
          </cell>
          <cell r="R149">
            <v>0</v>
          </cell>
          <cell r="S149">
            <v>0</v>
          </cell>
          <cell r="T149">
            <v>0</v>
          </cell>
          <cell r="U149">
            <v>0</v>
          </cell>
          <cell r="V149">
            <v>0</v>
          </cell>
          <cell r="W149">
            <v>0</v>
          </cell>
          <cell r="X149">
            <v>0</v>
          </cell>
        </row>
        <row r="150">
          <cell r="A150" t="str">
            <v>141601</v>
          </cell>
          <cell r="B150" t="str">
            <v>HAMBURG</v>
          </cell>
          <cell r="C150">
            <v>113</v>
          </cell>
          <cell r="D150">
            <v>113</v>
          </cell>
          <cell r="E150" t="str">
            <v>Same</v>
          </cell>
          <cell r="F150" t="str">
            <v>Less Than</v>
          </cell>
          <cell r="G150">
            <v>0</v>
          </cell>
          <cell r="H150">
            <v>95</v>
          </cell>
          <cell r="I150">
            <v>0</v>
          </cell>
          <cell r="J150">
            <v>0</v>
          </cell>
          <cell r="K150">
            <v>18</v>
          </cell>
          <cell r="L150">
            <v>0</v>
          </cell>
          <cell r="M150">
            <v>0</v>
          </cell>
          <cell r="N150">
            <v>0</v>
          </cell>
          <cell r="O150">
            <v>0</v>
          </cell>
          <cell r="P150">
            <v>0</v>
          </cell>
          <cell r="Q150">
            <v>0</v>
          </cell>
          <cell r="R150">
            <v>0</v>
          </cell>
          <cell r="S150">
            <v>0</v>
          </cell>
          <cell r="T150">
            <v>0</v>
          </cell>
          <cell r="U150">
            <v>0</v>
          </cell>
          <cell r="V150">
            <v>0</v>
          </cell>
          <cell r="W150">
            <v>0</v>
          </cell>
          <cell r="X150">
            <v>0</v>
          </cell>
        </row>
        <row r="151">
          <cell r="A151" t="str">
            <v>141604</v>
          </cell>
          <cell r="B151" t="str">
            <v>FRONTIER</v>
          </cell>
          <cell r="C151">
            <v>115</v>
          </cell>
          <cell r="D151">
            <v>115</v>
          </cell>
          <cell r="E151" t="str">
            <v>Same</v>
          </cell>
          <cell r="F151" t="str">
            <v>Less Than</v>
          </cell>
          <cell r="G151">
            <v>0</v>
          </cell>
          <cell r="H151">
            <v>0</v>
          </cell>
          <cell r="I151">
            <v>0</v>
          </cell>
          <cell r="J151">
            <v>0</v>
          </cell>
          <cell r="K151">
            <v>61</v>
          </cell>
          <cell r="L151">
            <v>0</v>
          </cell>
          <cell r="M151">
            <v>0</v>
          </cell>
          <cell r="N151">
            <v>36</v>
          </cell>
          <cell r="O151">
            <v>0</v>
          </cell>
          <cell r="P151">
            <v>0</v>
          </cell>
          <cell r="Q151">
            <v>18</v>
          </cell>
          <cell r="R151">
            <v>0</v>
          </cell>
          <cell r="S151">
            <v>0</v>
          </cell>
          <cell r="T151">
            <v>0</v>
          </cell>
          <cell r="U151">
            <v>0</v>
          </cell>
          <cell r="V151">
            <v>0</v>
          </cell>
          <cell r="W151">
            <v>0</v>
          </cell>
          <cell r="X151">
            <v>0</v>
          </cell>
        </row>
        <row r="152">
          <cell r="A152" t="str">
            <v>141701</v>
          </cell>
          <cell r="B152" t="str">
            <v>HOLLAND</v>
          </cell>
          <cell r="C152">
            <v>32</v>
          </cell>
          <cell r="D152">
            <v>32</v>
          </cell>
          <cell r="E152" t="str">
            <v>Same</v>
          </cell>
          <cell r="F152" t="str">
            <v>Less Than</v>
          </cell>
          <cell r="G152">
            <v>0</v>
          </cell>
          <cell r="H152">
            <v>0</v>
          </cell>
          <cell r="I152">
            <v>0</v>
          </cell>
          <cell r="J152">
            <v>0</v>
          </cell>
          <cell r="K152">
            <v>32</v>
          </cell>
          <cell r="L152">
            <v>0</v>
          </cell>
          <cell r="M152">
            <v>0</v>
          </cell>
          <cell r="N152">
            <v>0</v>
          </cell>
          <cell r="O152">
            <v>0</v>
          </cell>
          <cell r="P152">
            <v>0</v>
          </cell>
          <cell r="Q152">
            <v>0</v>
          </cell>
          <cell r="R152">
            <v>0</v>
          </cell>
          <cell r="S152">
            <v>0</v>
          </cell>
          <cell r="T152">
            <v>0</v>
          </cell>
          <cell r="U152">
            <v>0</v>
          </cell>
          <cell r="V152">
            <v>0</v>
          </cell>
          <cell r="W152">
            <v>0</v>
          </cell>
          <cell r="X152">
            <v>0</v>
          </cell>
        </row>
        <row r="153">
          <cell r="A153" t="str">
            <v>141800</v>
          </cell>
          <cell r="B153" t="str">
            <v>LACKAWANNA</v>
          </cell>
          <cell r="C153">
            <v>89</v>
          </cell>
          <cell r="D153">
            <v>89</v>
          </cell>
          <cell r="E153" t="str">
            <v>Same</v>
          </cell>
          <cell r="F153" t="str">
            <v>Less Than</v>
          </cell>
          <cell r="G153">
            <v>0</v>
          </cell>
          <cell r="H153">
            <v>0</v>
          </cell>
          <cell r="I153">
            <v>0</v>
          </cell>
          <cell r="J153">
            <v>0</v>
          </cell>
          <cell r="K153">
            <v>53</v>
          </cell>
          <cell r="L153">
            <v>0</v>
          </cell>
          <cell r="M153">
            <v>0</v>
          </cell>
          <cell r="N153">
            <v>0</v>
          </cell>
          <cell r="O153">
            <v>0</v>
          </cell>
          <cell r="P153">
            <v>26</v>
          </cell>
          <cell r="Q153">
            <v>10</v>
          </cell>
          <cell r="R153">
            <v>0</v>
          </cell>
          <cell r="S153">
            <v>0</v>
          </cell>
          <cell r="T153">
            <v>0</v>
          </cell>
          <cell r="U153">
            <v>0</v>
          </cell>
          <cell r="V153">
            <v>0</v>
          </cell>
          <cell r="W153">
            <v>0</v>
          </cell>
          <cell r="X153">
            <v>0</v>
          </cell>
        </row>
        <row r="154">
          <cell r="A154" t="str">
            <v>141901</v>
          </cell>
          <cell r="B154" t="str">
            <v>LANCASTER</v>
          </cell>
          <cell r="C154">
            <v>122</v>
          </cell>
          <cell r="D154">
            <v>122</v>
          </cell>
          <cell r="E154" t="str">
            <v>Same</v>
          </cell>
          <cell r="F154" t="str">
            <v>Less Than</v>
          </cell>
          <cell r="G154">
            <v>0</v>
          </cell>
          <cell r="H154">
            <v>0</v>
          </cell>
          <cell r="I154">
            <v>0</v>
          </cell>
          <cell r="J154">
            <v>0</v>
          </cell>
          <cell r="K154">
            <v>0</v>
          </cell>
          <cell r="L154">
            <v>0</v>
          </cell>
          <cell r="M154">
            <v>0</v>
          </cell>
          <cell r="N154">
            <v>122</v>
          </cell>
          <cell r="O154">
            <v>0</v>
          </cell>
          <cell r="P154">
            <v>0</v>
          </cell>
          <cell r="Q154">
            <v>0</v>
          </cell>
          <cell r="R154">
            <v>0</v>
          </cell>
          <cell r="S154">
            <v>0</v>
          </cell>
          <cell r="T154">
            <v>0</v>
          </cell>
          <cell r="U154">
            <v>0</v>
          </cell>
          <cell r="V154">
            <v>0</v>
          </cell>
          <cell r="W154">
            <v>0</v>
          </cell>
          <cell r="X154">
            <v>0</v>
          </cell>
        </row>
        <row r="155">
          <cell r="A155" t="str">
            <v>142101</v>
          </cell>
          <cell r="B155" t="str">
            <v>AKRON</v>
          </cell>
          <cell r="C155">
            <v>42</v>
          </cell>
          <cell r="D155">
            <v>42</v>
          </cell>
          <cell r="E155" t="str">
            <v>Same</v>
          </cell>
          <cell r="F155" t="str">
            <v>Less Than</v>
          </cell>
          <cell r="G155">
            <v>0</v>
          </cell>
          <cell r="H155">
            <v>22</v>
          </cell>
          <cell r="I155">
            <v>0</v>
          </cell>
          <cell r="J155">
            <v>0</v>
          </cell>
          <cell r="K155">
            <v>0</v>
          </cell>
          <cell r="L155">
            <v>0</v>
          </cell>
          <cell r="M155">
            <v>0</v>
          </cell>
          <cell r="N155">
            <v>20</v>
          </cell>
          <cell r="O155">
            <v>0</v>
          </cell>
          <cell r="P155">
            <v>0</v>
          </cell>
          <cell r="Q155">
            <v>0</v>
          </cell>
          <cell r="R155">
            <v>0</v>
          </cell>
          <cell r="S155">
            <v>0</v>
          </cell>
          <cell r="T155">
            <v>0</v>
          </cell>
          <cell r="U155">
            <v>0</v>
          </cell>
          <cell r="V155">
            <v>0</v>
          </cell>
          <cell r="W155">
            <v>0</v>
          </cell>
          <cell r="X155">
            <v>0</v>
          </cell>
        </row>
        <row r="156">
          <cell r="A156" t="str">
            <v>142201</v>
          </cell>
          <cell r="B156" t="str">
            <v>NORTH COLLINS</v>
          </cell>
          <cell r="C156">
            <v>16</v>
          </cell>
          <cell r="D156">
            <v>16</v>
          </cell>
          <cell r="E156" t="str">
            <v>Same</v>
          </cell>
          <cell r="F156" t="str">
            <v>Less Than</v>
          </cell>
          <cell r="G156">
            <v>0</v>
          </cell>
          <cell r="H156">
            <v>16</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row>
        <row r="157">
          <cell r="A157" t="str">
            <v>142301</v>
          </cell>
          <cell r="B157" t="str">
            <v>ORCHARD PARK</v>
          </cell>
          <cell r="C157">
            <v>100</v>
          </cell>
          <cell r="D157">
            <v>100</v>
          </cell>
          <cell r="E157" t="str">
            <v>Same</v>
          </cell>
          <cell r="F157" t="str">
            <v>Less Than</v>
          </cell>
          <cell r="G157">
            <v>0</v>
          </cell>
          <cell r="H157">
            <v>36</v>
          </cell>
          <cell r="I157">
            <v>0</v>
          </cell>
          <cell r="J157">
            <v>0</v>
          </cell>
          <cell r="K157">
            <v>0</v>
          </cell>
          <cell r="L157">
            <v>0</v>
          </cell>
          <cell r="M157">
            <v>0</v>
          </cell>
          <cell r="N157">
            <v>64</v>
          </cell>
          <cell r="O157">
            <v>0</v>
          </cell>
          <cell r="P157">
            <v>0</v>
          </cell>
          <cell r="Q157">
            <v>0</v>
          </cell>
          <cell r="R157">
            <v>0</v>
          </cell>
          <cell r="S157">
            <v>0</v>
          </cell>
          <cell r="T157">
            <v>0</v>
          </cell>
          <cell r="U157">
            <v>0</v>
          </cell>
          <cell r="V157">
            <v>0</v>
          </cell>
          <cell r="W157">
            <v>0</v>
          </cell>
          <cell r="X157">
            <v>0</v>
          </cell>
        </row>
        <row r="158">
          <cell r="A158" t="str">
            <v>142500</v>
          </cell>
          <cell r="B158" t="str">
            <v>TONAWANDA</v>
          </cell>
          <cell r="C158">
            <v>47</v>
          </cell>
          <cell r="D158">
            <v>47</v>
          </cell>
          <cell r="E158" t="str">
            <v>Same</v>
          </cell>
          <cell r="F158" t="str">
            <v>Less Than</v>
          </cell>
          <cell r="G158">
            <v>0</v>
          </cell>
          <cell r="H158">
            <v>14</v>
          </cell>
          <cell r="I158">
            <v>0</v>
          </cell>
          <cell r="J158">
            <v>0</v>
          </cell>
          <cell r="K158">
            <v>0</v>
          </cell>
          <cell r="L158">
            <v>0</v>
          </cell>
          <cell r="M158">
            <v>0</v>
          </cell>
          <cell r="N158">
            <v>33</v>
          </cell>
          <cell r="O158">
            <v>0</v>
          </cell>
          <cell r="P158">
            <v>0</v>
          </cell>
          <cell r="Q158">
            <v>0</v>
          </cell>
          <cell r="R158">
            <v>0</v>
          </cell>
          <cell r="S158">
            <v>0</v>
          </cell>
          <cell r="T158">
            <v>0</v>
          </cell>
          <cell r="U158">
            <v>0</v>
          </cell>
          <cell r="V158">
            <v>0</v>
          </cell>
          <cell r="W158">
            <v>0</v>
          </cell>
          <cell r="X158">
            <v>0</v>
          </cell>
        </row>
        <row r="159">
          <cell r="A159" t="str">
            <v>142601</v>
          </cell>
          <cell r="B159" t="str">
            <v>KENMORE</v>
          </cell>
          <cell r="C159">
            <v>176</v>
          </cell>
          <cell r="D159">
            <v>176</v>
          </cell>
          <cell r="E159" t="str">
            <v>Same</v>
          </cell>
          <cell r="F159" t="str">
            <v>Less Than</v>
          </cell>
          <cell r="G159">
            <v>0</v>
          </cell>
          <cell r="H159">
            <v>0</v>
          </cell>
          <cell r="I159">
            <v>0</v>
          </cell>
          <cell r="J159">
            <v>0</v>
          </cell>
          <cell r="K159">
            <v>0</v>
          </cell>
          <cell r="L159">
            <v>0</v>
          </cell>
          <cell r="M159">
            <v>0</v>
          </cell>
          <cell r="N159">
            <v>176</v>
          </cell>
          <cell r="O159">
            <v>0</v>
          </cell>
          <cell r="P159">
            <v>0</v>
          </cell>
          <cell r="Q159">
            <v>0</v>
          </cell>
          <cell r="R159">
            <v>0</v>
          </cell>
          <cell r="S159">
            <v>0</v>
          </cell>
          <cell r="T159">
            <v>0</v>
          </cell>
          <cell r="U159">
            <v>0</v>
          </cell>
          <cell r="V159">
            <v>0</v>
          </cell>
          <cell r="W159">
            <v>0</v>
          </cell>
          <cell r="X159">
            <v>0</v>
          </cell>
        </row>
        <row r="160">
          <cell r="A160" t="str">
            <v>142801</v>
          </cell>
          <cell r="B160" t="str">
            <v>WEST SENECA</v>
          </cell>
          <cell r="C160">
            <v>204</v>
          </cell>
          <cell r="D160">
            <v>203</v>
          </cell>
          <cell r="E160" t="str">
            <v>Different</v>
          </cell>
          <cell r="F160" t="str">
            <v>Greater Than</v>
          </cell>
          <cell r="G160">
            <v>0</v>
          </cell>
          <cell r="H160">
            <v>103</v>
          </cell>
          <cell r="I160">
            <v>0</v>
          </cell>
          <cell r="J160">
            <v>0</v>
          </cell>
          <cell r="K160">
            <v>0</v>
          </cell>
          <cell r="L160">
            <v>0</v>
          </cell>
          <cell r="M160">
            <v>0</v>
          </cell>
          <cell r="N160">
            <v>100</v>
          </cell>
          <cell r="O160">
            <v>0</v>
          </cell>
          <cell r="P160">
            <v>0</v>
          </cell>
          <cell r="Q160">
            <v>0</v>
          </cell>
          <cell r="R160">
            <v>0</v>
          </cell>
          <cell r="S160">
            <v>0</v>
          </cell>
          <cell r="T160">
            <v>0</v>
          </cell>
          <cell r="U160">
            <v>0</v>
          </cell>
          <cell r="V160">
            <v>0</v>
          </cell>
          <cell r="W160">
            <v>0</v>
          </cell>
          <cell r="X160">
            <v>0</v>
          </cell>
        </row>
        <row r="161">
          <cell r="A161" t="str">
            <v>150203</v>
          </cell>
          <cell r="B161" t="str">
            <v>CROWN POINT</v>
          </cell>
          <cell r="C161">
            <v>20</v>
          </cell>
          <cell r="D161">
            <v>20</v>
          </cell>
          <cell r="E161" t="str">
            <v>Same</v>
          </cell>
          <cell r="F161" t="str">
            <v>Less Than</v>
          </cell>
          <cell r="G161">
            <v>0</v>
          </cell>
          <cell r="H161">
            <v>0</v>
          </cell>
          <cell r="I161">
            <v>0</v>
          </cell>
          <cell r="J161">
            <v>0</v>
          </cell>
          <cell r="K161">
            <v>18</v>
          </cell>
          <cell r="L161">
            <v>2</v>
          </cell>
          <cell r="M161">
            <v>0</v>
          </cell>
          <cell r="N161">
            <v>0</v>
          </cell>
          <cell r="O161">
            <v>0</v>
          </cell>
          <cell r="P161">
            <v>0</v>
          </cell>
          <cell r="Q161">
            <v>0</v>
          </cell>
          <cell r="R161">
            <v>0</v>
          </cell>
          <cell r="S161">
            <v>0</v>
          </cell>
          <cell r="T161">
            <v>0</v>
          </cell>
          <cell r="U161">
            <v>0</v>
          </cell>
          <cell r="V161">
            <v>0</v>
          </cell>
          <cell r="W161">
            <v>0</v>
          </cell>
          <cell r="X161">
            <v>0</v>
          </cell>
        </row>
        <row r="162">
          <cell r="A162" t="str">
            <v>150601</v>
          </cell>
          <cell r="B162" t="str">
            <v>KEENE</v>
          </cell>
          <cell r="C162">
            <v>3</v>
          </cell>
          <cell r="D162">
            <v>4</v>
          </cell>
          <cell r="E162" t="str">
            <v>Different</v>
          </cell>
          <cell r="F162" t="str">
            <v>Less Than</v>
          </cell>
          <cell r="G162">
            <v>0</v>
          </cell>
          <cell r="H162">
            <v>0</v>
          </cell>
          <cell r="I162">
            <v>0</v>
          </cell>
          <cell r="J162">
            <v>0</v>
          </cell>
          <cell r="K162">
            <v>0</v>
          </cell>
          <cell r="L162">
            <v>0</v>
          </cell>
          <cell r="M162">
            <v>0</v>
          </cell>
          <cell r="N162">
            <v>3</v>
          </cell>
          <cell r="O162">
            <v>0</v>
          </cell>
          <cell r="P162">
            <v>0</v>
          </cell>
          <cell r="Q162">
            <v>0</v>
          </cell>
          <cell r="R162">
            <v>0</v>
          </cell>
          <cell r="S162">
            <v>0</v>
          </cell>
          <cell r="T162">
            <v>1</v>
          </cell>
          <cell r="U162">
            <v>0</v>
          </cell>
          <cell r="V162">
            <v>0</v>
          </cell>
          <cell r="W162">
            <v>0</v>
          </cell>
          <cell r="X162">
            <v>0</v>
          </cell>
        </row>
        <row r="163">
          <cell r="A163" t="str">
            <v>150801</v>
          </cell>
          <cell r="B163" t="str">
            <v>MINERVA</v>
          </cell>
          <cell r="C163">
            <v>6</v>
          </cell>
          <cell r="D163">
            <v>6</v>
          </cell>
          <cell r="E163" t="str">
            <v>Same</v>
          </cell>
          <cell r="F163" t="str">
            <v>Less Than</v>
          </cell>
          <cell r="G163">
            <v>0</v>
          </cell>
          <cell r="H163">
            <v>6</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row>
        <row r="164">
          <cell r="A164" t="str">
            <v>150901</v>
          </cell>
          <cell r="B164" t="str">
            <v>MORIAH</v>
          </cell>
          <cell r="C164">
            <v>38</v>
          </cell>
          <cell r="D164">
            <v>39</v>
          </cell>
          <cell r="E164" t="str">
            <v>Different</v>
          </cell>
          <cell r="F164" t="str">
            <v>Less Than</v>
          </cell>
          <cell r="G164">
            <v>0</v>
          </cell>
          <cell r="H164">
            <v>0</v>
          </cell>
          <cell r="I164">
            <v>0</v>
          </cell>
          <cell r="J164">
            <v>0</v>
          </cell>
          <cell r="K164">
            <v>38</v>
          </cell>
          <cell r="L164">
            <v>0</v>
          </cell>
          <cell r="M164">
            <v>0</v>
          </cell>
          <cell r="N164">
            <v>0</v>
          </cell>
          <cell r="O164">
            <v>0</v>
          </cell>
          <cell r="P164">
            <v>0</v>
          </cell>
          <cell r="Q164">
            <v>0</v>
          </cell>
          <cell r="R164">
            <v>0</v>
          </cell>
          <cell r="S164">
            <v>0</v>
          </cell>
          <cell r="T164">
            <v>0</v>
          </cell>
          <cell r="U164">
            <v>0</v>
          </cell>
          <cell r="V164">
            <v>0</v>
          </cell>
          <cell r="W164">
            <v>1</v>
          </cell>
          <cell r="X164">
            <v>0</v>
          </cell>
        </row>
        <row r="165">
          <cell r="A165" t="str">
            <v>151001</v>
          </cell>
          <cell r="B165" t="str">
            <v>NEWCOMB</v>
          </cell>
          <cell r="C165">
            <v>2</v>
          </cell>
          <cell r="D165">
            <v>2</v>
          </cell>
          <cell r="E165" t="str">
            <v>Same</v>
          </cell>
          <cell r="F165" t="str">
            <v>Less Than</v>
          </cell>
          <cell r="G165">
            <v>0</v>
          </cell>
          <cell r="H165">
            <v>0</v>
          </cell>
          <cell r="I165">
            <v>0</v>
          </cell>
          <cell r="J165">
            <v>0</v>
          </cell>
          <cell r="K165">
            <v>2</v>
          </cell>
          <cell r="L165">
            <v>0</v>
          </cell>
          <cell r="M165">
            <v>0</v>
          </cell>
          <cell r="N165">
            <v>0</v>
          </cell>
          <cell r="O165">
            <v>0</v>
          </cell>
          <cell r="P165">
            <v>0</v>
          </cell>
          <cell r="Q165">
            <v>0</v>
          </cell>
          <cell r="R165">
            <v>0</v>
          </cell>
          <cell r="S165">
            <v>0</v>
          </cell>
          <cell r="T165">
            <v>0</v>
          </cell>
          <cell r="U165">
            <v>0</v>
          </cell>
          <cell r="V165">
            <v>0</v>
          </cell>
          <cell r="W165">
            <v>0</v>
          </cell>
          <cell r="X165">
            <v>0</v>
          </cell>
        </row>
        <row r="166">
          <cell r="A166" t="str">
            <v>151102</v>
          </cell>
          <cell r="B166" t="str">
            <v>LAKE PLACID</v>
          </cell>
          <cell r="C166">
            <v>36</v>
          </cell>
          <cell r="D166">
            <v>0</v>
          </cell>
          <cell r="E166" t="str">
            <v>Different</v>
          </cell>
          <cell r="F166" t="str">
            <v>Greater Than</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row>
        <row r="167">
          <cell r="A167" t="str">
            <v>151401</v>
          </cell>
          <cell r="B167" t="str">
            <v>SCHROON LAKE</v>
          </cell>
          <cell r="C167">
            <v>7</v>
          </cell>
          <cell r="D167">
            <v>0</v>
          </cell>
          <cell r="E167" t="str">
            <v>Different</v>
          </cell>
          <cell r="F167" t="str">
            <v>Greater Than</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row>
        <row r="168">
          <cell r="A168" t="str">
            <v>151501</v>
          </cell>
          <cell r="B168" t="str">
            <v>TICONDEROGA</v>
          </cell>
          <cell r="C168">
            <v>15</v>
          </cell>
          <cell r="D168">
            <v>15</v>
          </cell>
          <cell r="E168" t="str">
            <v>Same</v>
          </cell>
          <cell r="F168" t="str">
            <v>Less Than</v>
          </cell>
          <cell r="G168">
            <v>0</v>
          </cell>
          <cell r="H168">
            <v>15</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row>
        <row r="169">
          <cell r="A169" t="str">
            <v>151701</v>
          </cell>
          <cell r="B169" t="str">
            <v>WILLSBORO</v>
          </cell>
          <cell r="C169">
            <v>12</v>
          </cell>
          <cell r="D169">
            <v>12</v>
          </cell>
          <cell r="E169" t="str">
            <v>Same</v>
          </cell>
          <cell r="F169" t="str">
            <v>Less Than</v>
          </cell>
          <cell r="G169">
            <v>0</v>
          </cell>
          <cell r="H169">
            <v>0</v>
          </cell>
          <cell r="I169">
            <v>0</v>
          </cell>
          <cell r="J169">
            <v>0</v>
          </cell>
          <cell r="K169">
            <v>12</v>
          </cell>
          <cell r="L169">
            <v>0</v>
          </cell>
          <cell r="M169">
            <v>0</v>
          </cell>
          <cell r="N169">
            <v>0</v>
          </cell>
          <cell r="O169">
            <v>0</v>
          </cell>
          <cell r="P169">
            <v>0</v>
          </cell>
          <cell r="Q169">
            <v>0</v>
          </cell>
          <cell r="R169">
            <v>0</v>
          </cell>
          <cell r="S169">
            <v>0</v>
          </cell>
          <cell r="T169">
            <v>0</v>
          </cell>
          <cell r="U169">
            <v>0</v>
          </cell>
          <cell r="V169">
            <v>0</v>
          </cell>
          <cell r="W169">
            <v>0</v>
          </cell>
          <cell r="X169">
            <v>0</v>
          </cell>
        </row>
        <row r="170">
          <cell r="A170" t="str">
            <v>151801</v>
          </cell>
          <cell r="B170" t="str">
            <v>BOQUET VALLEY CSD</v>
          </cell>
          <cell r="C170">
            <v>26</v>
          </cell>
          <cell r="D170">
            <v>26</v>
          </cell>
          <cell r="E170" t="str">
            <v>Same</v>
          </cell>
          <cell r="F170" t="str">
            <v>Less Than</v>
          </cell>
          <cell r="G170">
            <v>0</v>
          </cell>
          <cell r="H170">
            <v>0</v>
          </cell>
          <cell r="I170">
            <v>0</v>
          </cell>
          <cell r="J170">
            <v>11</v>
          </cell>
          <cell r="K170">
            <v>14</v>
          </cell>
          <cell r="L170">
            <v>1</v>
          </cell>
          <cell r="M170">
            <v>0</v>
          </cell>
          <cell r="N170">
            <v>0</v>
          </cell>
          <cell r="O170">
            <v>0</v>
          </cell>
          <cell r="P170">
            <v>0</v>
          </cell>
          <cell r="Q170">
            <v>0</v>
          </cell>
          <cell r="R170">
            <v>0</v>
          </cell>
          <cell r="S170">
            <v>0</v>
          </cell>
          <cell r="T170">
            <v>0</v>
          </cell>
          <cell r="U170">
            <v>0</v>
          </cell>
          <cell r="V170">
            <v>0</v>
          </cell>
          <cell r="W170">
            <v>0</v>
          </cell>
          <cell r="X170">
            <v>0</v>
          </cell>
        </row>
        <row r="171">
          <cell r="A171" t="str">
            <v>160101</v>
          </cell>
          <cell r="B171" t="str">
            <v>TUPPER LAKE</v>
          </cell>
          <cell r="C171">
            <v>27</v>
          </cell>
          <cell r="D171">
            <v>27</v>
          </cell>
          <cell r="E171" t="str">
            <v>Same</v>
          </cell>
          <cell r="F171" t="str">
            <v>Less Than</v>
          </cell>
          <cell r="G171">
            <v>0</v>
          </cell>
          <cell r="H171">
            <v>27</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row>
        <row r="172">
          <cell r="A172" t="str">
            <v>160801</v>
          </cell>
          <cell r="B172" t="str">
            <v>CHATEAUGAY</v>
          </cell>
          <cell r="C172">
            <v>45</v>
          </cell>
          <cell r="D172">
            <v>45</v>
          </cell>
          <cell r="E172" t="str">
            <v>Same</v>
          </cell>
          <cell r="F172" t="str">
            <v>Less Than</v>
          </cell>
          <cell r="G172">
            <v>0</v>
          </cell>
          <cell r="H172">
            <v>0</v>
          </cell>
          <cell r="I172">
            <v>0</v>
          </cell>
          <cell r="J172">
            <v>20</v>
          </cell>
          <cell r="K172">
            <v>25</v>
          </cell>
          <cell r="L172">
            <v>0</v>
          </cell>
          <cell r="M172">
            <v>0</v>
          </cell>
          <cell r="N172">
            <v>0</v>
          </cell>
          <cell r="O172">
            <v>0</v>
          </cell>
          <cell r="P172">
            <v>0</v>
          </cell>
          <cell r="Q172">
            <v>0</v>
          </cell>
          <cell r="R172">
            <v>0</v>
          </cell>
          <cell r="S172">
            <v>0</v>
          </cell>
          <cell r="T172">
            <v>0</v>
          </cell>
          <cell r="U172">
            <v>0</v>
          </cell>
          <cell r="V172">
            <v>0</v>
          </cell>
          <cell r="W172">
            <v>0</v>
          </cell>
          <cell r="X172">
            <v>0</v>
          </cell>
        </row>
        <row r="173">
          <cell r="A173" t="str">
            <v>161201</v>
          </cell>
          <cell r="B173" t="str">
            <v>SALMON RIVER</v>
          </cell>
          <cell r="C173">
            <v>49</v>
          </cell>
          <cell r="D173">
            <v>18</v>
          </cell>
          <cell r="E173" t="str">
            <v>Different</v>
          </cell>
          <cell r="F173" t="str">
            <v>Greater Than</v>
          </cell>
          <cell r="G173">
            <v>0</v>
          </cell>
          <cell r="H173">
            <v>18</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row>
        <row r="174">
          <cell r="A174" t="str">
            <v>161401</v>
          </cell>
          <cell r="B174" t="str">
            <v>SARANAC LAKE</v>
          </cell>
          <cell r="C174">
            <v>12</v>
          </cell>
          <cell r="D174">
            <v>12</v>
          </cell>
          <cell r="E174" t="str">
            <v>Same</v>
          </cell>
          <cell r="F174" t="str">
            <v>Less Than</v>
          </cell>
          <cell r="G174">
            <v>0</v>
          </cell>
          <cell r="H174">
            <v>0</v>
          </cell>
          <cell r="I174">
            <v>0</v>
          </cell>
          <cell r="J174">
            <v>0</v>
          </cell>
          <cell r="K174">
            <v>0</v>
          </cell>
          <cell r="L174">
            <v>0</v>
          </cell>
          <cell r="M174">
            <v>0</v>
          </cell>
          <cell r="N174">
            <v>0</v>
          </cell>
          <cell r="O174">
            <v>0</v>
          </cell>
          <cell r="P174">
            <v>0</v>
          </cell>
          <cell r="Q174">
            <v>12</v>
          </cell>
          <cell r="R174">
            <v>0</v>
          </cell>
          <cell r="S174">
            <v>0</v>
          </cell>
          <cell r="T174">
            <v>0</v>
          </cell>
          <cell r="U174">
            <v>0</v>
          </cell>
          <cell r="V174">
            <v>0</v>
          </cell>
          <cell r="W174">
            <v>0</v>
          </cell>
          <cell r="X174">
            <v>0</v>
          </cell>
        </row>
        <row r="175">
          <cell r="A175" t="str">
            <v>161501</v>
          </cell>
          <cell r="B175" t="str">
            <v>MALONE</v>
          </cell>
          <cell r="C175">
            <v>88</v>
          </cell>
          <cell r="D175">
            <v>87</v>
          </cell>
          <cell r="E175" t="str">
            <v>Different</v>
          </cell>
          <cell r="F175" t="str">
            <v>Greater Than</v>
          </cell>
          <cell r="G175">
            <v>0</v>
          </cell>
          <cell r="H175">
            <v>0</v>
          </cell>
          <cell r="I175">
            <v>0</v>
          </cell>
          <cell r="J175">
            <v>0</v>
          </cell>
          <cell r="K175">
            <v>81</v>
          </cell>
          <cell r="L175">
            <v>0</v>
          </cell>
          <cell r="M175">
            <v>0</v>
          </cell>
          <cell r="N175">
            <v>0</v>
          </cell>
          <cell r="O175">
            <v>0</v>
          </cell>
          <cell r="P175">
            <v>0</v>
          </cell>
          <cell r="Q175">
            <v>6</v>
          </cell>
          <cell r="R175">
            <v>0</v>
          </cell>
          <cell r="S175">
            <v>0</v>
          </cell>
          <cell r="T175">
            <v>0</v>
          </cell>
          <cell r="U175">
            <v>0</v>
          </cell>
          <cell r="V175">
            <v>0</v>
          </cell>
          <cell r="W175">
            <v>0</v>
          </cell>
          <cell r="X175">
            <v>0</v>
          </cell>
        </row>
        <row r="176">
          <cell r="A176" t="str">
            <v>161601</v>
          </cell>
          <cell r="B176" t="str">
            <v>BRUSHTON MOIRA</v>
          </cell>
          <cell r="C176">
            <v>30</v>
          </cell>
          <cell r="D176">
            <v>20</v>
          </cell>
          <cell r="E176" t="str">
            <v>Different</v>
          </cell>
          <cell r="F176" t="str">
            <v>Greater Than</v>
          </cell>
          <cell r="G176">
            <v>0</v>
          </cell>
          <cell r="H176">
            <v>0</v>
          </cell>
          <cell r="I176">
            <v>0</v>
          </cell>
          <cell r="J176">
            <v>0</v>
          </cell>
          <cell r="K176">
            <v>20</v>
          </cell>
          <cell r="L176">
            <v>0</v>
          </cell>
          <cell r="M176">
            <v>0</v>
          </cell>
          <cell r="N176">
            <v>0</v>
          </cell>
          <cell r="O176">
            <v>0</v>
          </cell>
          <cell r="P176">
            <v>0</v>
          </cell>
          <cell r="Q176">
            <v>0</v>
          </cell>
          <cell r="R176">
            <v>0</v>
          </cell>
          <cell r="S176">
            <v>0</v>
          </cell>
          <cell r="T176">
            <v>0</v>
          </cell>
          <cell r="U176">
            <v>0</v>
          </cell>
          <cell r="V176">
            <v>0</v>
          </cell>
          <cell r="W176">
            <v>0</v>
          </cell>
          <cell r="X176">
            <v>0</v>
          </cell>
        </row>
        <row r="177">
          <cell r="A177" t="str">
            <v>161801</v>
          </cell>
          <cell r="B177" t="str">
            <v>ST REGIS FALLS</v>
          </cell>
          <cell r="C177">
            <v>22</v>
          </cell>
          <cell r="D177">
            <v>22</v>
          </cell>
          <cell r="E177" t="str">
            <v>Same</v>
          </cell>
          <cell r="F177" t="str">
            <v>Less Than</v>
          </cell>
          <cell r="G177">
            <v>0</v>
          </cell>
          <cell r="H177">
            <v>0</v>
          </cell>
          <cell r="I177">
            <v>0</v>
          </cell>
          <cell r="J177">
            <v>6</v>
          </cell>
          <cell r="K177">
            <v>16</v>
          </cell>
          <cell r="L177">
            <v>0</v>
          </cell>
          <cell r="M177">
            <v>0</v>
          </cell>
          <cell r="N177">
            <v>0</v>
          </cell>
          <cell r="O177">
            <v>0</v>
          </cell>
          <cell r="P177">
            <v>0</v>
          </cell>
          <cell r="Q177">
            <v>0</v>
          </cell>
          <cell r="R177">
            <v>0</v>
          </cell>
          <cell r="S177">
            <v>0</v>
          </cell>
          <cell r="T177">
            <v>0</v>
          </cell>
          <cell r="U177">
            <v>0</v>
          </cell>
          <cell r="V177">
            <v>0</v>
          </cell>
          <cell r="W177">
            <v>0</v>
          </cell>
          <cell r="X177">
            <v>0</v>
          </cell>
        </row>
        <row r="178">
          <cell r="A178" t="str">
            <v>170301</v>
          </cell>
          <cell r="B178" t="str">
            <v>WHEELERVILLE</v>
          </cell>
          <cell r="C178">
            <v>5</v>
          </cell>
          <cell r="D178">
            <v>0</v>
          </cell>
          <cell r="E178" t="str">
            <v>Different</v>
          </cell>
          <cell r="F178" t="str">
            <v>Greater Than</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row>
        <row r="179">
          <cell r="A179" t="str">
            <v>170500</v>
          </cell>
          <cell r="B179" t="str">
            <v>GLOVERSVILLE</v>
          </cell>
          <cell r="C179">
            <v>69</v>
          </cell>
          <cell r="D179">
            <v>48</v>
          </cell>
          <cell r="E179" t="str">
            <v>Different</v>
          </cell>
          <cell r="F179" t="str">
            <v>Greater Than</v>
          </cell>
          <cell r="G179">
            <v>0</v>
          </cell>
          <cell r="H179">
            <v>0</v>
          </cell>
          <cell r="I179">
            <v>0</v>
          </cell>
          <cell r="J179">
            <v>0</v>
          </cell>
          <cell r="K179">
            <v>10</v>
          </cell>
          <cell r="L179">
            <v>0</v>
          </cell>
          <cell r="M179">
            <v>0</v>
          </cell>
          <cell r="N179">
            <v>0</v>
          </cell>
          <cell r="O179">
            <v>0</v>
          </cell>
          <cell r="P179">
            <v>0</v>
          </cell>
          <cell r="Q179">
            <v>38</v>
          </cell>
          <cell r="R179">
            <v>0</v>
          </cell>
          <cell r="S179">
            <v>0</v>
          </cell>
          <cell r="T179">
            <v>0</v>
          </cell>
          <cell r="U179">
            <v>0</v>
          </cell>
          <cell r="V179">
            <v>0</v>
          </cell>
          <cell r="W179">
            <v>0</v>
          </cell>
          <cell r="X179">
            <v>0</v>
          </cell>
        </row>
        <row r="180">
          <cell r="A180" t="str">
            <v>170600</v>
          </cell>
          <cell r="B180" t="str">
            <v>JOHNSTOWN</v>
          </cell>
          <cell r="C180">
            <v>32</v>
          </cell>
          <cell r="D180">
            <v>32</v>
          </cell>
          <cell r="E180" t="str">
            <v>Same</v>
          </cell>
          <cell r="F180" t="str">
            <v>Less Than</v>
          </cell>
          <cell r="G180">
            <v>0</v>
          </cell>
          <cell r="H180">
            <v>32</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row>
        <row r="181">
          <cell r="A181" t="str">
            <v>170801</v>
          </cell>
          <cell r="B181" t="str">
            <v>MAYFIELD</v>
          </cell>
          <cell r="C181">
            <v>24</v>
          </cell>
          <cell r="D181">
            <v>24</v>
          </cell>
          <cell r="E181" t="str">
            <v>Same</v>
          </cell>
          <cell r="F181" t="str">
            <v>Less Than</v>
          </cell>
          <cell r="G181">
            <v>0</v>
          </cell>
          <cell r="H181">
            <v>0</v>
          </cell>
          <cell r="I181">
            <v>0</v>
          </cell>
          <cell r="J181">
            <v>0</v>
          </cell>
          <cell r="K181">
            <v>24</v>
          </cell>
          <cell r="L181">
            <v>0</v>
          </cell>
          <cell r="M181">
            <v>0</v>
          </cell>
          <cell r="N181">
            <v>0</v>
          </cell>
          <cell r="O181">
            <v>0</v>
          </cell>
          <cell r="P181">
            <v>0</v>
          </cell>
          <cell r="Q181">
            <v>0</v>
          </cell>
          <cell r="R181">
            <v>0</v>
          </cell>
          <cell r="S181">
            <v>0</v>
          </cell>
          <cell r="T181">
            <v>0</v>
          </cell>
          <cell r="U181">
            <v>0</v>
          </cell>
          <cell r="V181">
            <v>0</v>
          </cell>
          <cell r="W181">
            <v>0</v>
          </cell>
          <cell r="X181">
            <v>0</v>
          </cell>
        </row>
        <row r="182">
          <cell r="A182" t="str">
            <v>170901</v>
          </cell>
          <cell r="B182" t="str">
            <v>NORTHVILLE</v>
          </cell>
          <cell r="C182">
            <v>0</v>
          </cell>
          <cell r="D182">
            <v>0</v>
          </cell>
          <cell r="E182" t="str">
            <v>Same</v>
          </cell>
          <cell r="F182" t="str">
            <v>Less Than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row>
        <row r="183">
          <cell r="A183" t="str">
            <v>171102</v>
          </cell>
          <cell r="B183" t="str">
            <v>BROADALBIN-PERTH</v>
          </cell>
          <cell r="C183">
            <v>90</v>
          </cell>
          <cell r="D183">
            <v>55</v>
          </cell>
          <cell r="E183" t="str">
            <v>Different</v>
          </cell>
          <cell r="F183" t="str">
            <v>Greater Than</v>
          </cell>
          <cell r="G183">
            <v>0</v>
          </cell>
          <cell r="H183">
            <v>0</v>
          </cell>
          <cell r="I183">
            <v>0</v>
          </cell>
          <cell r="J183">
            <v>0</v>
          </cell>
          <cell r="K183">
            <v>54</v>
          </cell>
          <cell r="L183">
            <v>0</v>
          </cell>
          <cell r="M183">
            <v>0</v>
          </cell>
          <cell r="N183">
            <v>0</v>
          </cell>
          <cell r="O183">
            <v>0</v>
          </cell>
          <cell r="P183">
            <v>0</v>
          </cell>
          <cell r="Q183">
            <v>0</v>
          </cell>
          <cell r="R183">
            <v>0</v>
          </cell>
          <cell r="S183">
            <v>0</v>
          </cell>
          <cell r="T183">
            <v>0</v>
          </cell>
          <cell r="U183">
            <v>0</v>
          </cell>
          <cell r="V183">
            <v>0</v>
          </cell>
          <cell r="W183">
            <v>1</v>
          </cell>
          <cell r="X183">
            <v>0</v>
          </cell>
        </row>
        <row r="184">
          <cell r="A184" t="str">
            <v>180202</v>
          </cell>
          <cell r="B184" t="str">
            <v>ALEXANDER</v>
          </cell>
          <cell r="C184">
            <v>22</v>
          </cell>
          <cell r="D184">
            <v>22</v>
          </cell>
          <cell r="E184" t="str">
            <v>Same</v>
          </cell>
          <cell r="F184" t="str">
            <v>Less Than</v>
          </cell>
          <cell r="G184">
            <v>0</v>
          </cell>
          <cell r="H184">
            <v>0</v>
          </cell>
          <cell r="I184">
            <v>0</v>
          </cell>
          <cell r="J184">
            <v>0</v>
          </cell>
          <cell r="K184">
            <v>0</v>
          </cell>
          <cell r="L184">
            <v>0</v>
          </cell>
          <cell r="M184">
            <v>0</v>
          </cell>
          <cell r="N184">
            <v>22</v>
          </cell>
          <cell r="O184">
            <v>0</v>
          </cell>
          <cell r="P184">
            <v>0</v>
          </cell>
          <cell r="Q184">
            <v>0</v>
          </cell>
          <cell r="R184">
            <v>0</v>
          </cell>
          <cell r="S184">
            <v>0</v>
          </cell>
          <cell r="T184">
            <v>0</v>
          </cell>
          <cell r="U184">
            <v>0</v>
          </cell>
          <cell r="V184">
            <v>0</v>
          </cell>
          <cell r="W184">
            <v>0</v>
          </cell>
          <cell r="X184">
            <v>0</v>
          </cell>
        </row>
        <row r="185">
          <cell r="A185" t="str">
            <v>180300</v>
          </cell>
          <cell r="B185" t="str">
            <v>BATAVIA</v>
          </cell>
          <cell r="C185">
            <v>95</v>
          </cell>
          <cell r="D185">
            <v>95</v>
          </cell>
          <cell r="E185" t="str">
            <v>Same</v>
          </cell>
          <cell r="F185" t="str">
            <v>Less Than</v>
          </cell>
          <cell r="G185">
            <v>0</v>
          </cell>
          <cell r="H185">
            <v>0</v>
          </cell>
          <cell r="I185">
            <v>0</v>
          </cell>
          <cell r="J185">
            <v>0</v>
          </cell>
          <cell r="K185">
            <v>69</v>
          </cell>
          <cell r="L185">
            <v>0</v>
          </cell>
          <cell r="M185">
            <v>0</v>
          </cell>
          <cell r="N185">
            <v>26</v>
          </cell>
          <cell r="O185">
            <v>0</v>
          </cell>
          <cell r="P185">
            <v>0</v>
          </cell>
          <cell r="Q185">
            <v>0</v>
          </cell>
          <cell r="R185">
            <v>0</v>
          </cell>
          <cell r="S185">
            <v>0</v>
          </cell>
          <cell r="T185">
            <v>0</v>
          </cell>
          <cell r="U185">
            <v>0</v>
          </cell>
          <cell r="V185">
            <v>0</v>
          </cell>
          <cell r="W185">
            <v>0</v>
          </cell>
          <cell r="X185">
            <v>0</v>
          </cell>
        </row>
        <row r="186">
          <cell r="A186" t="str">
            <v>180701</v>
          </cell>
          <cell r="B186" t="str">
            <v>BYRON BERGEN</v>
          </cell>
          <cell r="C186">
            <v>34</v>
          </cell>
          <cell r="D186">
            <v>34</v>
          </cell>
          <cell r="E186" t="str">
            <v>Same</v>
          </cell>
          <cell r="F186" t="str">
            <v>Less Than</v>
          </cell>
          <cell r="G186">
            <v>0</v>
          </cell>
          <cell r="H186">
            <v>34</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row>
        <row r="187">
          <cell r="A187" t="str">
            <v>180901</v>
          </cell>
          <cell r="B187" t="str">
            <v>ELBA</v>
          </cell>
          <cell r="C187">
            <v>17</v>
          </cell>
          <cell r="D187">
            <v>17</v>
          </cell>
          <cell r="E187" t="str">
            <v>Same</v>
          </cell>
          <cell r="F187" t="str">
            <v>Less Than</v>
          </cell>
          <cell r="G187">
            <v>0</v>
          </cell>
          <cell r="H187">
            <v>17</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row>
        <row r="188">
          <cell r="A188" t="str">
            <v>181001</v>
          </cell>
          <cell r="B188" t="str">
            <v>LE ROY</v>
          </cell>
          <cell r="C188">
            <v>23</v>
          </cell>
          <cell r="D188">
            <v>23</v>
          </cell>
          <cell r="E188" t="str">
            <v>Same</v>
          </cell>
          <cell r="F188" t="str">
            <v>Less Than</v>
          </cell>
          <cell r="G188">
            <v>0</v>
          </cell>
          <cell r="H188">
            <v>23</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row>
        <row r="189">
          <cell r="A189" t="str">
            <v>181101</v>
          </cell>
          <cell r="B189" t="str">
            <v>OAKFIELD ALABAMA</v>
          </cell>
          <cell r="C189">
            <v>36</v>
          </cell>
          <cell r="D189">
            <v>37</v>
          </cell>
          <cell r="E189" t="str">
            <v>Different</v>
          </cell>
          <cell r="F189" t="str">
            <v>Less Than</v>
          </cell>
          <cell r="G189">
            <v>0</v>
          </cell>
          <cell r="H189">
            <v>0</v>
          </cell>
          <cell r="I189">
            <v>0</v>
          </cell>
          <cell r="J189">
            <v>0</v>
          </cell>
          <cell r="K189">
            <v>36</v>
          </cell>
          <cell r="L189">
            <v>0</v>
          </cell>
          <cell r="M189">
            <v>0</v>
          </cell>
          <cell r="N189">
            <v>0</v>
          </cell>
          <cell r="O189">
            <v>0</v>
          </cell>
          <cell r="P189">
            <v>0</v>
          </cell>
          <cell r="Q189">
            <v>0</v>
          </cell>
          <cell r="R189">
            <v>0</v>
          </cell>
          <cell r="S189">
            <v>0</v>
          </cell>
          <cell r="T189">
            <v>0</v>
          </cell>
          <cell r="U189">
            <v>0</v>
          </cell>
          <cell r="V189">
            <v>0</v>
          </cell>
          <cell r="W189">
            <v>1</v>
          </cell>
          <cell r="X189">
            <v>0</v>
          </cell>
        </row>
        <row r="190">
          <cell r="A190" t="str">
            <v>181201</v>
          </cell>
          <cell r="B190" t="str">
            <v>PAVILION</v>
          </cell>
          <cell r="C190">
            <v>36</v>
          </cell>
          <cell r="D190">
            <v>37</v>
          </cell>
          <cell r="E190" t="str">
            <v>Different</v>
          </cell>
          <cell r="F190" t="str">
            <v>Less Than</v>
          </cell>
          <cell r="G190">
            <v>0</v>
          </cell>
          <cell r="H190">
            <v>36</v>
          </cell>
          <cell r="I190">
            <v>0</v>
          </cell>
          <cell r="J190">
            <v>0</v>
          </cell>
          <cell r="K190">
            <v>0</v>
          </cell>
          <cell r="L190">
            <v>0</v>
          </cell>
          <cell r="M190">
            <v>0</v>
          </cell>
          <cell r="N190">
            <v>0</v>
          </cell>
          <cell r="O190">
            <v>0</v>
          </cell>
          <cell r="P190">
            <v>0</v>
          </cell>
          <cell r="Q190">
            <v>0</v>
          </cell>
          <cell r="R190">
            <v>0</v>
          </cell>
          <cell r="S190">
            <v>0</v>
          </cell>
          <cell r="T190">
            <v>1</v>
          </cell>
          <cell r="U190">
            <v>0</v>
          </cell>
          <cell r="V190">
            <v>0</v>
          </cell>
          <cell r="W190">
            <v>0</v>
          </cell>
          <cell r="X190">
            <v>0</v>
          </cell>
        </row>
        <row r="191">
          <cell r="A191" t="str">
            <v>181302</v>
          </cell>
          <cell r="B191" t="str">
            <v>PEMBROKE</v>
          </cell>
          <cell r="C191">
            <v>31</v>
          </cell>
          <cell r="D191">
            <v>31</v>
          </cell>
          <cell r="E191" t="str">
            <v>Same</v>
          </cell>
          <cell r="F191" t="str">
            <v>Less Than</v>
          </cell>
          <cell r="G191">
            <v>0</v>
          </cell>
          <cell r="H191">
            <v>0</v>
          </cell>
          <cell r="I191">
            <v>0</v>
          </cell>
          <cell r="J191">
            <v>0</v>
          </cell>
          <cell r="K191">
            <v>0</v>
          </cell>
          <cell r="L191">
            <v>0</v>
          </cell>
          <cell r="M191">
            <v>0</v>
          </cell>
          <cell r="N191">
            <v>9</v>
          </cell>
          <cell r="O191">
            <v>0</v>
          </cell>
          <cell r="P191">
            <v>0</v>
          </cell>
          <cell r="Q191">
            <v>22</v>
          </cell>
          <cell r="R191">
            <v>0</v>
          </cell>
          <cell r="S191">
            <v>0</v>
          </cell>
          <cell r="T191">
            <v>0</v>
          </cell>
          <cell r="U191">
            <v>0</v>
          </cell>
          <cell r="V191">
            <v>0</v>
          </cell>
          <cell r="W191">
            <v>0</v>
          </cell>
          <cell r="X191">
            <v>0</v>
          </cell>
        </row>
        <row r="192">
          <cell r="A192" t="str">
            <v>190301</v>
          </cell>
          <cell r="B192" t="str">
            <v>CAIRO-DURHAM</v>
          </cell>
          <cell r="C192">
            <v>19</v>
          </cell>
          <cell r="D192">
            <v>19</v>
          </cell>
          <cell r="E192" t="str">
            <v>Same</v>
          </cell>
          <cell r="F192" t="str">
            <v>Less Than</v>
          </cell>
          <cell r="G192">
            <v>0</v>
          </cell>
          <cell r="H192">
            <v>0</v>
          </cell>
          <cell r="I192">
            <v>0</v>
          </cell>
          <cell r="J192">
            <v>0</v>
          </cell>
          <cell r="K192">
            <v>0</v>
          </cell>
          <cell r="L192">
            <v>0</v>
          </cell>
          <cell r="M192">
            <v>0</v>
          </cell>
          <cell r="N192">
            <v>19</v>
          </cell>
          <cell r="O192">
            <v>0</v>
          </cell>
          <cell r="P192">
            <v>0</v>
          </cell>
          <cell r="Q192">
            <v>0</v>
          </cell>
          <cell r="R192">
            <v>0</v>
          </cell>
          <cell r="S192">
            <v>0</v>
          </cell>
          <cell r="T192">
            <v>0</v>
          </cell>
          <cell r="U192">
            <v>0</v>
          </cell>
          <cell r="V192">
            <v>0</v>
          </cell>
          <cell r="W192">
            <v>0</v>
          </cell>
          <cell r="X192">
            <v>0</v>
          </cell>
        </row>
        <row r="193">
          <cell r="A193" t="str">
            <v>190401</v>
          </cell>
          <cell r="B193" t="str">
            <v>CATSKILL</v>
          </cell>
          <cell r="C193">
            <v>25</v>
          </cell>
          <cell r="D193">
            <v>25</v>
          </cell>
          <cell r="E193" t="str">
            <v>Same</v>
          </cell>
          <cell r="F193" t="str">
            <v>Less Than</v>
          </cell>
          <cell r="G193">
            <v>0</v>
          </cell>
          <cell r="H193">
            <v>23</v>
          </cell>
          <cell r="I193">
            <v>2</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row>
        <row r="194">
          <cell r="A194" t="str">
            <v>190501</v>
          </cell>
          <cell r="B194" t="str">
            <v>COXSACKIE ATHENS</v>
          </cell>
          <cell r="C194">
            <v>0</v>
          </cell>
          <cell r="D194">
            <v>0</v>
          </cell>
          <cell r="E194" t="str">
            <v>Same</v>
          </cell>
          <cell r="F194" t="str">
            <v>Less Than</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row>
        <row r="195">
          <cell r="A195" t="str">
            <v>190701</v>
          </cell>
          <cell r="B195" t="str">
            <v>GREENVILLE</v>
          </cell>
          <cell r="C195">
            <v>26</v>
          </cell>
          <cell r="D195">
            <v>0</v>
          </cell>
          <cell r="E195" t="str">
            <v>Different</v>
          </cell>
          <cell r="F195" t="str">
            <v>Greater Than</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row>
        <row r="196">
          <cell r="A196" t="str">
            <v>190901</v>
          </cell>
          <cell r="B196" t="str">
            <v>HUNTER TANNERSVL</v>
          </cell>
          <cell r="C196">
            <v>17</v>
          </cell>
          <cell r="D196">
            <v>17</v>
          </cell>
          <cell r="E196" t="str">
            <v>Same</v>
          </cell>
          <cell r="F196" t="str">
            <v>Less Than</v>
          </cell>
          <cell r="G196">
            <v>0</v>
          </cell>
          <cell r="H196">
            <v>0</v>
          </cell>
          <cell r="I196">
            <v>0</v>
          </cell>
          <cell r="J196">
            <v>0</v>
          </cell>
          <cell r="K196">
            <v>16</v>
          </cell>
          <cell r="L196">
            <v>1</v>
          </cell>
          <cell r="M196">
            <v>0</v>
          </cell>
          <cell r="N196">
            <v>0</v>
          </cell>
          <cell r="O196">
            <v>0</v>
          </cell>
          <cell r="P196">
            <v>0</v>
          </cell>
          <cell r="Q196">
            <v>0</v>
          </cell>
          <cell r="R196">
            <v>0</v>
          </cell>
          <cell r="S196">
            <v>0</v>
          </cell>
          <cell r="T196">
            <v>0</v>
          </cell>
          <cell r="U196">
            <v>0</v>
          </cell>
          <cell r="V196">
            <v>0</v>
          </cell>
          <cell r="W196">
            <v>0</v>
          </cell>
          <cell r="X196">
            <v>0</v>
          </cell>
        </row>
        <row r="197">
          <cell r="A197" t="str">
            <v>191401</v>
          </cell>
          <cell r="B197" t="str">
            <v>WINDHAM ASHLAND</v>
          </cell>
          <cell r="C197">
            <v>0</v>
          </cell>
          <cell r="D197">
            <v>0</v>
          </cell>
          <cell r="E197" t="str">
            <v>Same</v>
          </cell>
          <cell r="F197" t="str">
            <v>Less Than</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row>
        <row r="198">
          <cell r="A198" t="str">
            <v>200401</v>
          </cell>
          <cell r="B198" t="str">
            <v>INDIAN LAKE</v>
          </cell>
          <cell r="C198">
            <v>8</v>
          </cell>
          <cell r="D198">
            <v>0</v>
          </cell>
          <cell r="E198" t="str">
            <v>Different</v>
          </cell>
          <cell r="F198" t="str">
            <v>Greater Than</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row>
        <row r="199">
          <cell r="A199" t="str">
            <v>200601</v>
          </cell>
          <cell r="B199" t="str">
            <v>LAKE PLEASANT</v>
          </cell>
          <cell r="C199">
            <v>3</v>
          </cell>
          <cell r="D199">
            <v>0</v>
          </cell>
          <cell r="E199" t="str">
            <v>Different</v>
          </cell>
          <cell r="F199" t="str">
            <v>Greater Than</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row>
        <row r="200">
          <cell r="A200" t="str">
            <v>200701</v>
          </cell>
          <cell r="B200" t="str">
            <v>LONG LAKE</v>
          </cell>
          <cell r="C200">
            <v>3</v>
          </cell>
          <cell r="D200">
            <v>0</v>
          </cell>
          <cell r="E200" t="str">
            <v>Different</v>
          </cell>
          <cell r="F200" t="str">
            <v>Greater Than</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row>
        <row r="201">
          <cell r="A201" t="str">
            <v>200901</v>
          </cell>
          <cell r="B201" t="str">
            <v>WELLS</v>
          </cell>
          <cell r="C201">
            <v>3</v>
          </cell>
          <cell r="D201">
            <v>0</v>
          </cell>
          <cell r="E201" t="str">
            <v>Different</v>
          </cell>
          <cell r="F201" t="str">
            <v>Greater Than</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row>
        <row r="202">
          <cell r="A202" t="str">
            <v>210302</v>
          </cell>
          <cell r="B202" t="str">
            <v>WEST CANADA VALLEY</v>
          </cell>
          <cell r="C202">
            <v>17</v>
          </cell>
          <cell r="D202">
            <v>18</v>
          </cell>
          <cell r="E202" t="str">
            <v>Different</v>
          </cell>
          <cell r="F202" t="str">
            <v>Less Than</v>
          </cell>
          <cell r="G202">
            <v>0</v>
          </cell>
          <cell r="H202">
            <v>0</v>
          </cell>
          <cell r="I202">
            <v>0</v>
          </cell>
          <cell r="J202">
            <v>0</v>
          </cell>
          <cell r="K202">
            <v>0</v>
          </cell>
          <cell r="L202">
            <v>0</v>
          </cell>
          <cell r="M202">
            <v>0</v>
          </cell>
          <cell r="N202">
            <v>17</v>
          </cell>
          <cell r="O202">
            <v>0</v>
          </cell>
          <cell r="P202">
            <v>0</v>
          </cell>
          <cell r="Q202">
            <v>0</v>
          </cell>
          <cell r="R202">
            <v>0</v>
          </cell>
          <cell r="S202">
            <v>0</v>
          </cell>
          <cell r="T202">
            <v>1</v>
          </cell>
          <cell r="U202">
            <v>0</v>
          </cell>
          <cell r="V202">
            <v>0</v>
          </cell>
          <cell r="W202">
            <v>0</v>
          </cell>
          <cell r="X202">
            <v>0</v>
          </cell>
        </row>
        <row r="203">
          <cell r="A203" t="str">
            <v>210402</v>
          </cell>
          <cell r="B203" t="str">
            <v>FRANKFORT-SCHUYLER</v>
          </cell>
          <cell r="C203">
            <v>17</v>
          </cell>
          <cell r="D203">
            <v>17</v>
          </cell>
          <cell r="E203" t="str">
            <v>Same</v>
          </cell>
          <cell r="F203" t="str">
            <v>Less Than</v>
          </cell>
          <cell r="G203">
            <v>0</v>
          </cell>
          <cell r="H203">
            <v>0</v>
          </cell>
          <cell r="I203">
            <v>0</v>
          </cell>
          <cell r="J203">
            <v>0</v>
          </cell>
          <cell r="K203">
            <v>0</v>
          </cell>
          <cell r="L203">
            <v>0</v>
          </cell>
          <cell r="M203">
            <v>0</v>
          </cell>
          <cell r="N203">
            <v>15</v>
          </cell>
          <cell r="O203">
            <v>0</v>
          </cell>
          <cell r="P203">
            <v>0</v>
          </cell>
          <cell r="Q203">
            <v>2</v>
          </cell>
          <cell r="R203">
            <v>0</v>
          </cell>
          <cell r="S203">
            <v>0</v>
          </cell>
          <cell r="T203">
            <v>0</v>
          </cell>
          <cell r="U203">
            <v>0</v>
          </cell>
          <cell r="V203">
            <v>0</v>
          </cell>
          <cell r="W203">
            <v>0</v>
          </cell>
          <cell r="X203">
            <v>0</v>
          </cell>
        </row>
        <row r="204">
          <cell r="A204" t="str">
            <v>210601</v>
          </cell>
          <cell r="B204" t="str">
            <v>HERKIMER</v>
          </cell>
          <cell r="C204">
            <v>27</v>
          </cell>
          <cell r="D204">
            <v>18</v>
          </cell>
          <cell r="E204" t="str">
            <v>Different</v>
          </cell>
          <cell r="F204" t="str">
            <v>Greater Than</v>
          </cell>
          <cell r="G204">
            <v>0</v>
          </cell>
          <cell r="H204">
            <v>0</v>
          </cell>
          <cell r="I204">
            <v>0</v>
          </cell>
          <cell r="J204">
            <v>0</v>
          </cell>
          <cell r="K204">
            <v>18</v>
          </cell>
          <cell r="L204">
            <v>0</v>
          </cell>
          <cell r="M204">
            <v>0</v>
          </cell>
          <cell r="N204">
            <v>0</v>
          </cell>
          <cell r="O204">
            <v>0</v>
          </cell>
          <cell r="P204">
            <v>0</v>
          </cell>
          <cell r="Q204">
            <v>0</v>
          </cell>
          <cell r="R204">
            <v>0</v>
          </cell>
          <cell r="S204">
            <v>0</v>
          </cell>
          <cell r="T204">
            <v>0</v>
          </cell>
          <cell r="U204">
            <v>0</v>
          </cell>
          <cell r="V204">
            <v>0</v>
          </cell>
          <cell r="W204">
            <v>0</v>
          </cell>
          <cell r="X204">
            <v>0</v>
          </cell>
        </row>
        <row r="205">
          <cell r="A205" t="str">
            <v>210800</v>
          </cell>
          <cell r="B205" t="str">
            <v>LITTLE FALLS</v>
          </cell>
          <cell r="C205">
            <v>34</v>
          </cell>
          <cell r="D205">
            <v>35</v>
          </cell>
          <cell r="E205" t="str">
            <v>Different</v>
          </cell>
          <cell r="F205" t="str">
            <v>Less Than</v>
          </cell>
          <cell r="G205">
            <v>0</v>
          </cell>
          <cell r="H205">
            <v>0</v>
          </cell>
          <cell r="I205">
            <v>0</v>
          </cell>
          <cell r="J205">
            <v>0</v>
          </cell>
          <cell r="K205">
            <v>0</v>
          </cell>
          <cell r="L205">
            <v>0</v>
          </cell>
          <cell r="M205">
            <v>0</v>
          </cell>
          <cell r="N205">
            <v>34</v>
          </cell>
          <cell r="O205">
            <v>0</v>
          </cell>
          <cell r="P205">
            <v>0</v>
          </cell>
          <cell r="Q205">
            <v>0</v>
          </cell>
          <cell r="R205">
            <v>0</v>
          </cell>
          <cell r="S205">
            <v>0</v>
          </cell>
          <cell r="T205">
            <v>1</v>
          </cell>
          <cell r="U205">
            <v>0</v>
          </cell>
          <cell r="V205">
            <v>0</v>
          </cell>
          <cell r="W205">
            <v>0</v>
          </cell>
          <cell r="X205">
            <v>0</v>
          </cell>
        </row>
        <row r="206">
          <cell r="A206" t="str">
            <v>211003</v>
          </cell>
          <cell r="B206" t="str">
            <v>DOLGEVILLE</v>
          </cell>
          <cell r="C206">
            <v>0</v>
          </cell>
          <cell r="D206">
            <v>0</v>
          </cell>
          <cell r="E206" t="str">
            <v>Same</v>
          </cell>
          <cell r="F206" t="str">
            <v>Less Than</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row>
        <row r="207">
          <cell r="A207" t="str">
            <v>211103</v>
          </cell>
          <cell r="B207" t="str">
            <v>POLAND</v>
          </cell>
          <cell r="C207">
            <v>13</v>
          </cell>
          <cell r="D207">
            <v>13</v>
          </cell>
          <cell r="E207" t="str">
            <v>Same</v>
          </cell>
          <cell r="F207" t="str">
            <v>Less Than</v>
          </cell>
          <cell r="G207">
            <v>0</v>
          </cell>
          <cell r="H207">
            <v>13</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row>
        <row r="208">
          <cell r="A208" t="str">
            <v>211701</v>
          </cell>
          <cell r="B208" t="str">
            <v xml:space="preserve">VAN HORNSVILLE </v>
          </cell>
          <cell r="C208">
            <v>0</v>
          </cell>
          <cell r="D208">
            <v>0</v>
          </cell>
          <cell r="E208" t="str">
            <v>Same</v>
          </cell>
          <cell r="F208" t="str">
            <v>Less Than</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row>
        <row r="209">
          <cell r="A209" t="str">
            <v>211901</v>
          </cell>
          <cell r="B209" t="str">
            <v>TOWN OF WEBB</v>
          </cell>
          <cell r="C209">
            <v>12</v>
          </cell>
          <cell r="D209">
            <v>0</v>
          </cell>
          <cell r="E209" t="str">
            <v>Different</v>
          </cell>
          <cell r="F209" t="str">
            <v>Greater Than</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row>
        <row r="210">
          <cell r="A210" t="str">
            <v>212001</v>
          </cell>
          <cell r="B210" t="str">
            <v>MOUNT MARKHAM</v>
          </cell>
          <cell r="C210">
            <v>38</v>
          </cell>
          <cell r="D210">
            <v>39</v>
          </cell>
          <cell r="E210" t="str">
            <v>Different</v>
          </cell>
          <cell r="F210" t="str">
            <v>Less Than</v>
          </cell>
          <cell r="G210">
            <v>0</v>
          </cell>
          <cell r="H210">
            <v>38</v>
          </cell>
          <cell r="I210">
            <v>0</v>
          </cell>
          <cell r="J210">
            <v>0</v>
          </cell>
          <cell r="K210">
            <v>0</v>
          </cell>
          <cell r="L210">
            <v>0</v>
          </cell>
          <cell r="M210">
            <v>0</v>
          </cell>
          <cell r="N210">
            <v>0</v>
          </cell>
          <cell r="O210">
            <v>0</v>
          </cell>
          <cell r="P210">
            <v>0</v>
          </cell>
          <cell r="Q210">
            <v>0</v>
          </cell>
          <cell r="R210">
            <v>0</v>
          </cell>
          <cell r="S210">
            <v>0</v>
          </cell>
          <cell r="T210">
            <v>1</v>
          </cell>
          <cell r="U210">
            <v>0</v>
          </cell>
          <cell r="V210">
            <v>0</v>
          </cell>
          <cell r="W210">
            <v>0</v>
          </cell>
          <cell r="X210">
            <v>0</v>
          </cell>
        </row>
        <row r="211">
          <cell r="A211" t="str">
            <v>212101</v>
          </cell>
          <cell r="B211" t="str">
            <v>C-V AT ILION-MOHAWK CSD</v>
          </cell>
          <cell r="C211">
            <v>57</v>
          </cell>
          <cell r="D211">
            <v>57</v>
          </cell>
          <cell r="E211" t="str">
            <v>Same</v>
          </cell>
          <cell r="F211" t="str">
            <v>Less Than</v>
          </cell>
          <cell r="G211">
            <v>0</v>
          </cell>
          <cell r="H211">
            <v>0</v>
          </cell>
          <cell r="I211">
            <v>0</v>
          </cell>
          <cell r="J211">
            <v>0</v>
          </cell>
          <cell r="K211">
            <v>57</v>
          </cell>
          <cell r="L211">
            <v>0</v>
          </cell>
          <cell r="M211">
            <v>0</v>
          </cell>
          <cell r="N211">
            <v>0</v>
          </cell>
          <cell r="O211">
            <v>0</v>
          </cell>
          <cell r="P211">
            <v>0</v>
          </cell>
          <cell r="Q211">
            <v>0</v>
          </cell>
          <cell r="R211">
            <v>0</v>
          </cell>
          <cell r="S211">
            <v>0</v>
          </cell>
          <cell r="T211">
            <v>0</v>
          </cell>
          <cell r="U211">
            <v>0</v>
          </cell>
          <cell r="V211">
            <v>0</v>
          </cell>
          <cell r="W211">
            <v>0</v>
          </cell>
          <cell r="X211">
            <v>0</v>
          </cell>
        </row>
        <row r="212">
          <cell r="A212" t="str">
            <v>220101</v>
          </cell>
          <cell r="B212" t="str">
            <v>SOUTH JEFFERSON</v>
          </cell>
          <cell r="C212">
            <v>64</v>
          </cell>
          <cell r="D212">
            <v>64</v>
          </cell>
          <cell r="E212" t="str">
            <v>Same</v>
          </cell>
          <cell r="F212" t="str">
            <v>Less Than</v>
          </cell>
          <cell r="G212">
            <v>0</v>
          </cell>
          <cell r="H212">
            <v>64</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row>
        <row r="213">
          <cell r="A213" t="str">
            <v>220202</v>
          </cell>
          <cell r="B213" t="str">
            <v>ALEXANDRIA CSD</v>
          </cell>
          <cell r="C213">
            <v>16</v>
          </cell>
          <cell r="D213">
            <v>16</v>
          </cell>
          <cell r="E213" t="str">
            <v>Same</v>
          </cell>
          <cell r="F213" t="str">
            <v>Less Than</v>
          </cell>
          <cell r="G213">
            <v>0</v>
          </cell>
          <cell r="H213">
            <v>16</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row>
        <row r="214">
          <cell r="A214" t="str">
            <v>220301</v>
          </cell>
          <cell r="B214" t="str">
            <v>INDIAN RIVER</v>
          </cell>
          <cell r="C214">
            <v>130</v>
          </cell>
          <cell r="D214">
            <v>130</v>
          </cell>
          <cell r="E214" t="str">
            <v>Same</v>
          </cell>
          <cell r="F214" t="str">
            <v>Less Than</v>
          </cell>
          <cell r="G214">
            <v>0</v>
          </cell>
          <cell r="H214">
            <v>0</v>
          </cell>
          <cell r="I214">
            <v>0</v>
          </cell>
          <cell r="J214">
            <v>0</v>
          </cell>
          <cell r="K214">
            <v>0</v>
          </cell>
          <cell r="L214">
            <v>0</v>
          </cell>
          <cell r="M214">
            <v>0</v>
          </cell>
          <cell r="N214">
            <v>130</v>
          </cell>
          <cell r="O214">
            <v>0</v>
          </cell>
          <cell r="P214">
            <v>0</v>
          </cell>
          <cell r="Q214">
            <v>0</v>
          </cell>
          <cell r="R214">
            <v>0</v>
          </cell>
          <cell r="S214">
            <v>0</v>
          </cell>
          <cell r="T214">
            <v>0</v>
          </cell>
          <cell r="U214">
            <v>0</v>
          </cell>
          <cell r="V214">
            <v>0</v>
          </cell>
          <cell r="W214">
            <v>0</v>
          </cell>
          <cell r="X214">
            <v>0</v>
          </cell>
        </row>
        <row r="215">
          <cell r="A215" t="str">
            <v>220401</v>
          </cell>
          <cell r="B215" t="str">
            <v>GENERAL BROWN</v>
          </cell>
          <cell r="C215">
            <v>34</v>
          </cell>
          <cell r="D215">
            <v>34</v>
          </cell>
          <cell r="E215" t="str">
            <v>Same</v>
          </cell>
          <cell r="F215" t="str">
            <v>Less Than</v>
          </cell>
          <cell r="G215">
            <v>0</v>
          </cell>
          <cell r="H215">
            <v>33</v>
          </cell>
          <cell r="I215">
            <v>1</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row>
        <row r="216">
          <cell r="A216" t="str">
            <v>220701</v>
          </cell>
          <cell r="B216" t="str">
            <v>THOUSAND ISLANDS</v>
          </cell>
          <cell r="C216">
            <v>0</v>
          </cell>
          <cell r="D216">
            <v>0</v>
          </cell>
          <cell r="E216" t="str">
            <v>Same</v>
          </cell>
          <cell r="F216" t="str">
            <v>Less Than</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row>
        <row r="217">
          <cell r="A217" t="str">
            <v>220909</v>
          </cell>
          <cell r="B217" t="str">
            <v>BELLEVILLE-HENDERS</v>
          </cell>
          <cell r="C217">
            <v>27</v>
          </cell>
          <cell r="D217">
            <v>27</v>
          </cell>
          <cell r="E217" t="str">
            <v>Same</v>
          </cell>
          <cell r="F217" t="str">
            <v>Less Than</v>
          </cell>
          <cell r="G217">
            <v>1</v>
          </cell>
          <cell r="H217">
            <v>26</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row>
        <row r="218">
          <cell r="A218" t="str">
            <v>221001</v>
          </cell>
          <cell r="B218" t="str">
            <v>SACKETS HARBOR</v>
          </cell>
          <cell r="C218">
            <v>17</v>
          </cell>
          <cell r="D218">
            <v>17</v>
          </cell>
          <cell r="E218" t="str">
            <v>Same</v>
          </cell>
          <cell r="F218" t="str">
            <v>Less Than</v>
          </cell>
          <cell r="G218">
            <v>0</v>
          </cell>
          <cell r="H218">
            <v>0</v>
          </cell>
          <cell r="I218">
            <v>0</v>
          </cell>
          <cell r="J218">
            <v>0</v>
          </cell>
          <cell r="K218">
            <v>0</v>
          </cell>
          <cell r="L218">
            <v>0</v>
          </cell>
          <cell r="M218">
            <v>0</v>
          </cell>
          <cell r="N218">
            <v>0</v>
          </cell>
          <cell r="O218">
            <v>0</v>
          </cell>
          <cell r="P218">
            <v>0</v>
          </cell>
          <cell r="Q218">
            <v>17</v>
          </cell>
          <cell r="R218">
            <v>0</v>
          </cell>
          <cell r="S218">
            <v>0</v>
          </cell>
          <cell r="T218">
            <v>0</v>
          </cell>
          <cell r="U218">
            <v>0</v>
          </cell>
          <cell r="V218">
            <v>0</v>
          </cell>
          <cell r="W218">
            <v>0</v>
          </cell>
          <cell r="X218">
            <v>0</v>
          </cell>
        </row>
        <row r="219">
          <cell r="A219" t="str">
            <v>221301</v>
          </cell>
          <cell r="B219" t="str">
            <v>LYME</v>
          </cell>
          <cell r="C219">
            <v>0</v>
          </cell>
          <cell r="D219">
            <v>0</v>
          </cell>
          <cell r="E219" t="str">
            <v>Same</v>
          </cell>
          <cell r="F219" t="str">
            <v>Less Than</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row>
        <row r="220">
          <cell r="A220" t="str">
            <v>221401</v>
          </cell>
          <cell r="B220" t="str">
            <v>LA FARGEVILLE</v>
          </cell>
          <cell r="C220">
            <v>22</v>
          </cell>
          <cell r="D220">
            <v>22</v>
          </cell>
          <cell r="E220" t="str">
            <v>Same</v>
          </cell>
          <cell r="F220" t="str">
            <v>Less Than</v>
          </cell>
          <cell r="G220">
            <v>0</v>
          </cell>
          <cell r="H220">
            <v>22</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row>
        <row r="221">
          <cell r="A221" t="str">
            <v>222000</v>
          </cell>
          <cell r="B221" t="str">
            <v>WATERTOWN</v>
          </cell>
          <cell r="C221">
            <v>261</v>
          </cell>
          <cell r="D221">
            <v>261</v>
          </cell>
          <cell r="E221" t="str">
            <v>Same</v>
          </cell>
          <cell r="F221" t="str">
            <v>Less Than</v>
          </cell>
          <cell r="G221">
            <v>0</v>
          </cell>
          <cell r="H221">
            <v>0</v>
          </cell>
          <cell r="I221">
            <v>0</v>
          </cell>
          <cell r="J221">
            <v>0</v>
          </cell>
          <cell r="K221">
            <v>0</v>
          </cell>
          <cell r="L221">
            <v>0</v>
          </cell>
          <cell r="M221">
            <v>0</v>
          </cell>
          <cell r="N221">
            <v>18</v>
          </cell>
          <cell r="O221">
            <v>0</v>
          </cell>
          <cell r="P221">
            <v>103</v>
          </cell>
          <cell r="Q221">
            <v>140</v>
          </cell>
          <cell r="R221">
            <v>0</v>
          </cell>
          <cell r="S221">
            <v>0</v>
          </cell>
          <cell r="T221">
            <v>0</v>
          </cell>
          <cell r="U221">
            <v>0</v>
          </cell>
          <cell r="V221">
            <v>0</v>
          </cell>
          <cell r="W221">
            <v>0</v>
          </cell>
          <cell r="X221">
            <v>0</v>
          </cell>
        </row>
        <row r="222">
          <cell r="A222" t="str">
            <v>222201</v>
          </cell>
          <cell r="B222" t="str">
            <v>CARTHAGE</v>
          </cell>
          <cell r="C222">
            <v>76</v>
          </cell>
          <cell r="D222">
            <v>74</v>
          </cell>
          <cell r="E222" t="str">
            <v>Different</v>
          </cell>
          <cell r="F222" t="str">
            <v>Greater Than</v>
          </cell>
          <cell r="G222">
            <v>0</v>
          </cell>
          <cell r="H222">
            <v>0</v>
          </cell>
          <cell r="I222">
            <v>0</v>
          </cell>
          <cell r="J222">
            <v>0</v>
          </cell>
          <cell r="K222">
            <v>0</v>
          </cell>
          <cell r="L222">
            <v>0</v>
          </cell>
          <cell r="M222">
            <v>0</v>
          </cell>
          <cell r="N222">
            <v>0</v>
          </cell>
          <cell r="O222">
            <v>0</v>
          </cell>
          <cell r="P222">
            <v>0</v>
          </cell>
          <cell r="Q222">
            <v>74</v>
          </cell>
          <cell r="R222">
            <v>0</v>
          </cell>
          <cell r="S222">
            <v>0</v>
          </cell>
          <cell r="T222">
            <v>0</v>
          </cell>
          <cell r="U222">
            <v>0</v>
          </cell>
          <cell r="V222">
            <v>0</v>
          </cell>
          <cell r="W222">
            <v>0</v>
          </cell>
          <cell r="X222">
            <v>0</v>
          </cell>
        </row>
        <row r="223">
          <cell r="A223" t="str">
            <v>230201</v>
          </cell>
          <cell r="B223" t="str">
            <v>COPENHAGEN</v>
          </cell>
          <cell r="C223">
            <v>42</v>
          </cell>
          <cell r="D223">
            <v>43</v>
          </cell>
          <cell r="E223" t="str">
            <v>Different</v>
          </cell>
          <cell r="F223" t="str">
            <v>Less Than</v>
          </cell>
          <cell r="G223">
            <v>12</v>
          </cell>
          <cell r="H223">
            <v>0</v>
          </cell>
          <cell r="I223">
            <v>0</v>
          </cell>
          <cell r="J223">
            <v>0</v>
          </cell>
          <cell r="K223">
            <v>29</v>
          </cell>
          <cell r="L223">
            <v>1</v>
          </cell>
          <cell r="M223">
            <v>0</v>
          </cell>
          <cell r="N223">
            <v>0</v>
          </cell>
          <cell r="O223">
            <v>0</v>
          </cell>
          <cell r="P223">
            <v>0</v>
          </cell>
          <cell r="Q223">
            <v>0</v>
          </cell>
          <cell r="R223">
            <v>0</v>
          </cell>
          <cell r="S223">
            <v>0</v>
          </cell>
          <cell r="T223">
            <v>0</v>
          </cell>
          <cell r="U223">
            <v>0</v>
          </cell>
          <cell r="V223">
            <v>0</v>
          </cell>
          <cell r="W223">
            <v>1</v>
          </cell>
          <cell r="X223">
            <v>0</v>
          </cell>
        </row>
        <row r="224">
          <cell r="A224" t="str">
            <v>230301</v>
          </cell>
          <cell r="B224" t="str">
            <v>HARRISVILLE</v>
          </cell>
          <cell r="C224">
            <v>19</v>
          </cell>
          <cell r="D224">
            <v>20</v>
          </cell>
          <cell r="E224" t="str">
            <v>Different</v>
          </cell>
          <cell r="F224" t="str">
            <v>Less Than</v>
          </cell>
          <cell r="G224">
            <v>0</v>
          </cell>
          <cell r="H224">
            <v>19</v>
          </cell>
          <cell r="I224">
            <v>0</v>
          </cell>
          <cell r="J224">
            <v>0</v>
          </cell>
          <cell r="K224">
            <v>0</v>
          </cell>
          <cell r="L224">
            <v>0</v>
          </cell>
          <cell r="M224">
            <v>0</v>
          </cell>
          <cell r="N224">
            <v>0</v>
          </cell>
          <cell r="O224">
            <v>0</v>
          </cell>
          <cell r="P224">
            <v>0</v>
          </cell>
          <cell r="Q224">
            <v>0</v>
          </cell>
          <cell r="R224">
            <v>0</v>
          </cell>
          <cell r="S224">
            <v>0</v>
          </cell>
          <cell r="T224">
            <v>1</v>
          </cell>
          <cell r="U224">
            <v>0</v>
          </cell>
          <cell r="V224">
            <v>0</v>
          </cell>
          <cell r="W224">
            <v>0</v>
          </cell>
          <cell r="X224">
            <v>0</v>
          </cell>
        </row>
        <row r="225">
          <cell r="A225" t="str">
            <v>230901</v>
          </cell>
          <cell r="B225" t="str">
            <v>LOWVILLE</v>
          </cell>
          <cell r="C225">
            <v>57</v>
          </cell>
          <cell r="D225">
            <v>37</v>
          </cell>
          <cell r="E225" t="str">
            <v>Different</v>
          </cell>
          <cell r="F225" t="str">
            <v>Greater Than</v>
          </cell>
          <cell r="G225">
            <v>0</v>
          </cell>
          <cell r="H225">
            <v>37</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row>
        <row r="226">
          <cell r="A226" t="str">
            <v>231101</v>
          </cell>
          <cell r="B226" t="str">
            <v>SOUTH LEWIS</v>
          </cell>
          <cell r="C226">
            <v>36</v>
          </cell>
          <cell r="D226">
            <v>36</v>
          </cell>
          <cell r="E226" t="str">
            <v>Same</v>
          </cell>
          <cell r="F226" t="str">
            <v>Less Than</v>
          </cell>
          <cell r="G226">
            <v>0</v>
          </cell>
          <cell r="H226">
            <v>36</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row>
        <row r="227">
          <cell r="A227" t="str">
            <v>231301</v>
          </cell>
          <cell r="B227" t="str">
            <v>BEAVER RIVER</v>
          </cell>
          <cell r="C227">
            <v>13</v>
          </cell>
          <cell r="D227">
            <v>0</v>
          </cell>
          <cell r="E227" t="str">
            <v>Different</v>
          </cell>
          <cell r="F227" t="str">
            <v>Greater Than</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row>
        <row r="228">
          <cell r="A228" t="str">
            <v>240101</v>
          </cell>
          <cell r="B228" t="str">
            <v>AVON</v>
          </cell>
          <cell r="C228">
            <v>0</v>
          </cell>
          <cell r="D228">
            <v>0</v>
          </cell>
          <cell r="E228" t="str">
            <v>Same</v>
          </cell>
          <cell r="F228" t="str">
            <v>Less Than</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row>
        <row r="229">
          <cell r="A229" t="str">
            <v>240201</v>
          </cell>
          <cell r="B229" t="str">
            <v>CALEDONIA MUMFORD</v>
          </cell>
          <cell r="C229">
            <v>37</v>
          </cell>
          <cell r="D229">
            <v>37</v>
          </cell>
          <cell r="E229" t="str">
            <v>Same</v>
          </cell>
          <cell r="F229" t="str">
            <v>Less Than</v>
          </cell>
          <cell r="G229">
            <v>0</v>
          </cell>
          <cell r="H229">
            <v>37</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row>
        <row r="230">
          <cell r="A230" t="str">
            <v>240401</v>
          </cell>
          <cell r="B230" t="str">
            <v>GENESEO</v>
          </cell>
          <cell r="C230">
            <v>17</v>
          </cell>
          <cell r="D230">
            <v>17</v>
          </cell>
          <cell r="E230" t="str">
            <v>Same</v>
          </cell>
          <cell r="F230" t="str">
            <v>Less Than</v>
          </cell>
          <cell r="G230">
            <v>0</v>
          </cell>
          <cell r="H230">
            <v>0</v>
          </cell>
          <cell r="I230">
            <v>0</v>
          </cell>
          <cell r="J230">
            <v>0</v>
          </cell>
          <cell r="K230">
            <v>0</v>
          </cell>
          <cell r="L230">
            <v>0</v>
          </cell>
          <cell r="M230">
            <v>0</v>
          </cell>
          <cell r="N230">
            <v>0</v>
          </cell>
          <cell r="O230">
            <v>0</v>
          </cell>
          <cell r="P230">
            <v>0</v>
          </cell>
          <cell r="Q230">
            <v>17</v>
          </cell>
          <cell r="R230">
            <v>0</v>
          </cell>
          <cell r="S230">
            <v>0</v>
          </cell>
          <cell r="T230">
            <v>0</v>
          </cell>
          <cell r="U230">
            <v>0</v>
          </cell>
          <cell r="V230">
            <v>0</v>
          </cell>
          <cell r="W230">
            <v>0</v>
          </cell>
          <cell r="X230">
            <v>0</v>
          </cell>
        </row>
        <row r="231">
          <cell r="A231" t="str">
            <v>240801</v>
          </cell>
          <cell r="B231" t="str">
            <v>LIVONIA</v>
          </cell>
          <cell r="C231">
            <v>48</v>
          </cell>
          <cell r="D231">
            <v>49</v>
          </cell>
          <cell r="E231" t="str">
            <v>Different</v>
          </cell>
          <cell r="F231" t="str">
            <v>Less Than</v>
          </cell>
          <cell r="G231">
            <v>0</v>
          </cell>
          <cell r="H231">
            <v>42</v>
          </cell>
          <cell r="I231">
            <v>1</v>
          </cell>
          <cell r="J231">
            <v>0</v>
          </cell>
          <cell r="K231">
            <v>0</v>
          </cell>
          <cell r="L231">
            <v>0</v>
          </cell>
          <cell r="M231">
            <v>0</v>
          </cell>
          <cell r="N231">
            <v>4</v>
          </cell>
          <cell r="O231">
            <v>1</v>
          </cell>
          <cell r="P231">
            <v>0</v>
          </cell>
          <cell r="Q231">
            <v>0</v>
          </cell>
          <cell r="R231">
            <v>0</v>
          </cell>
          <cell r="S231">
            <v>0</v>
          </cell>
          <cell r="T231">
            <v>1</v>
          </cell>
          <cell r="U231">
            <v>0</v>
          </cell>
          <cell r="V231">
            <v>0</v>
          </cell>
          <cell r="W231">
            <v>0</v>
          </cell>
          <cell r="X231">
            <v>0</v>
          </cell>
        </row>
        <row r="232">
          <cell r="A232" t="str">
            <v>240901</v>
          </cell>
          <cell r="B232" t="str">
            <v>MOUNT MORRIS</v>
          </cell>
          <cell r="C232">
            <v>20</v>
          </cell>
          <cell r="D232">
            <v>19</v>
          </cell>
          <cell r="E232" t="str">
            <v>Different</v>
          </cell>
          <cell r="F232" t="str">
            <v>Greater Than</v>
          </cell>
          <cell r="G232">
            <v>0</v>
          </cell>
          <cell r="H232">
            <v>0</v>
          </cell>
          <cell r="I232">
            <v>0</v>
          </cell>
          <cell r="J232">
            <v>0</v>
          </cell>
          <cell r="K232">
            <v>19</v>
          </cell>
          <cell r="L232">
            <v>0</v>
          </cell>
          <cell r="M232">
            <v>0</v>
          </cell>
          <cell r="N232">
            <v>0</v>
          </cell>
          <cell r="O232">
            <v>0</v>
          </cell>
          <cell r="P232">
            <v>0</v>
          </cell>
          <cell r="Q232">
            <v>0</v>
          </cell>
          <cell r="R232">
            <v>0</v>
          </cell>
          <cell r="S232">
            <v>0</v>
          </cell>
          <cell r="T232">
            <v>0</v>
          </cell>
          <cell r="U232">
            <v>0</v>
          </cell>
          <cell r="V232">
            <v>0</v>
          </cell>
          <cell r="W232">
            <v>0</v>
          </cell>
          <cell r="X232">
            <v>0</v>
          </cell>
        </row>
        <row r="233">
          <cell r="A233" t="str">
            <v>241001</v>
          </cell>
          <cell r="B233" t="str">
            <v>DANSVILLE</v>
          </cell>
          <cell r="C233">
            <v>90</v>
          </cell>
          <cell r="D233">
            <v>91</v>
          </cell>
          <cell r="E233" t="str">
            <v>Different</v>
          </cell>
          <cell r="F233" t="str">
            <v>Less Than</v>
          </cell>
          <cell r="G233">
            <v>25</v>
          </cell>
          <cell r="H233">
            <v>0</v>
          </cell>
          <cell r="I233">
            <v>0</v>
          </cell>
          <cell r="J233">
            <v>0</v>
          </cell>
          <cell r="K233">
            <v>65</v>
          </cell>
          <cell r="L233">
            <v>0</v>
          </cell>
          <cell r="M233">
            <v>0</v>
          </cell>
          <cell r="N233">
            <v>0</v>
          </cell>
          <cell r="O233">
            <v>0</v>
          </cell>
          <cell r="P233">
            <v>0</v>
          </cell>
          <cell r="Q233">
            <v>0</v>
          </cell>
          <cell r="R233">
            <v>0</v>
          </cell>
          <cell r="S233">
            <v>1</v>
          </cell>
          <cell r="T233">
            <v>0</v>
          </cell>
          <cell r="U233">
            <v>0</v>
          </cell>
          <cell r="V233">
            <v>0</v>
          </cell>
          <cell r="W233">
            <v>0</v>
          </cell>
          <cell r="X233">
            <v>0</v>
          </cell>
        </row>
        <row r="234">
          <cell r="A234" t="str">
            <v>241101</v>
          </cell>
          <cell r="B234" t="str">
            <v>DALTON-NUNDA</v>
          </cell>
          <cell r="C234">
            <v>28</v>
          </cell>
          <cell r="D234">
            <v>28</v>
          </cell>
          <cell r="E234" t="str">
            <v>Same</v>
          </cell>
          <cell r="F234" t="str">
            <v>Less Than</v>
          </cell>
          <cell r="G234">
            <v>0</v>
          </cell>
          <cell r="H234">
            <v>0</v>
          </cell>
          <cell r="I234">
            <v>0</v>
          </cell>
          <cell r="J234">
            <v>0</v>
          </cell>
          <cell r="K234">
            <v>28</v>
          </cell>
          <cell r="L234">
            <v>0</v>
          </cell>
          <cell r="M234">
            <v>0</v>
          </cell>
          <cell r="N234">
            <v>0</v>
          </cell>
          <cell r="O234">
            <v>0</v>
          </cell>
          <cell r="P234">
            <v>0</v>
          </cell>
          <cell r="Q234">
            <v>0</v>
          </cell>
          <cell r="R234">
            <v>0</v>
          </cell>
          <cell r="S234">
            <v>0</v>
          </cell>
          <cell r="T234">
            <v>0</v>
          </cell>
          <cell r="U234">
            <v>0</v>
          </cell>
          <cell r="V234">
            <v>0</v>
          </cell>
          <cell r="W234">
            <v>0</v>
          </cell>
          <cell r="X234">
            <v>0</v>
          </cell>
        </row>
        <row r="235">
          <cell r="A235" t="str">
            <v>241701</v>
          </cell>
          <cell r="B235" t="str">
            <v>YORK</v>
          </cell>
          <cell r="C235">
            <v>31</v>
          </cell>
          <cell r="D235">
            <v>31</v>
          </cell>
          <cell r="E235" t="str">
            <v>Same</v>
          </cell>
          <cell r="F235" t="str">
            <v>Less Than</v>
          </cell>
          <cell r="G235">
            <v>0</v>
          </cell>
          <cell r="H235">
            <v>0</v>
          </cell>
          <cell r="I235">
            <v>0</v>
          </cell>
          <cell r="J235">
            <v>0</v>
          </cell>
          <cell r="K235">
            <v>0</v>
          </cell>
          <cell r="L235">
            <v>0</v>
          </cell>
          <cell r="M235">
            <v>0</v>
          </cell>
          <cell r="N235">
            <v>0</v>
          </cell>
          <cell r="O235">
            <v>0</v>
          </cell>
          <cell r="P235">
            <v>0</v>
          </cell>
          <cell r="Q235">
            <v>31</v>
          </cell>
          <cell r="R235">
            <v>0</v>
          </cell>
          <cell r="S235">
            <v>0</v>
          </cell>
          <cell r="T235">
            <v>0</v>
          </cell>
          <cell r="U235">
            <v>0</v>
          </cell>
          <cell r="V235">
            <v>0</v>
          </cell>
          <cell r="W235">
            <v>0</v>
          </cell>
          <cell r="X235">
            <v>0</v>
          </cell>
        </row>
        <row r="236">
          <cell r="A236" t="str">
            <v>250109</v>
          </cell>
          <cell r="B236" t="str">
            <v>BROOKFIELD</v>
          </cell>
          <cell r="C236">
            <v>0</v>
          </cell>
          <cell r="D236">
            <v>0</v>
          </cell>
          <cell r="E236" t="str">
            <v>Same</v>
          </cell>
          <cell r="F236" t="str">
            <v>Less Than</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row>
        <row r="237">
          <cell r="A237" t="str">
            <v>250201</v>
          </cell>
          <cell r="B237" t="str">
            <v>CAZENOVIA</v>
          </cell>
          <cell r="C237">
            <v>0</v>
          </cell>
          <cell r="D237">
            <v>0</v>
          </cell>
          <cell r="E237" t="str">
            <v>Same</v>
          </cell>
          <cell r="F237" t="str">
            <v>Less Than</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row>
        <row r="238">
          <cell r="A238" t="str">
            <v>250301</v>
          </cell>
          <cell r="B238" t="str">
            <v>DERUYTER</v>
          </cell>
          <cell r="C238">
            <v>19</v>
          </cell>
          <cell r="D238">
            <v>0</v>
          </cell>
          <cell r="E238" t="str">
            <v>Different</v>
          </cell>
          <cell r="F238" t="str">
            <v>Greater Than</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row>
        <row r="239">
          <cell r="A239" t="str">
            <v>250401</v>
          </cell>
          <cell r="B239" t="str">
            <v>MORRISVILLE EATON</v>
          </cell>
          <cell r="C239">
            <v>22</v>
          </cell>
          <cell r="D239">
            <v>23</v>
          </cell>
          <cell r="E239" t="str">
            <v>Different</v>
          </cell>
          <cell r="F239" t="str">
            <v>Less Than</v>
          </cell>
          <cell r="G239">
            <v>2</v>
          </cell>
          <cell r="H239">
            <v>20</v>
          </cell>
          <cell r="I239">
            <v>0</v>
          </cell>
          <cell r="J239">
            <v>0</v>
          </cell>
          <cell r="K239">
            <v>0</v>
          </cell>
          <cell r="L239">
            <v>0</v>
          </cell>
          <cell r="M239">
            <v>0</v>
          </cell>
          <cell r="N239">
            <v>0</v>
          </cell>
          <cell r="O239">
            <v>0</v>
          </cell>
          <cell r="P239">
            <v>0</v>
          </cell>
          <cell r="Q239">
            <v>0</v>
          </cell>
          <cell r="R239">
            <v>0</v>
          </cell>
          <cell r="S239">
            <v>0</v>
          </cell>
          <cell r="T239">
            <v>1</v>
          </cell>
          <cell r="U239">
            <v>0</v>
          </cell>
          <cell r="V239">
            <v>0</v>
          </cell>
          <cell r="W239">
            <v>0</v>
          </cell>
          <cell r="X239">
            <v>0</v>
          </cell>
        </row>
        <row r="240">
          <cell r="A240" t="str">
            <v>250701</v>
          </cell>
          <cell r="B240" t="str">
            <v>HAMILTON</v>
          </cell>
          <cell r="C240">
            <v>20</v>
          </cell>
          <cell r="D240">
            <v>19</v>
          </cell>
          <cell r="E240" t="str">
            <v>Different</v>
          </cell>
          <cell r="F240" t="str">
            <v>Greater Than</v>
          </cell>
          <cell r="G240">
            <v>0</v>
          </cell>
          <cell r="H240">
            <v>19</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row>
        <row r="241">
          <cell r="A241" t="str">
            <v>250901</v>
          </cell>
          <cell r="B241" t="str">
            <v>CANASTOTA</v>
          </cell>
          <cell r="C241">
            <v>0</v>
          </cell>
          <cell r="D241">
            <v>0</v>
          </cell>
          <cell r="E241" t="str">
            <v>Same</v>
          </cell>
          <cell r="F241" t="str">
            <v>Less Than</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row>
        <row r="242">
          <cell r="A242" t="str">
            <v>251101</v>
          </cell>
          <cell r="B242" t="str">
            <v>MADISON</v>
          </cell>
          <cell r="C242">
            <v>29</v>
          </cell>
          <cell r="D242">
            <v>19</v>
          </cell>
          <cell r="E242" t="str">
            <v>Different</v>
          </cell>
          <cell r="F242" t="str">
            <v>Greater Than</v>
          </cell>
          <cell r="G242">
            <v>0</v>
          </cell>
          <cell r="H242">
            <v>0</v>
          </cell>
          <cell r="I242">
            <v>0</v>
          </cell>
          <cell r="J242">
            <v>0</v>
          </cell>
          <cell r="K242">
            <v>19</v>
          </cell>
          <cell r="L242">
            <v>0</v>
          </cell>
          <cell r="M242">
            <v>0</v>
          </cell>
          <cell r="N242">
            <v>0</v>
          </cell>
          <cell r="O242">
            <v>0</v>
          </cell>
          <cell r="P242">
            <v>0</v>
          </cell>
          <cell r="Q242">
            <v>0</v>
          </cell>
          <cell r="R242">
            <v>0</v>
          </cell>
          <cell r="S242">
            <v>0</v>
          </cell>
          <cell r="T242">
            <v>0</v>
          </cell>
          <cell r="U242">
            <v>0</v>
          </cell>
          <cell r="V242">
            <v>0</v>
          </cell>
          <cell r="W242">
            <v>0</v>
          </cell>
          <cell r="X242">
            <v>0</v>
          </cell>
        </row>
        <row r="243">
          <cell r="A243" t="str">
            <v>251400</v>
          </cell>
          <cell r="B243" t="str">
            <v>ONEIDA</v>
          </cell>
          <cell r="C243">
            <v>39</v>
          </cell>
          <cell r="D243">
            <v>34</v>
          </cell>
          <cell r="E243" t="str">
            <v>Different</v>
          </cell>
          <cell r="F243" t="str">
            <v>Greater Than</v>
          </cell>
          <cell r="G243">
            <v>0</v>
          </cell>
          <cell r="H243">
            <v>34</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row>
        <row r="244">
          <cell r="A244" t="str">
            <v>251501</v>
          </cell>
          <cell r="B244" t="str">
            <v>STOCKBRIDGE VALLEY</v>
          </cell>
          <cell r="C244">
            <v>15</v>
          </cell>
          <cell r="D244">
            <v>15</v>
          </cell>
          <cell r="E244" t="str">
            <v>Same</v>
          </cell>
          <cell r="F244" t="str">
            <v>Less Than</v>
          </cell>
          <cell r="G244">
            <v>0</v>
          </cell>
          <cell r="H244">
            <v>0</v>
          </cell>
          <cell r="I244">
            <v>0</v>
          </cell>
          <cell r="J244">
            <v>0</v>
          </cell>
          <cell r="K244">
            <v>0</v>
          </cell>
          <cell r="L244">
            <v>0</v>
          </cell>
          <cell r="M244">
            <v>0</v>
          </cell>
          <cell r="N244">
            <v>0</v>
          </cell>
          <cell r="O244">
            <v>0</v>
          </cell>
          <cell r="P244">
            <v>1</v>
          </cell>
          <cell r="Q244">
            <v>14</v>
          </cell>
          <cell r="R244">
            <v>0</v>
          </cell>
          <cell r="S244">
            <v>0</v>
          </cell>
          <cell r="T244">
            <v>0</v>
          </cell>
          <cell r="U244">
            <v>0</v>
          </cell>
          <cell r="V244">
            <v>0</v>
          </cell>
          <cell r="W244">
            <v>0</v>
          </cell>
          <cell r="X244">
            <v>0</v>
          </cell>
        </row>
        <row r="245">
          <cell r="A245" t="str">
            <v>251601</v>
          </cell>
          <cell r="B245" t="str">
            <v>CHITTENANGO</v>
          </cell>
          <cell r="C245">
            <v>53</v>
          </cell>
          <cell r="D245">
            <v>53</v>
          </cell>
          <cell r="E245" t="str">
            <v>Same</v>
          </cell>
          <cell r="F245" t="str">
            <v>Less Than</v>
          </cell>
          <cell r="G245">
            <v>0</v>
          </cell>
          <cell r="H245">
            <v>0</v>
          </cell>
          <cell r="I245">
            <v>0</v>
          </cell>
          <cell r="J245">
            <v>0</v>
          </cell>
          <cell r="K245">
            <v>53</v>
          </cell>
          <cell r="L245">
            <v>0</v>
          </cell>
          <cell r="M245">
            <v>0</v>
          </cell>
          <cell r="N245">
            <v>0</v>
          </cell>
          <cell r="O245">
            <v>0</v>
          </cell>
          <cell r="P245">
            <v>0</v>
          </cell>
          <cell r="Q245">
            <v>0</v>
          </cell>
          <cell r="R245">
            <v>0</v>
          </cell>
          <cell r="S245">
            <v>0</v>
          </cell>
          <cell r="T245">
            <v>0</v>
          </cell>
          <cell r="U245">
            <v>0</v>
          </cell>
          <cell r="V245">
            <v>0</v>
          </cell>
          <cell r="W245">
            <v>0</v>
          </cell>
          <cell r="X245">
            <v>0</v>
          </cell>
        </row>
        <row r="246">
          <cell r="A246" t="str">
            <v>260101</v>
          </cell>
          <cell r="B246" t="str">
            <v>BRIGHTON</v>
          </cell>
          <cell r="C246">
            <v>0</v>
          </cell>
          <cell r="D246">
            <v>0</v>
          </cell>
          <cell r="E246" t="str">
            <v>Same</v>
          </cell>
          <cell r="F246" t="str">
            <v>Less Than</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row>
        <row r="247">
          <cell r="A247" t="str">
            <v>260401</v>
          </cell>
          <cell r="B247" t="str">
            <v>GATES CHILI</v>
          </cell>
          <cell r="C247">
            <v>1</v>
          </cell>
          <cell r="D247">
            <v>0</v>
          </cell>
          <cell r="E247" t="str">
            <v>Different</v>
          </cell>
          <cell r="F247" t="str">
            <v>Greater Than</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row>
        <row r="248">
          <cell r="A248" t="str">
            <v>260501</v>
          </cell>
          <cell r="B248" t="str">
            <v>GREECE</v>
          </cell>
          <cell r="C248">
            <v>316</v>
          </cell>
          <cell r="D248">
            <v>316</v>
          </cell>
          <cell r="E248" t="str">
            <v>Same</v>
          </cell>
          <cell r="F248" t="str">
            <v>Less Than</v>
          </cell>
          <cell r="G248">
            <v>0</v>
          </cell>
          <cell r="H248">
            <v>230</v>
          </cell>
          <cell r="I248">
            <v>0</v>
          </cell>
          <cell r="J248">
            <v>0</v>
          </cell>
          <cell r="K248">
            <v>0</v>
          </cell>
          <cell r="L248">
            <v>0</v>
          </cell>
          <cell r="M248">
            <v>0</v>
          </cell>
          <cell r="N248">
            <v>86</v>
          </cell>
          <cell r="O248">
            <v>0</v>
          </cell>
          <cell r="P248">
            <v>0</v>
          </cell>
          <cell r="Q248">
            <v>0</v>
          </cell>
          <cell r="R248">
            <v>0</v>
          </cell>
          <cell r="S248">
            <v>0</v>
          </cell>
          <cell r="T248">
            <v>0</v>
          </cell>
          <cell r="U248">
            <v>0</v>
          </cell>
          <cell r="V248">
            <v>0</v>
          </cell>
          <cell r="W248">
            <v>0</v>
          </cell>
          <cell r="X248">
            <v>0</v>
          </cell>
        </row>
        <row r="249">
          <cell r="A249" t="str">
            <v>260801</v>
          </cell>
          <cell r="B249" t="str">
            <v>EAST IRONDEQUOIT</v>
          </cell>
          <cell r="C249">
            <v>54</v>
          </cell>
          <cell r="D249">
            <v>54</v>
          </cell>
          <cell r="E249" t="str">
            <v>Same</v>
          </cell>
          <cell r="F249" t="str">
            <v>Less Than</v>
          </cell>
          <cell r="G249">
            <v>0</v>
          </cell>
          <cell r="H249">
            <v>48</v>
          </cell>
          <cell r="I249">
            <v>0</v>
          </cell>
          <cell r="J249">
            <v>0</v>
          </cell>
          <cell r="K249">
            <v>0</v>
          </cell>
          <cell r="L249">
            <v>0</v>
          </cell>
          <cell r="M249">
            <v>0</v>
          </cell>
          <cell r="N249">
            <v>6</v>
          </cell>
          <cell r="O249">
            <v>0</v>
          </cell>
          <cell r="P249">
            <v>0</v>
          </cell>
          <cell r="Q249">
            <v>0</v>
          </cell>
          <cell r="R249">
            <v>0</v>
          </cell>
          <cell r="S249">
            <v>0</v>
          </cell>
          <cell r="T249">
            <v>0</v>
          </cell>
          <cell r="U249">
            <v>0</v>
          </cell>
          <cell r="V249">
            <v>0</v>
          </cell>
          <cell r="W249">
            <v>0</v>
          </cell>
          <cell r="X249">
            <v>0</v>
          </cell>
        </row>
        <row r="250">
          <cell r="A250" t="str">
            <v>260803</v>
          </cell>
          <cell r="B250" t="str">
            <v>WEST IRONDEQUOIT</v>
          </cell>
          <cell r="C250">
            <v>0</v>
          </cell>
          <cell r="D250">
            <v>0</v>
          </cell>
          <cell r="E250" t="str">
            <v>Same</v>
          </cell>
          <cell r="F250" t="str">
            <v>Less Than</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row>
        <row r="251">
          <cell r="A251" t="str">
            <v>260901</v>
          </cell>
          <cell r="B251" t="str">
            <v>HONEOYE FALLS-LIMA</v>
          </cell>
          <cell r="C251">
            <v>27</v>
          </cell>
          <cell r="D251">
            <v>27</v>
          </cell>
          <cell r="E251" t="str">
            <v>Same</v>
          </cell>
          <cell r="F251" t="str">
            <v>Less Than</v>
          </cell>
          <cell r="G251">
            <v>0</v>
          </cell>
          <cell r="H251">
            <v>0</v>
          </cell>
          <cell r="I251">
            <v>0</v>
          </cell>
          <cell r="J251">
            <v>0</v>
          </cell>
          <cell r="K251">
            <v>0</v>
          </cell>
          <cell r="L251">
            <v>0</v>
          </cell>
          <cell r="M251">
            <v>0</v>
          </cell>
          <cell r="N251">
            <v>27</v>
          </cell>
          <cell r="O251">
            <v>0</v>
          </cell>
          <cell r="P251">
            <v>0</v>
          </cell>
          <cell r="Q251">
            <v>0</v>
          </cell>
          <cell r="R251">
            <v>0</v>
          </cell>
          <cell r="S251">
            <v>0</v>
          </cell>
          <cell r="T251">
            <v>0</v>
          </cell>
          <cell r="U251">
            <v>0</v>
          </cell>
          <cell r="V251">
            <v>0</v>
          </cell>
          <cell r="W251">
            <v>0</v>
          </cell>
          <cell r="X251">
            <v>0</v>
          </cell>
        </row>
        <row r="252">
          <cell r="A252" t="str">
            <v>261001</v>
          </cell>
          <cell r="B252" t="str">
            <v>SPENCERPORT</v>
          </cell>
          <cell r="C252">
            <v>30</v>
          </cell>
          <cell r="D252">
            <v>0</v>
          </cell>
          <cell r="E252" t="str">
            <v>Different</v>
          </cell>
          <cell r="F252" t="str">
            <v>Greater Than</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row>
        <row r="253">
          <cell r="A253" t="str">
            <v>261101</v>
          </cell>
          <cell r="B253" t="str">
            <v>HILTON</v>
          </cell>
          <cell r="C253">
            <v>84</v>
          </cell>
          <cell r="D253">
            <v>84</v>
          </cell>
          <cell r="E253" t="str">
            <v>Same</v>
          </cell>
          <cell r="F253" t="str">
            <v>Less Than</v>
          </cell>
          <cell r="G253">
            <v>0</v>
          </cell>
          <cell r="H253">
            <v>69</v>
          </cell>
          <cell r="I253">
            <v>0</v>
          </cell>
          <cell r="J253">
            <v>0</v>
          </cell>
          <cell r="K253">
            <v>0</v>
          </cell>
          <cell r="L253">
            <v>0</v>
          </cell>
          <cell r="M253">
            <v>0</v>
          </cell>
          <cell r="N253">
            <v>15</v>
          </cell>
          <cell r="O253">
            <v>0</v>
          </cell>
          <cell r="P253">
            <v>0</v>
          </cell>
          <cell r="Q253">
            <v>0</v>
          </cell>
          <cell r="R253">
            <v>0</v>
          </cell>
          <cell r="S253">
            <v>0</v>
          </cell>
          <cell r="T253">
            <v>0</v>
          </cell>
          <cell r="U253">
            <v>0</v>
          </cell>
          <cell r="V253">
            <v>0</v>
          </cell>
          <cell r="W253">
            <v>0</v>
          </cell>
          <cell r="X253">
            <v>0</v>
          </cell>
        </row>
        <row r="254">
          <cell r="A254" t="str">
            <v>261201</v>
          </cell>
          <cell r="B254" t="str">
            <v>PENFIELD</v>
          </cell>
          <cell r="C254">
            <v>0</v>
          </cell>
          <cell r="D254">
            <v>0</v>
          </cell>
          <cell r="E254" t="str">
            <v>Same</v>
          </cell>
          <cell r="F254" t="str">
            <v>Less Than</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row>
        <row r="255">
          <cell r="A255" t="str">
            <v>261301</v>
          </cell>
          <cell r="B255" t="str">
            <v>FAIRPORT</v>
          </cell>
          <cell r="C255">
            <v>36</v>
          </cell>
          <cell r="D255">
            <v>36</v>
          </cell>
          <cell r="E255" t="str">
            <v>Same</v>
          </cell>
          <cell r="F255" t="str">
            <v>Less Than</v>
          </cell>
          <cell r="G255">
            <v>0</v>
          </cell>
          <cell r="H255">
            <v>0</v>
          </cell>
          <cell r="I255">
            <v>0</v>
          </cell>
          <cell r="J255">
            <v>0</v>
          </cell>
          <cell r="K255">
            <v>0</v>
          </cell>
          <cell r="L255">
            <v>0</v>
          </cell>
          <cell r="M255">
            <v>0</v>
          </cell>
          <cell r="N255">
            <v>0</v>
          </cell>
          <cell r="O255">
            <v>0</v>
          </cell>
          <cell r="P255">
            <v>0</v>
          </cell>
          <cell r="Q255">
            <v>36</v>
          </cell>
          <cell r="R255">
            <v>0</v>
          </cell>
          <cell r="S255">
            <v>0</v>
          </cell>
          <cell r="T255">
            <v>0</v>
          </cell>
          <cell r="U255">
            <v>0</v>
          </cell>
          <cell r="V255">
            <v>0</v>
          </cell>
          <cell r="W255">
            <v>0</v>
          </cell>
          <cell r="X255">
            <v>0</v>
          </cell>
        </row>
        <row r="256">
          <cell r="A256" t="str">
            <v>261313</v>
          </cell>
          <cell r="B256" t="str">
            <v>EAST ROCHESTER</v>
          </cell>
          <cell r="C256">
            <v>41</v>
          </cell>
          <cell r="D256">
            <v>41</v>
          </cell>
          <cell r="E256" t="str">
            <v>Same</v>
          </cell>
          <cell r="F256" t="str">
            <v>Less Than</v>
          </cell>
          <cell r="G256">
            <v>0</v>
          </cell>
          <cell r="H256">
            <v>39</v>
          </cell>
          <cell r="I256">
            <v>2</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row>
        <row r="257">
          <cell r="A257" t="str">
            <v>261401</v>
          </cell>
          <cell r="B257" t="str">
            <v>PITTSFORD</v>
          </cell>
          <cell r="C257">
            <v>0</v>
          </cell>
          <cell r="D257">
            <v>0</v>
          </cell>
          <cell r="E257" t="str">
            <v>Same</v>
          </cell>
          <cell r="F257" t="str">
            <v>Less Than</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row>
        <row r="258">
          <cell r="A258" t="str">
            <v>261501</v>
          </cell>
          <cell r="B258" t="str">
            <v>CHURCHVILLE CHILI</v>
          </cell>
          <cell r="C258">
            <v>0</v>
          </cell>
          <cell r="D258">
            <v>0</v>
          </cell>
          <cell r="E258" t="str">
            <v>Same</v>
          </cell>
          <cell r="F258" t="str">
            <v>Less Than</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row>
        <row r="259">
          <cell r="A259" t="str">
            <v>261600</v>
          </cell>
          <cell r="B259" t="str">
            <v>ROCHESTER</v>
          </cell>
          <cell r="C259">
            <v>2270</v>
          </cell>
          <cell r="D259">
            <v>2242</v>
          </cell>
          <cell r="E259" t="str">
            <v>Different</v>
          </cell>
          <cell r="F259" t="str">
            <v>Greater Than</v>
          </cell>
          <cell r="G259">
            <v>6</v>
          </cell>
          <cell r="H259">
            <v>17</v>
          </cell>
          <cell r="I259">
            <v>0</v>
          </cell>
          <cell r="J259">
            <v>293</v>
          </cell>
          <cell r="K259">
            <v>665</v>
          </cell>
          <cell r="L259">
            <v>0</v>
          </cell>
          <cell r="M259">
            <v>129</v>
          </cell>
          <cell r="N259">
            <v>279</v>
          </cell>
          <cell r="O259">
            <v>0</v>
          </cell>
          <cell r="P259">
            <v>285</v>
          </cell>
          <cell r="Q259">
            <v>568</v>
          </cell>
          <cell r="R259">
            <v>0</v>
          </cell>
          <cell r="S259">
            <v>0</v>
          </cell>
          <cell r="T259">
            <v>0</v>
          </cell>
          <cell r="U259">
            <v>0</v>
          </cell>
          <cell r="V259">
            <v>0</v>
          </cell>
          <cell r="W259">
            <v>0</v>
          </cell>
          <cell r="X259">
            <v>0</v>
          </cell>
        </row>
        <row r="260">
          <cell r="A260" t="str">
            <v>261701</v>
          </cell>
          <cell r="B260" t="str">
            <v>RUSH HENRIETTA</v>
          </cell>
          <cell r="C260">
            <v>167</v>
          </cell>
          <cell r="D260">
            <v>167</v>
          </cell>
          <cell r="E260" t="str">
            <v>Same</v>
          </cell>
          <cell r="F260" t="str">
            <v>Less Than</v>
          </cell>
          <cell r="G260">
            <v>0</v>
          </cell>
          <cell r="H260">
            <v>61</v>
          </cell>
          <cell r="I260">
            <v>0</v>
          </cell>
          <cell r="J260">
            <v>0</v>
          </cell>
          <cell r="K260">
            <v>0</v>
          </cell>
          <cell r="L260">
            <v>0</v>
          </cell>
          <cell r="M260">
            <v>0</v>
          </cell>
          <cell r="N260">
            <v>106</v>
          </cell>
          <cell r="O260">
            <v>0</v>
          </cell>
          <cell r="P260">
            <v>0</v>
          </cell>
          <cell r="Q260">
            <v>0</v>
          </cell>
          <cell r="R260">
            <v>0</v>
          </cell>
          <cell r="S260">
            <v>0</v>
          </cell>
          <cell r="T260">
            <v>0</v>
          </cell>
          <cell r="U260">
            <v>0</v>
          </cell>
          <cell r="V260">
            <v>0</v>
          </cell>
          <cell r="W260">
            <v>0</v>
          </cell>
          <cell r="X260">
            <v>0</v>
          </cell>
        </row>
        <row r="261">
          <cell r="A261" t="str">
            <v>261801</v>
          </cell>
          <cell r="B261" t="str">
            <v>BROCKPORT</v>
          </cell>
          <cell r="C261">
            <v>108</v>
          </cell>
          <cell r="D261">
            <v>108</v>
          </cell>
          <cell r="E261" t="str">
            <v>Same</v>
          </cell>
          <cell r="F261" t="str">
            <v>Less Than</v>
          </cell>
          <cell r="G261">
            <v>0</v>
          </cell>
          <cell r="H261">
            <v>100</v>
          </cell>
          <cell r="I261">
            <v>0</v>
          </cell>
          <cell r="J261">
            <v>0</v>
          </cell>
          <cell r="K261">
            <v>0</v>
          </cell>
          <cell r="L261">
            <v>0</v>
          </cell>
          <cell r="M261">
            <v>0</v>
          </cell>
          <cell r="N261">
            <v>8</v>
          </cell>
          <cell r="O261">
            <v>0</v>
          </cell>
          <cell r="P261">
            <v>0</v>
          </cell>
          <cell r="Q261">
            <v>0</v>
          </cell>
          <cell r="R261">
            <v>0</v>
          </cell>
          <cell r="S261">
            <v>0</v>
          </cell>
          <cell r="T261">
            <v>0</v>
          </cell>
          <cell r="U261">
            <v>0</v>
          </cell>
          <cell r="V261">
            <v>0</v>
          </cell>
          <cell r="W261">
            <v>0</v>
          </cell>
          <cell r="X261">
            <v>0</v>
          </cell>
        </row>
        <row r="262">
          <cell r="A262" t="str">
            <v>261901</v>
          </cell>
          <cell r="B262" t="str">
            <v>WEBSTER</v>
          </cell>
          <cell r="C262">
            <v>155</v>
          </cell>
          <cell r="D262">
            <v>155</v>
          </cell>
          <cell r="E262" t="str">
            <v>Same</v>
          </cell>
          <cell r="F262" t="str">
            <v>Less Than</v>
          </cell>
          <cell r="G262">
            <v>0</v>
          </cell>
          <cell r="H262">
            <v>139</v>
          </cell>
          <cell r="I262">
            <v>1</v>
          </cell>
          <cell r="J262">
            <v>0</v>
          </cell>
          <cell r="K262">
            <v>0</v>
          </cell>
          <cell r="L262">
            <v>0</v>
          </cell>
          <cell r="M262">
            <v>0</v>
          </cell>
          <cell r="N262">
            <v>15</v>
          </cell>
          <cell r="O262">
            <v>0</v>
          </cell>
          <cell r="P262">
            <v>0</v>
          </cell>
          <cell r="Q262">
            <v>0</v>
          </cell>
          <cell r="R262">
            <v>0</v>
          </cell>
          <cell r="S262">
            <v>0</v>
          </cell>
          <cell r="T262">
            <v>0</v>
          </cell>
          <cell r="U262">
            <v>0</v>
          </cell>
          <cell r="V262">
            <v>0</v>
          </cell>
          <cell r="W262">
            <v>0</v>
          </cell>
          <cell r="X262">
            <v>0</v>
          </cell>
        </row>
        <row r="263">
          <cell r="A263" t="str">
            <v>262001</v>
          </cell>
          <cell r="B263" t="str">
            <v>WHEATLAND CHILI</v>
          </cell>
          <cell r="C263">
            <v>23</v>
          </cell>
          <cell r="D263">
            <v>0</v>
          </cell>
          <cell r="E263" t="str">
            <v>Different</v>
          </cell>
          <cell r="F263" t="str">
            <v>Greater Than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row>
        <row r="264">
          <cell r="A264" t="str">
            <v>270100</v>
          </cell>
          <cell r="B264" t="str">
            <v>AMSTERDAM</v>
          </cell>
          <cell r="C264">
            <v>0</v>
          </cell>
          <cell r="D264">
            <v>0</v>
          </cell>
          <cell r="E264" t="str">
            <v>Same</v>
          </cell>
          <cell r="F264" t="str">
            <v>Less Than</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row>
        <row r="265">
          <cell r="A265" t="str">
            <v>270301</v>
          </cell>
          <cell r="B265" t="str">
            <v>CANAJOHARIE</v>
          </cell>
          <cell r="C265">
            <v>50</v>
          </cell>
          <cell r="D265">
            <v>51</v>
          </cell>
          <cell r="E265" t="str">
            <v>Different</v>
          </cell>
          <cell r="F265" t="str">
            <v>Less Than</v>
          </cell>
          <cell r="G265">
            <v>0</v>
          </cell>
          <cell r="H265">
            <v>0</v>
          </cell>
          <cell r="I265">
            <v>0</v>
          </cell>
          <cell r="J265">
            <v>0</v>
          </cell>
          <cell r="K265">
            <v>27</v>
          </cell>
          <cell r="L265">
            <v>0</v>
          </cell>
          <cell r="M265">
            <v>18</v>
          </cell>
          <cell r="N265">
            <v>0</v>
          </cell>
          <cell r="O265">
            <v>0</v>
          </cell>
          <cell r="P265">
            <v>0</v>
          </cell>
          <cell r="Q265">
            <v>5</v>
          </cell>
          <cell r="R265">
            <v>0</v>
          </cell>
          <cell r="S265">
            <v>0</v>
          </cell>
          <cell r="T265">
            <v>0</v>
          </cell>
          <cell r="U265">
            <v>0</v>
          </cell>
          <cell r="V265">
            <v>0</v>
          </cell>
          <cell r="W265">
            <v>1</v>
          </cell>
          <cell r="X265">
            <v>0</v>
          </cell>
        </row>
        <row r="266">
          <cell r="A266" t="str">
            <v>270601</v>
          </cell>
          <cell r="B266" t="str">
            <v>FONDA FULTONVILLE</v>
          </cell>
          <cell r="C266">
            <v>49</v>
          </cell>
          <cell r="D266">
            <v>50</v>
          </cell>
          <cell r="E266" t="str">
            <v>Different</v>
          </cell>
          <cell r="F266" t="str">
            <v>Less Than</v>
          </cell>
          <cell r="G266">
            <v>0</v>
          </cell>
          <cell r="H266">
            <v>0</v>
          </cell>
          <cell r="I266">
            <v>0</v>
          </cell>
          <cell r="J266">
            <v>0</v>
          </cell>
          <cell r="K266">
            <v>49</v>
          </cell>
          <cell r="L266">
            <v>0</v>
          </cell>
          <cell r="M266">
            <v>0</v>
          </cell>
          <cell r="N266">
            <v>0</v>
          </cell>
          <cell r="O266">
            <v>0</v>
          </cell>
          <cell r="P266">
            <v>0</v>
          </cell>
          <cell r="Q266">
            <v>0</v>
          </cell>
          <cell r="R266">
            <v>0</v>
          </cell>
          <cell r="S266">
            <v>0</v>
          </cell>
          <cell r="T266">
            <v>0</v>
          </cell>
          <cell r="U266">
            <v>0</v>
          </cell>
          <cell r="V266">
            <v>0</v>
          </cell>
          <cell r="W266">
            <v>1</v>
          </cell>
          <cell r="X266">
            <v>0</v>
          </cell>
        </row>
        <row r="267">
          <cell r="A267" t="str">
            <v>270701</v>
          </cell>
          <cell r="B267" t="str">
            <v>FORT PLAIN</v>
          </cell>
          <cell r="C267">
            <v>21</v>
          </cell>
          <cell r="D267">
            <v>22</v>
          </cell>
          <cell r="E267" t="str">
            <v>Different</v>
          </cell>
          <cell r="F267" t="str">
            <v>Less Than</v>
          </cell>
          <cell r="G267">
            <v>0</v>
          </cell>
          <cell r="H267">
            <v>0</v>
          </cell>
          <cell r="I267">
            <v>0</v>
          </cell>
          <cell r="J267">
            <v>0</v>
          </cell>
          <cell r="K267">
            <v>21</v>
          </cell>
          <cell r="L267">
            <v>0</v>
          </cell>
          <cell r="M267">
            <v>0</v>
          </cell>
          <cell r="N267">
            <v>0</v>
          </cell>
          <cell r="O267">
            <v>0</v>
          </cell>
          <cell r="P267">
            <v>0</v>
          </cell>
          <cell r="Q267">
            <v>0</v>
          </cell>
          <cell r="R267">
            <v>0</v>
          </cell>
          <cell r="S267">
            <v>0</v>
          </cell>
          <cell r="T267">
            <v>0</v>
          </cell>
          <cell r="U267">
            <v>0</v>
          </cell>
          <cell r="V267">
            <v>0</v>
          </cell>
          <cell r="W267">
            <v>1</v>
          </cell>
          <cell r="X267">
            <v>0</v>
          </cell>
        </row>
        <row r="268">
          <cell r="A268" t="str">
            <v>271201</v>
          </cell>
          <cell r="B268" t="str">
            <v>OPPENHEIM-EPHRATAH-ST. JOHNSV</v>
          </cell>
          <cell r="C268">
            <v>25</v>
          </cell>
          <cell r="D268">
            <v>26</v>
          </cell>
          <cell r="E268" t="str">
            <v>Different</v>
          </cell>
          <cell r="F268" t="str">
            <v>Less Than</v>
          </cell>
          <cell r="G268">
            <v>0</v>
          </cell>
          <cell r="H268">
            <v>0</v>
          </cell>
          <cell r="I268">
            <v>0</v>
          </cell>
          <cell r="J268">
            <v>0</v>
          </cell>
          <cell r="K268">
            <v>25</v>
          </cell>
          <cell r="L268">
            <v>0</v>
          </cell>
          <cell r="M268">
            <v>0</v>
          </cell>
          <cell r="N268">
            <v>0</v>
          </cell>
          <cell r="O268">
            <v>0</v>
          </cell>
          <cell r="P268">
            <v>0</v>
          </cell>
          <cell r="Q268">
            <v>0</v>
          </cell>
          <cell r="R268">
            <v>0</v>
          </cell>
          <cell r="S268">
            <v>0</v>
          </cell>
          <cell r="T268">
            <v>0</v>
          </cell>
          <cell r="U268">
            <v>0</v>
          </cell>
          <cell r="V268">
            <v>0</v>
          </cell>
          <cell r="W268">
            <v>1</v>
          </cell>
          <cell r="X268">
            <v>0</v>
          </cell>
        </row>
        <row r="269">
          <cell r="A269" t="str">
            <v>280100</v>
          </cell>
          <cell r="B269" t="str">
            <v>GLEN COVE</v>
          </cell>
          <cell r="C269">
            <v>36</v>
          </cell>
          <cell r="D269">
            <v>36</v>
          </cell>
          <cell r="E269" t="str">
            <v>Same</v>
          </cell>
          <cell r="F269" t="str">
            <v>Less Than</v>
          </cell>
          <cell r="G269">
            <v>0</v>
          </cell>
          <cell r="H269">
            <v>0</v>
          </cell>
          <cell r="I269">
            <v>0</v>
          </cell>
          <cell r="J269">
            <v>0</v>
          </cell>
          <cell r="K269">
            <v>36</v>
          </cell>
          <cell r="L269">
            <v>0</v>
          </cell>
          <cell r="M269">
            <v>0</v>
          </cell>
          <cell r="N269">
            <v>0</v>
          </cell>
          <cell r="O269">
            <v>0</v>
          </cell>
          <cell r="P269">
            <v>0</v>
          </cell>
          <cell r="Q269">
            <v>0</v>
          </cell>
          <cell r="R269">
            <v>0</v>
          </cell>
          <cell r="S269">
            <v>0</v>
          </cell>
          <cell r="T269">
            <v>0</v>
          </cell>
          <cell r="U269">
            <v>0</v>
          </cell>
          <cell r="V269">
            <v>0</v>
          </cell>
          <cell r="W269">
            <v>0</v>
          </cell>
          <cell r="X269">
            <v>0</v>
          </cell>
        </row>
        <row r="270">
          <cell r="A270" t="str">
            <v>280201</v>
          </cell>
          <cell r="B270" t="str">
            <v>HEMPSTEAD</v>
          </cell>
          <cell r="C270">
            <v>203</v>
          </cell>
          <cell r="D270">
            <v>203</v>
          </cell>
          <cell r="E270" t="str">
            <v>Same</v>
          </cell>
          <cell r="F270" t="str">
            <v>Less Than</v>
          </cell>
          <cell r="G270">
            <v>1</v>
          </cell>
          <cell r="H270">
            <v>201</v>
          </cell>
          <cell r="I270">
            <v>0</v>
          </cell>
          <cell r="J270">
            <v>0</v>
          </cell>
          <cell r="K270">
            <v>1</v>
          </cell>
          <cell r="L270">
            <v>0</v>
          </cell>
          <cell r="M270">
            <v>0</v>
          </cell>
          <cell r="N270">
            <v>0</v>
          </cell>
          <cell r="O270">
            <v>0</v>
          </cell>
          <cell r="P270">
            <v>0</v>
          </cell>
          <cell r="Q270">
            <v>0</v>
          </cell>
          <cell r="R270">
            <v>0</v>
          </cell>
          <cell r="S270">
            <v>0</v>
          </cell>
          <cell r="T270">
            <v>0</v>
          </cell>
          <cell r="U270">
            <v>0</v>
          </cell>
          <cell r="V270">
            <v>0</v>
          </cell>
          <cell r="W270">
            <v>0</v>
          </cell>
          <cell r="X270">
            <v>0</v>
          </cell>
        </row>
        <row r="271">
          <cell r="A271" t="str">
            <v>280202</v>
          </cell>
          <cell r="B271" t="str">
            <v>UNIONDALE</v>
          </cell>
          <cell r="C271">
            <v>238</v>
          </cell>
          <cell r="D271">
            <v>238</v>
          </cell>
          <cell r="E271" t="str">
            <v>Same</v>
          </cell>
          <cell r="F271" t="str">
            <v>Less Than</v>
          </cell>
          <cell r="G271">
            <v>0</v>
          </cell>
          <cell r="H271">
            <v>0</v>
          </cell>
          <cell r="I271">
            <v>0</v>
          </cell>
          <cell r="J271">
            <v>0</v>
          </cell>
          <cell r="K271">
            <v>193</v>
          </cell>
          <cell r="L271">
            <v>0</v>
          </cell>
          <cell r="M271">
            <v>0</v>
          </cell>
          <cell r="N271">
            <v>0</v>
          </cell>
          <cell r="O271">
            <v>0</v>
          </cell>
          <cell r="P271">
            <v>0</v>
          </cell>
          <cell r="Q271">
            <v>45</v>
          </cell>
          <cell r="R271">
            <v>0</v>
          </cell>
          <cell r="S271">
            <v>0</v>
          </cell>
          <cell r="T271">
            <v>0</v>
          </cell>
          <cell r="U271">
            <v>0</v>
          </cell>
          <cell r="V271">
            <v>0</v>
          </cell>
          <cell r="W271">
            <v>0</v>
          </cell>
          <cell r="X271">
            <v>0</v>
          </cell>
        </row>
        <row r="272">
          <cell r="A272" t="str">
            <v>280203</v>
          </cell>
          <cell r="B272" t="str">
            <v>EAST MEADOW</v>
          </cell>
          <cell r="C272">
            <v>0</v>
          </cell>
          <cell r="D272">
            <v>0</v>
          </cell>
          <cell r="E272" t="str">
            <v>Same</v>
          </cell>
          <cell r="F272" t="str">
            <v>Less Than</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row>
        <row r="273">
          <cell r="A273" t="str">
            <v>280204</v>
          </cell>
          <cell r="B273" t="str">
            <v>NORTH BELLMORE</v>
          </cell>
          <cell r="C273">
            <v>65</v>
          </cell>
          <cell r="D273">
            <v>65</v>
          </cell>
          <cell r="E273" t="str">
            <v>Same</v>
          </cell>
          <cell r="F273" t="str">
            <v>Less Than</v>
          </cell>
          <cell r="G273">
            <v>0</v>
          </cell>
          <cell r="H273">
            <v>0</v>
          </cell>
          <cell r="I273">
            <v>0</v>
          </cell>
          <cell r="J273">
            <v>0</v>
          </cell>
          <cell r="K273">
            <v>0</v>
          </cell>
          <cell r="L273">
            <v>0</v>
          </cell>
          <cell r="M273">
            <v>0</v>
          </cell>
          <cell r="N273">
            <v>65</v>
          </cell>
          <cell r="O273">
            <v>0</v>
          </cell>
          <cell r="P273">
            <v>0</v>
          </cell>
          <cell r="Q273">
            <v>0</v>
          </cell>
          <cell r="R273">
            <v>0</v>
          </cell>
          <cell r="S273">
            <v>0</v>
          </cell>
          <cell r="T273">
            <v>0</v>
          </cell>
          <cell r="U273">
            <v>0</v>
          </cell>
          <cell r="V273">
            <v>0</v>
          </cell>
          <cell r="W273">
            <v>0</v>
          </cell>
          <cell r="X273">
            <v>0</v>
          </cell>
        </row>
        <row r="274">
          <cell r="A274" t="str">
            <v>280205</v>
          </cell>
          <cell r="B274" t="str">
            <v>LEVITTOWN</v>
          </cell>
          <cell r="C274">
            <v>119</v>
          </cell>
          <cell r="D274">
            <v>119</v>
          </cell>
          <cell r="E274" t="str">
            <v>Same</v>
          </cell>
          <cell r="F274" t="str">
            <v>Less Than</v>
          </cell>
          <cell r="G274">
            <v>0</v>
          </cell>
          <cell r="H274">
            <v>0</v>
          </cell>
          <cell r="I274">
            <v>0</v>
          </cell>
          <cell r="J274">
            <v>0</v>
          </cell>
          <cell r="K274">
            <v>0</v>
          </cell>
          <cell r="L274">
            <v>0</v>
          </cell>
          <cell r="M274">
            <v>0</v>
          </cell>
          <cell r="N274">
            <v>119</v>
          </cell>
          <cell r="O274">
            <v>0</v>
          </cell>
          <cell r="P274">
            <v>0</v>
          </cell>
          <cell r="Q274">
            <v>0</v>
          </cell>
          <cell r="R274">
            <v>0</v>
          </cell>
          <cell r="S274">
            <v>0</v>
          </cell>
          <cell r="T274">
            <v>0</v>
          </cell>
          <cell r="U274">
            <v>0</v>
          </cell>
          <cell r="V274">
            <v>0</v>
          </cell>
          <cell r="W274">
            <v>0</v>
          </cell>
          <cell r="X274">
            <v>0</v>
          </cell>
        </row>
        <row r="275">
          <cell r="A275" t="str">
            <v>280206</v>
          </cell>
          <cell r="B275" t="str">
            <v>SEAFORD</v>
          </cell>
          <cell r="C275">
            <v>0</v>
          </cell>
          <cell r="D275">
            <v>0</v>
          </cell>
          <cell r="E275" t="str">
            <v>Same</v>
          </cell>
          <cell r="F275" t="str">
            <v>Less Than</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row>
        <row r="276">
          <cell r="A276" t="str">
            <v>280207</v>
          </cell>
          <cell r="B276" t="str">
            <v>BELLMORE</v>
          </cell>
          <cell r="C276">
            <v>71</v>
          </cell>
          <cell r="D276">
            <v>71</v>
          </cell>
          <cell r="E276" t="str">
            <v>Same</v>
          </cell>
          <cell r="F276" t="str">
            <v>Less Than</v>
          </cell>
          <cell r="G276">
            <v>0</v>
          </cell>
          <cell r="H276">
            <v>69</v>
          </cell>
          <cell r="I276">
            <v>2</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row>
        <row r="277">
          <cell r="A277" t="str">
            <v>280208</v>
          </cell>
          <cell r="B277" t="str">
            <v>ROOSEVELT</v>
          </cell>
          <cell r="C277">
            <v>142</v>
          </cell>
          <cell r="D277">
            <v>142</v>
          </cell>
          <cell r="E277" t="str">
            <v>Same</v>
          </cell>
          <cell r="F277" t="str">
            <v>Less Than</v>
          </cell>
          <cell r="G277">
            <v>0</v>
          </cell>
          <cell r="H277">
            <v>0</v>
          </cell>
          <cell r="I277">
            <v>0</v>
          </cell>
          <cell r="J277">
            <v>2</v>
          </cell>
          <cell r="K277">
            <v>125</v>
          </cell>
          <cell r="L277">
            <v>0</v>
          </cell>
          <cell r="M277">
            <v>0</v>
          </cell>
          <cell r="N277">
            <v>0</v>
          </cell>
          <cell r="O277">
            <v>0</v>
          </cell>
          <cell r="P277">
            <v>15</v>
          </cell>
          <cell r="Q277">
            <v>0</v>
          </cell>
          <cell r="R277">
            <v>0</v>
          </cell>
          <cell r="S277">
            <v>0</v>
          </cell>
          <cell r="T277">
            <v>0</v>
          </cell>
          <cell r="U277">
            <v>0</v>
          </cell>
          <cell r="V277">
            <v>0</v>
          </cell>
          <cell r="W277">
            <v>0</v>
          </cell>
          <cell r="X277">
            <v>0</v>
          </cell>
        </row>
        <row r="278">
          <cell r="A278" t="str">
            <v>280209</v>
          </cell>
          <cell r="B278" t="str">
            <v>FREEPORT</v>
          </cell>
          <cell r="C278">
            <v>277</v>
          </cell>
          <cell r="D278">
            <v>277</v>
          </cell>
          <cell r="E278" t="str">
            <v>Same</v>
          </cell>
          <cell r="F278" t="str">
            <v>Less Than</v>
          </cell>
          <cell r="G278">
            <v>0</v>
          </cell>
          <cell r="H278">
            <v>0</v>
          </cell>
          <cell r="I278">
            <v>0</v>
          </cell>
          <cell r="J278">
            <v>0</v>
          </cell>
          <cell r="K278">
            <v>0</v>
          </cell>
          <cell r="L278">
            <v>0</v>
          </cell>
          <cell r="M278">
            <v>0</v>
          </cell>
          <cell r="N278">
            <v>153</v>
          </cell>
          <cell r="O278">
            <v>0</v>
          </cell>
          <cell r="P278">
            <v>0</v>
          </cell>
          <cell r="Q278">
            <v>124</v>
          </cell>
          <cell r="R278">
            <v>0</v>
          </cell>
          <cell r="S278">
            <v>0</v>
          </cell>
          <cell r="T278">
            <v>0</v>
          </cell>
          <cell r="U278">
            <v>0</v>
          </cell>
          <cell r="V278">
            <v>0</v>
          </cell>
          <cell r="W278">
            <v>0</v>
          </cell>
          <cell r="X278">
            <v>0</v>
          </cell>
        </row>
        <row r="279">
          <cell r="A279" t="str">
            <v>280210</v>
          </cell>
          <cell r="B279" t="str">
            <v>BALDWIN</v>
          </cell>
          <cell r="C279">
            <v>0</v>
          </cell>
          <cell r="D279">
            <v>0</v>
          </cell>
          <cell r="E279" t="str">
            <v>Same</v>
          </cell>
          <cell r="F279" t="str">
            <v>Less Than</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row>
        <row r="280">
          <cell r="A280" t="str">
            <v>280211</v>
          </cell>
          <cell r="B280" t="str">
            <v>OCEANSIDE</v>
          </cell>
          <cell r="C280">
            <v>0</v>
          </cell>
          <cell r="D280">
            <v>0</v>
          </cell>
          <cell r="E280" t="str">
            <v>Same</v>
          </cell>
          <cell r="F280" t="str">
            <v>Less Than</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row>
        <row r="281">
          <cell r="A281" t="str">
            <v>280212</v>
          </cell>
          <cell r="B281" t="str">
            <v>MALVERNE</v>
          </cell>
          <cell r="C281">
            <v>0</v>
          </cell>
          <cell r="D281">
            <v>0</v>
          </cell>
          <cell r="E281" t="str">
            <v>Same</v>
          </cell>
          <cell r="F281" t="str">
            <v>Less Than</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row>
        <row r="282">
          <cell r="A282" t="str">
            <v>280213</v>
          </cell>
          <cell r="B282" t="str">
            <v>VALLEY STR HEMP 13</v>
          </cell>
          <cell r="C282">
            <v>0</v>
          </cell>
          <cell r="D282">
            <v>0</v>
          </cell>
          <cell r="E282" t="str">
            <v>Same</v>
          </cell>
          <cell r="F282" t="str">
            <v>Less Than</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row>
        <row r="283">
          <cell r="A283" t="str">
            <v>280214</v>
          </cell>
          <cell r="B283" t="str">
            <v>HEWLETT WOODMERE</v>
          </cell>
          <cell r="C283">
            <v>114</v>
          </cell>
          <cell r="D283">
            <v>114</v>
          </cell>
          <cell r="E283" t="str">
            <v>Same</v>
          </cell>
          <cell r="F283" t="str">
            <v>Less Than</v>
          </cell>
          <cell r="G283">
            <v>0</v>
          </cell>
          <cell r="H283">
            <v>87</v>
          </cell>
          <cell r="I283">
            <v>0</v>
          </cell>
          <cell r="J283">
            <v>0</v>
          </cell>
          <cell r="K283">
            <v>0</v>
          </cell>
          <cell r="L283">
            <v>0</v>
          </cell>
          <cell r="M283">
            <v>0</v>
          </cell>
          <cell r="N283">
            <v>27</v>
          </cell>
          <cell r="O283">
            <v>0</v>
          </cell>
          <cell r="P283">
            <v>0</v>
          </cell>
          <cell r="Q283">
            <v>0</v>
          </cell>
          <cell r="R283">
            <v>0</v>
          </cell>
          <cell r="S283">
            <v>0</v>
          </cell>
          <cell r="T283">
            <v>0</v>
          </cell>
          <cell r="U283">
            <v>0</v>
          </cell>
          <cell r="V283">
            <v>0</v>
          </cell>
          <cell r="W283">
            <v>0</v>
          </cell>
          <cell r="X283">
            <v>0</v>
          </cell>
        </row>
        <row r="284">
          <cell r="A284" t="str">
            <v>280215</v>
          </cell>
          <cell r="B284" t="str">
            <v>LAWRENCE</v>
          </cell>
          <cell r="C284">
            <v>39</v>
          </cell>
          <cell r="D284">
            <v>38</v>
          </cell>
          <cell r="E284" t="str">
            <v>Different</v>
          </cell>
          <cell r="F284" t="str">
            <v>Greater Than</v>
          </cell>
          <cell r="G284">
            <v>0</v>
          </cell>
          <cell r="H284">
            <v>0</v>
          </cell>
          <cell r="I284">
            <v>0</v>
          </cell>
          <cell r="J284">
            <v>0</v>
          </cell>
          <cell r="K284">
            <v>0</v>
          </cell>
          <cell r="L284">
            <v>0</v>
          </cell>
          <cell r="M284">
            <v>0</v>
          </cell>
          <cell r="N284">
            <v>0</v>
          </cell>
          <cell r="O284">
            <v>0</v>
          </cell>
          <cell r="P284">
            <v>0</v>
          </cell>
          <cell r="Q284">
            <v>38</v>
          </cell>
          <cell r="R284">
            <v>0</v>
          </cell>
          <cell r="S284">
            <v>0</v>
          </cell>
          <cell r="T284">
            <v>0</v>
          </cell>
          <cell r="U284">
            <v>0</v>
          </cell>
          <cell r="V284">
            <v>0</v>
          </cell>
          <cell r="W284">
            <v>0</v>
          </cell>
          <cell r="X284">
            <v>0</v>
          </cell>
        </row>
        <row r="285">
          <cell r="A285" t="str">
            <v>280216</v>
          </cell>
          <cell r="B285" t="str">
            <v>ELMONT</v>
          </cell>
          <cell r="C285">
            <v>175</v>
          </cell>
          <cell r="D285">
            <v>175</v>
          </cell>
          <cell r="E285" t="str">
            <v>Same</v>
          </cell>
          <cell r="F285" t="str">
            <v>Less Than</v>
          </cell>
          <cell r="G285">
            <v>0</v>
          </cell>
          <cell r="H285">
            <v>171</v>
          </cell>
          <cell r="I285">
            <v>0</v>
          </cell>
          <cell r="J285">
            <v>0</v>
          </cell>
          <cell r="K285">
            <v>0</v>
          </cell>
          <cell r="L285">
            <v>0</v>
          </cell>
          <cell r="M285">
            <v>0</v>
          </cell>
          <cell r="N285">
            <v>0</v>
          </cell>
          <cell r="O285">
            <v>0</v>
          </cell>
          <cell r="P285">
            <v>0</v>
          </cell>
          <cell r="Q285">
            <v>4</v>
          </cell>
          <cell r="R285">
            <v>0</v>
          </cell>
          <cell r="S285">
            <v>0</v>
          </cell>
          <cell r="T285">
            <v>0</v>
          </cell>
          <cell r="U285">
            <v>0</v>
          </cell>
          <cell r="V285">
            <v>0</v>
          </cell>
          <cell r="W285">
            <v>0</v>
          </cell>
          <cell r="X285">
            <v>0</v>
          </cell>
        </row>
        <row r="286">
          <cell r="A286" t="str">
            <v>280217</v>
          </cell>
          <cell r="B286" t="str">
            <v>FRANKLIN SQUARE</v>
          </cell>
          <cell r="C286">
            <v>140</v>
          </cell>
          <cell r="D286">
            <v>0</v>
          </cell>
          <cell r="E286" t="str">
            <v>Different</v>
          </cell>
          <cell r="F286" t="str">
            <v>Greater Than</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row>
        <row r="287">
          <cell r="A287" t="str">
            <v>280218</v>
          </cell>
          <cell r="B287" t="str">
            <v>GARDEN CITY</v>
          </cell>
          <cell r="C287">
            <v>0</v>
          </cell>
          <cell r="D287">
            <v>0</v>
          </cell>
          <cell r="E287" t="str">
            <v>Same</v>
          </cell>
          <cell r="F287" t="str">
            <v>Less Than</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row>
        <row r="288">
          <cell r="A288" t="str">
            <v>280219</v>
          </cell>
          <cell r="B288" t="str">
            <v>EAST ROCKAWAY</v>
          </cell>
          <cell r="C288">
            <v>0</v>
          </cell>
          <cell r="D288">
            <v>0</v>
          </cell>
          <cell r="E288" t="str">
            <v>Same</v>
          </cell>
          <cell r="F288" t="str">
            <v>Less Than</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row>
        <row r="289">
          <cell r="A289" t="str">
            <v>280220</v>
          </cell>
          <cell r="B289" t="str">
            <v>LYNBROOK</v>
          </cell>
          <cell r="C289">
            <v>0</v>
          </cell>
          <cell r="D289">
            <v>0</v>
          </cell>
          <cell r="E289" t="str">
            <v>Same</v>
          </cell>
          <cell r="F289" t="str">
            <v>Less Than</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row>
        <row r="290">
          <cell r="A290" t="str">
            <v>280221</v>
          </cell>
          <cell r="B290" t="str">
            <v>ROCKVILLE CENTRE</v>
          </cell>
          <cell r="C290">
            <v>0</v>
          </cell>
          <cell r="D290">
            <v>0</v>
          </cell>
          <cell r="E290" t="str">
            <v>Same</v>
          </cell>
          <cell r="F290" t="str">
            <v>Less Than</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row>
        <row r="291">
          <cell r="A291" t="str">
            <v>280222</v>
          </cell>
          <cell r="B291" t="str">
            <v>FLORAL PARK</v>
          </cell>
          <cell r="C291">
            <v>154</v>
          </cell>
          <cell r="D291">
            <v>0</v>
          </cell>
          <cell r="E291" t="str">
            <v>Different</v>
          </cell>
          <cell r="F291" t="str">
            <v>Greater Than</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row>
        <row r="292">
          <cell r="A292" t="str">
            <v>280223</v>
          </cell>
          <cell r="B292" t="str">
            <v>WANTAGH</v>
          </cell>
          <cell r="C292">
            <v>0</v>
          </cell>
          <cell r="D292">
            <v>0</v>
          </cell>
          <cell r="E292" t="str">
            <v>Same</v>
          </cell>
          <cell r="F292" t="str">
            <v>Less Than</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row>
        <row r="293">
          <cell r="A293" t="str">
            <v>280224</v>
          </cell>
          <cell r="B293" t="str">
            <v>VALLEY STR HEMP 24</v>
          </cell>
          <cell r="C293">
            <v>0</v>
          </cell>
          <cell r="D293">
            <v>0</v>
          </cell>
          <cell r="E293" t="str">
            <v>Same</v>
          </cell>
          <cell r="F293" t="str">
            <v>Less Than</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row>
        <row r="294">
          <cell r="A294" t="str">
            <v>280225</v>
          </cell>
          <cell r="B294" t="str">
            <v>MERRICK</v>
          </cell>
          <cell r="C294">
            <v>0</v>
          </cell>
          <cell r="D294">
            <v>0</v>
          </cell>
          <cell r="E294" t="str">
            <v>Same</v>
          </cell>
          <cell r="F294" t="str">
            <v>Less Than</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row>
        <row r="295">
          <cell r="A295" t="str">
            <v>280226</v>
          </cell>
          <cell r="B295" t="str">
            <v>ISLAND TREES</v>
          </cell>
          <cell r="C295">
            <v>0</v>
          </cell>
          <cell r="D295">
            <v>0</v>
          </cell>
          <cell r="E295" t="str">
            <v>Same</v>
          </cell>
          <cell r="F295" t="str">
            <v>Less Than</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row>
        <row r="296">
          <cell r="A296" t="str">
            <v>280227</v>
          </cell>
          <cell r="B296" t="str">
            <v>WEST HEMPSTEAD</v>
          </cell>
          <cell r="C296">
            <v>0</v>
          </cell>
          <cell r="D296">
            <v>0</v>
          </cell>
          <cell r="E296" t="str">
            <v>Same</v>
          </cell>
          <cell r="F296" t="str">
            <v>Less Than</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row>
        <row r="297">
          <cell r="A297" t="str">
            <v>280229</v>
          </cell>
          <cell r="B297" t="str">
            <v>NORTH MERRICK</v>
          </cell>
          <cell r="C297">
            <v>0</v>
          </cell>
          <cell r="D297">
            <v>0</v>
          </cell>
          <cell r="E297" t="str">
            <v>Same</v>
          </cell>
          <cell r="F297" t="str">
            <v>Less Than</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row>
        <row r="298">
          <cell r="A298" t="str">
            <v>280230</v>
          </cell>
          <cell r="B298" t="str">
            <v>VALLEY STR HEMP 30</v>
          </cell>
          <cell r="C298">
            <v>0</v>
          </cell>
          <cell r="D298">
            <v>0</v>
          </cell>
          <cell r="E298" t="str">
            <v>Same</v>
          </cell>
          <cell r="F298" t="str">
            <v>Less Than</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row>
        <row r="299">
          <cell r="A299" t="str">
            <v>280231</v>
          </cell>
          <cell r="B299" t="str">
            <v>ISLAND PARK</v>
          </cell>
          <cell r="C299">
            <v>60</v>
          </cell>
          <cell r="D299">
            <v>0</v>
          </cell>
          <cell r="E299" t="str">
            <v>Different</v>
          </cell>
          <cell r="F299" t="str">
            <v>Greater Than</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row>
        <row r="300">
          <cell r="A300" t="str">
            <v>280251</v>
          </cell>
          <cell r="B300" t="str">
            <v>VALLEY STREAM CHS</v>
          </cell>
          <cell r="C300">
            <v>0</v>
          </cell>
          <cell r="D300">
            <v>0</v>
          </cell>
          <cell r="E300" t="str">
            <v>Same</v>
          </cell>
          <cell r="F300" t="str">
            <v>Less Than</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row>
        <row r="301">
          <cell r="A301" t="str">
            <v>280252</v>
          </cell>
          <cell r="B301" t="str">
            <v>SEWANHAKA</v>
          </cell>
          <cell r="C301">
            <v>0</v>
          </cell>
          <cell r="D301">
            <v>0</v>
          </cell>
          <cell r="E301" t="str">
            <v>Same</v>
          </cell>
          <cell r="F301" t="str">
            <v>Less Than</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row>
        <row r="302">
          <cell r="A302" t="str">
            <v>280253</v>
          </cell>
          <cell r="B302" t="str">
            <v>BELLMORE-MERRICK</v>
          </cell>
          <cell r="C302">
            <v>0</v>
          </cell>
          <cell r="D302">
            <v>0</v>
          </cell>
          <cell r="E302" t="str">
            <v>Same</v>
          </cell>
          <cell r="F302" t="str">
            <v>Less Than</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row>
        <row r="303">
          <cell r="A303" t="str">
            <v>280300</v>
          </cell>
          <cell r="B303" t="str">
            <v>LONG BEACH</v>
          </cell>
          <cell r="C303">
            <v>132</v>
          </cell>
          <cell r="D303">
            <v>132</v>
          </cell>
          <cell r="E303" t="str">
            <v>Same</v>
          </cell>
          <cell r="F303" t="str">
            <v>Less Than</v>
          </cell>
          <cell r="G303">
            <v>0</v>
          </cell>
          <cell r="H303">
            <v>107</v>
          </cell>
          <cell r="I303">
            <v>2</v>
          </cell>
          <cell r="J303">
            <v>0</v>
          </cell>
          <cell r="K303">
            <v>0</v>
          </cell>
          <cell r="L303">
            <v>0</v>
          </cell>
          <cell r="M303">
            <v>0</v>
          </cell>
          <cell r="N303">
            <v>23</v>
          </cell>
          <cell r="O303">
            <v>0</v>
          </cell>
          <cell r="P303">
            <v>0</v>
          </cell>
          <cell r="Q303">
            <v>0</v>
          </cell>
          <cell r="R303">
            <v>0</v>
          </cell>
          <cell r="S303">
            <v>0</v>
          </cell>
          <cell r="T303">
            <v>0</v>
          </cell>
          <cell r="U303">
            <v>0</v>
          </cell>
          <cell r="V303">
            <v>0</v>
          </cell>
          <cell r="W303">
            <v>0</v>
          </cell>
          <cell r="X303">
            <v>0</v>
          </cell>
        </row>
        <row r="304">
          <cell r="A304" t="str">
            <v>280401</v>
          </cell>
          <cell r="B304" t="str">
            <v>WESTBURY</v>
          </cell>
          <cell r="C304">
            <v>179</v>
          </cell>
          <cell r="D304">
            <v>177</v>
          </cell>
          <cell r="E304" t="str">
            <v>Different</v>
          </cell>
          <cell r="F304" t="str">
            <v>Greater Than</v>
          </cell>
          <cell r="G304">
            <v>0</v>
          </cell>
          <cell r="H304">
            <v>170</v>
          </cell>
          <cell r="I304">
            <v>0</v>
          </cell>
          <cell r="J304">
            <v>0</v>
          </cell>
          <cell r="K304">
            <v>0</v>
          </cell>
          <cell r="L304">
            <v>0</v>
          </cell>
          <cell r="M304">
            <v>0</v>
          </cell>
          <cell r="N304">
            <v>0</v>
          </cell>
          <cell r="O304">
            <v>0</v>
          </cell>
          <cell r="P304">
            <v>0</v>
          </cell>
          <cell r="Q304">
            <v>7</v>
          </cell>
          <cell r="R304">
            <v>0</v>
          </cell>
          <cell r="S304">
            <v>0</v>
          </cell>
          <cell r="T304">
            <v>0</v>
          </cell>
          <cell r="U304">
            <v>0</v>
          </cell>
          <cell r="V304">
            <v>0</v>
          </cell>
          <cell r="W304">
            <v>0</v>
          </cell>
          <cell r="X304">
            <v>0</v>
          </cell>
        </row>
        <row r="305">
          <cell r="A305" t="str">
            <v>280402</v>
          </cell>
          <cell r="B305" t="str">
            <v>EAST WILLISTON</v>
          </cell>
          <cell r="C305">
            <v>0</v>
          </cell>
          <cell r="D305">
            <v>0</v>
          </cell>
          <cell r="E305" t="str">
            <v>Same</v>
          </cell>
          <cell r="F305" t="str">
            <v>Less Than</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row>
        <row r="306">
          <cell r="A306" t="str">
            <v>280403</v>
          </cell>
          <cell r="B306" t="str">
            <v>ROSLYN</v>
          </cell>
          <cell r="C306">
            <v>17</v>
          </cell>
          <cell r="D306">
            <v>17</v>
          </cell>
          <cell r="E306" t="str">
            <v>Same</v>
          </cell>
          <cell r="F306" t="str">
            <v>Less Than</v>
          </cell>
          <cell r="G306">
            <v>0</v>
          </cell>
          <cell r="H306">
            <v>17</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row>
        <row r="307">
          <cell r="A307" t="str">
            <v>280404</v>
          </cell>
          <cell r="B307" t="str">
            <v>PORT WASHINGTON</v>
          </cell>
          <cell r="C307">
            <v>166</v>
          </cell>
          <cell r="D307">
            <v>166</v>
          </cell>
          <cell r="E307" t="str">
            <v>Same</v>
          </cell>
          <cell r="F307" t="str">
            <v>Less Than</v>
          </cell>
          <cell r="G307">
            <v>0</v>
          </cell>
          <cell r="H307">
            <v>0</v>
          </cell>
          <cell r="I307">
            <v>0</v>
          </cell>
          <cell r="J307">
            <v>0</v>
          </cell>
          <cell r="K307">
            <v>63</v>
          </cell>
          <cell r="L307">
            <v>0</v>
          </cell>
          <cell r="M307">
            <v>0</v>
          </cell>
          <cell r="N307">
            <v>0</v>
          </cell>
          <cell r="O307">
            <v>0</v>
          </cell>
          <cell r="P307">
            <v>0</v>
          </cell>
          <cell r="Q307">
            <v>102</v>
          </cell>
          <cell r="R307">
            <v>1</v>
          </cell>
          <cell r="S307">
            <v>0</v>
          </cell>
          <cell r="T307">
            <v>0</v>
          </cell>
          <cell r="U307">
            <v>0</v>
          </cell>
          <cell r="V307">
            <v>0</v>
          </cell>
          <cell r="W307">
            <v>0</v>
          </cell>
          <cell r="X307">
            <v>0</v>
          </cell>
        </row>
        <row r="308">
          <cell r="A308" t="str">
            <v>280405</v>
          </cell>
          <cell r="B308" t="str">
            <v>NEW HYDE PARK</v>
          </cell>
          <cell r="C308">
            <v>68</v>
          </cell>
          <cell r="D308">
            <v>68</v>
          </cell>
          <cell r="E308" t="str">
            <v>Same</v>
          </cell>
          <cell r="F308" t="str">
            <v>Less Than</v>
          </cell>
          <cell r="G308">
            <v>0</v>
          </cell>
          <cell r="H308">
            <v>68</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row>
        <row r="309">
          <cell r="A309" t="str">
            <v>280406</v>
          </cell>
          <cell r="B309" t="str">
            <v>MANHASSET</v>
          </cell>
          <cell r="C309">
            <v>0</v>
          </cell>
          <cell r="D309">
            <v>0</v>
          </cell>
          <cell r="E309" t="str">
            <v>Same</v>
          </cell>
          <cell r="F309" t="str">
            <v>Less Than</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row>
        <row r="310">
          <cell r="A310" t="str">
            <v>280407</v>
          </cell>
          <cell r="B310" t="str">
            <v>GREAT NECK</v>
          </cell>
          <cell r="C310">
            <v>261</v>
          </cell>
          <cell r="D310">
            <v>261</v>
          </cell>
          <cell r="E310" t="str">
            <v>Same</v>
          </cell>
          <cell r="F310" t="str">
            <v>Less Than</v>
          </cell>
          <cell r="G310">
            <v>0</v>
          </cell>
          <cell r="H310">
            <v>246</v>
          </cell>
          <cell r="I310">
            <v>0</v>
          </cell>
          <cell r="J310">
            <v>0</v>
          </cell>
          <cell r="K310">
            <v>1</v>
          </cell>
          <cell r="L310">
            <v>0</v>
          </cell>
          <cell r="M310">
            <v>0</v>
          </cell>
          <cell r="N310">
            <v>14</v>
          </cell>
          <cell r="O310">
            <v>0</v>
          </cell>
          <cell r="P310">
            <v>0</v>
          </cell>
          <cell r="Q310">
            <v>0</v>
          </cell>
          <cell r="R310">
            <v>0</v>
          </cell>
          <cell r="S310">
            <v>0</v>
          </cell>
          <cell r="T310">
            <v>0</v>
          </cell>
          <cell r="U310">
            <v>0</v>
          </cell>
          <cell r="V310">
            <v>0</v>
          </cell>
          <cell r="W310">
            <v>0</v>
          </cell>
          <cell r="X310">
            <v>0</v>
          </cell>
        </row>
        <row r="311">
          <cell r="A311" t="str">
            <v>280409</v>
          </cell>
          <cell r="B311" t="str">
            <v>HERRICKS</v>
          </cell>
          <cell r="C311">
            <v>55</v>
          </cell>
          <cell r="D311">
            <v>55</v>
          </cell>
          <cell r="E311" t="str">
            <v>Same</v>
          </cell>
          <cell r="F311" t="str">
            <v>Less Than</v>
          </cell>
          <cell r="G311">
            <v>0</v>
          </cell>
          <cell r="H311">
            <v>0</v>
          </cell>
          <cell r="I311">
            <v>0</v>
          </cell>
          <cell r="J311">
            <v>0</v>
          </cell>
          <cell r="K311">
            <v>0</v>
          </cell>
          <cell r="L311">
            <v>0</v>
          </cell>
          <cell r="M311">
            <v>0</v>
          </cell>
          <cell r="N311">
            <v>55</v>
          </cell>
          <cell r="O311">
            <v>0</v>
          </cell>
          <cell r="P311">
            <v>0</v>
          </cell>
          <cell r="Q311">
            <v>0</v>
          </cell>
          <cell r="R311">
            <v>0</v>
          </cell>
          <cell r="S311">
            <v>0</v>
          </cell>
          <cell r="T311">
            <v>0</v>
          </cell>
          <cell r="U311">
            <v>0</v>
          </cell>
          <cell r="V311">
            <v>0</v>
          </cell>
          <cell r="W311">
            <v>0</v>
          </cell>
          <cell r="X311">
            <v>0</v>
          </cell>
        </row>
        <row r="312">
          <cell r="A312" t="str">
            <v>280410</v>
          </cell>
          <cell r="B312" t="str">
            <v>MINEOLA</v>
          </cell>
          <cell r="C312">
            <v>155</v>
          </cell>
          <cell r="D312">
            <v>54</v>
          </cell>
          <cell r="E312" t="str">
            <v>Different</v>
          </cell>
          <cell r="F312" t="str">
            <v>Greater Than</v>
          </cell>
          <cell r="G312">
            <v>0</v>
          </cell>
          <cell r="H312">
            <v>0</v>
          </cell>
          <cell r="I312">
            <v>0</v>
          </cell>
          <cell r="J312">
            <v>0</v>
          </cell>
          <cell r="K312">
            <v>0</v>
          </cell>
          <cell r="L312">
            <v>0</v>
          </cell>
          <cell r="M312">
            <v>0</v>
          </cell>
          <cell r="N312">
            <v>0</v>
          </cell>
          <cell r="O312">
            <v>0</v>
          </cell>
          <cell r="P312">
            <v>6</v>
          </cell>
          <cell r="Q312">
            <v>48</v>
          </cell>
          <cell r="R312">
            <v>0</v>
          </cell>
          <cell r="S312">
            <v>0</v>
          </cell>
          <cell r="T312">
            <v>0</v>
          </cell>
          <cell r="U312">
            <v>0</v>
          </cell>
          <cell r="V312">
            <v>0</v>
          </cell>
          <cell r="W312">
            <v>0</v>
          </cell>
          <cell r="X312">
            <v>0</v>
          </cell>
        </row>
        <row r="313">
          <cell r="A313" t="str">
            <v>280411</v>
          </cell>
          <cell r="B313" t="str">
            <v>CARLE PLACE</v>
          </cell>
          <cell r="C313">
            <v>0</v>
          </cell>
          <cell r="D313">
            <v>0</v>
          </cell>
          <cell r="E313" t="str">
            <v>Same</v>
          </cell>
          <cell r="F313" t="str">
            <v>Less Than</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row>
        <row r="314">
          <cell r="A314" t="str">
            <v>280501</v>
          </cell>
          <cell r="B314" t="str">
            <v>NORTH SHORE</v>
          </cell>
          <cell r="C314">
            <v>0</v>
          </cell>
          <cell r="D314">
            <v>0</v>
          </cell>
          <cell r="E314" t="str">
            <v>Same</v>
          </cell>
          <cell r="F314" t="str">
            <v>Less Than</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row>
        <row r="315">
          <cell r="A315" t="str">
            <v>280502</v>
          </cell>
          <cell r="B315" t="str">
            <v>SYOSSET</v>
          </cell>
          <cell r="C315">
            <v>0</v>
          </cell>
          <cell r="D315">
            <v>0</v>
          </cell>
          <cell r="E315" t="str">
            <v>Same</v>
          </cell>
          <cell r="F315" t="str">
            <v>Less Than</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row>
        <row r="316">
          <cell r="A316" t="str">
            <v>280503</v>
          </cell>
          <cell r="B316" t="str">
            <v>LOCUST VALLEY</v>
          </cell>
          <cell r="C316">
            <v>0</v>
          </cell>
          <cell r="D316">
            <v>0</v>
          </cell>
          <cell r="E316" t="str">
            <v>Same</v>
          </cell>
          <cell r="F316" t="str">
            <v>Less Than</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row>
        <row r="317">
          <cell r="A317" t="str">
            <v>280504</v>
          </cell>
          <cell r="B317" t="str">
            <v>PLAINVIEW</v>
          </cell>
          <cell r="C317">
            <v>0</v>
          </cell>
          <cell r="D317">
            <v>0</v>
          </cell>
          <cell r="E317" t="str">
            <v>Same</v>
          </cell>
          <cell r="F317" t="str">
            <v>Less Than</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row>
        <row r="318">
          <cell r="A318" t="str">
            <v>280506</v>
          </cell>
          <cell r="B318" t="str">
            <v>OYSTER BAY</v>
          </cell>
          <cell r="C318">
            <v>32</v>
          </cell>
          <cell r="D318">
            <v>32</v>
          </cell>
          <cell r="E318" t="str">
            <v>Same</v>
          </cell>
          <cell r="F318" t="str">
            <v>Less Than</v>
          </cell>
          <cell r="G318">
            <v>0</v>
          </cell>
          <cell r="H318">
            <v>32</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row>
        <row r="319">
          <cell r="A319" t="str">
            <v>280515</v>
          </cell>
          <cell r="B319" t="str">
            <v>JERICHO</v>
          </cell>
          <cell r="C319">
            <v>0</v>
          </cell>
          <cell r="D319">
            <v>0</v>
          </cell>
          <cell r="E319" t="str">
            <v>Same</v>
          </cell>
          <cell r="F319" t="str">
            <v>Less Than</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row>
        <row r="320">
          <cell r="A320" t="str">
            <v>280517</v>
          </cell>
          <cell r="B320" t="str">
            <v>HICKSVILLE</v>
          </cell>
          <cell r="C320">
            <v>0</v>
          </cell>
          <cell r="D320">
            <v>0</v>
          </cell>
          <cell r="E320" t="str">
            <v>Same</v>
          </cell>
          <cell r="F320" t="str">
            <v>Less Than</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row>
        <row r="321">
          <cell r="A321" t="str">
            <v>280518</v>
          </cell>
          <cell r="B321" t="str">
            <v>PLAINEDGE</v>
          </cell>
          <cell r="C321">
            <v>0</v>
          </cell>
          <cell r="D321">
            <v>0</v>
          </cell>
          <cell r="E321" t="str">
            <v>Same</v>
          </cell>
          <cell r="F321" t="str">
            <v>Less Than</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row>
        <row r="322">
          <cell r="A322" t="str">
            <v>280521</v>
          </cell>
          <cell r="B322" t="str">
            <v>BETHPAGE</v>
          </cell>
          <cell r="C322">
            <v>0</v>
          </cell>
          <cell r="D322">
            <v>0</v>
          </cell>
          <cell r="E322" t="str">
            <v>Same</v>
          </cell>
          <cell r="F322" t="str">
            <v>Less Than</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row>
        <row r="323">
          <cell r="A323" t="str">
            <v>280522</v>
          </cell>
          <cell r="B323" t="str">
            <v>FARMINGDALE</v>
          </cell>
          <cell r="C323">
            <v>146</v>
          </cell>
          <cell r="D323">
            <v>146</v>
          </cell>
          <cell r="E323" t="str">
            <v>Same</v>
          </cell>
          <cell r="F323" t="str">
            <v>Less Than</v>
          </cell>
          <cell r="G323">
            <v>0</v>
          </cell>
          <cell r="H323">
            <v>0</v>
          </cell>
          <cell r="I323">
            <v>0</v>
          </cell>
          <cell r="J323">
            <v>0</v>
          </cell>
          <cell r="K323">
            <v>0</v>
          </cell>
          <cell r="L323">
            <v>0</v>
          </cell>
          <cell r="M323">
            <v>0</v>
          </cell>
          <cell r="N323">
            <v>146</v>
          </cell>
          <cell r="O323">
            <v>0</v>
          </cell>
          <cell r="P323">
            <v>0</v>
          </cell>
          <cell r="Q323">
            <v>0</v>
          </cell>
          <cell r="R323">
            <v>0</v>
          </cell>
          <cell r="S323">
            <v>0</v>
          </cell>
          <cell r="T323">
            <v>0</v>
          </cell>
          <cell r="U323">
            <v>0</v>
          </cell>
          <cell r="V323">
            <v>0</v>
          </cell>
          <cell r="W323">
            <v>0</v>
          </cell>
          <cell r="X323">
            <v>0</v>
          </cell>
        </row>
        <row r="324">
          <cell r="A324" t="str">
            <v>280523</v>
          </cell>
          <cell r="B324" t="str">
            <v>MASSAPEQUA</v>
          </cell>
          <cell r="C324">
            <v>0</v>
          </cell>
          <cell r="D324">
            <v>0</v>
          </cell>
          <cell r="E324" t="str">
            <v>Same</v>
          </cell>
          <cell r="F324" t="str">
            <v>Less Than</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row>
        <row r="325">
          <cell r="A325" t="str">
            <v>300000</v>
          </cell>
          <cell r="B325" t="str">
            <v>NYC CITY-WIDE PUBLIC</v>
          </cell>
          <cell r="C325">
            <v>72372</v>
          </cell>
          <cell r="D325">
            <v>60316</v>
          </cell>
          <cell r="E325" t="str">
            <v>Different</v>
          </cell>
          <cell r="F325" t="str">
            <v>Greater Than</v>
          </cell>
          <cell r="G325">
            <v>0</v>
          </cell>
          <cell r="H325">
            <v>57</v>
          </cell>
          <cell r="I325">
            <v>0</v>
          </cell>
          <cell r="J325">
            <v>1694</v>
          </cell>
          <cell r="K325">
            <v>17651</v>
          </cell>
          <cell r="L325">
            <v>0</v>
          </cell>
          <cell r="M325">
            <v>0</v>
          </cell>
          <cell r="N325">
            <v>1552</v>
          </cell>
          <cell r="O325">
            <v>0</v>
          </cell>
          <cell r="P325">
            <v>9645</v>
          </cell>
          <cell r="Q325">
            <v>29717</v>
          </cell>
          <cell r="R325">
            <v>0</v>
          </cell>
          <cell r="S325">
            <v>0</v>
          </cell>
          <cell r="T325">
            <v>0</v>
          </cell>
          <cell r="U325">
            <v>0</v>
          </cell>
          <cell r="V325">
            <v>0</v>
          </cell>
          <cell r="W325">
            <v>0</v>
          </cell>
          <cell r="X325">
            <v>0</v>
          </cell>
        </row>
        <row r="326">
          <cell r="A326" t="str">
            <v>400301</v>
          </cell>
          <cell r="B326" t="str">
            <v>LEWISTON PORTER</v>
          </cell>
          <cell r="C326">
            <v>62</v>
          </cell>
          <cell r="D326">
            <v>62</v>
          </cell>
          <cell r="E326" t="str">
            <v>Same</v>
          </cell>
          <cell r="F326" t="str">
            <v>Less Than</v>
          </cell>
          <cell r="G326">
            <v>0</v>
          </cell>
          <cell r="H326">
            <v>0</v>
          </cell>
          <cell r="I326">
            <v>0</v>
          </cell>
          <cell r="J326">
            <v>0</v>
          </cell>
          <cell r="K326">
            <v>0</v>
          </cell>
          <cell r="L326">
            <v>0</v>
          </cell>
          <cell r="M326">
            <v>0</v>
          </cell>
          <cell r="N326">
            <v>59</v>
          </cell>
          <cell r="O326">
            <v>3</v>
          </cell>
          <cell r="P326">
            <v>0</v>
          </cell>
          <cell r="Q326">
            <v>0</v>
          </cell>
          <cell r="R326">
            <v>0</v>
          </cell>
          <cell r="S326">
            <v>0</v>
          </cell>
          <cell r="T326">
            <v>0</v>
          </cell>
          <cell r="U326">
            <v>0</v>
          </cell>
          <cell r="V326">
            <v>0</v>
          </cell>
          <cell r="W326">
            <v>0</v>
          </cell>
          <cell r="X326">
            <v>0</v>
          </cell>
        </row>
        <row r="327">
          <cell r="A327" t="str">
            <v>400400</v>
          </cell>
          <cell r="B327" t="str">
            <v>LOCKPORT</v>
          </cell>
          <cell r="C327">
            <v>133</v>
          </cell>
          <cell r="D327">
            <v>133</v>
          </cell>
          <cell r="E327" t="str">
            <v>Same</v>
          </cell>
          <cell r="F327" t="str">
            <v>Less Than</v>
          </cell>
          <cell r="G327">
            <v>0</v>
          </cell>
          <cell r="H327">
            <v>0</v>
          </cell>
          <cell r="I327">
            <v>0</v>
          </cell>
          <cell r="J327">
            <v>0</v>
          </cell>
          <cell r="K327">
            <v>0</v>
          </cell>
          <cell r="L327">
            <v>0</v>
          </cell>
          <cell r="M327">
            <v>0</v>
          </cell>
          <cell r="N327">
            <v>95</v>
          </cell>
          <cell r="O327">
            <v>0</v>
          </cell>
          <cell r="P327">
            <v>0</v>
          </cell>
          <cell r="Q327">
            <v>37</v>
          </cell>
          <cell r="R327">
            <v>1</v>
          </cell>
          <cell r="S327">
            <v>0</v>
          </cell>
          <cell r="T327">
            <v>0</v>
          </cell>
          <cell r="U327">
            <v>0</v>
          </cell>
          <cell r="V327">
            <v>0</v>
          </cell>
          <cell r="W327">
            <v>0</v>
          </cell>
          <cell r="X327">
            <v>0</v>
          </cell>
        </row>
        <row r="328">
          <cell r="A328" t="str">
            <v>400601</v>
          </cell>
          <cell r="B328" t="str">
            <v>NEWFANE</v>
          </cell>
          <cell r="C328">
            <v>60</v>
          </cell>
          <cell r="D328">
            <v>60</v>
          </cell>
          <cell r="E328" t="str">
            <v>Same</v>
          </cell>
          <cell r="F328" t="str">
            <v>Less Than</v>
          </cell>
          <cell r="G328">
            <v>0</v>
          </cell>
          <cell r="H328">
            <v>48</v>
          </cell>
          <cell r="I328">
            <v>0</v>
          </cell>
          <cell r="J328">
            <v>0</v>
          </cell>
          <cell r="K328">
            <v>0</v>
          </cell>
          <cell r="L328">
            <v>0</v>
          </cell>
          <cell r="M328">
            <v>0</v>
          </cell>
          <cell r="N328">
            <v>12</v>
          </cell>
          <cell r="O328">
            <v>0</v>
          </cell>
          <cell r="P328">
            <v>0</v>
          </cell>
          <cell r="Q328">
            <v>0</v>
          </cell>
          <cell r="R328">
            <v>0</v>
          </cell>
          <cell r="S328">
            <v>0</v>
          </cell>
          <cell r="T328">
            <v>0</v>
          </cell>
          <cell r="U328">
            <v>0</v>
          </cell>
          <cell r="V328">
            <v>0</v>
          </cell>
          <cell r="W328">
            <v>0</v>
          </cell>
          <cell r="X328">
            <v>0</v>
          </cell>
        </row>
        <row r="329">
          <cell r="A329" t="str">
            <v>400701</v>
          </cell>
          <cell r="B329" t="str">
            <v>NIAGARA WHEATFIELD</v>
          </cell>
          <cell r="C329">
            <v>116</v>
          </cell>
          <cell r="D329">
            <v>110</v>
          </cell>
          <cell r="E329" t="str">
            <v>Different</v>
          </cell>
          <cell r="F329" t="str">
            <v>Greater Than</v>
          </cell>
          <cell r="G329">
            <v>0</v>
          </cell>
          <cell r="H329">
            <v>0</v>
          </cell>
          <cell r="I329">
            <v>0</v>
          </cell>
          <cell r="J329">
            <v>0</v>
          </cell>
          <cell r="K329">
            <v>0</v>
          </cell>
          <cell r="L329">
            <v>0</v>
          </cell>
          <cell r="M329">
            <v>0</v>
          </cell>
          <cell r="N329">
            <v>0</v>
          </cell>
          <cell r="O329">
            <v>0</v>
          </cell>
          <cell r="P329">
            <v>0</v>
          </cell>
          <cell r="Q329">
            <v>109</v>
          </cell>
          <cell r="R329">
            <v>0</v>
          </cell>
          <cell r="S329">
            <v>0</v>
          </cell>
          <cell r="T329">
            <v>0</v>
          </cell>
          <cell r="U329">
            <v>0</v>
          </cell>
          <cell r="V329">
            <v>0</v>
          </cell>
          <cell r="W329">
            <v>1</v>
          </cell>
          <cell r="X329">
            <v>0</v>
          </cell>
        </row>
        <row r="330">
          <cell r="A330" t="str">
            <v>400800</v>
          </cell>
          <cell r="B330" t="str">
            <v>NIAGARA FALLS</v>
          </cell>
          <cell r="C330">
            <v>656</v>
          </cell>
          <cell r="D330">
            <v>654</v>
          </cell>
          <cell r="E330" t="str">
            <v>Different</v>
          </cell>
          <cell r="F330" t="str">
            <v>Greater Than</v>
          </cell>
          <cell r="G330">
            <v>0</v>
          </cell>
          <cell r="H330">
            <v>0</v>
          </cell>
          <cell r="I330">
            <v>0</v>
          </cell>
          <cell r="J330">
            <v>90</v>
          </cell>
          <cell r="K330">
            <v>263</v>
          </cell>
          <cell r="L330">
            <v>282</v>
          </cell>
          <cell r="M330">
            <v>0</v>
          </cell>
          <cell r="N330">
            <v>0</v>
          </cell>
          <cell r="O330">
            <v>0</v>
          </cell>
          <cell r="P330">
            <v>6</v>
          </cell>
          <cell r="Q330">
            <v>7</v>
          </cell>
          <cell r="R330">
            <v>6</v>
          </cell>
          <cell r="S330">
            <v>0</v>
          </cell>
          <cell r="T330">
            <v>0</v>
          </cell>
          <cell r="U330">
            <v>0</v>
          </cell>
          <cell r="V330">
            <v>0</v>
          </cell>
          <cell r="W330">
            <v>0</v>
          </cell>
          <cell r="X330">
            <v>0</v>
          </cell>
        </row>
        <row r="331">
          <cell r="A331" t="str">
            <v>400900</v>
          </cell>
          <cell r="B331" t="str">
            <v>NORTH TONAWANDA</v>
          </cell>
          <cell r="C331">
            <v>120</v>
          </cell>
          <cell r="D331">
            <v>120</v>
          </cell>
          <cell r="E331" t="str">
            <v>Same</v>
          </cell>
          <cell r="F331" t="str">
            <v>Less Than</v>
          </cell>
          <cell r="G331">
            <v>0</v>
          </cell>
          <cell r="H331">
            <v>0</v>
          </cell>
          <cell r="I331">
            <v>0</v>
          </cell>
          <cell r="J331">
            <v>0</v>
          </cell>
          <cell r="K331">
            <v>0</v>
          </cell>
          <cell r="L331">
            <v>0</v>
          </cell>
          <cell r="M331">
            <v>0</v>
          </cell>
          <cell r="N331">
            <v>84</v>
          </cell>
          <cell r="O331">
            <v>0</v>
          </cell>
          <cell r="P331">
            <v>0</v>
          </cell>
          <cell r="Q331">
            <v>36</v>
          </cell>
          <cell r="R331">
            <v>0</v>
          </cell>
          <cell r="S331">
            <v>0</v>
          </cell>
          <cell r="T331">
            <v>0</v>
          </cell>
          <cell r="U331">
            <v>0</v>
          </cell>
          <cell r="V331">
            <v>0</v>
          </cell>
          <cell r="W331">
            <v>0</v>
          </cell>
          <cell r="X331">
            <v>0</v>
          </cell>
        </row>
        <row r="332">
          <cell r="A332" t="str">
            <v>401001</v>
          </cell>
          <cell r="B332" t="str">
            <v>STARPOINT</v>
          </cell>
          <cell r="C332">
            <v>35</v>
          </cell>
          <cell r="D332">
            <v>35</v>
          </cell>
          <cell r="E332" t="str">
            <v>Same</v>
          </cell>
          <cell r="F332" t="str">
            <v>Less Than</v>
          </cell>
          <cell r="G332">
            <v>0</v>
          </cell>
          <cell r="H332">
            <v>0</v>
          </cell>
          <cell r="I332">
            <v>0</v>
          </cell>
          <cell r="J332">
            <v>0</v>
          </cell>
          <cell r="K332">
            <v>0</v>
          </cell>
          <cell r="L332">
            <v>0</v>
          </cell>
          <cell r="M332">
            <v>0</v>
          </cell>
          <cell r="N332">
            <v>35</v>
          </cell>
          <cell r="O332">
            <v>0</v>
          </cell>
          <cell r="P332">
            <v>0</v>
          </cell>
          <cell r="Q332">
            <v>0</v>
          </cell>
          <cell r="R332">
            <v>0</v>
          </cell>
          <cell r="S332">
            <v>0</v>
          </cell>
          <cell r="T332">
            <v>0</v>
          </cell>
          <cell r="U332">
            <v>0</v>
          </cell>
          <cell r="V332">
            <v>0</v>
          </cell>
          <cell r="W332">
            <v>0</v>
          </cell>
          <cell r="X332">
            <v>0</v>
          </cell>
        </row>
        <row r="333">
          <cell r="A333" t="str">
            <v>401201</v>
          </cell>
          <cell r="B333" t="str">
            <v>ROYALTON HARTLAND</v>
          </cell>
          <cell r="C333">
            <v>46</v>
          </cell>
          <cell r="D333">
            <v>46</v>
          </cell>
          <cell r="E333" t="str">
            <v>Same</v>
          </cell>
          <cell r="F333" t="str">
            <v>Less Than</v>
          </cell>
          <cell r="G333">
            <v>0</v>
          </cell>
          <cell r="H333">
            <v>46</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row>
        <row r="334">
          <cell r="A334" t="str">
            <v>401301</v>
          </cell>
          <cell r="B334" t="str">
            <v>BARKER</v>
          </cell>
          <cell r="C334">
            <v>21</v>
          </cell>
          <cell r="D334">
            <v>21</v>
          </cell>
          <cell r="E334" t="str">
            <v>Same</v>
          </cell>
          <cell r="F334" t="str">
            <v>Less Than</v>
          </cell>
          <cell r="G334">
            <v>0</v>
          </cell>
          <cell r="H334">
            <v>21</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row>
        <row r="335">
          <cell r="A335" t="str">
            <v>401501</v>
          </cell>
          <cell r="B335" t="str">
            <v>WILSON</v>
          </cell>
          <cell r="C335">
            <v>33</v>
          </cell>
          <cell r="D335">
            <v>33</v>
          </cell>
          <cell r="E335" t="str">
            <v>Same</v>
          </cell>
          <cell r="F335" t="str">
            <v>Less Than</v>
          </cell>
          <cell r="G335">
            <v>0</v>
          </cell>
          <cell r="H335">
            <v>0</v>
          </cell>
          <cell r="I335">
            <v>0</v>
          </cell>
          <cell r="J335">
            <v>0</v>
          </cell>
          <cell r="K335">
            <v>17</v>
          </cell>
          <cell r="L335">
            <v>0</v>
          </cell>
          <cell r="M335">
            <v>0</v>
          </cell>
          <cell r="N335">
            <v>0</v>
          </cell>
          <cell r="O335">
            <v>0</v>
          </cell>
          <cell r="P335">
            <v>0</v>
          </cell>
          <cell r="Q335">
            <v>16</v>
          </cell>
          <cell r="R335">
            <v>0</v>
          </cell>
          <cell r="S335">
            <v>0</v>
          </cell>
          <cell r="T335">
            <v>0</v>
          </cell>
          <cell r="U335">
            <v>0</v>
          </cell>
          <cell r="V335">
            <v>0</v>
          </cell>
          <cell r="W335">
            <v>0</v>
          </cell>
          <cell r="X335">
            <v>0</v>
          </cell>
        </row>
        <row r="336">
          <cell r="A336" t="str">
            <v>410401</v>
          </cell>
          <cell r="B336" t="str">
            <v>ADIRONDACK</v>
          </cell>
          <cell r="C336">
            <v>46</v>
          </cell>
          <cell r="D336">
            <v>0</v>
          </cell>
          <cell r="E336" t="str">
            <v>Different</v>
          </cell>
          <cell r="F336" t="str">
            <v>Greater Than</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row>
        <row r="337">
          <cell r="A337" t="str">
            <v>410601</v>
          </cell>
          <cell r="B337" t="str">
            <v>CAMDEN</v>
          </cell>
          <cell r="C337">
            <v>66</v>
          </cell>
          <cell r="D337">
            <v>67</v>
          </cell>
          <cell r="E337" t="str">
            <v>Different</v>
          </cell>
          <cell r="F337" t="str">
            <v>Less Than</v>
          </cell>
          <cell r="G337">
            <v>0</v>
          </cell>
          <cell r="H337">
            <v>66</v>
          </cell>
          <cell r="I337">
            <v>0</v>
          </cell>
          <cell r="J337">
            <v>0</v>
          </cell>
          <cell r="K337">
            <v>0</v>
          </cell>
          <cell r="L337">
            <v>0</v>
          </cell>
          <cell r="M337">
            <v>0</v>
          </cell>
          <cell r="N337">
            <v>0</v>
          </cell>
          <cell r="O337">
            <v>0</v>
          </cell>
          <cell r="P337">
            <v>0</v>
          </cell>
          <cell r="Q337">
            <v>0</v>
          </cell>
          <cell r="R337">
            <v>0</v>
          </cell>
          <cell r="S337">
            <v>0</v>
          </cell>
          <cell r="T337">
            <v>1</v>
          </cell>
          <cell r="U337">
            <v>0</v>
          </cell>
          <cell r="V337">
            <v>0</v>
          </cell>
          <cell r="W337">
            <v>0</v>
          </cell>
          <cell r="X337">
            <v>0</v>
          </cell>
        </row>
        <row r="338">
          <cell r="A338" t="str">
            <v>411101</v>
          </cell>
          <cell r="B338" t="str">
            <v>CLINTON</v>
          </cell>
          <cell r="C338">
            <v>0</v>
          </cell>
          <cell r="D338">
            <v>0</v>
          </cell>
          <cell r="E338" t="str">
            <v>Same</v>
          </cell>
          <cell r="F338" t="str">
            <v>Less Than</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row>
        <row r="339">
          <cell r="A339" t="str">
            <v>411501</v>
          </cell>
          <cell r="B339" t="str">
            <v>NEW HARTFORD</v>
          </cell>
          <cell r="C339">
            <v>0</v>
          </cell>
          <cell r="D339">
            <v>0</v>
          </cell>
          <cell r="E339" t="str">
            <v>Same</v>
          </cell>
          <cell r="F339" t="str">
            <v>Less Than</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row>
        <row r="340">
          <cell r="A340" t="str">
            <v>411504</v>
          </cell>
          <cell r="B340" t="str">
            <v>NEW YORK MILLS</v>
          </cell>
          <cell r="C340">
            <v>0</v>
          </cell>
          <cell r="D340">
            <v>0</v>
          </cell>
          <cell r="E340" t="str">
            <v>Same</v>
          </cell>
          <cell r="F340" t="str">
            <v>Less Than</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row>
        <row r="341">
          <cell r="A341" t="str">
            <v>411603</v>
          </cell>
          <cell r="B341" t="str">
            <v>SAUQUOIT VALLEY</v>
          </cell>
          <cell r="C341">
            <v>20</v>
          </cell>
          <cell r="D341">
            <v>20</v>
          </cell>
          <cell r="E341" t="str">
            <v>Same</v>
          </cell>
          <cell r="F341" t="str">
            <v>Less Than</v>
          </cell>
          <cell r="G341">
            <v>0</v>
          </cell>
          <cell r="H341">
            <v>0</v>
          </cell>
          <cell r="I341">
            <v>0</v>
          </cell>
          <cell r="J341">
            <v>0</v>
          </cell>
          <cell r="K341">
            <v>0</v>
          </cell>
          <cell r="L341">
            <v>0</v>
          </cell>
          <cell r="M341">
            <v>0</v>
          </cell>
          <cell r="N341">
            <v>20</v>
          </cell>
          <cell r="O341">
            <v>0</v>
          </cell>
          <cell r="P341">
            <v>0</v>
          </cell>
          <cell r="Q341">
            <v>0</v>
          </cell>
          <cell r="R341">
            <v>0</v>
          </cell>
          <cell r="S341">
            <v>0</v>
          </cell>
          <cell r="T341">
            <v>0</v>
          </cell>
          <cell r="U341">
            <v>0</v>
          </cell>
          <cell r="V341">
            <v>0</v>
          </cell>
          <cell r="W341">
            <v>0</v>
          </cell>
          <cell r="X341">
            <v>0</v>
          </cell>
        </row>
        <row r="342">
          <cell r="A342" t="str">
            <v>411701</v>
          </cell>
          <cell r="B342" t="str">
            <v>REMSEN</v>
          </cell>
          <cell r="C342">
            <v>20</v>
          </cell>
          <cell r="D342">
            <v>21</v>
          </cell>
          <cell r="E342" t="str">
            <v>Different</v>
          </cell>
          <cell r="F342" t="str">
            <v>Less Than</v>
          </cell>
          <cell r="G342">
            <v>0</v>
          </cell>
          <cell r="H342">
            <v>0</v>
          </cell>
          <cell r="I342">
            <v>0</v>
          </cell>
          <cell r="J342">
            <v>0</v>
          </cell>
          <cell r="K342">
            <v>20</v>
          </cell>
          <cell r="L342">
            <v>0</v>
          </cell>
          <cell r="M342">
            <v>0</v>
          </cell>
          <cell r="N342">
            <v>0</v>
          </cell>
          <cell r="O342">
            <v>0</v>
          </cell>
          <cell r="P342">
            <v>0</v>
          </cell>
          <cell r="Q342">
            <v>0</v>
          </cell>
          <cell r="R342">
            <v>0</v>
          </cell>
          <cell r="S342">
            <v>0</v>
          </cell>
          <cell r="T342">
            <v>0</v>
          </cell>
          <cell r="U342">
            <v>0</v>
          </cell>
          <cell r="V342">
            <v>0</v>
          </cell>
          <cell r="W342">
            <v>1</v>
          </cell>
          <cell r="X342">
            <v>0</v>
          </cell>
        </row>
        <row r="343">
          <cell r="A343" t="str">
            <v>411800</v>
          </cell>
          <cell r="B343" t="str">
            <v>ROME</v>
          </cell>
          <cell r="C343">
            <v>279</v>
          </cell>
          <cell r="D343">
            <v>279</v>
          </cell>
          <cell r="E343" t="str">
            <v>Same</v>
          </cell>
          <cell r="F343" t="str">
            <v>Less Than</v>
          </cell>
          <cell r="G343">
            <v>0</v>
          </cell>
          <cell r="H343">
            <v>0</v>
          </cell>
          <cell r="I343">
            <v>0</v>
          </cell>
          <cell r="J343">
            <v>53</v>
          </cell>
          <cell r="K343">
            <v>64</v>
          </cell>
          <cell r="L343">
            <v>0</v>
          </cell>
          <cell r="M343">
            <v>0</v>
          </cell>
          <cell r="N343">
            <v>0</v>
          </cell>
          <cell r="O343">
            <v>0</v>
          </cell>
          <cell r="P343">
            <v>43</v>
          </cell>
          <cell r="Q343">
            <v>119</v>
          </cell>
          <cell r="R343">
            <v>0</v>
          </cell>
          <cell r="S343">
            <v>0</v>
          </cell>
          <cell r="T343">
            <v>0</v>
          </cell>
          <cell r="U343">
            <v>0</v>
          </cell>
          <cell r="V343">
            <v>0</v>
          </cell>
          <cell r="W343">
            <v>0</v>
          </cell>
          <cell r="X343">
            <v>0</v>
          </cell>
        </row>
        <row r="344">
          <cell r="A344" t="str">
            <v>411902</v>
          </cell>
          <cell r="B344" t="str">
            <v>WATERVILLE</v>
          </cell>
          <cell r="C344">
            <v>0</v>
          </cell>
          <cell r="D344">
            <v>0</v>
          </cell>
          <cell r="E344" t="str">
            <v>Same</v>
          </cell>
          <cell r="F344" t="str">
            <v>Less Than</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row>
        <row r="345">
          <cell r="A345" t="str">
            <v>412000</v>
          </cell>
          <cell r="B345" t="str">
            <v>SHERRILL</v>
          </cell>
          <cell r="C345">
            <v>67</v>
          </cell>
          <cell r="D345">
            <v>67</v>
          </cell>
          <cell r="E345" t="str">
            <v>Same</v>
          </cell>
          <cell r="F345" t="str">
            <v>Less Than</v>
          </cell>
          <cell r="G345">
            <v>0</v>
          </cell>
          <cell r="H345">
            <v>67</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row>
        <row r="346">
          <cell r="A346" t="str">
            <v>412201</v>
          </cell>
          <cell r="B346" t="str">
            <v>HOLLAND PATENT</v>
          </cell>
          <cell r="C346">
            <v>18</v>
          </cell>
          <cell r="D346">
            <v>18</v>
          </cell>
          <cell r="E346" t="str">
            <v>Same</v>
          </cell>
          <cell r="F346" t="str">
            <v>Less Than</v>
          </cell>
          <cell r="G346">
            <v>0</v>
          </cell>
          <cell r="H346">
            <v>0</v>
          </cell>
          <cell r="I346">
            <v>0</v>
          </cell>
          <cell r="J346">
            <v>0</v>
          </cell>
          <cell r="K346">
            <v>18</v>
          </cell>
          <cell r="L346">
            <v>0</v>
          </cell>
          <cell r="M346">
            <v>0</v>
          </cell>
          <cell r="N346">
            <v>0</v>
          </cell>
          <cell r="O346">
            <v>0</v>
          </cell>
          <cell r="P346">
            <v>0</v>
          </cell>
          <cell r="Q346">
            <v>0</v>
          </cell>
          <cell r="R346">
            <v>0</v>
          </cell>
          <cell r="S346">
            <v>0</v>
          </cell>
          <cell r="T346">
            <v>0</v>
          </cell>
          <cell r="U346">
            <v>0</v>
          </cell>
          <cell r="V346">
            <v>0</v>
          </cell>
          <cell r="W346">
            <v>0</v>
          </cell>
          <cell r="X346">
            <v>0</v>
          </cell>
        </row>
        <row r="347">
          <cell r="A347" t="str">
            <v>412300</v>
          </cell>
          <cell r="B347" t="str">
            <v>UTICA</v>
          </cell>
          <cell r="C347">
            <v>345</v>
          </cell>
          <cell r="D347">
            <v>345</v>
          </cell>
          <cell r="E347" t="str">
            <v>Same</v>
          </cell>
          <cell r="F347" t="str">
            <v>Less Than</v>
          </cell>
          <cell r="G347">
            <v>0</v>
          </cell>
          <cell r="H347">
            <v>0</v>
          </cell>
          <cell r="I347">
            <v>0</v>
          </cell>
          <cell r="J347">
            <v>0</v>
          </cell>
          <cell r="K347">
            <v>0</v>
          </cell>
          <cell r="L347">
            <v>0</v>
          </cell>
          <cell r="M347">
            <v>0</v>
          </cell>
          <cell r="N347">
            <v>345</v>
          </cell>
          <cell r="O347">
            <v>0</v>
          </cell>
          <cell r="P347">
            <v>0</v>
          </cell>
          <cell r="Q347">
            <v>0</v>
          </cell>
          <cell r="R347">
            <v>0</v>
          </cell>
          <cell r="S347">
            <v>0</v>
          </cell>
          <cell r="T347">
            <v>0</v>
          </cell>
          <cell r="U347">
            <v>0</v>
          </cell>
          <cell r="V347">
            <v>0</v>
          </cell>
          <cell r="W347">
            <v>0</v>
          </cell>
          <cell r="X347">
            <v>0</v>
          </cell>
        </row>
        <row r="348">
          <cell r="A348" t="str">
            <v>412801</v>
          </cell>
          <cell r="B348" t="str">
            <v>WESTMORELAND</v>
          </cell>
          <cell r="C348">
            <v>15</v>
          </cell>
          <cell r="D348">
            <v>15</v>
          </cell>
          <cell r="E348" t="str">
            <v>Same</v>
          </cell>
          <cell r="F348" t="str">
            <v>Less Than</v>
          </cell>
          <cell r="G348">
            <v>0</v>
          </cell>
          <cell r="H348">
            <v>0</v>
          </cell>
          <cell r="I348">
            <v>0</v>
          </cell>
          <cell r="J348">
            <v>0</v>
          </cell>
          <cell r="K348">
            <v>0</v>
          </cell>
          <cell r="L348">
            <v>0</v>
          </cell>
          <cell r="M348">
            <v>0</v>
          </cell>
          <cell r="N348">
            <v>15</v>
          </cell>
          <cell r="O348">
            <v>0</v>
          </cell>
          <cell r="P348">
            <v>0</v>
          </cell>
          <cell r="Q348">
            <v>0</v>
          </cell>
          <cell r="R348">
            <v>0</v>
          </cell>
          <cell r="S348">
            <v>0</v>
          </cell>
          <cell r="T348">
            <v>0</v>
          </cell>
          <cell r="U348">
            <v>0</v>
          </cell>
          <cell r="V348">
            <v>0</v>
          </cell>
          <cell r="W348">
            <v>0</v>
          </cell>
          <cell r="X348">
            <v>0</v>
          </cell>
        </row>
        <row r="349">
          <cell r="A349" t="str">
            <v>412901</v>
          </cell>
          <cell r="B349" t="str">
            <v>ORISKANY</v>
          </cell>
          <cell r="C349">
            <v>22</v>
          </cell>
          <cell r="D349">
            <v>18</v>
          </cell>
          <cell r="E349" t="str">
            <v>Different</v>
          </cell>
          <cell r="F349" t="str">
            <v>Greater Than</v>
          </cell>
          <cell r="G349">
            <v>0</v>
          </cell>
          <cell r="H349">
            <v>0</v>
          </cell>
          <cell r="I349">
            <v>0</v>
          </cell>
          <cell r="J349">
            <v>0</v>
          </cell>
          <cell r="K349">
            <v>18</v>
          </cell>
          <cell r="L349">
            <v>0</v>
          </cell>
          <cell r="M349">
            <v>0</v>
          </cell>
          <cell r="N349">
            <v>0</v>
          </cell>
          <cell r="O349">
            <v>0</v>
          </cell>
          <cell r="P349">
            <v>0</v>
          </cell>
          <cell r="Q349">
            <v>0</v>
          </cell>
          <cell r="R349">
            <v>0</v>
          </cell>
          <cell r="S349">
            <v>0</v>
          </cell>
          <cell r="T349">
            <v>0</v>
          </cell>
          <cell r="U349">
            <v>0</v>
          </cell>
          <cell r="V349">
            <v>0</v>
          </cell>
          <cell r="W349">
            <v>0</v>
          </cell>
          <cell r="X349">
            <v>0</v>
          </cell>
        </row>
        <row r="350">
          <cell r="A350" t="str">
            <v>412902</v>
          </cell>
          <cell r="B350" t="str">
            <v>WHITESBORO</v>
          </cell>
          <cell r="C350">
            <v>0</v>
          </cell>
          <cell r="D350">
            <v>0</v>
          </cell>
          <cell r="E350" t="str">
            <v>Same</v>
          </cell>
          <cell r="F350" t="str">
            <v>Less Than</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row>
        <row r="351">
          <cell r="A351" t="str">
            <v>420101</v>
          </cell>
          <cell r="B351" t="str">
            <v>WEST GENESEE</v>
          </cell>
          <cell r="C351">
            <v>0</v>
          </cell>
          <cell r="D351">
            <v>0</v>
          </cell>
          <cell r="E351" t="str">
            <v>Same</v>
          </cell>
          <cell r="F351" t="str">
            <v>Less Than</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row>
        <row r="352">
          <cell r="A352" t="str">
            <v>420303</v>
          </cell>
          <cell r="B352" t="str">
            <v>NORTH SYRACUSE</v>
          </cell>
          <cell r="C352">
            <v>319</v>
          </cell>
          <cell r="D352">
            <v>185</v>
          </cell>
          <cell r="E352" t="str">
            <v>Different</v>
          </cell>
          <cell r="F352" t="str">
            <v>Greater Than</v>
          </cell>
          <cell r="G352">
            <v>0</v>
          </cell>
          <cell r="H352">
            <v>0</v>
          </cell>
          <cell r="I352">
            <v>0</v>
          </cell>
          <cell r="J352">
            <v>0</v>
          </cell>
          <cell r="K352">
            <v>0</v>
          </cell>
          <cell r="L352">
            <v>0</v>
          </cell>
          <cell r="M352">
            <v>0</v>
          </cell>
          <cell r="N352">
            <v>181</v>
          </cell>
          <cell r="O352">
            <v>0</v>
          </cell>
          <cell r="P352">
            <v>0</v>
          </cell>
          <cell r="Q352">
            <v>4</v>
          </cell>
          <cell r="R352">
            <v>0</v>
          </cell>
          <cell r="S352">
            <v>0</v>
          </cell>
          <cell r="T352">
            <v>0</v>
          </cell>
          <cell r="U352">
            <v>0</v>
          </cell>
          <cell r="V352">
            <v>0</v>
          </cell>
          <cell r="W352">
            <v>0</v>
          </cell>
          <cell r="X352">
            <v>0</v>
          </cell>
        </row>
        <row r="353">
          <cell r="A353" t="str">
            <v>420401</v>
          </cell>
          <cell r="B353" t="str">
            <v>EAST SYRACUSE MINOA</v>
          </cell>
          <cell r="C353">
            <v>211</v>
          </cell>
          <cell r="D353">
            <v>155</v>
          </cell>
          <cell r="E353" t="str">
            <v>Different</v>
          </cell>
          <cell r="F353" t="str">
            <v>Greater Than</v>
          </cell>
          <cell r="G353">
            <v>1</v>
          </cell>
          <cell r="H353">
            <v>152</v>
          </cell>
          <cell r="I353">
            <v>1</v>
          </cell>
          <cell r="J353">
            <v>0</v>
          </cell>
          <cell r="K353">
            <v>0</v>
          </cell>
          <cell r="L353">
            <v>0</v>
          </cell>
          <cell r="M353">
            <v>0</v>
          </cell>
          <cell r="N353">
            <v>0</v>
          </cell>
          <cell r="O353">
            <v>0</v>
          </cell>
          <cell r="P353">
            <v>0</v>
          </cell>
          <cell r="Q353">
            <v>0</v>
          </cell>
          <cell r="R353">
            <v>0</v>
          </cell>
          <cell r="S353">
            <v>0</v>
          </cell>
          <cell r="T353">
            <v>1</v>
          </cell>
          <cell r="U353">
            <v>0</v>
          </cell>
          <cell r="V353">
            <v>0</v>
          </cell>
          <cell r="W353">
            <v>0</v>
          </cell>
          <cell r="X353">
            <v>0</v>
          </cell>
        </row>
        <row r="354">
          <cell r="A354" t="str">
            <v>420411</v>
          </cell>
          <cell r="B354" t="str">
            <v>JAMESVILLE-DEWITT</v>
          </cell>
          <cell r="C354">
            <v>0</v>
          </cell>
          <cell r="D354">
            <v>0</v>
          </cell>
          <cell r="E354" t="str">
            <v>Same</v>
          </cell>
          <cell r="F354" t="str">
            <v>Less Than</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row>
        <row r="355">
          <cell r="A355" t="str">
            <v>420501</v>
          </cell>
          <cell r="B355" t="str">
            <v>JORDAN ELBRIDGE</v>
          </cell>
          <cell r="C355">
            <v>104</v>
          </cell>
          <cell r="D355">
            <v>106</v>
          </cell>
          <cell r="E355" t="str">
            <v>Different</v>
          </cell>
          <cell r="F355" t="str">
            <v>Less Than</v>
          </cell>
          <cell r="G355">
            <v>0</v>
          </cell>
          <cell r="H355">
            <v>0</v>
          </cell>
          <cell r="I355">
            <v>0</v>
          </cell>
          <cell r="J355">
            <v>24</v>
          </cell>
          <cell r="K355">
            <v>80</v>
          </cell>
          <cell r="L355">
            <v>0</v>
          </cell>
          <cell r="M355">
            <v>0</v>
          </cell>
          <cell r="N355">
            <v>0</v>
          </cell>
          <cell r="O355">
            <v>0</v>
          </cell>
          <cell r="P355">
            <v>0</v>
          </cell>
          <cell r="Q355">
            <v>0</v>
          </cell>
          <cell r="R355">
            <v>0</v>
          </cell>
          <cell r="S355">
            <v>0</v>
          </cell>
          <cell r="T355">
            <v>0</v>
          </cell>
          <cell r="U355">
            <v>0</v>
          </cell>
          <cell r="V355">
            <v>1</v>
          </cell>
          <cell r="W355">
            <v>1</v>
          </cell>
          <cell r="X355">
            <v>0</v>
          </cell>
        </row>
        <row r="356">
          <cell r="A356" t="str">
            <v>420601</v>
          </cell>
          <cell r="B356" t="str">
            <v>FABIUS-POMPEY</v>
          </cell>
          <cell r="C356">
            <v>0</v>
          </cell>
          <cell r="D356">
            <v>0</v>
          </cell>
          <cell r="E356" t="str">
            <v>Same</v>
          </cell>
          <cell r="F356" t="str">
            <v>Less Than</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row>
        <row r="357">
          <cell r="A357" t="str">
            <v>420701</v>
          </cell>
          <cell r="B357" t="str">
            <v>WESTHILL</v>
          </cell>
          <cell r="C357">
            <v>0</v>
          </cell>
          <cell r="D357">
            <v>0</v>
          </cell>
          <cell r="E357" t="str">
            <v>Same</v>
          </cell>
          <cell r="F357" t="str">
            <v>Less Than</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row>
        <row r="358">
          <cell r="A358" t="str">
            <v>420702</v>
          </cell>
          <cell r="B358" t="str">
            <v>SOLVAY</v>
          </cell>
          <cell r="C358">
            <v>35</v>
          </cell>
          <cell r="D358">
            <v>35</v>
          </cell>
          <cell r="E358" t="str">
            <v>Same</v>
          </cell>
          <cell r="F358" t="str">
            <v>Less Than</v>
          </cell>
          <cell r="G358">
            <v>0</v>
          </cell>
          <cell r="H358">
            <v>0</v>
          </cell>
          <cell r="I358">
            <v>0</v>
          </cell>
          <cell r="J358">
            <v>0</v>
          </cell>
          <cell r="K358">
            <v>35</v>
          </cell>
          <cell r="L358">
            <v>0</v>
          </cell>
          <cell r="M358">
            <v>0</v>
          </cell>
          <cell r="N358">
            <v>0</v>
          </cell>
          <cell r="O358">
            <v>0</v>
          </cell>
          <cell r="P358">
            <v>0</v>
          </cell>
          <cell r="Q358">
            <v>0</v>
          </cell>
          <cell r="R358">
            <v>0</v>
          </cell>
          <cell r="S358">
            <v>0</v>
          </cell>
          <cell r="T358">
            <v>0</v>
          </cell>
          <cell r="U358">
            <v>0</v>
          </cell>
          <cell r="V358">
            <v>0</v>
          </cell>
          <cell r="W358">
            <v>0</v>
          </cell>
          <cell r="X358">
            <v>0</v>
          </cell>
        </row>
        <row r="359">
          <cell r="A359" t="str">
            <v>420807</v>
          </cell>
          <cell r="B359" t="str">
            <v>LAFAYETTE</v>
          </cell>
          <cell r="C359">
            <v>30</v>
          </cell>
          <cell r="D359">
            <v>19</v>
          </cell>
          <cell r="E359" t="str">
            <v>Different</v>
          </cell>
          <cell r="F359" t="str">
            <v>Greater Than</v>
          </cell>
          <cell r="G359">
            <v>0</v>
          </cell>
          <cell r="H359">
            <v>19</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row>
        <row r="360">
          <cell r="A360" t="str">
            <v>420901</v>
          </cell>
          <cell r="B360" t="str">
            <v>BALDWINSVILLE</v>
          </cell>
          <cell r="C360">
            <v>0</v>
          </cell>
          <cell r="D360">
            <v>0</v>
          </cell>
          <cell r="E360" t="str">
            <v>Same</v>
          </cell>
          <cell r="F360" t="str">
            <v>Less Than</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row>
        <row r="361">
          <cell r="A361" t="str">
            <v>421001</v>
          </cell>
          <cell r="B361" t="str">
            <v>FAYETTVLLE-MANLIUS</v>
          </cell>
          <cell r="C361">
            <v>0</v>
          </cell>
          <cell r="D361">
            <v>0</v>
          </cell>
          <cell r="E361" t="str">
            <v>Same</v>
          </cell>
          <cell r="F361" t="str">
            <v>Less Than</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row>
        <row r="362">
          <cell r="A362" t="str">
            <v>421101</v>
          </cell>
          <cell r="B362" t="str">
            <v>MARCELLUS</v>
          </cell>
          <cell r="C362">
            <v>0</v>
          </cell>
          <cell r="D362">
            <v>0</v>
          </cell>
          <cell r="E362" t="str">
            <v>Same</v>
          </cell>
          <cell r="F362" t="str">
            <v>Less Than</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row>
        <row r="363">
          <cell r="A363" t="str">
            <v>421201</v>
          </cell>
          <cell r="B363" t="str">
            <v>ONONDAGA</v>
          </cell>
          <cell r="C363">
            <v>44</v>
          </cell>
          <cell r="D363">
            <v>27</v>
          </cell>
          <cell r="E363" t="str">
            <v>Different</v>
          </cell>
          <cell r="F363" t="str">
            <v>Greater Than</v>
          </cell>
          <cell r="G363">
            <v>0</v>
          </cell>
          <cell r="H363">
            <v>26</v>
          </cell>
          <cell r="I363">
            <v>0</v>
          </cell>
          <cell r="J363">
            <v>0</v>
          </cell>
          <cell r="K363">
            <v>0</v>
          </cell>
          <cell r="L363">
            <v>0</v>
          </cell>
          <cell r="M363">
            <v>0</v>
          </cell>
          <cell r="N363">
            <v>0</v>
          </cell>
          <cell r="O363">
            <v>0</v>
          </cell>
          <cell r="P363">
            <v>0</v>
          </cell>
          <cell r="Q363">
            <v>0</v>
          </cell>
          <cell r="R363">
            <v>0</v>
          </cell>
          <cell r="S363">
            <v>0</v>
          </cell>
          <cell r="T363">
            <v>1</v>
          </cell>
          <cell r="U363">
            <v>0</v>
          </cell>
          <cell r="V363">
            <v>0</v>
          </cell>
          <cell r="W363">
            <v>0</v>
          </cell>
          <cell r="X363">
            <v>0</v>
          </cell>
        </row>
        <row r="364">
          <cell r="A364" t="str">
            <v>421501</v>
          </cell>
          <cell r="B364" t="str">
            <v>LIVERPOOL</v>
          </cell>
          <cell r="C364">
            <v>149</v>
          </cell>
          <cell r="D364">
            <v>149</v>
          </cell>
          <cell r="E364" t="str">
            <v>Same</v>
          </cell>
          <cell r="F364" t="str">
            <v>Less Than</v>
          </cell>
          <cell r="G364">
            <v>0</v>
          </cell>
          <cell r="H364">
            <v>0</v>
          </cell>
          <cell r="I364">
            <v>0</v>
          </cell>
          <cell r="J364">
            <v>0</v>
          </cell>
          <cell r="K364">
            <v>0</v>
          </cell>
          <cell r="L364">
            <v>0</v>
          </cell>
          <cell r="M364">
            <v>1</v>
          </cell>
          <cell r="N364">
            <v>148</v>
          </cell>
          <cell r="O364">
            <v>0</v>
          </cell>
          <cell r="P364">
            <v>0</v>
          </cell>
          <cell r="Q364">
            <v>0</v>
          </cell>
          <cell r="R364">
            <v>0</v>
          </cell>
          <cell r="S364">
            <v>0</v>
          </cell>
          <cell r="T364">
            <v>0</v>
          </cell>
          <cell r="U364">
            <v>0</v>
          </cell>
          <cell r="V364">
            <v>0</v>
          </cell>
          <cell r="W364">
            <v>0</v>
          </cell>
          <cell r="X364">
            <v>0</v>
          </cell>
        </row>
        <row r="365">
          <cell r="A365" t="str">
            <v>421504</v>
          </cell>
          <cell r="B365" t="str">
            <v>LYNCOURT</v>
          </cell>
          <cell r="C365">
            <v>18</v>
          </cell>
          <cell r="D365">
            <v>18</v>
          </cell>
          <cell r="E365" t="str">
            <v>Same</v>
          </cell>
          <cell r="F365" t="str">
            <v>Less Than</v>
          </cell>
          <cell r="G365">
            <v>0</v>
          </cell>
          <cell r="H365">
            <v>0</v>
          </cell>
          <cell r="I365">
            <v>0</v>
          </cell>
          <cell r="J365">
            <v>0</v>
          </cell>
          <cell r="K365">
            <v>18</v>
          </cell>
          <cell r="L365">
            <v>0</v>
          </cell>
          <cell r="M365">
            <v>0</v>
          </cell>
          <cell r="N365">
            <v>0</v>
          </cell>
          <cell r="O365">
            <v>0</v>
          </cell>
          <cell r="P365">
            <v>0</v>
          </cell>
          <cell r="Q365">
            <v>0</v>
          </cell>
          <cell r="R365">
            <v>0</v>
          </cell>
          <cell r="S365">
            <v>0</v>
          </cell>
          <cell r="T365">
            <v>0</v>
          </cell>
          <cell r="U365">
            <v>0</v>
          </cell>
          <cell r="V365">
            <v>0</v>
          </cell>
          <cell r="W365">
            <v>0</v>
          </cell>
          <cell r="X365">
            <v>0</v>
          </cell>
        </row>
        <row r="366">
          <cell r="A366" t="str">
            <v>421601</v>
          </cell>
          <cell r="B366" t="str">
            <v>SKANEATELES</v>
          </cell>
          <cell r="C366">
            <v>0</v>
          </cell>
          <cell r="D366">
            <v>0</v>
          </cell>
          <cell r="E366" t="str">
            <v>Same</v>
          </cell>
          <cell r="F366" t="str">
            <v>Less Than</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row>
        <row r="367">
          <cell r="A367" t="str">
            <v>421800</v>
          </cell>
          <cell r="B367" t="str">
            <v>SYRACUSE</v>
          </cell>
          <cell r="C367">
            <v>1410</v>
          </cell>
          <cell r="D367">
            <v>1316</v>
          </cell>
          <cell r="E367" t="str">
            <v>Different</v>
          </cell>
          <cell r="F367" t="str">
            <v>Greater Than</v>
          </cell>
          <cell r="G367">
            <v>159</v>
          </cell>
          <cell r="H367">
            <v>31</v>
          </cell>
          <cell r="I367">
            <v>1</v>
          </cell>
          <cell r="J367">
            <v>71</v>
          </cell>
          <cell r="K367">
            <v>421</v>
          </cell>
          <cell r="L367">
            <v>0</v>
          </cell>
          <cell r="M367">
            <v>53</v>
          </cell>
          <cell r="N367">
            <v>65</v>
          </cell>
          <cell r="O367">
            <v>0</v>
          </cell>
          <cell r="P367">
            <v>170</v>
          </cell>
          <cell r="Q367">
            <v>344</v>
          </cell>
          <cell r="R367">
            <v>0</v>
          </cell>
          <cell r="S367">
            <v>0</v>
          </cell>
          <cell r="T367">
            <v>0</v>
          </cell>
          <cell r="U367">
            <v>0</v>
          </cell>
          <cell r="V367">
            <v>0</v>
          </cell>
          <cell r="W367">
            <v>1</v>
          </cell>
          <cell r="X367">
            <v>0</v>
          </cell>
        </row>
        <row r="368">
          <cell r="A368" t="str">
            <v>421902</v>
          </cell>
          <cell r="B368" t="str">
            <v>TULLY</v>
          </cell>
          <cell r="C368">
            <v>26</v>
          </cell>
          <cell r="D368">
            <v>0</v>
          </cell>
          <cell r="E368" t="str">
            <v>Different</v>
          </cell>
          <cell r="F368" t="str">
            <v>Greater Than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row>
        <row r="369">
          <cell r="A369" t="str">
            <v>430300</v>
          </cell>
          <cell r="B369" t="str">
            <v>CANANDAIGUA</v>
          </cell>
          <cell r="C369">
            <v>111</v>
          </cell>
          <cell r="D369">
            <v>111</v>
          </cell>
          <cell r="E369" t="str">
            <v>Same</v>
          </cell>
          <cell r="F369" t="str">
            <v>Less Than</v>
          </cell>
          <cell r="G369">
            <v>0</v>
          </cell>
          <cell r="H369">
            <v>74</v>
          </cell>
          <cell r="I369">
            <v>0</v>
          </cell>
          <cell r="J369">
            <v>0</v>
          </cell>
          <cell r="K369">
            <v>0</v>
          </cell>
          <cell r="L369">
            <v>0</v>
          </cell>
          <cell r="M369">
            <v>0</v>
          </cell>
          <cell r="N369">
            <v>37</v>
          </cell>
          <cell r="O369">
            <v>0</v>
          </cell>
          <cell r="P369">
            <v>0</v>
          </cell>
          <cell r="Q369">
            <v>0</v>
          </cell>
          <cell r="R369">
            <v>0</v>
          </cell>
          <cell r="S369">
            <v>0</v>
          </cell>
          <cell r="T369">
            <v>0</v>
          </cell>
          <cell r="U369">
            <v>0</v>
          </cell>
          <cell r="V369">
            <v>0</v>
          </cell>
          <cell r="W369">
            <v>0</v>
          </cell>
          <cell r="X369">
            <v>0</v>
          </cell>
        </row>
        <row r="370">
          <cell r="A370" t="str">
            <v>430501</v>
          </cell>
          <cell r="B370" t="str">
            <v>EAST BLOOMFIELD</v>
          </cell>
          <cell r="C370">
            <v>12</v>
          </cell>
          <cell r="D370">
            <v>12</v>
          </cell>
          <cell r="E370" t="str">
            <v>Same</v>
          </cell>
          <cell r="F370" t="str">
            <v>Less Than</v>
          </cell>
          <cell r="G370">
            <v>0</v>
          </cell>
          <cell r="H370">
            <v>12</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row>
        <row r="371">
          <cell r="A371" t="str">
            <v>430700</v>
          </cell>
          <cell r="B371" t="str">
            <v>GENEVA</v>
          </cell>
          <cell r="C371">
            <v>163</v>
          </cell>
          <cell r="D371">
            <v>138</v>
          </cell>
          <cell r="E371" t="str">
            <v>Different</v>
          </cell>
          <cell r="F371" t="str">
            <v>Greater Than</v>
          </cell>
          <cell r="G371">
            <v>0</v>
          </cell>
          <cell r="H371">
            <v>61</v>
          </cell>
          <cell r="I371">
            <v>0</v>
          </cell>
          <cell r="J371">
            <v>0</v>
          </cell>
          <cell r="K371">
            <v>0</v>
          </cell>
          <cell r="L371">
            <v>0</v>
          </cell>
          <cell r="M371">
            <v>44</v>
          </cell>
          <cell r="N371">
            <v>33</v>
          </cell>
          <cell r="O371">
            <v>0</v>
          </cell>
          <cell r="P371">
            <v>0</v>
          </cell>
          <cell r="Q371">
            <v>0</v>
          </cell>
          <cell r="R371">
            <v>0</v>
          </cell>
          <cell r="S371">
            <v>0</v>
          </cell>
          <cell r="T371">
            <v>0</v>
          </cell>
          <cell r="U371">
            <v>0</v>
          </cell>
          <cell r="V371">
            <v>0</v>
          </cell>
          <cell r="W371">
            <v>0</v>
          </cell>
          <cell r="X371">
            <v>0</v>
          </cell>
        </row>
        <row r="372">
          <cell r="A372" t="str">
            <v>430901</v>
          </cell>
          <cell r="B372" t="str">
            <v>GORHAM-MIDDLESEX</v>
          </cell>
          <cell r="C372">
            <v>46</v>
          </cell>
          <cell r="D372">
            <v>44</v>
          </cell>
          <cell r="E372" t="str">
            <v>Different</v>
          </cell>
          <cell r="F372" t="str">
            <v>Greater Than</v>
          </cell>
          <cell r="G372">
            <v>0</v>
          </cell>
          <cell r="H372">
            <v>0</v>
          </cell>
          <cell r="I372">
            <v>0</v>
          </cell>
          <cell r="J372">
            <v>0</v>
          </cell>
          <cell r="K372">
            <v>44</v>
          </cell>
          <cell r="L372">
            <v>0</v>
          </cell>
          <cell r="M372">
            <v>0</v>
          </cell>
          <cell r="N372">
            <v>0</v>
          </cell>
          <cell r="O372">
            <v>0</v>
          </cell>
          <cell r="P372">
            <v>0</v>
          </cell>
          <cell r="Q372">
            <v>0</v>
          </cell>
          <cell r="R372">
            <v>0</v>
          </cell>
          <cell r="S372">
            <v>0</v>
          </cell>
          <cell r="T372">
            <v>0</v>
          </cell>
          <cell r="U372">
            <v>0</v>
          </cell>
          <cell r="V372">
            <v>0</v>
          </cell>
          <cell r="W372">
            <v>0</v>
          </cell>
          <cell r="X372">
            <v>0</v>
          </cell>
        </row>
        <row r="373">
          <cell r="A373" t="str">
            <v>431101</v>
          </cell>
          <cell r="B373" t="str">
            <v>MANCHSTR-SHRTSVLLE</v>
          </cell>
          <cell r="C373">
            <v>25</v>
          </cell>
          <cell r="D373">
            <v>18</v>
          </cell>
          <cell r="E373" t="str">
            <v>Different</v>
          </cell>
          <cell r="F373" t="str">
            <v>Greater Than</v>
          </cell>
          <cell r="G373">
            <v>0</v>
          </cell>
          <cell r="H373">
            <v>18</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row>
        <row r="374">
          <cell r="A374" t="str">
            <v>431201</v>
          </cell>
          <cell r="B374" t="str">
            <v>NAPLES</v>
          </cell>
          <cell r="C374">
            <v>30</v>
          </cell>
          <cell r="D374">
            <v>31</v>
          </cell>
          <cell r="E374" t="str">
            <v>Different</v>
          </cell>
          <cell r="F374" t="str">
            <v>Less Than</v>
          </cell>
          <cell r="G374">
            <v>0</v>
          </cell>
          <cell r="H374">
            <v>30</v>
          </cell>
          <cell r="I374">
            <v>0</v>
          </cell>
          <cell r="J374">
            <v>0</v>
          </cell>
          <cell r="K374">
            <v>0</v>
          </cell>
          <cell r="L374">
            <v>0</v>
          </cell>
          <cell r="M374">
            <v>0</v>
          </cell>
          <cell r="N374">
            <v>0</v>
          </cell>
          <cell r="O374">
            <v>0</v>
          </cell>
          <cell r="P374">
            <v>0</v>
          </cell>
          <cell r="Q374">
            <v>0</v>
          </cell>
          <cell r="R374">
            <v>0</v>
          </cell>
          <cell r="S374">
            <v>0</v>
          </cell>
          <cell r="T374">
            <v>1</v>
          </cell>
          <cell r="U374">
            <v>0</v>
          </cell>
          <cell r="V374">
            <v>0</v>
          </cell>
          <cell r="W374">
            <v>0</v>
          </cell>
          <cell r="X374">
            <v>0</v>
          </cell>
        </row>
        <row r="375">
          <cell r="A375" t="str">
            <v>431301</v>
          </cell>
          <cell r="B375" t="str">
            <v>PHELPS-CLIFTON SPR</v>
          </cell>
          <cell r="C375">
            <v>65</v>
          </cell>
          <cell r="D375">
            <v>0</v>
          </cell>
          <cell r="E375" t="str">
            <v>Different</v>
          </cell>
          <cell r="F375" t="str">
            <v>Greater Than</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row>
        <row r="376">
          <cell r="A376" t="str">
            <v>431401</v>
          </cell>
          <cell r="B376" t="str">
            <v>HONEOYE</v>
          </cell>
          <cell r="C376">
            <v>27</v>
          </cell>
          <cell r="D376">
            <v>27</v>
          </cell>
          <cell r="E376" t="str">
            <v>Same</v>
          </cell>
          <cell r="F376" t="str">
            <v>Less Than</v>
          </cell>
          <cell r="G376">
            <v>0</v>
          </cell>
          <cell r="H376">
            <v>27</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row>
        <row r="377">
          <cell r="A377" t="str">
            <v>431701</v>
          </cell>
          <cell r="B377" t="str">
            <v>VICTOR</v>
          </cell>
          <cell r="C377">
            <v>133</v>
          </cell>
          <cell r="D377">
            <v>87</v>
          </cell>
          <cell r="E377" t="str">
            <v>Different</v>
          </cell>
          <cell r="F377" t="str">
            <v>Greater Than</v>
          </cell>
          <cell r="G377">
            <v>0</v>
          </cell>
          <cell r="H377">
            <v>77</v>
          </cell>
          <cell r="I377">
            <v>0</v>
          </cell>
          <cell r="J377">
            <v>0</v>
          </cell>
          <cell r="K377">
            <v>0</v>
          </cell>
          <cell r="L377">
            <v>0</v>
          </cell>
          <cell r="M377">
            <v>0</v>
          </cell>
          <cell r="N377">
            <v>10</v>
          </cell>
          <cell r="O377">
            <v>0</v>
          </cell>
          <cell r="P377">
            <v>0</v>
          </cell>
          <cell r="Q377">
            <v>0</v>
          </cell>
          <cell r="R377">
            <v>0</v>
          </cell>
          <cell r="S377">
            <v>0</v>
          </cell>
          <cell r="T377">
            <v>0</v>
          </cell>
          <cell r="U377">
            <v>0</v>
          </cell>
          <cell r="V377">
            <v>0</v>
          </cell>
          <cell r="W377">
            <v>0</v>
          </cell>
          <cell r="X377">
            <v>0</v>
          </cell>
        </row>
        <row r="378">
          <cell r="A378" t="str">
            <v>440102</v>
          </cell>
          <cell r="B378" t="str">
            <v>WASHINGTONVILLE</v>
          </cell>
          <cell r="C378">
            <v>0</v>
          </cell>
          <cell r="D378">
            <v>0</v>
          </cell>
          <cell r="E378" t="str">
            <v>Same</v>
          </cell>
          <cell r="F378" t="str">
            <v>Less Than</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row>
        <row r="379">
          <cell r="A379" t="str">
            <v>440201</v>
          </cell>
          <cell r="B379" t="str">
            <v>CHESTER</v>
          </cell>
          <cell r="C379">
            <v>0</v>
          </cell>
          <cell r="D379">
            <v>0</v>
          </cell>
          <cell r="E379" t="str">
            <v>Same</v>
          </cell>
          <cell r="F379" t="str">
            <v>Less Than</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row>
        <row r="380">
          <cell r="A380" t="str">
            <v>440301</v>
          </cell>
          <cell r="B380" t="str">
            <v>CORNWALL</v>
          </cell>
          <cell r="C380">
            <v>0</v>
          </cell>
          <cell r="D380">
            <v>0</v>
          </cell>
          <cell r="E380" t="str">
            <v>Same</v>
          </cell>
          <cell r="F380" t="str">
            <v>Less Than</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row>
        <row r="381">
          <cell r="A381" t="str">
            <v>440401</v>
          </cell>
          <cell r="B381" t="str">
            <v>PINE BUSH</v>
          </cell>
          <cell r="C381">
            <v>102</v>
          </cell>
          <cell r="D381">
            <v>102</v>
          </cell>
          <cell r="E381" t="str">
            <v>Same</v>
          </cell>
          <cell r="F381" t="str">
            <v>Less Than</v>
          </cell>
          <cell r="G381">
            <v>0</v>
          </cell>
          <cell r="H381">
            <v>102</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row>
        <row r="382">
          <cell r="A382" t="str">
            <v>440601</v>
          </cell>
          <cell r="B382" t="str">
            <v>GOSHEN</v>
          </cell>
          <cell r="C382">
            <v>0</v>
          </cell>
          <cell r="D382">
            <v>0</v>
          </cell>
          <cell r="E382" t="str">
            <v>Same</v>
          </cell>
          <cell r="F382" t="str">
            <v>Less Than</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row>
        <row r="383">
          <cell r="A383" t="str">
            <v>440901</v>
          </cell>
          <cell r="B383" t="str">
            <v>HIGHLAND FALLS</v>
          </cell>
          <cell r="C383">
            <v>0</v>
          </cell>
          <cell r="D383">
            <v>0</v>
          </cell>
          <cell r="E383" t="str">
            <v>Same</v>
          </cell>
          <cell r="F383" t="str">
            <v>Less Than</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row>
        <row r="384">
          <cell r="A384" t="str">
            <v>441000</v>
          </cell>
          <cell r="B384" t="str">
            <v>MIDDLETOWN</v>
          </cell>
          <cell r="C384">
            <v>189</v>
          </cell>
          <cell r="D384">
            <v>189</v>
          </cell>
          <cell r="E384" t="str">
            <v>Same</v>
          </cell>
          <cell r="F384" t="str">
            <v>Less Than</v>
          </cell>
          <cell r="G384">
            <v>0</v>
          </cell>
          <cell r="H384">
            <v>0</v>
          </cell>
          <cell r="I384">
            <v>0</v>
          </cell>
          <cell r="J384">
            <v>0</v>
          </cell>
          <cell r="K384">
            <v>0</v>
          </cell>
          <cell r="L384">
            <v>0</v>
          </cell>
          <cell r="M384">
            <v>0</v>
          </cell>
          <cell r="N384">
            <v>177</v>
          </cell>
          <cell r="O384">
            <v>0</v>
          </cell>
          <cell r="P384">
            <v>0</v>
          </cell>
          <cell r="Q384">
            <v>12</v>
          </cell>
          <cell r="R384">
            <v>0</v>
          </cell>
          <cell r="S384">
            <v>0</v>
          </cell>
          <cell r="T384">
            <v>0</v>
          </cell>
          <cell r="U384">
            <v>0</v>
          </cell>
          <cell r="V384">
            <v>0</v>
          </cell>
          <cell r="W384">
            <v>0</v>
          </cell>
          <cell r="X384">
            <v>0</v>
          </cell>
        </row>
        <row r="385">
          <cell r="A385" t="str">
            <v>441101</v>
          </cell>
          <cell r="B385" t="str">
            <v>MINISINK VALLEY</v>
          </cell>
          <cell r="C385">
            <v>103</v>
          </cell>
          <cell r="D385">
            <v>103</v>
          </cell>
          <cell r="E385" t="str">
            <v>Same</v>
          </cell>
          <cell r="F385" t="str">
            <v>Less Than</v>
          </cell>
          <cell r="G385">
            <v>0</v>
          </cell>
          <cell r="H385">
            <v>0</v>
          </cell>
          <cell r="I385">
            <v>0</v>
          </cell>
          <cell r="J385">
            <v>0</v>
          </cell>
          <cell r="K385">
            <v>0</v>
          </cell>
          <cell r="L385">
            <v>0</v>
          </cell>
          <cell r="M385">
            <v>0</v>
          </cell>
          <cell r="N385">
            <v>0</v>
          </cell>
          <cell r="O385">
            <v>0</v>
          </cell>
          <cell r="P385">
            <v>0</v>
          </cell>
          <cell r="Q385">
            <v>103</v>
          </cell>
          <cell r="R385">
            <v>0</v>
          </cell>
          <cell r="S385">
            <v>0</v>
          </cell>
          <cell r="T385">
            <v>0</v>
          </cell>
          <cell r="U385">
            <v>0</v>
          </cell>
          <cell r="V385">
            <v>0</v>
          </cell>
          <cell r="W385">
            <v>0</v>
          </cell>
          <cell r="X385">
            <v>0</v>
          </cell>
        </row>
        <row r="386">
          <cell r="A386" t="str">
            <v>441201</v>
          </cell>
          <cell r="B386" t="str">
            <v>MONROE WOODBURY</v>
          </cell>
          <cell r="C386">
            <v>0</v>
          </cell>
          <cell r="D386">
            <v>0</v>
          </cell>
          <cell r="E386" t="str">
            <v>Same</v>
          </cell>
          <cell r="F386" t="str">
            <v>Less Than</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row>
        <row r="387">
          <cell r="A387" t="str">
            <v>441202</v>
          </cell>
          <cell r="B387" t="str">
            <v>KIRYAS JOEL</v>
          </cell>
          <cell r="C387">
            <v>469</v>
          </cell>
          <cell r="D387">
            <v>469</v>
          </cell>
          <cell r="E387" t="str">
            <v>Same</v>
          </cell>
          <cell r="F387" t="str">
            <v>Less Than</v>
          </cell>
          <cell r="G387">
            <v>0</v>
          </cell>
          <cell r="H387">
            <v>0</v>
          </cell>
          <cell r="I387">
            <v>0</v>
          </cell>
          <cell r="J387">
            <v>0</v>
          </cell>
          <cell r="K387">
            <v>0</v>
          </cell>
          <cell r="L387">
            <v>0</v>
          </cell>
          <cell r="M387">
            <v>0</v>
          </cell>
          <cell r="N387">
            <v>469</v>
          </cell>
          <cell r="O387">
            <v>0</v>
          </cell>
          <cell r="P387">
            <v>0</v>
          </cell>
          <cell r="Q387">
            <v>0</v>
          </cell>
          <cell r="R387">
            <v>0</v>
          </cell>
          <cell r="S387">
            <v>0</v>
          </cell>
          <cell r="T387">
            <v>0</v>
          </cell>
          <cell r="U387">
            <v>0</v>
          </cell>
          <cell r="V387">
            <v>0</v>
          </cell>
          <cell r="W387">
            <v>0</v>
          </cell>
          <cell r="X387">
            <v>0</v>
          </cell>
        </row>
        <row r="388">
          <cell r="A388" t="str">
            <v>441301</v>
          </cell>
          <cell r="B388" t="str">
            <v>VALLEY-MONTGMRY</v>
          </cell>
          <cell r="C388">
            <v>110</v>
          </cell>
          <cell r="D388">
            <v>85</v>
          </cell>
          <cell r="E388" t="str">
            <v>Different</v>
          </cell>
          <cell r="F388" t="str">
            <v>Greater Than</v>
          </cell>
          <cell r="G388">
            <v>0</v>
          </cell>
          <cell r="H388">
            <v>0</v>
          </cell>
          <cell r="I388">
            <v>0</v>
          </cell>
          <cell r="J388">
            <v>0</v>
          </cell>
          <cell r="K388">
            <v>0</v>
          </cell>
          <cell r="L388">
            <v>0</v>
          </cell>
          <cell r="M388">
            <v>0</v>
          </cell>
          <cell r="N388">
            <v>15</v>
          </cell>
          <cell r="O388">
            <v>0</v>
          </cell>
          <cell r="P388">
            <v>0</v>
          </cell>
          <cell r="Q388">
            <v>70</v>
          </cell>
          <cell r="R388">
            <v>0</v>
          </cell>
          <cell r="S388">
            <v>0</v>
          </cell>
          <cell r="T388">
            <v>0</v>
          </cell>
          <cell r="U388">
            <v>0</v>
          </cell>
          <cell r="V388">
            <v>0</v>
          </cell>
          <cell r="W388">
            <v>0</v>
          </cell>
          <cell r="X388">
            <v>0</v>
          </cell>
        </row>
        <row r="389">
          <cell r="A389" t="str">
            <v>441600</v>
          </cell>
          <cell r="B389" t="str">
            <v>NEWBURGH</v>
          </cell>
          <cell r="C389">
            <v>438</v>
          </cell>
          <cell r="D389">
            <v>392</v>
          </cell>
          <cell r="E389" t="str">
            <v>Different</v>
          </cell>
          <cell r="F389" t="str">
            <v>Greater Than</v>
          </cell>
          <cell r="G389">
            <v>0</v>
          </cell>
          <cell r="H389">
            <v>0</v>
          </cell>
          <cell r="I389">
            <v>0</v>
          </cell>
          <cell r="J389">
            <v>0</v>
          </cell>
          <cell r="K389">
            <v>292</v>
          </cell>
          <cell r="L389">
            <v>1</v>
          </cell>
          <cell r="M389">
            <v>0</v>
          </cell>
          <cell r="N389">
            <v>71</v>
          </cell>
          <cell r="O389">
            <v>0</v>
          </cell>
          <cell r="P389">
            <v>0</v>
          </cell>
          <cell r="Q389">
            <v>28</v>
          </cell>
          <cell r="R389">
            <v>0</v>
          </cell>
          <cell r="S389">
            <v>0</v>
          </cell>
          <cell r="T389">
            <v>0</v>
          </cell>
          <cell r="U389">
            <v>0</v>
          </cell>
          <cell r="V389">
            <v>0</v>
          </cell>
          <cell r="W389">
            <v>0</v>
          </cell>
          <cell r="X389">
            <v>0</v>
          </cell>
        </row>
        <row r="390">
          <cell r="A390" t="str">
            <v>441800</v>
          </cell>
          <cell r="B390" t="str">
            <v>PORT JERVIS</v>
          </cell>
          <cell r="C390">
            <v>25</v>
          </cell>
          <cell r="D390">
            <v>25</v>
          </cell>
          <cell r="E390" t="str">
            <v>Same</v>
          </cell>
          <cell r="F390" t="str">
            <v>Less Than</v>
          </cell>
          <cell r="G390">
            <v>0</v>
          </cell>
          <cell r="H390">
            <v>0</v>
          </cell>
          <cell r="I390">
            <v>0</v>
          </cell>
          <cell r="J390">
            <v>0</v>
          </cell>
          <cell r="K390">
            <v>0</v>
          </cell>
          <cell r="L390">
            <v>0</v>
          </cell>
          <cell r="M390">
            <v>0</v>
          </cell>
          <cell r="N390">
            <v>17</v>
          </cell>
          <cell r="O390">
            <v>0</v>
          </cell>
          <cell r="P390">
            <v>0</v>
          </cell>
          <cell r="Q390">
            <v>7</v>
          </cell>
          <cell r="R390">
            <v>1</v>
          </cell>
          <cell r="S390">
            <v>0</v>
          </cell>
          <cell r="T390">
            <v>0</v>
          </cell>
          <cell r="U390">
            <v>0</v>
          </cell>
          <cell r="V390">
            <v>0</v>
          </cell>
          <cell r="W390">
            <v>0</v>
          </cell>
          <cell r="X390">
            <v>0</v>
          </cell>
        </row>
        <row r="391">
          <cell r="A391" t="str">
            <v>441903</v>
          </cell>
          <cell r="B391" t="str">
            <v>TUXEDO</v>
          </cell>
          <cell r="C391">
            <v>12</v>
          </cell>
          <cell r="D391">
            <v>0</v>
          </cell>
          <cell r="E391" t="str">
            <v>Different</v>
          </cell>
          <cell r="F391" t="str">
            <v>Greater Than</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row>
        <row r="392">
          <cell r="A392" t="str">
            <v>442101</v>
          </cell>
          <cell r="B392" t="str">
            <v>WARWICK VALLEY</v>
          </cell>
          <cell r="C392">
            <v>0</v>
          </cell>
          <cell r="D392">
            <v>0</v>
          </cell>
          <cell r="E392" t="str">
            <v>Same</v>
          </cell>
          <cell r="F392" t="str">
            <v>Less Than</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row>
        <row r="393">
          <cell r="A393" t="str">
            <v>442111</v>
          </cell>
          <cell r="B393" t="str">
            <v>GREENWOOD LAKE</v>
          </cell>
          <cell r="C393">
            <v>0</v>
          </cell>
          <cell r="D393">
            <v>0</v>
          </cell>
          <cell r="E393" t="str">
            <v>Same</v>
          </cell>
          <cell r="F393" t="str">
            <v>Less Than</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row>
        <row r="394">
          <cell r="A394" t="str">
            <v>442115</v>
          </cell>
          <cell r="B394" t="str">
            <v>FLORIDA</v>
          </cell>
          <cell r="C394">
            <v>16</v>
          </cell>
          <cell r="D394">
            <v>0</v>
          </cell>
          <cell r="E394" t="str">
            <v>Different</v>
          </cell>
          <cell r="F394" t="str">
            <v>Greater Than</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row>
        <row r="395">
          <cell r="A395" t="str">
            <v>450101</v>
          </cell>
          <cell r="B395" t="str">
            <v>ALBION</v>
          </cell>
          <cell r="C395">
            <v>73</v>
          </cell>
          <cell r="D395">
            <v>72</v>
          </cell>
          <cell r="E395" t="str">
            <v>Different</v>
          </cell>
          <cell r="F395" t="str">
            <v>Greater Than</v>
          </cell>
          <cell r="G395">
            <v>0</v>
          </cell>
          <cell r="H395">
            <v>70</v>
          </cell>
          <cell r="I395">
            <v>1</v>
          </cell>
          <cell r="J395">
            <v>0</v>
          </cell>
          <cell r="K395">
            <v>0</v>
          </cell>
          <cell r="L395">
            <v>0</v>
          </cell>
          <cell r="M395">
            <v>1</v>
          </cell>
          <cell r="N395">
            <v>0</v>
          </cell>
          <cell r="O395">
            <v>0</v>
          </cell>
          <cell r="P395">
            <v>0</v>
          </cell>
          <cell r="Q395">
            <v>0</v>
          </cell>
          <cell r="R395">
            <v>0</v>
          </cell>
          <cell r="S395">
            <v>0</v>
          </cell>
          <cell r="T395">
            <v>0</v>
          </cell>
          <cell r="U395">
            <v>0</v>
          </cell>
          <cell r="V395">
            <v>0</v>
          </cell>
          <cell r="W395">
            <v>0</v>
          </cell>
          <cell r="X395">
            <v>0</v>
          </cell>
        </row>
        <row r="396">
          <cell r="A396" t="str">
            <v>450607</v>
          </cell>
          <cell r="B396" t="str">
            <v>KENDALL</v>
          </cell>
          <cell r="C396">
            <v>27</v>
          </cell>
          <cell r="D396">
            <v>27</v>
          </cell>
          <cell r="E396" t="str">
            <v>Same</v>
          </cell>
          <cell r="F396" t="str">
            <v>Less Than</v>
          </cell>
          <cell r="G396">
            <v>0</v>
          </cell>
          <cell r="H396">
            <v>23</v>
          </cell>
          <cell r="I396">
            <v>0</v>
          </cell>
          <cell r="J396">
            <v>0</v>
          </cell>
          <cell r="K396">
            <v>0</v>
          </cell>
          <cell r="L396">
            <v>0</v>
          </cell>
          <cell r="M396">
            <v>0</v>
          </cell>
          <cell r="N396">
            <v>4</v>
          </cell>
          <cell r="O396">
            <v>0</v>
          </cell>
          <cell r="P396">
            <v>0</v>
          </cell>
          <cell r="Q396">
            <v>0</v>
          </cell>
          <cell r="R396">
            <v>0</v>
          </cell>
          <cell r="S396">
            <v>0</v>
          </cell>
          <cell r="T396">
            <v>0</v>
          </cell>
          <cell r="U396">
            <v>0</v>
          </cell>
          <cell r="V396">
            <v>0</v>
          </cell>
          <cell r="W396">
            <v>0</v>
          </cell>
          <cell r="X396">
            <v>0</v>
          </cell>
        </row>
        <row r="397">
          <cell r="A397" t="str">
            <v>450704</v>
          </cell>
          <cell r="B397" t="str">
            <v>HOLLEY</v>
          </cell>
          <cell r="C397">
            <v>51</v>
          </cell>
          <cell r="D397">
            <v>51</v>
          </cell>
          <cell r="E397" t="str">
            <v>Same</v>
          </cell>
          <cell r="F397" t="str">
            <v>Less Than</v>
          </cell>
          <cell r="G397">
            <v>0</v>
          </cell>
          <cell r="H397">
            <v>51</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row>
        <row r="398">
          <cell r="A398" t="str">
            <v>450801</v>
          </cell>
          <cell r="B398" t="str">
            <v>MEDINA</v>
          </cell>
          <cell r="C398">
            <v>48</v>
          </cell>
          <cell r="D398">
            <v>48</v>
          </cell>
          <cell r="E398" t="str">
            <v>Same</v>
          </cell>
          <cell r="F398" t="str">
            <v>Less Than</v>
          </cell>
          <cell r="G398">
            <v>0</v>
          </cell>
          <cell r="H398">
            <v>48</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row>
        <row r="399">
          <cell r="A399" t="str">
            <v>451001</v>
          </cell>
          <cell r="B399" t="str">
            <v>LYNDONVILLE</v>
          </cell>
          <cell r="C399">
            <v>53</v>
          </cell>
          <cell r="D399">
            <v>0</v>
          </cell>
          <cell r="E399" t="str">
            <v>Different</v>
          </cell>
          <cell r="F399" t="str">
            <v>Greater Than</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row>
        <row r="400">
          <cell r="A400" t="str">
            <v>460102</v>
          </cell>
          <cell r="B400" t="str">
            <v>ALTMAR-PARISH</v>
          </cell>
          <cell r="C400">
            <v>40</v>
          </cell>
          <cell r="D400">
            <v>0</v>
          </cell>
          <cell r="E400" t="str">
            <v>Different</v>
          </cell>
          <cell r="F400" t="str">
            <v>Greater Than</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row>
        <row r="401">
          <cell r="A401" t="str">
            <v>460500</v>
          </cell>
          <cell r="B401" t="str">
            <v>FULTON</v>
          </cell>
          <cell r="C401">
            <v>105</v>
          </cell>
          <cell r="D401">
            <v>105</v>
          </cell>
          <cell r="E401" t="str">
            <v>Same</v>
          </cell>
          <cell r="F401" t="str">
            <v>Less Than</v>
          </cell>
          <cell r="G401">
            <v>0</v>
          </cell>
          <cell r="H401">
            <v>0</v>
          </cell>
          <cell r="I401">
            <v>0</v>
          </cell>
          <cell r="J401">
            <v>0</v>
          </cell>
          <cell r="K401">
            <v>0</v>
          </cell>
          <cell r="L401">
            <v>0</v>
          </cell>
          <cell r="M401">
            <v>0</v>
          </cell>
          <cell r="N401">
            <v>105</v>
          </cell>
          <cell r="O401">
            <v>0</v>
          </cell>
          <cell r="P401">
            <v>0</v>
          </cell>
          <cell r="Q401">
            <v>0</v>
          </cell>
          <cell r="R401">
            <v>0</v>
          </cell>
          <cell r="S401">
            <v>0</v>
          </cell>
          <cell r="T401">
            <v>0</v>
          </cell>
          <cell r="U401">
            <v>0</v>
          </cell>
          <cell r="V401">
            <v>0</v>
          </cell>
          <cell r="W401">
            <v>0</v>
          </cell>
          <cell r="X401">
            <v>0</v>
          </cell>
        </row>
        <row r="402">
          <cell r="A402" t="str">
            <v>460701</v>
          </cell>
          <cell r="B402" t="str">
            <v>HANNIBAL</v>
          </cell>
          <cell r="C402">
            <v>43</v>
          </cell>
          <cell r="D402">
            <v>43</v>
          </cell>
          <cell r="E402" t="str">
            <v>Same</v>
          </cell>
          <cell r="F402" t="str">
            <v>Less Than</v>
          </cell>
          <cell r="G402">
            <v>0</v>
          </cell>
          <cell r="H402">
            <v>43</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row>
        <row r="403">
          <cell r="A403" t="str">
            <v>460801</v>
          </cell>
          <cell r="B403" t="str">
            <v>CENTRAL SQUARE</v>
          </cell>
          <cell r="C403">
            <v>103</v>
          </cell>
          <cell r="D403">
            <v>88</v>
          </cell>
          <cell r="E403" t="str">
            <v>Different</v>
          </cell>
          <cell r="F403" t="str">
            <v>Greater Than</v>
          </cell>
          <cell r="G403">
            <v>0</v>
          </cell>
          <cell r="H403">
            <v>88</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row>
        <row r="404">
          <cell r="A404" t="str">
            <v>460901</v>
          </cell>
          <cell r="B404" t="str">
            <v>MEXICO</v>
          </cell>
          <cell r="C404">
            <v>91</v>
          </cell>
          <cell r="D404">
            <v>92</v>
          </cell>
          <cell r="E404" t="str">
            <v>Different</v>
          </cell>
          <cell r="F404" t="str">
            <v>Less Than</v>
          </cell>
          <cell r="G404">
            <v>0</v>
          </cell>
          <cell r="H404">
            <v>91</v>
          </cell>
          <cell r="I404">
            <v>0</v>
          </cell>
          <cell r="J404">
            <v>0</v>
          </cell>
          <cell r="K404">
            <v>0</v>
          </cell>
          <cell r="L404">
            <v>0</v>
          </cell>
          <cell r="M404">
            <v>0</v>
          </cell>
          <cell r="N404">
            <v>0</v>
          </cell>
          <cell r="O404">
            <v>0</v>
          </cell>
          <cell r="P404">
            <v>0</v>
          </cell>
          <cell r="Q404">
            <v>0</v>
          </cell>
          <cell r="R404">
            <v>0</v>
          </cell>
          <cell r="S404">
            <v>0</v>
          </cell>
          <cell r="T404">
            <v>1</v>
          </cell>
          <cell r="U404">
            <v>0</v>
          </cell>
          <cell r="V404">
            <v>0</v>
          </cell>
          <cell r="W404">
            <v>0</v>
          </cell>
          <cell r="X404">
            <v>0</v>
          </cell>
        </row>
        <row r="405">
          <cell r="A405" t="str">
            <v>461300</v>
          </cell>
          <cell r="B405" t="str">
            <v>OSWEGO</v>
          </cell>
          <cell r="C405">
            <v>89</v>
          </cell>
          <cell r="D405">
            <v>89</v>
          </cell>
          <cell r="E405" t="str">
            <v>Same</v>
          </cell>
          <cell r="F405" t="str">
            <v>Less Than</v>
          </cell>
          <cell r="G405">
            <v>0</v>
          </cell>
          <cell r="H405">
            <v>0</v>
          </cell>
          <cell r="I405">
            <v>0</v>
          </cell>
          <cell r="J405">
            <v>0</v>
          </cell>
          <cell r="K405">
            <v>0</v>
          </cell>
          <cell r="L405">
            <v>0</v>
          </cell>
          <cell r="M405">
            <v>0</v>
          </cell>
          <cell r="N405">
            <v>79</v>
          </cell>
          <cell r="O405">
            <v>0</v>
          </cell>
          <cell r="P405">
            <v>0</v>
          </cell>
          <cell r="Q405">
            <v>10</v>
          </cell>
          <cell r="R405">
            <v>0</v>
          </cell>
          <cell r="S405">
            <v>0</v>
          </cell>
          <cell r="T405">
            <v>0</v>
          </cell>
          <cell r="U405">
            <v>0</v>
          </cell>
          <cell r="V405">
            <v>0</v>
          </cell>
          <cell r="W405">
            <v>0</v>
          </cell>
          <cell r="X405">
            <v>0</v>
          </cell>
        </row>
        <row r="406">
          <cell r="A406" t="str">
            <v>461801</v>
          </cell>
          <cell r="B406" t="str">
            <v>PULASKI</v>
          </cell>
          <cell r="C406">
            <v>45</v>
          </cell>
          <cell r="D406">
            <v>46</v>
          </cell>
          <cell r="E406" t="str">
            <v>Different</v>
          </cell>
          <cell r="F406" t="str">
            <v>Less Than</v>
          </cell>
          <cell r="G406">
            <v>0</v>
          </cell>
          <cell r="H406">
            <v>45</v>
          </cell>
          <cell r="I406">
            <v>0</v>
          </cell>
          <cell r="J406">
            <v>0</v>
          </cell>
          <cell r="K406">
            <v>0</v>
          </cell>
          <cell r="L406">
            <v>0</v>
          </cell>
          <cell r="M406">
            <v>0</v>
          </cell>
          <cell r="N406">
            <v>0</v>
          </cell>
          <cell r="O406">
            <v>0</v>
          </cell>
          <cell r="P406">
            <v>0</v>
          </cell>
          <cell r="Q406">
            <v>0</v>
          </cell>
          <cell r="R406">
            <v>0</v>
          </cell>
          <cell r="S406">
            <v>0</v>
          </cell>
          <cell r="T406">
            <v>1</v>
          </cell>
          <cell r="U406">
            <v>0</v>
          </cell>
          <cell r="V406">
            <v>0</v>
          </cell>
          <cell r="W406">
            <v>0</v>
          </cell>
          <cell r="X406">
            <v>0</v>
          </cell>
        </row>
        <row r="407">
          <cell r="A407" t="str">
            <v>461901</v>
          </cell>
          <cell r="B407" t="str">
            <v>SANDY CREEK</v>
          </cell>
          <cell r="C407">
            <v>0</v>
          </cell>
          <cell r="D407">
            <v>0</v>
          </cell>
          <cell r="E407" t="str">
            <v>Same</v>
          </cell>
          <cell r="F407" t="str">
            <v>Less Than</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row>
        <row r="408">
          <cell r="A408" t="str">
            <v>462001</v>
          </cell>
          <cell r="B408" t="str">
            <v>PHOENIX</v>
          </cell>
          <cell r="C408">
            <v>48</v>
          </cell>
          <cell r="D408">
            <v>48</v>
          </cell>
          <cell r="E408" t="str">
            <v>Same</v>
          </cell>
          <cell r="F408" t="str">
            <v>Less Than</v>
          </cell>
          <cell r="G408">
            <v>0</v>
          </cell>
          <cell r="H408">
            <v>38</v>
          </cell>
          <cell r="I408">
            <v>0</v>
          </cell>
          <cell r="J408">
            <v>0</v>
          </cell>
          <cell r="K408">
            <v>0</v>
          </cell>
          <cell r="L408">
            <v>0</v>
          </cell>
          <cell r="M408">
            <v>0</v>
          </cell>
          <cell r="N408">
            <v>0</v>
          </cell>
          <cell r="O408">
            <v>0</v>
          </cell>
          <cell r="P408">
            <v>0</v>
          </cell>
          <cell r="Q408">
            <v>10</v>
          </cell>
          <cell r="R408">
            <v>0</v>
          </cell>
          <cell r="S408">
            <v>0</v>
          </cell>
          <cell r="T408">
            <v>0</v>
          </cell>
          <cell r="U408">
            <v>0</v>
          </cell>
          <cell r="V408">
            <v>0</v>
          </cell>
          <cell r="W408">
            <v>0</v>
          </cell>
          <cell r="X408">
            <v>0</v>
          </cell>
        </row>
        <row r="409">
          <cell r="A409" t="str">
            <v>470202</v>
          </cell>
          <cell r="B409" t="str">
            <v>GLBTSVLLE-MT UPTON</v>
          </cell>
          <cell r="C409">
            <v>0</v>
          </cell>
          <cell r="D409">
            <v>0</v>
          </cell>
          <cell r="E409" t="str">
            <v>Same</v>
          </cell>
          <cell r="F409" t="str">
            <v>Less Than</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row>
        <row r="410">
          <cell r="A410" t="str">
            <v>470501</v>
          </cell>
          <cell r="B410" t="str">
            <v>EDMESTON</v>
          </cell>
          <cell r="C410">
            <v>15</v>
          </cell>
          <cell r="D410">
            <v>15</v>
          </cell>
          <cell r="E410" t="str">
            <v>Same</v>
          </cell>
          <cell r="F410" t="str">
            <v>Less Than</v>
          </cell>
          <cell r="G410">
            <v>0</v>
          </cell>
          <cell r="H410">
            <v>0</v>
          </cell>
          <cell r="I410">
            <v>0</v>
          </cell>
          <cell r="J410">
            <v>0</v>
          </cell>
          <cell r="K410">
            <v>15</v>
          </cell>
          <cell r="L410">
            <v>0</v>
          </cell>
          <cell r="M410">
            <v>0</v>
          </cell>
          <cell r="N410">
            <v>0</v>
          </cell>
          <cell r="O410">
            <v>0</v>
          </cell>
          <cell r="P410">
            <v>0</v>
          </cell>
          <cell r="Q410">
            <v>0</v>
          </cell>
          <cell r="R410">
            <v>0</v>
          </cell>
          <cell r="S410">
            <v>0</v>
          </cell>
          <cell r="T410">
            <v>0</v>
          </cell>
          <cell r="U410">
            <v>0</v>
          </cell>
          <cell r="V410">
            <v>0</v>
          </cell>
          <cell r="W410">
            <v>0</v>
          </cell>
          <cell r="X410">
            <v>0</v>
          </cell>
        </row>
        <row r="411">
          <cell r="A411" t="str">
            <v>470801</v>
          </cell>
          <cell r="B411" t="str">
            <v>LAURENS</v>
          </cell>
          <cell r="C411">
            <v>0</v>
          </cell>
          <cell r="D411">
            <v>0</v>
          </cell>
          <cell r="E411" t="str">
            <v>Same</v>
          </cell>
          <cell r="F411" t="str">
            <v>Less Than</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row>
        <row r="412">
          <cell r="A412" t="str">
            <v>470901</v>
          </cell>
          <cell r="B412" t="str">
            <v>SCHENEVUS</v>
          </cell>
          <cell r="C412">
            <v>11</v>
          </cell>
          <cell r="D412">
            <v>11</v>
          </cell>
          <cell r="E412" t="str">
            <v>Same</v>
          </cell>
          <cell r="F412" t="str">
            <v>Less Than</v>
          </cell>
          <cell r="G412">
            <v>0</v>
          </cell>
          <cell r="H412">
            <v>0</v>
          </cell>
          <cell r="I412">
            <v>0</v>
          </cell>
          <cell r="J412">
            <v>0</v>
          </cell>
          <cell r="K412">
            <v>11</v>
          </cell>
          <cell r="L412">
            <v>0</v>
          </cell>
          <cell r="M412">
            <v>0</v>
          </cell>
          <cell r="N412">
            <v>0</v>
          </cell>
          <cell r="O412">
            <v>0</v>
          </cell>
          <cell r="P412">
            <v>0</v>
          </cell>
          <cell r="Q412">
            <v>0</v>
          </cell>
          <cell r="R412">
            <v>0</v>
          </cell>
          <cell r="S412">
            <v>0</v>
          </cell>
          <cell r="T412">
            <v>0</v>
          </cell>
          <cell r="U412">
            <v>0</v>
          </cell>
          <cell r="V412">
            <v>0</v>
          </cell>
          <cell r="W412">
            <v>0</v>
          </cell>
          <cell r="X412">
            <v>0</v>
          </cell>
        </row>
        <row r="413">
          <cell r="A413" t="str">
            <v>471101</v>
          </cell>
          <cell r="B413" t="str">
            <v>MILFORD</v>
          </cell>
          <cell r="C413">
            <v>15</v>
          </cell>
          <cell r="D413">
            <v>15</v>
          </cell>
          <cell r="E413" t="str">
            <v>Same</v>
          </cell>
          <cell r="F413" t="str">
            <v>Less Than</v>
          </cell>
          <cell r="G413">
            <v>0</v>
          </cell>
          <cell r="H413">
            <v>0</v>
          </cell>
          <cell r="I413">
            <v>0</v>
          </cell>
          <cell r="J413">
            <v>0</v>
          </cell>
          <cell r="K413">
            <v>15</v>
          </cell>
          <cell r="L413">
            <v>0</v>
          </cell>
          <cell r="M413">
            <v>0</v>
          </cell>
          <cell r="N413">
            <v>0</v>
          </cell>
          <cell r="O413">
            <v>0</v>
          </cell>
          <cell r="P413">
            <v>0</v>
          </cell>
          <cell r="Q413">
            <v>0</v>
          </cell>
          <cell r="R413">
            <v>0</v>
          </cell>
          <cell r="S413">
            <v>0</v>
          </cell>
          <cell r="T413">
            <v>0</v>
          </cell>
          <cell r="U413">
            <v>0</v>
          </cell>
          <cell r="V413">
            <v>0</v>
          </cell>
          <cell r="W413">
            <v>0</v>
          </cell>
          <cell r="X413">
            <v>0</v>
          </cell>
        </row>
        <row r="414">
          <cell r="A414" t="str">
            <v>471201</v>
          </cell>
          <cell r="B414" t="str">
            <v>MORRIS</v>
          </cell>
          <cell r="C414">
            <v>16</v>
          </cell>
          <cell r="D414">
            <v>17</v>
          </cell>
          <cell r="E414" t="str">
            <v>Different</v>
          </cell>
          <cell r="F414" t="str">
            <v>Less Than</v>
          </cell>
          <cell r="G414">
            <v>0</v>
          </cell>
          <cell r="H414">
            <v>0</v>
          </cell>
          <cell r="I414">
            <v>0</v>
          </cell>
          <cell r="J414">
            <v>0</v>
          </cell>
          <cell r="K414">
            <v>16</v>
          </cell>
          <cell r="L414">
            <v>0</v>
          </cell>
          <cell r="M414">
            <v>0</v>
          </cell>
          <cell r="N414">
            <v>0</v>
          </cell>
          <cell r="O414">
            <v>0</v>
          </cell>
          <cell r="P414">
            <v>0</v>
          </cell>
          <cell r="Q414">
            <v>0</v>
          </cell>
          <cell r="R414">
            <v>0</v>
          </cell>
          <cell r="S414">
            <v>0</v>
          </cell>
          <cell r="T414">
            <v>0</v>
          </cell>
          <cell r="U414">
            <v>0</v>
          </cell>
          <cell r="V414">
            <v>0</v>
          </cell>
          <cell r="W414">
            <v>1</v>
          </cell>
          <cell r="X414">
            <v>0</v>
          </cell>
        </row>
        <row r="415">
          <cell r="A415" t="str">
            <v>471400</v>
          </cell>
          <cell r="B415" t="str">
            <v>ONEONTA</v>
          </cell>
          <cell r="C415">
            <v>79</v>
          </cell>
          <cell r="D415">
            <v>79</v>
          </cell>
          <cell r="E415" t="str">
            <v>Same</v>
          </cell>
          <cell r="F415" t="str">
            <v>Less Than</v>
          </cell>
          <cell r="G415">
            <v>0</v>
          </cell>
          <cell r="H415">
            <v>0</v>
          </cell>
          <cell r="I415">
            <v>0</v>
          </cell>
          <cell r="J415">
            <v>0</v>
          </cell>
          <cell r="K415">
            <v>0</v>
          </cell>
          <cell r="L415">
            <v>0</v>
          </cell>
          <cell r="M415">
            <v>0</v>
          </cell>
          <cell r="N415">
            <v>79</v>
          </cell>
          <cell r="O415">
            <v>0</v>
          </cell>
          <cell r="P415">
            <v>0</v>
          </cell>
          <cell r="Q415">
            <v>0</v>
          </cell>
          <cell r="R415">
            <v>0</v>
          </cell>
          <cell r="S415">
            <v>0</v>
          </cell>
          <cell r="T415">
            <v>0</v>
          </cell>
          <cell r="U415">
            <v>0</v>
          </cell>
          <cell r="V415">
            <v>0</v>
          </cell>
          <cell r="W415">
            <v>0</v>
          </cell>
          <cell r="X415">
            <v>0</v>
          </cell>
        </row>
        <row r="416">
          <cell r="A416" t="str">
            <v>471601</v>
          </cell>
          <cell r="B416" t="str">
            <v>OTEGO-UNADILLA</v>
          </cell>
          <cell r="C416">
            <v>0</v>
          </cell>
          <cell r="D416">
            <v>0</v>
          </cell>
          <cell r="E416" t="str">
            <v>Same</v>
          </cell>
          <cell r="F416" t="str">
            <v>Less Than</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row>
        <row r="417">
          <cell r="A417" t="str">
            <v>471701</v>
          </cell>
          <cell r="B417" t="str">
            <v>COOPERSTOWN</v>
          </cell>
          <cell r="C417">
            <v>0</v>
          </cell>
          <cell r="D417">
            <v>0</v>
          </cell>
          <cell r="E417" t="str">
            <v>Same</v>
          </cell>
          <cell r="F417" t="str">
            <v>Less Than</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row>
        <row r="418">
          <cell r="A418" t="str">
            <v>472001</v>
          </cell>
          <cell r="B418" t="str">
            <v>RICHFIELD SPRINGS CSD</v>
          </cell>
          <cell r="C418">
            <v>15</v>
          </cell>
          <cell r="D418">
            <v>15</v>
          </cell>
          <cell r="E418" t="str">
            <v>Same</v>
          </cell>
          <cell r="F418" t="str">
            <v>Less Than</v>
          </cell>
          <cell r="G418">
            <v>0</v>
          </cell>
          <cell r="H418">
            <v>15</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row>
        <row r="419">
          <cell r="A419" t="str">
            <v>472202</v>
          </cell>
          <cell r="B419" t="str">
            <v>CHERRY VLY-SPRGFLD</v>
          </cell>
          <cell r="C419">
            <v>14</v>
          </cell>
          <cell r="D419">
            <v>14</v>
          </cell>
          <cell r="E419" t="str">
            <v>Same</v>
          </cell>
          <cell r="F419" t="str">
            <v>Less Than</v>
          </cell>
          <cell r="G419">
            <v>0</v>
          </cell>
          <cell r="H419">
            <v>0</v>
          </cell>
          <cell r="I419">
            <v>0</v>
          </cell>
          <cell r="J419">
            <v>0</v>
          </cell>
          <cell r="K419">
            <v>14</v>
          </cell>
          <cell r="L419">
            <v>0</v>
          </cell>
          <cell r="M419">
            <v>0</v>
          </cell>
          <cell r="N419">
            <v>0</v>
          </cell>
          <cell r="O419">
            <v>0</v>
          </cell>
          <cell r="P419">
            <v>0</v>
          </cell>
          <cell r="Q419">
            <v>0</v>
          </cell>
          <cell r="R419">
            <v>0</v>
          </cell>
          <cell r="S419">
            <v>0</v>
          </cell>
          <cell r="T419">
            <v>0</v>
          </cell>
          <cell r="U419">
            <v>0</v>
          </cell>
          <cell r="V419">
            <v>0</v>
          </cell>
          <cell r="W419">
            <v>0</v>
          </cell>
          <cell r="X419">
            <v>0</v>
          </cell>
        </row>
        <row r="420">
          <cell r="A420" t="str">
            <v>472506</v>
          </cell>
          <cell r="B420" t="str">
            <v>WORCESTER</v>
          </cell>
          <cell r="C420">
            <v>13</v>
          </cell>
          <cell r="D420">
            <v>13</v>
          </cell>
          <cell r="E420" t="str">
            <v>Same</v>
          </cell>
          <cell r="F420" t="str">
            <v>Less Than</v>
          </cell>
          <cell r="G420">
            <v>0</v>
          </cell>
          <cell r="H420">
            <v>0</v>
          </cell>
          <cell r="I420">
            <v>0</v>
          </cell>
          <cell r="J420">
            <v>0</v>
          </cell>
          <cell r="K420">
            <v>13</v>
          </cell>
          <cell r="L420">
            <v>0</v>
          </cell>
          <cell r="M420">
            <v>0</v>
          </cell>
          <cell r="N420">
            <v>0</v>
          </cell>
          <cell r="O420">
            <v>0</v>
          </cell>
          <cell r="P420">
            <v>0</v>
          </cell>
          <cell r="Q420">
            <v>0</v>
          </cell>
          <cell r="R420">
            <v>0</v>
          </cell>
          <cell r="S420">
            <v>0</v>
          </cell>
          <cell r="T420">
            <v>0</v>
          </cell>
          <cell r="U420">
            <v>0</v>
          </cell>
          <cell r="V420">
            <v>0</v>
          </cell>
          <cell r="W420">
            <v>0</v>
          </cell>
          <cell r="X420">
            <v>0</v>
          </cell>
        </row>
        <row r="421">
          <cell r="A421" t="str">
            <v>480101</v>
          </cell>
          <cell r="B421" t="str">
            <v>MAHOPAC</v>
          </cell>
          <cell r="C421">
            <v>0</v>
          </cell>
          <cell r="D421">
            <v>0</v>
          </cell>
          <cell r="E421" t="str">
            <v>Same</v>
          </cell>
          <cell r="F421" t="str">
            <v>Less Than</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row>
        <row r="422">
          <cell r="A422" t="str">
            <v>480102</v>
          </cell>
          <cell r="B422" t="str">
            <v>CARMEL</v>
          </cell>
          <cell r="C422">
            <v>0</v>
          </cell>
          <cell r="D422">
            <v>0</v>
          </cell>
          <cell r="E422" t="str">
            <v>Same</v>
          </cell>
          <cell r="F422" t="str">
            <v>Less Than</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row>
        <row r="423">
          <cell r="A423" t="str">
            <v>480401</v>
          </cell>
          <cell r="B423" t="str">
            <v>HALDANE</v>
          </cell>
          <cell r="C423">
            <v>0</v>
          </cell>
          <cell r="D423">
            <v>0</v>
          </cell>
          <cell r="E423" t="str">
            <v>Same</v>
          </cell>
          <cell r="F423" t="str">
            <v>Less Than</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row>
        <row r="424">
          <cell r="A424" t="str">
            <v>480404</v>
          </cell>
          <cell r="B424" t="str">
            <v>GARRISON</v>
          </cell>
          <cell r="C424">
            <v>0</v>
          </cell>
          <cell r="D424">
            <v>0</v>
          </cell>
          <cell r="E424" t="str">
            <v>Same</v>
          </cell>
          <cell r="F424" t="str">
            <v>Less Than</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row>
        <row r="425">
          <cell r="A425" t="str">
            <v>480503</v>
          </cell>
          <cell r="B425" t="str">
            <v>PUTNAM VALLEY</v>
          </cell>
          <cell r="C425">
            <v>34</v>
          </cell>
          <cell r="D425">
            <v>0</v>
          </cell>
          <cell r="E425" t="str">
            <v>Different</v>
          </cell>
          <cell r="F425" t="str">
            <v>Greater Than</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row>
        <row r="426">
          <cell r="A426" t="str">
            <v>480601</v>
          </cell>
          <cell r="B426" t="str">
            <v>BREWSTER</v>
          </cell>
          <cell r="C426">
            <v>0</v>
          </cell>
          <cell r="D426">
            <v>0</v>
          </cell>
          <cell r="E426" t="str">
            <v>Same</v>
          </cell>
          <cell r="F426" t="str">
            <v>Less Than</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row>
        <row r="427">
          <cell r="A427" t="str">
            <v>490101</v>
          </cell>
          <cell r="B427" t="str">
            <v>BERLIN</v>
          </cell>
          <cell r="C427">
            <v>20</v>
          </cell>
          <cell r="D427">
            <v>20</v>
          </cell>
          <cell r="E427" t="str">
            <v>Same</v>
          </cell>
          <cell r="F427" t="str">
            <v>Less Than</v>
          </cell>
          <cell r="G427">
            <v>0</v>
          </cell>
          <cell r="H427">
            <v>0</v>
          </cell>
          <cell r="I427">
            <v>0</v>
          </cell>
          <cell r="J427">
            <v>0</v>
          </cell>
          <cell r="K427">
            <v>0</v>
          </cell>
          <cell r="L427">
            <v>0</v>
          </cell>
          <cell r="M427">
            <v>0</v>
          </cell>
          <cell r="N427">
            <v>0</v>
          </cell>
          <cell r="O427">
            <v>0</v>
          </cell>
          <cell r="P427">
            <v>0</v>
          </cell>
          <cell r="Q427">
            <v>20</v>
          </cell>
          <cell r="R427">
            <v>0</v>
          </cell>
          <cell r="S427">
            <v>0</v>
          </cell>
          <cell r="T427">
            <v>0</v>
          </cell>
          <cell r="U427">
            <v>0</v>
          </cell>
          <cell r="V427">
            <v>0</v>
          </cell>
          <cell r="W427">
            <v>0</v>
          </cell>
          <cell r="X427">
            <v>0</v>
          </cell>
        </row>
        <row r="428">
          <cell r="A428" t="str">
            <v>490202</v>
          </cell>
          <cell r="B428" t="str">
            <v>BRUNSWICK CENTRAL</v>
          </cell>
          <cell r="C428">
            <v>0</v>
          </cell>
          <cell r="D428">
            <v>0</v>
          </cell>
          <cell r="E428" t="str">
            <v>Same</v>
          </cell>
          <cell r="F428" t="str">
            <v>Less Than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row>
        <row r="429">
          <cell r="A429" t="str">
            <v>490301</v>
          </cell>
          <cell r="B429" t="str">
            <v>EAST GREENBUSH</v>
          </cell>
          <cell r="C429">
            <v>0</v>
          </cell>
          <cell r="D429">
            <v>0</v>
          </cell>
          <cell r="E429" t="str">
            <v>Same</v>
          </cell>
          <cell r="F429" t="str">
            <v>Less Than</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row>
        <row r="430">
          <cell r="A430" t="str">
            <v>490501</v>
          </cell>
          <cell r="B430" t="str">
            <v>HOOSICK FALLS</v>
          </cell>
          <cell r="C430">
            <v>25</v>
          </cell>
          <cell r="D430">
            <v>25</v>
          </cell>
          <cell r="E430" t="str">
            <v>Same</v>
          </cell>
          <cell r="F430" t="str">
            <v>Less Than</v>
          </cell>
          <cell r="G430">
            <v>0</v>
          </cell>
          <cell r="H430">
            <v>0</v>
          </cell>
          <cell r="I430">
            <v>0</v>
          </cell>
          <cell r="J430">
            <v>0</v>
          </cell>
          <cell r="K430">
            <v>13</v>
          </cell>
          <cell r="L430">
            <v>0</v>
          </cell>
          <cell r="M430">
            <v>0</v>
          </cell>
          <cell r="N430">
            <v>0</v>
          </cell>
          <cell r="O430">
            <v>0</v>
          </cell>
          <cell r="P430">
            <v>0</v>
          </cell>
          <cell r="Q430">
            <v>12</v>
          </cell>
          <cell r="R430">
            <v>0</v>
          </cell>
          <cell r="S430">
            <v>0</v>
          </cell>
          <cell r="T430">
            <v>0</v>
          </cell>
          <cell r="U430">
            <v>0</v>
          </cell>
          <cell r="V430">
            <v>0</v>
          </cell>
          <cell r="W430">
            <v>0</v>
          </cell>
          <cell r="X430">
            <v>0</v>
          </cell>
        </row>
        <row r="431">
          <cell r="A431" t="str">
            <v>490601</v>
          </cell>
          <cell r="B431" t="str">
            <v>LANSINGBURGH</v>
          </cell>
          <cell r="C431">
            <v>102</v>
          </cell>
          <cell r="D431">
            <v>65</v>
          </cell>
          <cell r="E431" t="str">
            <v>Different</v>
          </cell>
          <cell r="F431" t="str">
            <v>Greater Than</v>
          </cell>
          <cell r="G431">
            <v>0</v>
          </cell>
          <cell r="H431">
            <v>0</v>
          </cell>
          <cell r="I431">
            <v>0</v>
          </cell>
          <cell r="J431">
            <v>0</v>
          </cell>
          <cell r="K431">
            <v>51</v>
          </cell>
          <cell r="L431">
            <v>1</v>
          </cell>
          <cell r="M431">
            <v>0</v>
          </cell>
          <cell r="N431">
            <v>0</v>
          </cell>
          <cell r="O431">
            <v>0</v>
          </cell>
          <cell r="P431">
            <v>12</v>
          </cell>
          <cell r="Q431">
            <v>0</v>
          </cell>
          <cell r="R431">
            <v>0</v>
          </cell>
          <cell r="S431">
            <v>0</v>
          </cell>
          <cell r="T431">
            <v>0</v>
          </cell>
          <cell r="U431">
            <v>0</v>
          </cell>
          <cell r="V431">
            <v>0</v>
          </cell>
          <cell r="W431">
            <v>1</v>
          </cell>
          <cell r="X431">
            <v>0</v>
          </cell>
        </row>
        <row r="432">
          <cell r="A432" t="str">
            <v>490801</v>
          </cell>
          <cell r="B432" t="str">
            <v>NO GREENBUSH COM</v>
          </cell>
          <cell r="C432">
            <v>0</v>
          </cell>
          <cell r="D432">
            <v>0</v>
          </cell>
          <cell r="E432" t="str">
            <v>Same</v>
          </cell>
          <cell r="F432" t="str">
            <v>Less Than</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row>
        <row r="433">
          <cell r="A433" t="str">
            <v>490804</v>
          </cell>
          <cell r="B433" t="str">
            <v>WYNANTSKILL</v>
          </cell>
          <cell r="C433">
            <v>13</v>
          </cell>
          <cell r="D433">
            <v>13</v>
          </cell>
          <cell r="E433" t="str">
            <v>Same</v>
          </cell>
          <cell r="F433" t="str">
            <v>Less Than</v>
          </cell>
          <cell r="G433">
            <v>0</v>
          </cell>
          <cell r="H433">
            <v>0</v>
          </cell>
          <cell r="I433">
            <v>0</v>
          </cell>
          <cell r="J433">
            <v>0</v>
          </cell>
          <cell r="K433">
            <v>13</v>
          </cell>
          <cell r="L433">
            <v>0</v>
          </cell>
          <cell r="M433">
            <v>0</v>
          </cell>
          <cell r="N433">
            <v>0</v>
          </cell>
          <cell r="O433">
            <v>0</v>
          </cell>
          <cell r="P433">
            <v>0</v>
          </cell>
          <cell r="Q433">
            <v>0</v>
          </cell>
          <cell r="R433">
            <v>0</v>
          </cell>
          <cell r="S433">
            <v>0</v>
          </cell>
          <cell r="T433">
            <v>0</v>
          </cell>
          <cell r="U433">
            <v>0</v>
          </cell>
          <cell r="V433">
            <v>0</v>
          </cell>
          <cell r="W433">
            <v>0</v>
          </cell>
          <cell r="X433">
            <v>0</v>
          </cell>
        </row>
        <row r="434">
          <cell r="A434" t="str">
            <v>491200</v>
          </cell>
          <cell r="B434" t="str">
            <v>RENSSELAER</v>
          </cell>
          <cell r="C434">
            <v>47</v>
          </cell>
          <cell r="D434">
            <v>34</v>
          </cell>
          <cell r="E434" t="str">
            <v>Different</v>
          </cell>
          <cell r="F434" t="str">
            <v>Greater Than</v>
          </cell>
          <cell r="G434">
            <v>0</v>
          </cell>
          <cell r="H434">
            <v>0</v>
          </cell>
          <cell r="I434">
            <v>0</v>
          </cell>
          <cell r="J434">
            <v>0</v>
          </cell>
          <cell r="K434">
            <v>25</v>
          </cell>
          <cell r="L434">
            <v>0</v>
          </cell>
          <cell r="M434">
            <v>0</v>
          </cell>
          <cell r="N434">
            <v>0</v>
          </cell>
          <cell r="O434">
            <v>0</v>
          </cell>
          <cell r="P434">
            <v>9</v>
          </cell>
          <cell r="Q434">
            <v>0</v>
          </cell>
          <cell r="R434">
            <v>0</v>
          </cell>
          <cell r="S434">
            <v>0</v>
          </cell>
          <cell r="T434">
            <v>0</v>
          </cell>
          <cell r="U434">
            <v>0</v>
          </cell>
          <cell r="V434">
            <v>0</v>
          </cell>
          <cell r="W434">
            <v>0</v>
          </cell>
          <cell r="X434">
            <v>0</v>
          </cell>
        </row>
        <row r="435">
          <cell r="A435" t="str">
            <v>491302</v>
          </cell>
          <cell r="B435" t="str">
            <v>AVERILL PARK</v>
          </cell>
          <cell r="C435">
            <v>0</v>
          </cell>
          <cell r="D435">
            <v>0</v>
          </cell>
          <cell r="E435" t="str">
            <v>Same</v>
          </cell>
          <cell r="F435" t="str">
            <v>Less Than</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row>
        <row r="436">
          <cell r="A436" t="str">
            <v>491401</v>
          </cell>
          <cell r="B436" t="str">
            <v>HOOSIC VALLEY</v>
          </cell>
          <cell r="C436">
            <v>27</v>
          </cell>
          <cell r="D436">
            <v>27</v>
          </cell>
          <cell r="E436" t="str">
            <v>Same</v>
          </cell>
          <cell r="F436" t="str">
            <v>Less Than</v>
          </cell>
          <cell r="G436">
            <v>0</v>
          </cell>
          <cell r="H436">
            <v>0</v>
          </cell>
          <cell r="I436">
            <v>0</v>
          </cell>
          <cell r="J436">
            <v>0</v>
          </cell>
          <cell r="K436">
            <v>0</v>
          </cell>
          <cell r="L436">
            <v>0</v>
          </cell>
          <cell r="M436">
            <v>0</v>
          </cell>
          <cell r="N436">
            <v>0</v>
          </cell>
          <cell r="O436">
            <v>0</v>
          </cell>
          <cell r="P436">
            <v>0</v>
          </cell>
          <cell r="Q436">
            <v>27</v>
          </cell>
          <cell r="R436">
            <v>0</v>
          </cell>
          <cell r="S436">
            <v>0</v>
          </cell>
          <cell r="T436">
            <v>0</v>
          </cell>
          <cell r="U436">
            <v>0</v>
          </cell>
          <cell r="V436">
            <v>0</v>
          </cell>
          <cell r="W436">
            <v>0</v>
          </cell>
          <cell r="X436">
            <v>0</v>
          </cell>
        </row>
        <row r="437">
          <cell r="A437" t="str">
            <v>491501</v>
          </cell>
          <cell r="B437" t="str">
            <v>SCHODACK</v>
          </cell>
          <cell r="C437">
            <v>0</v>
          </cell>
          <cell r="D437">
            <v>0</v>
          </cell>
          <cell r="E437" t="str">
            <v>Same</v>
          </cell>
          <cell r="F437" t="str">
            <v>Less Than</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row>
        <row r="438">
          <cell r="A438" t="str">
            <v>491700</v>
          </cell>
          <cell r="B438" t="str">
            <v>TROY</v>
          </cell>
          <cell r="C438">
            <v>191</v>
          </cell>
          <cell r="D438">
            <v>192</v>
          </cell>
          <cell r="E438" t="str">
            <v>Different</v>
          </cell>
          <cell r="F438" t="str">
            <v>Less Than</v>
          </cell>
          <cell r="G438">
            <v>0</v>
          </cell>
          <cell r="H438">
            <v>0</v>
          </cell>
          <cell r="I438">
            <v>0</v>
          </cell>
          <cell r="J438">
            <v>0</v>
          </cell>
          <cell r="K438">
            <v>29</v>
          </cell>
          <cell r="L438">
            <v>0</v>
          </cell>
          <cell r="M438">
            <v>0</v>
          </cell>
          <cell r="N438">
            <v>0</v>
          </cell>
          <cell r="O438">
            <v>0</v>
          </cell>
          <cell r="P438">
            <v>61</v>
          </cell>
          <cell r="Q438">
            <v>101</v>
          </cell>
          <cell r="R438">
            <v>0</v>
          </cell>
          <cell r="S438">
            <v>0</v>
          </cell>
          <cell r="T438">
            <v>0</v>
          </cell>
          <cell r="U438">
            <v>0</v>
          </cell>
          <cell r="V438">
            <v>0</v>
          </cell>
          <cell r="W438">
            <v>1</v>
          </cell>
          <cell r="X438">
            <v>0</v>
          </cell>
        </row>
        <row r="439">
          <cell r="A439" t="str">
            <v>500101</v>
          </cell>
          <cell r="B439" t="str">
            <v>CLARKSTOWN</v>
          </cell>
          <cell r="C439">
            <v>119</v>
          </cell>
          <cell r="D439">
            <v>119</v>
          </cell>
          <cell r="E439" t="str">
            <v>Same</v>
          </cell>
          <cell r="F439" t="str">
            <v>Less Than</v>
          </cell>
          <cell r="G439">
            <v>0</v>
          </cell>
          <cell r="H439">
            <v>0</v>
          </cell>
          <cell r="I439">
            <v>0</v>
          </cell>
          <cell r="J439">
            <v>0</v>
          </cell>
          <cell r="K439">
            <v>0</v>
          </cell>
          <cell r="L439">
            <v>0</v>
          </cell>
          <cell r="M439">
            <v>0</v>
          </cell>
          <cell r="N439">
            <v>119</v>
          </cell>
          <cell r="O439">
            <v>0</v>
          </cell>
          <cell r="P439">
            <v>0</v>
          </cell>
          <cell r="Q439">
            <v>0</v>
          </cell>
          <cell r="R439">
            <v>0</v>
          </cell>
          <cell r="S439">
            <v>0</v>
          </cell>
          <cell r="T439">
            <v>0</v>
          </cell>
          <cell r="U439">
            <v>0</v>
          </cell>
          <cell r="V439">
            <v>0</v>
          </cell>
          <cell r="W439">
            <v>0</v>
          </cell>
          <cell r="X439">
            <v>0</v>
          </cell>
        </row>
        <row r="440">
          <cell r="A440" t="str">
            <v>500108</v>
          </cell>
          <cell r="B440" t="str">
            <v>NANUET</v>
          </cell>
          <cell r="C440">
            <v>39</v>
          </cell>
          <cell r="D440">
            <v>38</v>
          </cell>
          <cell r="E440" t="str">
            <v>Different</v>
          </cell>
          <cell r="F440" t="str">
            <v>Greater Than</v>
          </cell>
          <cell r="G440">
            <v>0</v>
          </cell>
          <cell r="H440">
            <v>0</v>
          </cell>
          <cell r="I440">
            <v>0</v>
          </cell>
          <cell r="J440">
            <v>0</v>
          </cell>
          <cell r="K440">
            <v>0</v>
          </cell>
          <cell r="L440">
            <v>0</v>
          </cell>
          <cell r="M440">
            <v>0</v>
          </cell>
          <cell r="N440">
            <v>37</v>
          </cell>
          <cell r="O440">
            <v>1</v>
          </cell>
          <cell r="P440">
            <v>0</v>
          </cell>
          <cell r="Q440">
            <v>0</v>
          </cell>
          <cell r="R440">
            <v>0</v>
          </cell>
          <cell r="S440">
            <v>0</v>
          </cell>
          <cell r="T440">
            <v>0</v>
          </cell>
          <cell r="U440">
            <v>0</v>
          </cell>
          <cell r="V440">
            <v>0</v>
          </cell>
          <cell r="W440">
            <v>0</v>
          </cell>
          <cell r="X440">
            <v>0</v>
          </cell>
        </row>
        <row r="441">
          <cell r="A441" t="str">
            <v>500201</v>
          </cell>
          <cell r="B441" t="str">
            <v>HAVERSTRAW-STONY POINT</v>
          </cell>
          <cell r="C441">
            <v>223</v>
          </cell>
          <cell r="D441">
            <v>214</v>
          </cell>
          <cell r="E441" t="str">
            <v>Different</v>
          </cell>
          <cell r="F441" t="str">
            <v>Greater Than</v>
          </cell>
          <cell r="G441">
            <v>0</v>
          </cell>
          <cell r="H441">
            <v>0</v>
          </cell>
          <cell r="I441">
            <v>0</v>
          </cell>
          <cell r="J441">
            <v>0</v>
          </cell>
          <cell r="K441">
            <v>0</v>
          </cell>
          <cell r="L441">
            <v>0</v>
          </cell>
          <cell r="M441">
            <v>0</v>
          </cell>
          <cell r="N441">
            <v>206</v>
          </cell>
          <cell r="O441">
            <v>3</v>
          </cell>
          <cell r="P441">
            <v>0</v>
          </cell>
          <cell r="Q441">
            <v>5</v>
          </cell>
          <cell r="R441">
            <v>0</v>
          </cell>
          <cell r="S441">
            <v>0</v>
          </cell>
          <cell r="T441">
            <v>0</v>
          </cell>
          <cell r="U441">
            <v>0</v>
          </cell>
          <cell r="V441">
            <v>0</v>
          </cell>
          <cell r="W441">
            <v>0</v>
          </cell>
          <cell r="X441">
            <v>0</v>
          </cell>
        </row>
        <row r="442">
          <cell r="A442" t="str">
            <v>500301</v>
          </cell>
          <cell r="B442" t="str">
            <v>SOUTH ORANGETOWN</v>
          </cell>
          <cell r="C442">
            <v>59</v>
          </cell>
          <cell r="D442">
            <v>38</v>
          </cell>
          <cell r="E442" t="str">
            <v>Different</v>
          </cell>
          <cell r="F442" t="str">
            <v>Greater Than</v>
          </cell>
          <cell r="G442">
            <v>0</v>
          </cell>
          <cell r="H442">
            <v>0</v>
          </cell>
          <cell r="I442">
            <v>0</v>
          </cell>
          <cell r="J442">
            <v>0</v>
          </cell>
          <cell r="K442">
            <v>0</v>
          </cell>
          <cell r="L442">
            <v>0</v>
          </cell>
          <cell r="M442">
            <v>0</v>
          </cell>
          <cell r="N442">
            <v>38</v>
          </cell>
          <cell r="O442">
            <v>0</v>
          </cell>
          <cell r="P442">
            <v>0</v>
          </cell>
          <cell r="Q442">
            <v>0</v>
          </cell>
          <cell r="R442">
            <v>0</v>
          </cell>
          <cell r="S442">
            <v>0</v>
          </cell>
          <cell r="T442">
            <v>0</v>
          </cell>
          <cell r="U442">
            <v>0</v>
          </cell>
          <cell r="V442">
            <v>0</v>
          </cell>
          <cell r="W442">
            <v>0</v>
          </cell>
          <cell r="X442">
            <v>0</v>
          </cell>
        </row>
        <row r="443">
          <cell r="A443" t="str">
            <v>500304</v>
          </cell>
          <cell r="B443" t="str">
            <v>NYACK</v>
          </cell>
          <cell r="C443">
            <v>54</v>
          </cell>
          <cell r="D443">
            <v>54</v>
          </cell>
          <cell r="E443" t="str">
            <v>Same</v>
          </cell>
          <cell r="F443" t="str">
            <v>Less Than</v>
          </cell>
          <cell r="G443">
            <v>0</v>
          </cell>
          <cell r="H443">
            <v>0</v>
          </cell>
          <cell r="I443">
            <v>0</v>
          </cell>
          <cell r="J443">
            <v>0</v>
          </cell>
          <cell r="K443">
            <v>0</v>
          </cell>
          <cell r="L443">
            <v>0</v>
          </cell>
          <cell r="M443">
            <v>0</v>
          </cell>
          <cell r="N443">
            <v>45</v>
          </cell>
          <cell r="O443">
            <v>9</v>
          </cell>
          <cell r="P443">
            <v>0</v>
          </cell>
          <cell r="Q443">
            <v>0</v>
          </cell>
          <cell r="R443">
            <v>0</v>
          </cell>
          <cell r="S443">
            <v>0</v>
          </cell>
          <cell r="T443">
            <v>0</v>
          </cell>
          <cell r="U443">
            <v>0</v>
          </cell>
          <cell r="V443">
            <v>0</v>
          </cell>
          <cell r="W443">
            <v>0</v>
          </cell>
          <cell r="X443">
            <v>0</v>
          </cell>
        </row>
        <row r="444">
          <cell r="A444" t="str">
            <v>500308</v>
          </cell>
          <cell r="B444" t="str">
            <v>PEARL RIVER</v>
          </cell>
          <cell r="C444">
            <v>16</v>
          </cell>
          <cell r="D444">
            <v>16</v>
          </cell>
          <cell r="E444" t="str">
            <v>Same</v>
          </cell>
          <cell r="F444" t="str">
            <v>Less Than</v>
          </cell>
          <cell r="G444">
            <v>0</v>
          </cell>
          <cell r="H444">
            <v>0</v>
          </cell>
          <cell r="I444">
            <v>0</v>
          </cell>
          <cell r="J444">
            <v>0</v>
          </cell>
          <cell r="K444">
            <v>0</v>
          </cell>
          <cell r="L444">
            <v>0</v>
          </cell>
          <cell r="M444">
            <v>0</v>
          </cell>
          <cell r="N444">
            <v>16</v>
          </cell>
          <cell r="O444">
            <v>0</v>
          </cell>
          <cell r="P444">
            <v>0</v>
          </cell>
          <cell r="Q444">
            <v>0</v>
          </cell>
          <cell r="R444">
            <v>0</v>
          </cell>
          <cell r="S444">
            <v>0</v>
          </cell>
          <cell r="T444">
            <v>0</v>
          </cell>
          <cell r="U444">
            <v>0</v>
          </cell>
          <cell r="V444">
            <v>0</v>
          </cell>
          <cell r="W444">
            <v>0</v>
          </cell>
          <cell r="X444">
            <v>0</v>
          </cell>
        </row>
        <row r="445">
          <cell r="A445" t="str">
            <v>500401</v>
          </cell>
          <cell r="B445" t="str">
            <v>SUFFERN</v>
          </cell>
          <cell r="C445">
            <v>68</v>
          </cell>
          <cell r="D445">
            <v>0</v>
          </cell>
          <cell r="E445" t="str">
            <v>Different</v>
          </cell>
          <cell r="F445" t="str">
            <v>Greater Than</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row>
        <row r="446">
          <cell r="A446" t="str">
            <v>500402</v>
          </cell>
          <cell r="B446" t="str">
            <v>EAST RAMAPO</v>
          </cell>
          <cell r="C446">
            <v>1826</v>
          </cell>
          <cell r="D446">
            <v>1826</v>
          </cell>
          <cell r="E446" t="str">
            <v>Same</v>
          </cell>
          <cell r="F446" t="str">
            <v>Less Than</v>
          </cell>
          <cell r="G446">
            <v>0</v>
          </cell>
          <cell r="H446">
            <v>0</v>
          </cell>
          <cell r="I446">
            <v>0</v>
          </cell>
          <cell r="J446">
            <v>0</v>
          </cell>
          <cell r="K446">
            <v>0</v>
          </cell>
          <cell r="L446">
            <v>0</v>
          </cell>
          <cell r="M446">
            <v>0</v>
          </cell>
          <cell r="N446">
            <v>1683</v>
          </cell>
          <cell r="O446">
            <v>1</v>
          </cell>
          <cell r="P446">
            <v>0</v>
          </cell>
          <cell r="Q446">
            <v>142</v>
          </cell>
          <cell r="R446">
            <v>0</v>
          </cell>
          <cell r="S446">
            <v>0</v>
          </cell>
          <cell r="T446">
            <v>0</v>
          </cell>
          <cell r="U446">
            <v>0</v>
          </cell>
          <cell r="V446">
            <v>0</v>
          </cell>
          <cell r="W446">
            <v>0</v>
          </cell>
          <cell r="X446">
            <v>0</v>
          </cell>
        </row>
        <row r="447">
          <cell r="A447" t="str">
            <v>510101</v>
          </cell>
          <cell r="B447" t="str">
            <v>BRASHER FALLS</v>
          </cell>
          <cell r="C447">
            <v>32</v>
          </cell>
          <cell r="D447">
            <v>33</v>
          </cell>
          <cell r="E447" t="str">
            <v>Different</v>
          </cell>
          <cell r="F447" t="str">
            <v>Less Than</v>
          </cell>
          <cell r="G447">
            <v>0</v>
          </cell>
          <cell r="H447">
            <v>32</v>
          </cell>
          <cell r="I447">
            <v>0</v>
          </cell>
          <cell r="J447">
            <v>0</v>
          </cell>
          <cell r="K447">
            <v>0</v>
          </cell>
          <cell r="L447">
            <v>0</v>
          </cell>
          <cell r="M447">
            <v>0</v>
          </cell>
          <cell r="N447">
            <v>0</v>
          </cell>
          <cell r="O447">
            <v>0</v>
          </cell>
          <cell r="P447">
            <v>0</v>
          </cell>
          <cell r="Q447">
            <v>0</v>
          </cell>
          <cell r="R447">
            <v>0</v>
          </cell>
          <cell r="S447">
            <v>0</v>
          </cell>
          <cell r="T447">
            <v>1</v>
          </cell>
          <cell r="U447">
            <v>0</v>
          </cell>
          <cell r="V447">
            <v>0</v>
          </cell>
          <cell r="W447">
            <v>0</v>
          </cell>
          <cell r="X447">
            <v>0</v>
          </cell>
        </row>
        <row r="448">
          <cell r="A448" t="str">
            <v>510201</v>
          </cell>
          <cell r="B448" t="str">
            <v>CANTON</v>
          </cell>
          <cell r="C448">
            <v>59</v>
          </cell>
          <cell r="D448">
            <v>59</v>
          </cell>
          <cell r="E448" t="str">
            <v>Same</v>
          </cell>
          <cell r="F448" t="str">
            <v>Less Than</v>
          </cell>
          <cell r="G448">
            <v>0</v>
          </cell>
          <cell r="H448">
            <v>59</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row>
        <row r="449">
          <cell r="A449" t="str">
            <v>510401</v>
          </cell>
          <cell r="B449" t="str">
            <v>CLIFTON FINE</v>
          </cell>
          <cell r="C449">
            <v>14</v>
          </cell>
          <cell r="D449">
            <v>14</v>
          </cell>
          <cell r="E449" t="str">
            <v>Same</v>
          </cell>
          <cell r="F449" t="str">
            <v>Less Than</v>
          </cell>
          <cell r="G449">
            <v>0</v>
          </cell>
          <cell r="H449">
            <v>14</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row>
        <row r="450">
          <cell r="A450" t="str">
            <v>510501</v>
          </cell>
          <cell r="B450" t="str">
            <v>COLTON PIERREPONT</v>
          </cell>
          <cell r="C450">
            <v>16</v>
          </cell>
          <cell r="D450">
            <v>17</v>
          </cell>
          <cell r="E450" t="str">
            <v>Different</v>
          </cell>
          <cell r="F450" t="str">
            <v>Less Than</v>
          </cell>
          <cell r="G450">
            <v>0</v>
          </cell>
          <cell r="H450">
            <v>16</v>
          </cell>
          <cell r="I450">
            <v>0</v>
          </cell>
          <cell r="J450">
            <v>0</v>
          </cell>
          <cell r="K450">
            <v>0</v>
          </cell>
          <cell r="L450">
            <v>0</v>
          </cell>
          <cell r="M450">
            <v>0</v>
          </cell>
          <cell r="N450">
            <v>0</v>
          </cell>
          <cell r="O450">
            <v>0</v>
          </cell>
          <cell r="P450">
            <v>0</v>
          </cell>
          <cell r="Q450">
            <v>0</v>
          </cell>
          <cell r="R450">
            <v>0</v>
          </cell>
          <cell r="S450">
            <v>0</v>
          </cell>
          <cell r="T450">
            <v>1</v>
          </cell>
          <cell r="U450">
            <v>0</v>
          </cell>
          <cell r="V450">
            <v>0</v>
          </cell>
          <cell r="W450">
            <v>0</v>
          </cell>
          <cell r="X450">
            <v>0</v>
          </cell>
        </row>
        <row r="451">
          <cell r="A451" t="str">
            <v>511101</v>
          </cell>
          <cell r="B451" t="str">
            <v>GOUVERNEUR</v>
          </cell>
          <cell r="C451">
            <v>58</v>
          </cell>
          <cell r="D451">
            <v>58</v>
          </cell>
          <cell r="E451" t="str">
            <v>Same</v>
          </cell>
          <cell r="F451" t="str">
            <v>Less Than</v>
          </cell>
          <cell r="G451">
            <v>0</v>
          </cell>
          <cell r="H451">
            <v>0</v>
          </cell>
          <cell r="I451">
            <v>0</v>
          </cell>
          <cell r="J451">
            <v>0</v>
          </cell>
          <cell r="K451">
            <v>48</v>
          </cell>
          <cell r="L451">
            <v>0</v>
          </cell>
          <cell r="M451">
            <v>0</v>
          </cell>
          <cell r="N451">
            <v>10</v>
          </cell>
          <cell r="O451">
            <v>0</v>
          </cell>
          <cell r="P451">
            <v>0</v>
          </cell>
          <cell r="Q451">
            <v>0</v>
          </cell>
          <cell r="R451">
            <v>0</v>
          </cell>
          <cell r="S451">
            <v>0</v>
          </cell>
          <cell r="T451">
            <v>0</v>
          </cell>
          <cell r="U451">
            <v>0</v>
          </cell>
          <cell r="V451">
            <v>0</v>
          </cell>
          <cell r="W451">
            <v>0</v>
          </cell>
          <cell r="X451">
            <v>0</v>
          </cell>
        </row>
        <row r="452">
          <cell r="A452" t="str">
            <v>511201</v>
          </cell>
          <cell r="B452" t="str">
            <v>HAMMOND</v>
          </cell>
          <cell r="C452">
            <v>0</v>
          </cell>
          <cell r="D452">
            <v>0</v>
          </cell>
          <cell r="E452" t="str">
            <v>Same</v>
          </cell>
          <cell r="F452" t="str">
            <v>Less Than</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row>
        <row r="453">
          <cell r="A453" t="str">
            <v>511301</v>
          </cell>
          <cell r="B453" t="str">
            <v>HERMON-DEKALB</v>
          </cell>
          <cell r="C453">
            <v>20</v>
          </cell>
          <cell r="D453">
            <v>20</v>
          </cell>
          <cell r="E453" t="str">
            <v>Same</v>
          </cell>
          <cell r="F453" t="str">
            <v>Less Than</v>
          </cell>
          <cell r="G453">
            <v>0</v>
          </cell>
          <cell r="H453">
            <v>0</v>
          </cell>
          <cell r="I453">
            <v>0</v>
          </cell>
          <cell r="J453">
            <v>0</v>
          </cell>
          <cell r="K453">
            <v>20</v>
          </cell>
          <cell r="L453">
            <v>0</v>
          </cell>
          <cell r="M453">
            <v>0</v>
          </cell>
          <cell r="N453">
            <v>0</v>
          </cell>
          <cell r="O453">
            <v>0</v>
          </cell>
          <cell r="P453">
            <v>0</v>
          </cell>
          <cell r="Q453">
            <v>0</v>
          </cell>
          <cell r="R453">
            <v>0</v>
          </cell>
          <cell r="S453">
            <v>0</v>
          </cell>
          <cell r="T453">
            <v>0</v>
          </cell>
          <cell r="U453">
            <v>0</v>
          </cell>
          <cell r="V453">
            <v>0</v>
          </cell>
          <cell r="W453">
            <v>0</v>
          </cell>
          <cell r="X453">
            <v>0</v>
          </cell>
        </row>
        <row r="454">
          <cell r="A454" t="str">
            <v>511602</v>
          </cell>
          <cell r="B454" t="str">
            <v>LISBON</v>
          </cell>
          <cell r="C454">
            <v>28</v>
          </cell>
          <cell r="D454">
            <v>28</v>
          </cell>
          <cell r="E454" t="str">
            <v>Same</v>
          </cell>
          <cell r="F454" t="str">
            <v>Less Than</v>
          </cell>
          <cell r="G454">
            <v>0</v>
          </cell>
          <cell r="H454">
            <v>28</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row>
        <row r="455">
          <cell r="A455" t="str">
            <v>511901</v>
          </cell>
          <cell r="B455" t="str">
            <v>MADRID WADDINGTON</v>
          </cell>
          <cell r="C455">
            <v>35</v>
          </cell>
          <cell r="D455">
            <v>35</v>
          </cell>
          <cell r="E455" t="str">
            <v>Same</v>
          </cell>
          <cell r="F455" t="str">
            <v>Less Than</v>
          </cell>
          <cell r="G455">
            <v>0</v>
          </cell>
          <cell r="H455">
            <v>35</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row>
        <row r="456">
          <cell r="A456" t="str">
            <v>512001</v>
          </cell>
          <cell r="B456" t="str">
            <v>MASSENA</v>
          </cell>
          <cell r="C456">
            <v>44</v>
          </cell>
          <cell r="D456">
            <v>44</v>
          </cell>
          <cell r="E456" t="str">
            <v>Same</v>
          </cell>
          <cell r="F456" t="str">
            <v>Less Than</v>
          </cell>
          <cell r="G456">
            <v>0</v>
          </cell>
          <cell r="H456">
            <v>39</v>
          </cell>
          <cell r="I456">
            <v>0</v>
          </cell>
          <cell r="J456">
            <v>0</v>
          </cell>
          <cell r="K456">
            <v>5</v>
          </cell>
          <cell r="L456">
            <v>0</v>
          </cell>
          <cell r="M456">
            <v>0</v>
          </cell>
          <cell r="N456">
            <v>0</v>
          </cell>
          <cell r="O456">
            <v>0</v>
          </cell>
          <cell r="P456">
            <v>0</v>
          </cell>
          <cell r="Q456">
            <v>0</v>
          </cell>
          <cell r="R456">
            <v>0</v>
          </cell>
          <cell r="S456">
            <v>0</v>
          </cell>
          <cell r="T456">
            <v>0</v>
          </cell>
          <cell r="U456">
            <v>0</v>
          </cell>
          <cell r="V456">
            <v>0</v>
          </cell>
          <cell r="W456">
            <v>0</v>
          </cell>
          <cell r="X456">
            <v>0</v>
          </cell>
        </row>
        <row r="457">
          <cell r="A457" t="str">
            <v>512101</v>
          </cell>
          <cell r="B457" t="str">
            <v>MORRISTOWN</v>
          </cell>
          <cell r="C457">
            <v>16</v>
          </cell>
          <cell r="D457">
            <v>16</v>
          </cell>
          <cell r="E457" t="str">
            <v>Same</v>
          </cell>
          <cell r="F457" t="str">
            <v>Less Than</v>
          </cell>
          <cell r="G457">
            <v>0</v>
          </cell>
          <cell r="H457">
            <v>16</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row>
        <row r="458">
          <cell r="A458" t="str">
            <v>512201</v>
          </cell>
          <cell r="B458" t="str">
            <v>NORWOOD NORFOLK</v>
          </cell>
          <cell r="C458">
            <v>33</v>
          </cell>
          <cell r="D458">
            <v>34</v>
          </cell>
          <cell r="E458" t="str">
            <v>Different</v>
          </cell>
          <cell r="F458" t="str">
            <v>Less Than</v>
          </cell>
          <cell r="G458">
            <v>0</v>
          </cell>
          <cell r="H458">
            <v>15</v>
          </cell>
          <cell r="I458">
            <v>0</v>
          </cell>
          <cell r="J458">
            <v>0</v>
          </cell>
          <cell r="K458">
            <v>18</v>
          </cell>
          <cell r="L458">
            <v>0</v>
          </cell>
          <cell r="M458">
            <v>0</v>
          </cell>
          <cell r="N458">
            <v>0</v>
          </cell>
          <cell r="O458">
            <v>0</v>
          </cell>
          <cell r="P458">
            <v>0</v>
          </cell>
          <cell r="Q458">
            <v>0</v>
          </cell>
          <cell r="R458">
            <v>0</v>
          </cell>
          <cell r="S458">
            <v>0</v>
          </cell>
          <cell r="T458">
            <v>1</v>
          </cell>
          <cell r="U458">
            <v>0</v>
          </cell>
          <cell r="V458">
            <v>0</v>
          </cell>
          <cell r="W458">
            <v>0</v>
          </cell>
          <cell r="X458">
            <v>0</v>
          </cell>
        </row>
        <row r="459">
          <cell r="A459" t="str">
            <v>512300</v>
          </cell>
          <cell r="B459" t="str">
            <v>OGDENSBURG</v>
          </cell>
          <cell r="C459">
            <v>36</v>
          </cell>
          <cell r="D459">
            <v>36</v>
          </cell>
          <cell r="E459" t="str">
            <v>Same</v>
          </cell>
          <cell r="F459" t="str">
            <v>Less Than</v>
          </cell>
          <cell r="G459">
            <v>0</v>
          </cell>
          <cell r="H459">
            <v>36</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row>
        <row r="460">
          <cell r="A460" t="str">
            <v>512404</v>
          </cell>
          <cell r="B460" t="str">
            <v>HEUVELTON</v>
          </cell>
          <cell r="C460">
            <v>25</v>
          </cell>
          <cell r="D460">
            <v>25</v>
          </cell>
          <cell r="E460" t="str">
            <v>Same</v>
          </cell>
          <cell r="F460" t="str">
            <v>Less Than</v>
          </cell>
          <cell r="G460">
            <v>0</v>
          </cell>
          <cell r="H460">
            <v>25</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row>
        <row r="461">
          <cell r="A461" t="str">
            <v>512501</v>
          </cell>
          <cell r="B461" t="str">
            <v>PARISHVL HOPKINTON</v>
          </cell>
          <cell r="C461">
            <v>11</v>
          </cell>
          <cell r="D461">
            <v>11</v>
          </cell>
          <cell r="E461" t="str">
            <v>Same</v>
          </cell>
          <cell r="F461" t="str">
            <v>Less Than</v>
          </cell>
          <cell r="G461">
            <v>0</v>
          </cell>
          <cell r="H461">
            <v>11</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row>
        <row r="462">
          <cell r="A462" t="str">
            <v>512902</v>
          </cell>
          <cell r="B462" t="str">
            <v>POTSDAM</v>
          </cell>
          <cell r="C462">
            <v>66</v>
          </cell>
          <cell r="D462">
            <v>59</v>
          </cell>
          <cell r="E462" t="str">
            <v>Different</v>
          </cell>
          <cell r="F462" t="str">
            <v>Greater Than</v>
          </cell>
          <cell r="G462">
            <v>1</v>
          </cell>
          <cell r="H462">
            <v>58</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row>
        <row r="463">
          <cell r="A463" t="str">
            <v>513102</v>
          </cell>
          <cell r="B463" t="str">
            <v>EDWARDS-KNOX</v>
          </cell>
          <cell r="C463">
            <v>24</v>
          </cell>
          <cell r="D463">
            <v>24</v>
          </cell>
          <cell r="E463" t="str">
            <v>Same</v>
          </cell>
          <cell r="F463" t="str">
            <v>Less Than</v>
          </cell>
          <cell r="G463">
            <v>0</v>
          </cell>
          <cell r="H463">
            <v>0</v>
          </cell>
          <cell r="I463">
            <v>0</v>
          </cell>
          <cell r="J463">
            <v>0</v>
          </cell>
          <cell r="K463">
            <v>24</v>
          </cell>
          <cell r="L463">
            <v>0</v>
          </cell>
          <cell r="M463">
            <v>0</v>
          </cell>
          <cell r="N463">
            <v>0</v>
          </cell>
          <cell r="O463">
            <v>0</v>
          </cell>
          <cell r="P463">
            <v>0</v>
          </cell>
          <cell r="Q463">
            <v>0</v>
          </cell>
          <cell r="R463">
            <v>0</v>
          </cell>
          <cell r="S463">
            <v>0</v>
          </cell>
          <cell r="T463">
            <v>0</v>
          </cell>
          <cell r="U463">
            <v>0</v>
          </cell>
          <cell r="V463">
            <v>0</v>
          </cell>
          <cell r="W463">
            <v>0</v>
          </cell>
          <cell r="X463">
            <v>0</v>
          </cell>
        </row>
        <row r="464">
          <cell r="A464" t="str">
            <v>520101</v>
          </cell>
          <cell r="B464" t="str">
            <v>BURNT HILLS</v>
          </cell>
          <cell r="C464">
            <v>0</v>
          </cell>
          <cell r="D464">
            <v>0</v>
          </cell>
          <cell r="E464" t="str">
            <v>Same</v>
          </cell>
          <cell r="F464" t="str">
            <v>Less Than</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row>
        <row r="465">
          <cell r="A465" t="str">
            <v>520302</v>
          </cell>
          <cell r="B465" t="str">
            <v>SHENENDEHOWA</v>
          </cell>
          <cell r="C465">
            <v>0</v>
          </cell>
          <cell r="D465">
            <v>0</v>
          </cell>
          <cell r="E465" t="str">
            <v>Same</v>
          </cell>
          <cell r="F465" t="str">
            <v>Less Than</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row>
        <row r="466">
          <cell r="A466" t="str">
            <v>520401</v>
          </cell>
          <cell r="B466" t="str">
            <v>CORINTH</v>
          </cell>
          <cell r="C466">
            <v>0</v>
          </cell>
          <cell r="D466">
            <v>0</v>
          </cell>
          <cell r="E466" t="str">
            <v>Same</v>
          </cell>
          <cell r="F466" t="str">
            <v>Less Than</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row>
        <row r="467">
          <cell r="A467" t="str">
            <v>520601</v>
          </cell>
          <cell r="B467" t="str">
            <v>EDINBURG COMMON SD</v>
          </cell>
          <cell r="C467">
            <v>6</v>
          </cell>
          <cell r="D467">
            <v>0</v>
          </cell>
          <cell r="E467" t="str">
            <v>Different</v>
          </cell>
          <cell r="F467" t="str">
            <v>Greater Than</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row>
        <row r="468">
          <cell r="A468" t="str">
            <v>520701</v>
          </cell>
          <cell r="B468" t="str">
            <v>GALWAY</v>
          </cell>
          <cell r="C468">
            <v>16</v>
          </cell>
          <cell r="D468">
            <v>0</v>
          </cell>
          <cell r="E468" t="str">
            <v>Different</v>
          </cell>
          <cell r="F468" t="str">
            <v>Greater Than</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row>
        <row r="469">
          <cell r="A469" t="str">
            <v>521200</v>
          </cell>
          <cell r="B469" t="str">
            <v>MECHANICVILLE</v>
          </cell>
          <cell r="C469">
            <v>0</v>
          </cell>
          <cell r="D469">
            <v>0</v>
          </cell>
          <cell r="E469" t="str">
            <v>Same</v>
          </cell>
          <cell r="F469" t="str">
            <v>Less Than</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row>
        <row r="470">
          <cell r="A470" t="str">
            <v>521301</v>
          </cell>
          <cell r="B470" t="str">
            <v>BALLSTON SPA</v>
          </cell>
          <cell r="C470">
            <v>86</v>
          </cell>
          <cell r="D470">
            <v>86</v>
          </cell>
          <cell r="E470" t="str">
            <v>Same</v>
          </cell>
          <cell r="F470" t="str">
            <v>Less Than</v>
          </cell>
          <cell r="G470">
            <v>0</v>
          </cell>
          <cell r="H470">
            <v>0</v>
          </cell>
          <cell r="I470">
            <v>0</v>
          </cell>
          <cell r="J470">
            <v>0</v>
          </cell>
          <cell r="K470">
            <v>0</v>
          </cell>
          <cell r="L470">
            <v>0</v>
          </cell>
          <cell r="M470">
            <v>0</v>
          </cell>
          <cell r="N470">
            <v>42</v>
          </cell>
          <cell r="O470">
            <v>0</v>
          </cell>
          <cell r="P470">
            <v>0</v>
          </cell>
          <cell r="Q470">
            <v>44</v>
          </cell>
          <cell r="R470">
            <v>0</v>
          </cell>
          <cell r="S470">
            <v>0</v>
          </cell>
          <cell r="T470">
            <v>0</v>
          </cell>
          <cell r="U470">
            <v>0</v>
          </cell>
          <cell r="V470">
            <v>0</v>
          </cell>
          <cell r="W470">
            <v>0</v>
          </cell>
          <cell r="X470">
            <v>0</v>
          </cell>
        </row>
        <row r="471">
          <cell r="A471" t="str">
            <v>521401</v>
          </cell>
          <cell r="B471" t="str">
            <v>SOUTH GLENS FALLS</v>
          </cell>
          <cell r="C471">
            <v>107</v>
          </cell>
          <cell r="D471">
            <v>107</v>
          </cell>
          <cell r="E471" t="str">
            <v>Same</v>
          </cell>
          <cell r="F471" t="str">
            <v>Less Than</v>
          </cell>
          <cell r="G471">
            <v>0</v>
          </cell>
          <cell r="H471">
            <v>0</v>
          </cell>
          <cell r="I471">
            <v>0</v>
          </cell>
          <cell r="J471">
            <v>0</v>
          </cell>
          <cell r="K471">
            <v>0</v>
          </cell>
          <cell r="L471">
            <v>0</v>
          </cell>
          <cell r="M471">
            <v>0</v>
          </cell>
          <cell r="N471">
            <v>107</v>
          </cell>
          <cell r="O471">
            <v>0</v>
          </cell>
          <cell r="P471">
            <v>0</v>
          </cell>
          <cell r="Q471">
            <v>0</v>
          </cell>
          <cell r="R471">
            <v>0</v>
          </cell>
          <cell r="S471">
            <v>0</v>
          </cell>
          <cell r="T471">
            <v>0</v>
          </cell>
          <cell r="U471">
            <v>0</v>
          </cell>
          <cell r="V471">
            <v>0</v>
          </cell>
          <cell r="W471">
            <v>0</v>
          </cell>
          <cell r="X471">
            <v>0</v>
          </cell>
        </row>
        <row r="472">
          <cell r="A472" t="str">
            <v>521701</v>
          </cell>
          <cell r="B472" t="str">
            <v>SCHUYLERVILLE</v>
          </cell>
          <cell r="C472">
            <v>0</v>
          </cell>
          <cell r="D472">
            <v>0</v>
          </cell>
          <cell r="E472" t="str">
            <v>Same</v>
          </cell>
          <cell r="F472" t="str">
            <v>Less Than</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row>
        <row r="473">
          <cell r="A473" t="str">
            <v>521800</v>
          </cell>
          <cell r="B473" t="str">
            <v>SARATOGA SPRINGS</v>
          </cell>
          <cell r="C473">
            <v>80</v>
          </cell>
          <cell r="D473">
            <v>80</v>
          </cell>
          <cell r="E473" t="str">
            <v>Same</v>
          </cell>
          <cell r="F473" t="str">
            <v>Less Than</v>
          </cell>
          <cell r="G473">
            <v>0</v>
          </cell>
          <cell r="H473">
            <v>0</v>
          </cell>
          <cell r="I473">
            <v>0</v>
          </cell>
          <cell r="J473">
            <v>0</v>
          </cell>
          <cell r="K473">
            <v>0</v>
          </cell>
          <cell r="L473">
            <v>0</v>
          </cell>
          <cell r="M473">
            <v>0</v>
          </cell>
          <cell r="N473">
            <v>45</v>
          </cell>
          <cell r="O473">
            <v>0</v>
          </cell>
          <cell r="P473">
            <v>0</v>
          </cell>
          <cell r="Q473">
            <v>35</v>
          </cell>
          <cell r="R473">
            <v>0</v>
          </cell>
          <cell r="S473">
            <v>0</v>
          </cell>
          <cell r="T473">
            <v>0</v>
          </cell>
          <cell r="U473">
            <v>0</v>
          </cell>
          <cell r="V473">
            <v>0</v>
          </cell>
          <cell r="W473">
            <v>0</v>
          </cell>
          <cell r="X473">
            <v>0</v>
          </cell>
        </row>
        <row r="474">
          <cell r="A474" t="str">
            <v>522001</v>
          </cell>
          <cell r="B474" t="str">
            <v>STILLWATER</v>
          </cell>
          <cell r="C474">
            <v>23</v>
          </cell>
          <cell r="D474">
            <v>23</v>
          </cell>
          <cell r="E474" t="str">
            <v>Same</v>
          </cell>
          <cell r="F474" t="str">
            <v>Less Than</v>
          </cell>
          <cell r="G474">
            <v>0</v>
          </cell>
          <cell r="H474">
            <v>23</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row>
        <row r="475">
          <cell r="A475" t="str">
            <v>522101</v>
          </cell>
          <cell r="B475" t="str">
            <v>WATERFORD</v>
          </cell>
          <cell r="C475">
            <v>0</v>
          </cell>
          <cell r="D475">
            <v>0</v>
          </cell>
          <cell r="E475" t="str">
            <v>Same</v>
          </cell>
          <cell r="F475" t="str">
            <v>Less Than</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row>
        <row r="476">
          <cell r="A476" t="str">
            <v>530101</v>
          </cell>
          <cell r="B476" t="str">
            <v>DUANESBURG</v>
          </cell>
          <cell r="C476">
            <v>22</v>
          </cell>
          <cell r="D476">
            <v>22</v>
          </cell>
          <cell r="E476" t="str">
            <v>Same</v>
          </cell>
          <cell r="F476" t="str">
            <v>Less Than</v>
          </cell>
          <cell r="G476">
            <v>0</v>
          </cell>
          <cell r="H476">
            <v>0</v>
          </cell>
          <cell r="I476">
            <v>0</v>
          </cell>
          <cell r="J476">
            <v>0</v>
          </cell>
          <cell r="K476">
            <v>15</v>
          </cell>
          <cell r="L476">
            <v>0</v>
          </cell>
          <cell r="M476">
            <v>0</v>
          </cell>
          <cell r="N476">
            <v>0</v>
          </cell>
          <cell r="O476">
            <v>0</v>
          </cell>
          <cell r="P476">
            <v>0</v>
          </cell>
          <cell r="Q476">
            <v>7</v>
          </cell>
          <cell r="R476">
            <v>0</v>
          </cell>
          <cell r="S476">
            <v>0</v>
          </cell>
          <cell r="T476">
            <v>0</v>
          </cell>
          <cell r="U476">
            <v>0</v>
          </cell>
          <cell r="V476">
            <v>0</v>
          </cell>
          <cell r="W476">
            <v>0</v>
          </cell>
          <cell r="X476">
            <v>0</v>
          </cell>
        </row>
        <row r="477">
          <cell r="A477" t="str">
            <v>530202</v>
          </cell>
          <cell r="B477" t="str">
            <v>SCOTIA GLENVILLE</v>
          </cell>
          <cell r="C477">
            <v>0</v>
          </cell>
          <cell r="D477">
            <v>0</v>
          </cell>
          <cell r="E477" t="str">
            <v>Same</v>
          </cell>
          <cell r="F477" t="str">
            <v>Less Than</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row>
        <row r="478">
          <cell r="A478" t="str">
            <v>530301</v>
          </cell>
          <cell r="B478" t="str">
            <v>NISKAYUNA</v>
          </cell>
          <cell r="C478">
            <v>0</v>
          </cell>
          <cell r="D478">
            <v>0</v>
          </cell>
          <cell r="E478" t="str">
            <v>Same</v>
          </cell>
          <cell r="F478" t="str">
            <v>Less Than</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row>
        <row r="479">
          <cell r="A479" t="str">
            <v>530501</v>
          </cell>
          <cell r="B479" t="str">
            <v>SCHALMONT</v>
          </cell>
          <cell r="C479">
            <v>0</v>
          </cell>
          <cell r="D479">
            <v>0</v>
          </cell>
          <cell r="E479" t="str">
            <v>Same</v>
          </cell>
          <cell r="F479" t="str">
            <v>Less Than</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row>
        <row r="480">
          <cell r="A480" t="str">
            <v>530515</v>
          </cell>
          <cell r="B480" t="str">
            <v>MOHONASEN</v>
          </cell>
          <cell r="C480">
            <v>0</v>
          </cell>
          <cell r="D480">
            <v>0</v>
          </cell>
          <cell r="E480" t="str">
            <v>Same</v>
          </cell>
          <cell r="F480" t="str">
            <v>Less Than</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row>
        <row r="481">
          <cell r="A481" t="str">
            <v>530600</v>
          </cell>
          <cell r="B481" t="str">
            <v>SCHENECTADY</v>
          </cell>
          <cell r="C481">
            <v>5</v>
          </cell>
          <cell r="D481">
            <v>0</v>
          </cell>
          <cell r="E481" t="str">
            <v>Different</v>
          </cell>
          <cell r="F481" t="str">
            <v>Greater Than</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row>
        <row r="482">
          <cell r="A482" t="str">
            <v>540801</v>
          </cell>
          <cell r="B482" t="str">
            <v>GILBOA CONESVILLE</v>
          </cell>
          <cell r="C482">
            <v>27</v>
          </cell>
          <cell r="D482">
            <v>0</v>
          </cell>
          <cell r="E482" t="str">
            <v>Different</v>
          </cell>
          <cell r="F482" t="str">
            <v>Greater Than</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row>
        <row r="483">
          <cell r="A483" t="str">
            <v>540901</v>
          </cell>
          <cell r="B483" t="str">
            <v>JEFFERSON</v>
          </cell>
          <cell r="C483">
            <v>2</v>
          </cell>
          <cell r="D483">
            <v>2</v>
          </cell>
          <cell r="E483" t="str">
            <v>Same</v>
          </cell>
          <cell r="F483" t="str">
            <v>Less Than</v>
          </cell>
          <cell r="G483">
            <v>0</v>
          </cell>
          <cell r="H483">
            <v>2</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row>
        <row r="484">
          <cell r="A484" t="str">
            <v>541001</v>
          </cell>
          <cell r="B484" t="str">
            <v>MIDDLEBURGH</v>
          </cell>
          <cell r="C484">
            <v>29</v>
          </cell>
          <cell r="D484">
            <v>29</v>
          </cell>
          <cell r="E484" t="str">
            <v>Same</v>
          </cell>
          <cell r="F484" t="str">
            <v>Less Than</v>
          </cell>
          <cell r="G484">
            <v>0</v>
          </cell>
          <cell r="H484">
            <v>22</v>
          </cell>
          <cell r="I484">
            <v>1</v>
          </cell>
          <cell r="J484">
            <v>0</v>
          </cell>
          <cell r="K484">
            <v>0</v>
          </cell>
          <cell r="L484">
            <v>0</v>
          </cell>
          <cell r="M484">
            <v>0</v>
          </cell>
          <cell r="N484">
            <v>0</v>
          </cell>
          <cell r="O484">
            <v>0</v>
          </cell>
          <cell r="P484">
            <v>6</v>
          </cell>
          <cell r="Q484">
            <v>0</v>
          </cell>
          <cell r="R484">
            <v>0</v>
          </cell>
          <cell r="S484">
            <v>0</v>
          </cell>
          <cell r="T484">
            <v>0</v>
          </cell>
          <cell r="U484">
            <v>0</v>
          </cell>
          <cell r="V484">
            <v>0</v>
          </cell>
          <cell r="W484">
            <v>0</v>
          </cell>
          <cell r="X484">
            <v>0</v>
          </cell>
        </row>
        <row r="485">
          <cell r="A485" t="str">
            <v>541102</v>
          </cell>
          <cell r="B485" t="str">
            <v>COBLSKL-RCHMDVL</v>
          </cell>
          <cell r="C485">
            <v>65</v>
          </cell>
          <cell r="D485">
            <v>65</v>
          </cell>
          <cell r="E485" t="str">
            <v>Same</v>
          </cell>
          <cell r="F485" t="str">
            <v>Less Than</v>
          </cell>
          <cell r="G485">
            <v>0</v>
          </cell>
          <cell r="H485">
            <v>0</v>
          </cell>
          <cell r="I485">
            <v>0</v>
          </cell>
          <cell r="J485">
            <v>5</v>
          </cell>
          <cell r="K485">
            <v>24</v>
          </cell>
          <cell r="L485">
            <v>0</v>
          </cell>
          <cell r="M485">
            <v>0</v>
          </cell>
          <cell r="N485">
            <v>0</v>
          </cell>
          <cell r="O485">
            <v>0</v>
          </cell>
          <cell r="P485">
            <v>7</v>
          </cell>
          <cell r="Q485">
            <v>29</v>
          </cell>
          <cell r="R485">
            <v>0</v>
          </cell>
          <cell r="S485">
            <v>0</v>
          </cell>
          <cell r="T485">
            <v>0</v>
          </cell>
          <cell r="U485">
            <v>0</v>
          </cell>
          <cell r="V485">
            <v>0</v>
          </cell>
          <cell r="W485">
            <v>0</v>
          </cell>
          <cell r="X485">
            <v>0</v>
          </cell>
        </row>
        <row r="486">
          <cell r="A486" t="str">
            <v>541201</v>
          </cell>
          <cell r="B486" t="str">
            <v>SCHOHARIE</v>
          </cell>
          <cell r="C486">
            <v>22</v>
          </cell>
          <cell r="D486">
            <v>22</v>
          </cell>
          <cell r="E486" t="str">
            <v>Same</v>
          </cell>
          <cell r="F486" t="str">
            <v>Less Than</v>
          </cell>
          <cell r="G486">
            <v>0</v>
          </cell>
          <cell r="H486">
            <v>0</v>
          </cell>
          <cell r="I486">
            <v>0</v>
          </cell>
          <cell r="J486">
            <v>0</v>
          </cell>
          <cell r="K486">
            <v>0</v>
          </cell>
          <cell r="L486">
            <v>0</v>
          </cell>
          <cell r="M486">
            <v>0</v>
          </cell>
          <cell r="N486">
            <v>0</v>
          </cell>
          <cell r="O486">
            <v>0</v>
          </cell>
          <cell r="P486">
            <v>0</v>
          </cell>
          <cell r="Q486">
            <v>22</v>
          </cell>
          <cell r="R486">
            <v>0</v>
          </cell>
          <cell r="S486">
            <v>0</v>
          </cell>
          <cell r="T486">
            <v>0</v>
          </cell>
          <cell r="U486">
            <v>0</v>
          </cell>
          <cell r="V486">
            <v>0</v>
          </cell>
          <cell r="W486">
            <v>0</v>
          </cell>
          <cell r="X486">
            <v>0</v>
          </cell>
        </row>
        <row r="487">
          <cell r="A487" t="str">
            <v>541401</v>
          </cell>
          <cell r="B487" t="str">
            <v>SHARON SPRINGS</v>
          </cell>
          <cell r="C487">
            <v>8</v>
          </cell>
          <cell r="D487">
            <v>9</v>
          </cell>
          <cell r="E487" t="str">
            <v>Different</v>
          </cell>
          <cell r="F487" t="str">
            <v>Less Than</v>
          </cell>
          <cell r="G487">
            <v>0</v>
          </cell>
          <cell r="H487">
            <v>0</v>
          </cell>
          <cell r="I487">
            <v>0</v>
          </cell>
          <cell r="J487">
            <v>0</v>
          </cell>
          <cell r="K487">
            <v>0</v>
          </cell>
          <cell r="L487">
            <v>0</v>
          </cell>
          <cell r="M487">
            <v>0</v>
          </cell>
          <cell r="N487">
            <v>8</v>
          </cell>
          <cell r="O487">
            <v>0</v>
          </cell>
          <cell r="P487">
            <v>0</v>
          </cell>
          <cell r="Q487">
            <v>0</v>
          </cell>
          <cell r="R487">
            <v>0</v>
          </cell>
          <cell r="S487">
            <v>0</v>
          </cell>
          <cell r="T487">
            <v>1</v>
          </cell>
          <cell r="U487">
            <v>0</v>
          </cell>
          <cell r="V487">
            <v>0</v>
          </cell>
          <cell r="W487">
            <v>0</v>
          </cell>
          <cell r="X487">
            <v>0</v>
          </cell>
        </row>
        <row r="488">
          <cell r="A488" t="str">
            <v>550101</v>
          </cell>
          <cell r="B488" t="str">
            <v>ODESSA MONTOUR</v>
          </cell>
          <cell r="C488">
            <v>65</v>
          </cell>
          <cell r="D488">
            <v>65</v>
          </cell>
          <cell r="E488" t="str">
            <v>Same</v>
          </cell>
          <cell r="F488" t="str">
            <v>Less Than</v>
          </cell>
          <cell r="G488">
            <v>0</v>
          </cell>
          <cell r="H488">
            <v>0</v>
          </cell>
          <cell r="I488">
            <v>0</v>
          </cell>
          <cell r="J488">
            <v>13</v>
          </cell>
          <cell r="K488">
            <v>32</v>
          </cell>
          <cell r="L488">
            <v>0</v>
          </cell>
          <cell r="M488">
            <v>0</v>
          </cell>
          <cell r="N488">
            <v>0</v>
          </cell>
          <cell r="O488">
            <v>0</v>
          </cell>
          <cell r="P488">
            <v>7</v>
          </cell>
          <cell r="Q488">
            <v>13</v>
          </cell>
          <cell r="R488">
            <v>0</v>
          </cell>
          <cell r="S488">
            <v>0</v>
          </cell>
          <cell r="T488">
            <v>0</v>
          </cell>
          <cell r="U488">
            <v>0</v>
          </cell>
          <cell r="V488">
            <v>0</v>
          </cell>
          <cell r="W488">
            <v>0</v>
          </cell>
          <cell r="X488">
            <v>0</v>
          </cell>
        </row>
        <row r="489">
          <cell r="A489" t="str">
            <v>550301</v>
          </cell>
          <cell r="B489" t="str">
            <v>WATKINS GLEN</v>
          </cell>
          <cell r="C489">
            <v>46</v>
          </cell>
          <cell r="D489">
            <v>46</v>
          </cell>
          <cell r="E489" t="str">
            <v>Same</v>
          </cell>
          <cell r="F489" t="str">
            <v>Less Than</v>
          </cell>
          <cell r="G489">
            <v>0</v>
          </cell>
          <cell r="H489">
            <v>0</v>
          </cell>
          <cell r="I489">
            <v>0</v>
          </cell>
          <cell r="J489">
            <v>0</v>
          </cell>
          <cell r="K489">
            <v>30</v>
          </cell>
          <cell r="L489">
            <v>0</v>
          </cell>
          <cell r="M489">
            <v>0</v>
          </cell>
          <cell r="N489">
            <v>16</v>
          </cell>
          <cell r="O489">
            <v>0</v>
          </cell>
          <cell r="P489">
            <v>0</v>
          </cell>
          <cell r="Q489">
            <v>0</v>
          </cell>
          <cell r="R489">
            <v>0</v>
          </cell>
          <cell r="S489">
            <v>0</v>
          </cell>
          <cell r="T489">
            <v>0</v>
          </cell>
          <cell r="U489">
            <v>0</v>
          </cell>
          <cell r="V489">
            <v>0</v>
          </cell>
          <cell r="W489">
            <v>0</v>
          </cell>
          <cell r="X489">
            <v>0</v>
          </cell>
        </row>
        <row r="490">
          <cell r="A490" t="str">
            <v>560501</v>
          </cell>
          <cell r="B490" t="str">
            <v>SOUTH SENECA</v>
          </cell>
          <cell r="C490">
            <v>45</v>
          </cell>
          <cell r="D490">
            <v>46</v>
          </cell>
          <cell r="E490" t="str">
            <v>Different</v>
          </cell>
          <cell r="F490" t="str">
            <v>Less Than</v>
          </cell>
          <cell r="G490">
            <v>0</v>
          </cell>
          <cell r="H490">
            <v>0</v>
          </cell>
          <cell r="I490">
            <v>0</v>
          </cell>
          <cell r="J490">
            <v>0</v>
          </cell>
          <cell r="K490">
            <v>45</v>
          </cell>
          <cell r="L490">
            <v>0</v>
          </cell>
          <cell r="M490">
            <v>0</v>
          </cell>
          <cell r="N490">
            <v>0</v>
          </cell>
          <cell r="O490">
            <v>0</v>
          </cell>
          <cell r="P490">
            <v>0</v>
          </cell>
          <cell r="Q490">
            <v>0</v>
          </cell>
          <cell r="R490">
            <v>0</v>
          </cell>
          <cell r="S490">
            <v>0</v>
          </cell>
          <cell r="T490">
            <v>0</v>
          </cell>
          <cell r="U490">
            <v>0</v>
          </cell>
          <cell r="V490">
            <v>0</v>
          </cell>
          <cell r="W490">
            <v>1</v>
          </cell>
          <cell r="X490">
            <v>0</v>
          </cell>
        </row>
        <row r="491">
          <cell r="A491" t="str">
            <v>560603</v>
          </cell>
          <cell r="B491" t="str">
            <v>ROMULUS</v>
          </cell>
          <cell r="C491">
            <v>27</v>
          </cell>
          <cell r="D491">
            <v>0</v>
          </cell>
          <cell r="E491" t="str">
            <v>Different</v>
          </cell>
          <cell r="F491" t="str">
            <v>Greater Than</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row>
        <row r="492">
          <cell r="A492" t="str">
            <v>560701</v>
          </cell>
          <cell r="B492" t="str">
            <v>SENECA FALLS</v>
          </cell>
          <cell r="C492">
            <v>30</v>
          </cell>
          <cell r="D492">
            <v>30</v>
          </cell>
          <cell r="E492" t="str">
            <v>Same</v>
          </cell>
          <cell r="F492" t="str">
            <v>Less Than</v>
          </cell>
          <cell r="G492">
            <v>0</v>
          </cell>
          <cell r="H492">
            <v>0</v>
          </cell>
          <cell r="I492">
            <v>0</v>
          </cell>
          <cell r="J492">
            <v>0</v>
          </cell>
          <cell r="K492">
            <v>0</v>
          </cell>
          <cell r="L492">
            <v>0</v>
          </cell>
          <cell r="M492">
            <v>7</v>
          </cell>
          <cell r="N492">
            <v>0</v>
          </cell>
          <cell r="O492">
            <v>0</v>
          </cell>
          <cell r="P492">
            <v>0</v>
          </cell>
          <cell r="Q492">
            <v>23</v>
          </cell>
          <cell r="R492">
            <v>0</v>
          </cell>
          <cell r="S492">
            <v>0</v>
          </cell>
          <cell r="T492">
            <v>0</v>
          </cell>
          <cell r="U492">
            <v>0</v>
          </cell>
          <cell r="V492">
            <v>0</v>
          </cell>
          <cell r="W492">
            <v>0</v>
          </cell>
          <cell r="X492">
            <v>0</v>
          </cell>
        </row>
        <row r="493">
          <cell r="A493" t="str">
            <v>561006</v>
          </cell>
          <cell r="B493" t="str">
            <v>WATERLOO</v>
          </cell>
          <cell r="C493">
            <v>33</v>
          </cell>
          <cell r="D493">
            <v>33</v>
          </cell>
          <cell r="E493" t="str">
            <v>Same</v>
          </cell>
          <cell r="F493" t="str">
            <v>Less Than</v>
          </cell>
          <cell r="G493">
            <v>0</v>
          </cell>
          <cell r="H493">
            <v>33</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row>
        <row r="494">
          <cell r="A494" t="str">
            <v>570101</v>
          </cell>
          <cell r="B494" t="str">
            <v>ADDISON</v>
          </cell>
          <cell r="C494">
            <v>79</v>
          </cell>
          <cell r="D494">
            <v>67</v>
          </cell>
          <cell r="E494" t="str">
            <v>Different</v>
          </cell>
          <cell r="F494" t="str">
            <v>Greater Than</v>
          </cell>
          <cell r="G494">
            <v>0</v>
          </cell>
          <cell r="H494">
            <v>0</v>
          </cell>
          <cell r="I494">
            <v>0</v>
          </cell>
          <cell r="J494">
            <v>15</v>
          </cell>
          <cell r="K494">
            <v>28</v>
          </cell>
          <cell r="L494">
            <v>0</v>
          </cell>
          <cell r="M494">
            <v>0</v>
          </cell>
          <cell r="N494">
            <v>0</v>
          </cell>
          <cell r="O494">
            <v>0</v>
          </cell>
          <cell r="P494">
            <v>10</v>
          </cell>
          <cell r="Q494">
            <v>14</v>
          </cell>
          <cell r="R494">
            <v>0</v>
          </cell>
          <cell r="S494">
            <v>0</v>
          </cell>
          <cell r="T494">
            <v>0</v>
          </cell>
          <cell r="U494">
            <v>0</v>
          </cell>
          <cell r="V494">
            <v>0</v>
          </cell>
          <cell r="W494">
            <v>0</v>
          </cell>
          <cell r="X494">
            <v>0</v>
          </cell>
        </row>
        <row r="495">
          <cell r="A495" t="str">
            <v>570201</v>
          </cell>
          <cell r="B495" t="str">
            <v>AVOCA</v>
          </cell>
          <cell r="C495">
            <v>17</v>
          </cell>
          <cell r="D495">
            <v>17</v>
          </cell>
          <cell r="E495" t="str">
            <v>Same</v>
          </cell>
          <cell r="F495" t="str">
            <v>Less Than</v>
          </cell>
          <cell r="G495">
            <v>0</v>
          </cell>
          <cell r="H495">
            <v>0</v>
          </cell>
          <cell r="I495">
            <v>0</v>
          </cell>
          <cell r="J495">
            <v>0</v>
          </cell>
          <cell r="K495">
            <v>0</v>
          </cell>
          <cell r="L495">
            <v>0</v>
          </cell>
          <cell r="M495">
            <v>0</v>
          </cell>
          <cell r="N495">
            <v>0</v>
          </cell>
          <cell r="O495">
            <v>0</v>
          </cell>
          <cell r="P495">
            <v>0</v>
          </cell>
          <cell r="Q495">
            <v>17</v>
          </cell>
          <cell r="R495">
            <v>0</v>
          </cell>
          <cell r="S495">
            <v>0</v>
          </cell>
          <cell r="T495">
            <v>0</v>
          </cell>
          <cell r="U495">
            <v>0</v>
          </cell>
          <cell r="V495">
            <v>0</v>
          </cell>
          <cell r="W495">
            <v>0</v>
          </cell>
          <cell r="X495">
            <v>0</v>
          </cell>
        </row>
        <row r="496">
          <cell r="A496" t="str">
            <v>570302</v>
          </cell>
          <cell r="B496" t="str">
            <v>BATH</v>
          </cell>
          <cell r="C496">
            <v>98</v>
          </cell>
          <cell r="D496">
            <v>99</v>
          </cell>
          <cell r="E496" t="str">
            <v>Different</v>
          </cell>
          <cell r="F496" t="str">
            <v>Less Than</v>
          </cell>
          <cell r="G496">
            <v>0</v>
          </cell>
          <cell r="H496">
            <v>0</v>
          </cell>
          <cell r="I496">
            <v>0</v>
          </cell>
          <cell r="J496">
            <v>0</v>
          </cell>
          <cell r="K496">
            <v>55</v>
          </cell>
          <cell r="L496">
            <v>0</v>
          </cell>
          <cell r="M496">
            <v>0</v>
          </cell>
          <cell r="N496">
            <v>0</v>
          </cell>
          <cell r="O496">
            <v>0</v>
          </cell>
          <cell r="P496">
            <v>29</v>
          </cell>
          <cell r="Q496">
            <v>12</v>
          </cell>
          <cell r="R496">
            <v>1</v>
          </cell>
          <cell r="S496">
            <v>0</v>
          </cell>
          <cell r="T496">
            <v>0</v>
          </cell>
          <cell r="U496">
            <v>0</v>
          </cell>
          <cell r="V496">
            <v>1</v>
          </cell>
          <cell r="W496">
            <v>1</v>
          </cell>
          <cell r="X496">
            <v>0</v>
          </cell>
        </row>
        <row r="497">
          <cell r="A497" t="str">
            <v>570401</v>
          </cell>
          <cell r="B497" t="str">
            <v>BRADFORD</v>
          </cell>
          <cell r="C497">
            <v>16</v>
          </cell>
          <cell r="D497">
            <v>17</v>
          </cell>
          <cell r="E497" t="str">
            <v>Different</v>
          </cell>
          <cell r="F497" t="str">
            <v>Less Than</v>
          </cell>
          <cell r="G497">
            <v>0</v>
          </cell>
          <cell r="H497">
            <v>0</v>
          </cell>
          <cell r="I497">
            <v>0</v>
          </cell>
          <cell r="J497">
            <v>0</v>
          </cell>
          <cell r="K497">
            <v>16</v>
          </cell>
          <cell r="L497">
            <v>0</v>
          </cell>
          <cell r="M497">
            <v>0</v>
          </cell>
          <cell r="N497">
            <v>0</v>
          </cell>
          <cell r="O497">
            <v>0</v>
          </cell>
          <cell r="P497">
            <v>0</v>
          </cell>
          <cell r="Q497">
            <v>0</v>
          </cell>
          <cell r="R497">
            <v>0</v>
          </cell>
          <cell r="S497">
            <v>0</v>
          </cell>
          <cell r="T497">
            <v>0</v>
          </cell>
          <cell r="U497">
            <v>0</v>
          </cell>
          <cell r="V497">
            <v>0</v>
          </cell>
          <cell r="W497">
            <v>1</v>
          </cell>
          <cell r="X497">
            <v>0</v>
          </cell>
        </row>
        <row r="498">
          <cell r="A498" t="str">
            <v>570603</v>
          </cell>
          <cell r="B498" t="str">
            <v>CAMPBELL-SAVONA</v>
          </cell>
          <cell r="C498">
            <v>44</v>
          </cell>
          <cell r="D498">
            <v>45</v>
          </cell>
          <cell r="E498" t="str">
            <v>Different</v>
          </cell>
          <cell r="F498" t="str">
            <v>Less Than</v>
          </cell>
          <cell r="G498">
            <v>0</v>
          </cell>
          <cell r="H498">
            <v>0</v>
          </cell>
          <cell r="I498">
            <v>0</v>
          </cell>
          <cell r="J498">
            <v>0</v>
          </cell>
          <cell r="K498">
            <v>30</v>
          </cell>
          <cell r="L498">
            <v>0</v>
          </cell>
          <cell r="M498">
            <v>0</v>
          </cell>
          <cell r="N498">
            <v>0</v>
          </cell>
          <cell r="O498">
            <v>0</v>
          </cell>
          <cell r="P498">
            <v>0</v>
          </cell>
          <cell r="Q498">
            <v>14</v>
          </cell>
          <cell r="R498">
            <v>0</v>
          </cell>
          <cell r="S498">
            <v>0</v>
          </cell>
          <cell r="T498">
            <v>0</v>
          </cell>
          <cell r="U498">
            <v>0</v>
          </cell>
          <cell r="V498">
            <v>0</v>
          </cell>
          <cell r="W498">
            <v>1</v>
          </cell>
          <cell r="X498">
            <v>0</v>
          </cell>
        </row>
        <row r="499">
          <cell r="A499" t="str">
            <v>571000</v>
          </cell>
          <cell r="B499" t="str">
            <v>CORNING</v>
          </cell>
          <cell r="C499">
            <v>47</v>
          </cell>
          <cell r="D499">
            <v>47</v>
          </cell>
          <cell r="E499" t="str">
            <v>Same</v>
          </cell>
          <cell r="F499" t="str">
            <v>Less Than</v>
          </cell>
          <cell r="G499">
            <v>0</v>
          </cell>
          <cell r="H499">
            <v>0</v>
          </cell>
          <cell r="I499">
            <v>0</v>
          </cell>
          <cell r="J499">
            <v>0</v>
          </cell>
          <cell r="K499">
            <v>0</v>
          </cell>
          <cell r="L499">
            <v>0</v>
          </cell>
          <cell r="M499">
            <v>0</v>
          </cell>
          <cell r="N499">
            <v>0</v>
          </cell>
          <cell r="O499">
            <v>0</v>
          </cell>
          <cell r="P499">
            <v>0</v>
          </cell>
          <cell r="Q499">
            <v>47</v>
          </cell>
          <cell r="R499">
            <v>0</v>
          </cell>
          <cell r="S499">
            <v>0</v>
          </cell>
          <cell r="T499">
            <v>0</v>
          </cell>
          <cell r="U499">
            <v>0</v>
          </cell>
          <cell r="V499">
            <v>0</v>
          </cell>
          <cell r="W499">
            <v>0</v>
          </cell>
          <cell r="X499">
            <v>0</v>
          </cell>
        </row>
        <row r="500">
          <cell r="A500" t="str">
            <v>571502</v>
          </cell>
          <cell r="B500" t="str">
            <v>CANISTEO-GREENWOOD CSD</v>
          </cell>
          <cell r="C500">
            <v>45</v>
          </cell>
          <cell r="D500">
            <v>46</v>
          </cell>
          <cell r="E500" t="str">
            <v>Different</v>
          </cell>
          <cell r="F500" t="str">
            <v>Less Than</v>
          </cell>
          <cell r="G500">
            <v>0</v>
          </cell>
          <cell r="H500">
            <v>0</v>
          </cell>
          <cell r="I500">
            <v>0</v>
          </cell>
          <cell r="J500">
            <v>0</v>
          </cell>
          <cell r="K500">
            <v>30</v>
          </cell>
          <cell r="L500">
            <v>0</v>
          </cell>
          <cell r="M500">
            <v>0</v>
          </cell>
          <cell r="N500">
            <v>0</v>
          </cell>
          <cell r="O500">
            <v>0</v>
          </cell>
          <cell r="P500">
            <v>0</v>
          </cell>
          <cell r="Q500">
            <v>15</v>
          </cell>
          <cell r="R500">
            <v>0</v>
          </cell>
          <cell r="S500">
            <v>0</v>
          </cell>
          <cell r="T500">
            <v>0</v>
          </cell>
          <cell r="U500">
            <v>0</v>
          </cell>
          <cell r="V500">
            <v>0</v>
          </cell>
          <cell r="W500">
            <v>1</v>
          </cell>
          <cell r="X500">
            <v>0</v>
          </cell>
        </row>
        <row r="501">
          <cell r="A501" t="str">
            <v>571800</v>
          </cell>
          <cell r="B501" t="str">
            <v>HORNELL</v>
          </cell>
          <cell r="C501">
            <v>94</v>
          </cell>
          <cell r="D501">
            <v>95</v>
          </cell>
          <cell r="E501" t="str">
            <v>Different</v>
          </cell>
          <cell r="F501" t="str">
            <v>Less Than</v>
          </cell>
          <cell r="G501">
            <v>0</v>
          </cell>
          <cell r="H501">
            <v>0</v>
          </cell>
          <cell r="I501">
            <v>0</v>
          </cell>
          <cell r="J501">
            <v>33</v>
          </cell>
          <cell r="K501">
            <v>61</v>
          </cell>
          <cell r="L501">
            <v>0</v>
          </cell>
          <cell r="M501">
            <v>0</v>
          </cell>
          <cell r="N501">
            <v>0</v>
          </cell>
          <cell r="O501">
            <v>0</v>
          </cell>
          <cell r="P501">
            <v>0</v>
          </cell>
          <cell r="Q501">
            <v>0</v>
          </cell>
          <cell r="R501">
            <v>0</v>
          </cell>
          <cell r="S501">
            <v>0</v>
          </cell>
          <cell r="T501">
            <v>0</v>
          </cell>
          <cell r="U501">
            <v>0</v>
          </cell>
          <cell r="V501">
            <v>1</v>
          </cell>
          <cell r="W501">
            <v>0</v>
          </cell>
          <cell r="X501">
            <v>0</v>
          </cell>
        </row>
        <row r="502">
          <cell r="A502" t="str">
            <v>571901</v>
          </cell>
          <cell r="B502" t="str">
            <v>ARKPORT</v>
          </cell>
          <cell r="C502">
            <v>18</v>
          </cell>
          <cell r="D502">
            <v>18</v>
          </cell>
          <cell r="E502" t="str">
            <v>Same</v>
          </cell>
          <cell r="F502" t="str">
            <v>Less Than</v>
          </cell>
          <cell r="G502">
            <v>0</v>
          </cell>
          <cell r="H502">
            <v>0</v>
          </cell>
          <cell r="I502">
            <v>0</v>
          </cell>
          <cell r="J502">
            <v>0</v>
          </cell>
          <cell r="K502">
            <v>18</v>
          </cell>
          <cell r="L502">
            <v>0</v>
          </cell>
          <cell r="M502">
            <v>0</v>
          </cell>
          <cell r="N502">
            <v>0</v>
          </cell>
          <cell r="O502">
            <v>0</v>
          </cell>
          <cell r="P502">
            <v>0</v>
          </cell>
          <cell r="Q502">
            <v>0</v>
          </cell>
          <cell r="R502">
            <v>0</v>
          </cell>
          <cell r="S502">
            <v>0</v>
          </cell>
          <cell r="T502">
            <v>0</v>
          </cell>
          <cell r="U502">
            <v>0</v>
          </cell>
          <cell r="V502">
            <v>0</v>
          </cell>
          <cell r="W502">
            <v>0</v>
          </cell>
          <cell r="X502">
            <v>0</v>
          </cell>
        </row>
        <row r="503">
          <cell r="A503" t="str">
            <v>572301</v>
          </cell>
          <cell r="B503" t="str">
            <v>PRATTSBURGH</v>
          </cell>
          <cell r="C503">
            <v>27</v>
          </cell>
          <cell r="D503">
            <v>27</v>
          </cell>
          <cell r="E503" t="str">
            <v>Same</v>
          </cell>
          <cell r="F503" t="str">
            <v>Less Than</v>
          </cell>
          <cell r="G503">
            <v>0</v>
          </cell>
          <cell r="H503">
            <v>0</v>
          </cell>
          <cell r="I503">
            <v>0</v>
          </cell>
          <cell r="J503">
            <v>0</v>
          </cell>
          <cell r="K503">
            <v>27</v>
          </cell>
          <cell r="L503">
            <v>0</v>
          </cell>
          <cell r="M503">
            <v>0</v>
          </cell>
          <cell r="N503">
            <v>0</v>
          </cell>
          <cell r="O503">
            <v>0</v>
          </cell>
          <cell r="P503">
            <v>0</v>
          </cell>
          <cell r="Q503">
            <v>0</v>
          </cell>
          <cell r="R503">
            <v>0</v>
          </cell>
          <cell r="S503">
            <v>0</v>
          </cell>
          <cell r="T503">
            <v>0</v>
          </cell>
          <cell r="U503">
            <v>0</v>
          </cell>
          <cell r="V503">
            <v>0</v>
          </cell>
          <cell r="W503">
            <v>0</v>
          </cell>
          <cell r="X503">
            <v>0</v>
          </cell>
        </row>
        <row r="504">
          <cell r="A504" t="str">
            <v>572702</v>
          </cell>
          <cell r="B504" t="str">
            <v>JASPER-TRPSBRG</v>
          </cell>
          <cell r="C504">
            <v>18</v>
          </cell>
          <cell r="D504">
            <v>18</v>
          </cell>
          <cell r="E504" t="str">
            <v>Same</v>
          </cell>
          <cell r="F504" t="str">
            <v>Less Than</v>
          </cell>
          <cell r="G504">
            <v>0</v>
          </cell>
          <cell r="H504">
            <v>0</v>
          </cell>
          <cell r="I504">
            <v>0</v>
          </cell>
          <cell r="J504">
            <v>0</v>
          </cell>
          <cell r="K504">
            <v>0</v>
          </cell>
          <cell r="L504">
            <v>0</v>
          </cell>
          <cell r="M504">
            <v>0</v>
          </cell>
          <cell r="N504">
            <v>0</v>
          </cell>
          <cell r="O504">
            <v>0</v>
          </cell>
          <cell r="P504">
            <v>0</v>
          </cell>
          <cell r="Q504">
            <v>18</v>
          </cell>
          <cell r="R504">
            <v>0</v>
          </cell>
          <cell r="S504">
            <v>0</v>
          </cell>
          <cell r="T504">
            <v>0</v>
          </cell>
          <cell r="U504">
            <v>0</v>
          </cell>
          <cell r="V504">
            <v>0</v>
          </cell>
          <cell r="W504">
            <v>0</v>
          </cell>
          <cell r="X504">
            <v>0</v>
          </cell>
        </row>
        <row r="505">
          <cell r="A505" t="str">
            <v>572901</v>
          </cell>
          <cell r="B505" t="str">
            <v>HAMMONDSPORT</v>
          </cell>
          <cell r="C505">
            <v>0</v>
          </cell>
          <cell r="D505">
            <v>0</v>
          </cell>
          <cell r="E505" t="str">
            <v>Same</v>
          </cell>
          <cell r="F505" t="str">
            <v>Less Than</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row>
        <row r="506">
          <cell r="A506" t="str">
            <v>573002</v>
          </cell>
          <cell r="B506" t="str">
            <v>WAYLAND-COHOCTON</v>
          </cell>
          <cell r="C506">
            <v>62</v>
          </cell>
          <cell r="D506">
            <v>62</v>
          </cell>
          <cell r="E506" t="str">
            <v>Same</v>
          </cell>
          <cell r="F506" t="str">
            <v>Less Than</v>
          </cell>
          <cell r="G506">
            <v>0</v>
          </cell>
          <cell r="H506">
            <v>27</v>
          </cell>
          <cell r="I506">
            <v>0</v>
          </cell>
          <cell r="J506">
            <v>0</v>
          </cell>
          <cell r="K506">
            <v>0</v>
          </cell>
          <cell r="L506">
            <v>0</v>
          </cell>
          <cell r="M506">
            <v>0</v>
          </cell>
          <cell r="N506">
            <v>1</v>
          </cell>
          <cell r="O506">
            <v>0</v>
          </cell>
          <cell r="P506">
            <v>0</v>
          </cell>
          <cell r="Q506">
            <v>34</v>
          </cell>
          <cell r="R506">
            <v>0</v>
          </cell>
          <cell r="S506">
            <v>0</v>
          </cell>
          <cell r="T506">
            <v>0</v>
          </cell>
          <cell r="U506">
            <v>0</v>
          </cell>
          <cell r="V506">
            <v>0</v>
          </cell>
          <cell r="W506">
            <v>0</v>
          </cell>
          <cell r="X506">
            <v>0</v>
          </cell>
        </row>
        <row r="507">
          <cell r="A507" t="str">
            <v>580101</v>
          </cell>
          <cell r="B507" t="str">
            <v>BABYLON</v>
          </cell>
          <cell r="C507">
            <v>0</v>
          </cell>
          <cell r="D507">
            <v>0</v>
          </cell>
          <cell r="E507" t="str">
            <v>Same</v>
          </cell>
          <cell r="F507" t="str">
            <v>Less Than</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row>
        <row r="508">
          <cell r="A508" t="str">
            <v>580102</v>
          </cell>
          <cell r="B508" t="str">
            <v>WEST BABYLON</v>
          </cell>
          <cell r="C508">
            <v>0</v>
          </cell>
          <cell r="D508">
            <v>0</v>
          </cell>
          <cell r="E508" t="str">
            <v>Same</v>
          </cell>
          <cell r="F508" t="str">
            <v>Less Than</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row>
        <row r="509">
          <cell r="A509" t="str">
            <v>580103</v>
          </cell>
          <cell r="B509" t="str">
            <v>NORTH BABYLON</v>
          </cell>
          <cell r="C509">
            <v>0</v>
          </cell>
          <cell r="D509">
            <v>0</v>
          </cell>
          <cell r="E509" t="str">
            <v>Same</v>
          </cell>
          <cell r="F509" t="str">
            <v>Less Than</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row>
        <row r="510">
          <cell r="A510" t="str">
            <v>580104</v>
          </cell>
          <cell r="B510" t="str">
            <v>LINDENHURST</v>
          </cell>
          <cell r="C510">
            <v>0</v>
          </cell>
          <cell r="D510">
            <v>0</v>
          </cell>
          <cell r="E510" t="str">
            <v>Same</v>
          </cell>
          <cell r="F510" t="str">
            <v>Less Than</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row>
        <row r="511">
          <cell r="A511" t="str">
            <v>580105</v>
          </cell>
          <cell r="B511" t="str">
            <v>COPIAGUE</v>
          </cell>
          <cell r="C511">
            <v>148</v>
          </cell>
          <cell r="D511">
            <v>148</v>
          </cell>
          <cell r="E511" t="str">
            <v>Same</v>
          </cell>
          <cell r="F511" t="str">
            <v>Less Than</v>
          </cell>
          <cell r="G511">
            <v>0</v>
          </cell>
          <cell r="H511">
            <v>0</v>
          </cell>
          <cell r="I511">
            <v>0</v>
          </cell>
          <cell r="J511">
            <v>0</v>
          </cell>
          <cell r="K511">
            <v>0</v>
          </cell>
          <cell r="L511">
            <v>0</v>
          </cell>
          <cell r="M511">
            <v>0</v>
          </cell>
          <cell r="N511">
            <v>0</v>
          </cell>
          <cell r="O511">
            <v>0</v>
          </cell>
          <cell r="P511">
            <v>1</v>
          </cell>
          <cell r="Q511">
            <v>147</v>
          </cell>
          <cell r="R511">
            <v>0</v>
          </cell>
          <cell r="S511">
            <v>0</v>
          </cell>
          <cell r="T511">
            <v>0</v>
          </cell>
          <cell r="U511">
            <v>0</v>
          </cell>
          <cell r="V511">
            <v>0</v>
          </cell>
          <cell r="W511">
            <v>0</v>
          </cell>
          <cell r="X511">
            <v>0</v>
          </cell>
        </row>
        <row r="512">
          <cell r="A512" t="str">
            <v>580106</v>
          </cell>
          <cell r="B512" t="str">
            <v>AMITYVILLE</v>
          </cell>
          <cell r="C512">
            <v>126</v>
          </cell>
          <cell r="D512">
            <v>126</v>
          </cell>
          <cell r="E512" t="str">
            <v>Same</v>
          </cell>
          <cell r="F512" t="str">
            <v>Less Than</v>
          </cell>
          <cell r="G512">
            <v>0</v>
          </cell>
          <cell r="H512">
            <v>0</v>
          </cell>
          <cell r="I512">
            <v>0</v>
          </cell>
          <cell r="J512">
            <v>0</v>
          </cell>
          <cell r="K512">
            <v>126</v>
          </cell>
          <cell r="L512">
            <v>0</v>
          </cell>
          <cell r="M512">
            <v>0</v>
          </cell>
          <cell r="N512">
            <v>0</v>
          </cell>
          <cell r="O512">
            <v>0</v>
          </cell>
          <cell r="P512">
            <v>0</v>
          </cell>
          <cell r="Q512">
            <v>0</v>
          </cell>
          <cell r="R512">
            <v>0</v>
          </cell>
          <cell r="S512">
            <v>0</v>
          </cell>
          <cell r="T512">
            <v>0</v>
          </cell>
          <cell r="U512">
            <v>0</v>
          </cell>
          <cell r="V512">
            <v>0</v>
          </cell>
          <cell r="W512">
            <v>0</v>
          </cell>
          <cell r="X512">
            <v>0</v>
          </cell>
        </row>
        <row r="513">
          <cell r="A513" t="str">
            <v>580107</v>
          </cell>
          <cell r="B513" t="str">
            <v>DEER PARK</v>
          </cell>
          <cell r="C513">
            <v>105</v>
          </cell>
          <cell r="D513">
            <v>105</v>
          </cell>
          <cell r="E513" t="str">
            <v>Same</v>
          </cell>
          <cell r="F513" t="str">
            <v>Less Than</v>
          </cell>
          <cell r="G513">
            <v>0</v>
          </cell>
          <cell r="H513">
            <v>105</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row>
        <row r="514">
          <cell r="A514" t="str">
            <v>580109</v>
          </cell>
          <cell r="B514" t="str">
            <v>WYANDANCH</v>
          </cell>
          <cell r="C514">
            <v>87</v>
          </cell>
          <cell r="D514">
            <v>87</v>
          </cell>
          <cell r="E514" t="str">
            <v>Same</v>
          </cell>
          <cell r="F514" t="str">
            <v>Less Than</v>
          </cell>
          <cell r="G514">
            <v>0</v>
          </cell>
          <cell r="H514">
            <v>0</v>
          </cell>
          <cell r="I514">
            <v>0</v>
          </cell>
          <cell r="J514">
            <v>0</v>
          </cell>
          <cell r="K514">
            <v>87</v>
          </cell>
          <cell r="L514">
            <v>0</v>
          </cell>
          <cell r="M514">
            <v>0</v>
          </cell>
          <cell r="N514">
            <v>0</v>
          </cell>
          <cell r="O514">
            <v>0</v>
          </cell>
          <cell r="P514">
            <v>0</v>
          </cell>
          <cell r="Q514">
            <v>0</v>
          </cell>
          <cell r="R514">
            <v>0</v>
          </cell>
          <cell r="S514">
            <v>0</v>
          </cell>
          <cell r="T514">
            <v>0</v>
          </cell>
          <cell r="U514">
            <v>0</v>
          </cell>
          <cell r="V514">
            <v>0</v>
          </cell>
          <cell r="W514">
            <v>0</v>
          </cell>
          <cell r="X514">
            <v>0</v>
          </cell>
        </row>
        <row r="515">
          <cell r="A515" t="str">
            <v>580201</v>
          </cell>
          <cell r="B515" t="str">
            <v>THREE VILLAGE</v>
          </cell>
          <cell r="C515">
            <v>0</v>
          </cell>
          <cell r="D515">
            <v>0</v>
          </cell>
          <cell r="E515" t="str">
            <v>Same</v>
          </cell>
          <cell r="F515" t="str">
            <v>Less Than</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row>
        <row r="516">
          <cell r="A516" t="str">
            <v>580203</v>
          </cell>
          <cell r="B516" t="str">
            <v>BROOKHAVEN-COMSEWOGUE UFSD</v>
          </cell>
          <cell r="C516">
            <v>95</v>
          </cell>
          <cell r="D516">
            <v>95</v>
          </cell>
          <cell r="E516" t="str">
            <v>Same</v>
          </cell>
          <cell r="F516" t="str">
            <v>Less Than</v>
          </cell>
          <cell r="G516">
            <v>0</v>
          </cell>
          <cell r="H516">
            <v>0</v>
          </cell>
          <cell r="I516">
            <v>0</v>
          </cell>
          <cell r="J516">
            <v>0</v>
          </cell>
          <cell r="K516">
            <v>0</v>
          </cell>
          <cell r="L516">
            <v>0</v>
          </cell>
          <cell r="M516">
            <v>0</v>
          </cell>
          <cell r="N516">
            <v>0</v>
          </cell>
          <cell r="O516">
            <v>0</v>
          </cell>
          <cell r="P516">
            <v>0</v>
          </cell>
          <cell r="Q516">
            <v>95</v>
          </cell>
          <cell r="R516">
            <v>0</v>
          </cell>
          <cell r="S516">
            <v>0</v>
          </cell>
          <cell r="T516">
            <v>0</v>
          </cell>
          <cell r="U516">
            <v>0</v>
          </cell>
          <cell r="V516">
            <v>0</v>
          </cell>
          <cell r="W516">
            <v>0</v>
          </cell>
          <cell r="X516">
            <v>0</v>
          </cell>
        </row>
        <row r="517">
          <cell r="A517" t="str">
            <v>580205</v>
          </cell>
          <cell r="B517" t="str">
            <v>SACHEM</v>
          </cell>
          <cell r="C517">
            <v>240</v>
          </cell>
          <cell r="D517">
            <v>240</v>
          </cell>
          <cell r="E517" t="str">
            <v>Same</v>
          </cell>
          <cell r="F517" t="str">
            <v>Less Than</v>
          </cell>
          <cell r="G517">
            <v>0</v>
          </cell>
          <cell r="H517">
            <v>0</v>
          </cell>
          <cell r="I517">
            <v>0</v>
          </cell>
          <cell r="J517">
            <v>0</v>
          </cell>
          <cell r="K517">
            <v>0</v>
          </cell>
          <cell r="L517">
            <v>0</v>
          </cell>
          <cell r="M517">
            <v>0</v>
          </cell>
          <cell r="N517">
            <v>240</v>
          </cell>
          <cell r="O517">
            <v>0</v>
          </cell>
          <cell r="P517">
            <v>0</v>
          </cell>
          <cell r="Q517">
            <v>0</v>
          </cell>
          <cell r="R517">
            <v>0</v>
          </cell>
          <cell r="S517">
            <v>0</v>
          </cell>
          <cell r="T517">
            <v>0</v>
          </cell>
          <cell r="U517">
            <v>0</v>
          </cell>
          <cell r="V517">
            <v>0</v>
          </cell>
          <cell r="W517">
            <v>0</v>
          </cell>
          <cell r="X517">
            <v>0</v>
          </cell>
        </row>
        <row r="518">
          <cell r="A518" t="str">
            <v>580206</v>
          </cell>
          <cell r="B518" t="str">
            <v>PORT JEFFERSON</v>
          </cell>
          <cell r="C518">
            <v>0</v>
          </cell>
          <cell r="D518">
            <v>0</v>
          </cell>
          <cell r="E518" t="str">
            <v>Same</v>
          </cell>
          <cell r="F518" t="str">
            <v>Less Than</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row>
        <row r="519">
          <cell r="A519" t="str">
            <v>580207</v>
          </cell>
          <cell r="B519" t="str">
            <v>MOUNT SINAI</v>
          </cell>
          <cell r="C519">
            <v>0</v>
          </cell>
          <cell r="D519">
            <v>0</v>
          </cell>
          <cell r="E519" t="str">
            <v>Same</v>
          </cell>
          <cell r="F519" t="str">
            <v>Less Than</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row>
        <row r="520">
          <cell r="A520" t="str">
            <v>580208</v>
          </cell>
          <cell r="B520" t="str">
            <v>MILLER PLACE</v>
          </cell>
          <cell r="C520">
            <v>0</v>
          </cell>
          <cell r="D520">
            <v>0</v>
          </cell>
          <cell r="E520" t="str">
            <v>Same</v>
          </cell>
          <cell r="F520" t="str">
            <v>Less Than</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row>
        <row r="521">
          <cell r="A521" t="str">
            <v>580209</v>
          </cell>
          <cell r="B521" t="str">
            <v>ROCKY POINT</v>
          </cell>
          <cell r="C521">
            <v>70</v>
          </cell>
          <cell r="D521">
            <v>70</v>
          </cell>
          <cell r="E521" t="str">
            <v>Same</v>
          </cell>
          <cell r="F521" t="str">
            <v>Less Than</v>
          </cell>
          <cell r="G521">
            <v>0</v>
          </cell>
          <cell r="H521">
            <v>0</v>
          </cell>
          <cell r="I521">
            <v>0</v>
          </cell>
          <cell r="J521">
            <v>0</v>
          </cell>
          <cell r="K521">
            <v>0</v>
          </cell>
          <cell r="L521">
            <v>0</v>
          </cell>
          <cell r="M521">
            <v>0</v>
          </cell>
          <cell r="N521">
            <v>70</v>
          </cell>
          <cell r="O521">
            <v>0</v>
          </cell>
          <cell r="P521">
            <v>0</v>
          </cell>
          <cell r="Q521">
            <v>0</v>
          </cell>
          <cell r="R521">
            <v>0</v>
          </cell>
          <cell r="S521">
            <v>0</v>
          </cell>
          <cell r="T521">
            <v>0</v>
          </cell>
          <cell r="U521">
            <v>0</v>
          </cell>
          <cell r="V521">
            <v>0</v>
          </cell>
          <cell r="W521">
            <v>0</v>
          </cell>
          <cell r="X521">
            <v>0</v>
          </cell>
        </row>
        <row r="522">
          <cell r="A522" t="str">
            <v>580211</v>
          </cell>
          <cell r="B522" t="str">
            <v>MIDDLE COUNTRY</v>
          </cell>
          <cell r="C522">
            <v>470</v>
          </cell>
          <cell r="D522">
            <v>470</v>
          </cell>
          <cell r="E522" t="str">
            <v>Same</v>
          </cell>
          <cell r="F522" t="str">
            <v>Less Than</v>
          </cell>
          <cell r="G522">
            <v>0</v>
          </cell>
          <cell r="H522">
            <v>29</v>
          </cell>
          <cell r="I522">
            <v>0</v>
          </cell>
          <cell r="J522">
            <v>0</v>
          </cell>
          <cell r="K522">
            <v>345</v>
          </cell>
          <cell r="L522">
            <v>0</v>
          </cell>
          <cell r="M522">
            <v>0</v>
          </cell>
          <cell r="N522">
            <v>0</v>
          </cell>
          <cell r="O522">
            <v>0</v>
          </cell>
          <cell r="P522">
            <v>0</v>
          </cell>
          <cell r="Q522">
            <v>96</v>
          </cell>
          <cell r="R522">
            <v>0</v>
          </cell>
          <cell r="S522">
            <v>0</v>
          </cell>
          <cell r="T522">
            <v>0</v>
          </cell>
          <cell r="U522">
            <v>0</v>
          </cell>
          <cell r="V522">
            <v>0</v>
          </cell>
          <cell r="W522">
            <v>0</v>
          </cell>
          <cell r="X522">
            <v>0</v>
          </cell>
        </row>
        <row r="523">
          <cell r="A523" t="str">
            <v>580212</v>
          </cell>
          <cell r="B523" t="str">
            <v>LONGWOOD</v>
          </cell>
          <cell r="C523">
            <v>164</v>
          </cell>
          <cell r="D523">
            <v>164</v>
          </cell>
          <cell r="E523" t="str">
            <v>Same</v>
          </cell>
          <cell r="F523" t="str">
            <v>Less Than</v>
          </cell>
          <cell r="G523">
            <v>0</v>
          </cell>
          <cell r="H523">
            <v>0</v>
          </cell>
          <cell r="I523">
            <v>0</v>
          </cell>
          <cell r="J523">
            <v>0</v>
          </cell>
          <cell r="K523">
            <v>0</v>
          </cell>
          <cell r="L523">
            <v>0</v>
          </cell>
          <cell r="M523">
            <v>0</v>
          </cell>
          <cell r="N523">
            <v>163</v>
          </cell>
          <cell r="O523">
            <v>1</v>
          </cell>
          <cell r="P523">
            <v>0</v>
          </cell>
          <cell r="Q523">
            <v>0</v>
          </cell>
          <cell r="R523">
            <v>0</v>
          </cell>
          <cell r="S523">
            <v>0</v>
          </cell>
          <cell r="T523">
            <v>0</v>
          </cell>
          <cell r="U523">
            <v>0</v>
          </cell>
          <cell r="V523">
            <v>0</v>
          </cell>
          <cell r="W523">
            <v>0</v>
          </cell>
          <cell r="X523">
            <v>0</v>
          </cell>
        </row>
        <row r="524">
          <cell r="A524" t="str">
            <v>580224</v>
          </cell>
          <cell r="B524" t="str">
            <v>PATCHOGUE-MEDFORD</v>
          </cell>
          <cell r="C524">
            <v>142</v>
          </cell>
          <cell r="D524">
            <v>142</v>
          </cell>
          <cell r="E524" t="str">
            <v>Same</v>
          </cell>
          <cell r="F524" t="str">
            <v>Less Than</v>
          </cell>
          <cell r="G524">
            <v>0</v>
          </cell>
          <cell r="H524">
            <v>0</v>
          </cell>
          <cell r="I524">
            <v>0</v>
          </cell>
          <cell r="J524">
            <v>0</v>
          </cell>
          <cell r="K524">
            <v>0</v>
          </cell>
          <cell r="L524">
            <v>0</v>
          </cell>
          <cell r="M524">
            <v>0</v>
          </cell>
          <cell r="N524">
            <v>142</v>
          </cell>
          <cell r="O524">
            <v>0</v>
          </cell>
          <cell r="P524">
            <v>0</v>
          </cell>
          <cell r="Q524">
            <v>0</v>
          </cell>
          <cell r="R524">
            <v>0</v>
          </cell>
          <cell r="S524">
            <v>0</v>
          </cell>
          <cell r="T524">
            <v>0</v>
          </cell>
          <cell r="U524">
            <v>0</v>
          </cell>
          <cell r="V524">
            <v>0</v>
          </cell>
          <cell r="W524">
            <v>0</v>
          </cell>
          <cell r="X524">
            <v>0</v>
          </cell>
        </row>
        <row r="525">
          <cell r="A525" t="str">
            <v>580232</v>
          </cell>
          <cell r="B525" t="str">
            <v>WILLIAM FLOYD</v>
          </cell>
          <cell r="C525">
            <v>250</v>
          </cell>
          <cell r="D525">
            <v>250</v>
          </cell>
          <cell r="E525" t="str">
            <v>Same</v>
          </cell>
          <cell r="F525" t="str">
            <v>Less Than</v>
          </cell>
          <cell r="G525">
            <v>0</v>
          </cell>
          <cell r="H525">
            <v>0</v>
          </cell>
          <cell r="I525">
            <v>0</v>
          </cell>
          <cell r="J525">
            <v>0</v>
          </cell>
          <cell r="K525">
            <v>0</v>
          </cell>
          <cell r="L525">
            <v>0</v>
          </cell>
          <cell r="M525">
            <v>0</v>
          </cell>
          <cell r="N525">
            <v>250</v>
          </cell>
          <cell r="O525">
            <v>0</v>
          </cell>
          <cell r="P525">
            <v>0</v>
          </cell>
          <cell r="Q525">
            <v>0</v>
          </cell>
          <cell r="R525">
            <v>0</v>
          </cell>
          <cell r="S525">
            <v>0</v>
          </cell>
          <cell r="T525">
            <v>0</v>
          </cell>
          <cell r="U525">
            <v>0</v>
          </cell>
          <cell r="V525">
            <v>0</v>
          </cell>
          <cell r="W525">
            <v>0</v>
          </cell>
          <cell r="X525">
            <v>0</v>
          </cell>
        </row>
        <row r="526">
          <cell r="A526" t="str">
            <v>580233</v>
          </cell>
          <cell r="B526" t="str">
            <v>CENTER MORICHES</v>
          </cell>
          <cell r="C526">
            <v>45</v>
          </cell>
          <cell r="D526">
            <v>45</v>
          </cell>
          <cell r="E526" t="str">
            <v>Same</v>
          </cell>
          <cell r="F526" t="str">
            <v>Less Than</v>
          </cell>
          <cell r="G526">
            <v>0</v>
          </cell>
          <cell r="H526">
            <v>0</v>
          </cell>
          <cell r="I526">
            <v>0</v>
          </cell>
          <cell r="J526">
            <v>0</v>
          </cell>
          <cell r="K526">
            <v>0</v>
          </cell>
          <cell r="L526">
            <v>0</v>
          </cell>
          <cell r="M526">
            <v>0</v>
          </cell>
          <cell r="N526">
            <v>45</v>
          </cell>
          <cell r="O526">
            <v>0</v>
          </cell>
          <cell r="P526">
            <v>0</v>
          </cell>
          <cell r="Q526">
            <v>0</v>
          </cell>
          <cell r="R526">
            <v>0</v>
          </cell>
          <cell r="S526">
            <v>0</v>
          </cell>
          <cell r="T526">
            <v>0</v>
          </cell>
          <cell r="U526">
            <v>0</v>
          </cell>
          <cell r="V526">
            <v>0</v>
          </cell>
          <cell r="W526">
            <v>0</v>
          </cell>
          <cell r="X526">
            <v>0</v>
          </cell>
        </row>
        <row r="527">
          <cell r="A527" t="str">
            <v>580234</v>
          </cell>
          <cell r="B527" t="str">
            <v>EAST MORICHES</v>
          </cell>
          <cell r="C527">
            <v>27</v>
          </cell>
          <cell r="D527">
            <v>27</v>
          </cell>
          <cell r="E527" t="str">
            <v>Same</v>
          </cell>
          <cell r="F527" t="str">
            <v>Less Than</v>
          </cell>
          <cell r="G527">
            <v>0</v>
          </cell>
          <cell r="H527">
            <v>0</v>
          </cell>
          <cell r="I527">
            <v>0</v>
          </cell>
          <cell r="J527">
            <v>0</v>
          </cell>
          <cell r="K527">
            <v>0</v>
          </cell>
          <cell r="L527">
            <v>0</v>
          </cell>
          <cell r="M527">
            <v>0</v>
          </cell>
          <cell r="N527">
            <v>0</v>
          </cell>
          <cell r="O527">
            <v>0</v>
          </cell>
          <cell r="P527">
            <v>0</v>
          </cell>
          <cell r="Q527">
            <v>27</v>
          </cell>
          <cell r="R527">
            <v>0</v>
          </cell>
          <cell r="S527">
            <v>0</v>
          </cell>
          <cell r="T527">
            <v>0</v>
          </cell>
          <cell r="U527">
            <v>0</v>
          </cell>
          <cell r="V527">
            <v>0</v>
          </cell>
          <cell r="W527">
            <v>0</v>
          </cell>
          <cell r="X527">
            <v>0</v>
          </cell>
        </row>
        <row r="528">
          <cell r="A528" t="str">
            <v>580235</v>
          </cell>
          <cell r="B528" t="str">
            <v>SOUTH COUNTRY</v>
          </cell>
          <cell r="C528">
            <v>109</v>
          </cell>
          <cell r="D528">
            <v>109</v>
          </cell>
          <cell r="E528" t="str">
            <v>Same</v>
          </cell>
          <cell r="F528" t="str">
            <v>Less Than</v>
          </cell>
          <cell r="G528">
            <v>0</v>
          </cell>
          <cell r="H528">
            <v>33</v>
          </cell>
          <cell r="I528">
            <v>0</v>
          </cell>
          <cell r="J528">
            <v>0</v>
          </cell>
          <cell r="K528">
            <v>15</v>
          </cell>
          <cell r="L528">
            <v>0</v>
          </cell>
          <cell r="M528">
            <v>0</v>
          </cell>
          <cell r="N528">
            <v>13</v>
          </cell>
          <cell r="O528">
            <v>1</v>
          </cell>
          <cell r="P528">
            <v>0</v>
          </cell>
          <cell r="Q528">
            <v>47</v>
          </cell>
          <cell r="R528">
            <v>0</v>
          </cell>
          <cell r="S528">
            <v>0</v>
          </cell>
          <cell r="T528">
            <v>0</v>
          </cell>
          <cell r="U528">
            <v>0</v>
          </cell>
          <cell r="V528">
            <v>0</v>
          </cell>
          <cell r="W528">
            <v>0</v>
          </cell>
          <cell r="X528">
            <v>0</v>
          </cell>
        </row>
        <row r="529">
          <cell r="A529" t="str">
            <v>580301</v>
          </cell>
          <cell r="B529" t="str">
            <v>EAST HAMPTON</v>
          </cell>
          <cell r="C529">
            <v>57</v>
          </cell>
          <cell r="D529">
            <v>57</v>
          </cell>
          <cell r="E529" t="str">
            <v>Same</v>
          </cell>
          <cell r="F529" t="str">
            <v>Less Than</v>
          </cell>
          <cell r="G529">
            <v>0</v>
          </cell>
          <cell r="H529">
            <v>55</v>
          </cell>
          <cell r="I529">
            <v>2</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row>
        <row r="530">
          <cell r="A530" t="str">
            <v>580302</v>
          </cell>
          <cell r="B530" t="str">
            <v>WAINSCOTT</v>
          </cell>
          <cell r="C530">
            <v>0</v>
          </cell>
          <cell r="D530">
            <v>0</v>
          </cell>
          <cell r="E530" t="str">
            <v>Same</v>
          </cell>
          <cell r="F530" t="str">
            <v>Less Than</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row>
        <row r="531">
          <cell r="A531" t="str">
            <v>580303</v>
          </cell>
          <cell r="B531" t="str">
            <v>AMAGANSETT</v>
          </cell>
          <cell r="C531">
            <v>32</v>
          </cell>
          <cell r="D531">
            <v>18</v>
          </cell>
          <cell r="E531" t="str">
            <v>Different</v>
          </cell>
          <cell r="F531" t="str">
            <v>Greater Than</v>
          </cell>
          <cell r="G531">
            <v>0</v>
          </cell>
          <cell r="H531">
            <v>18</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row>
        <row r="532">
          <cell r="A532" t="str">
            <v>580304</v>
          </cell>
          <cell r="B532" t="str">
            <v>SPRINGS</v>
          </cell>
          <cell r="C532">
            <v>24</v>
          </cell>
          <cell r="D532">
            <v>24</v>
          </cell>
          <cell r="E532" t="str">
            <v>Same</v>
          </cell>
          <cell r="F532" t="str">
            <v>Less Than</v>
          </cell>
          <cell r="G532">
            <v>0</v>
          </cell>
          <cell r="H532">
            <v>24</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row>
        <row r="533">
          <cell r="A533" t="str">
            <v>580305</v>
          </cell>
          <cell r="B533" t="str">
            <v>SAG HARBOR</v>
          </cell>
          <cell r="C533">
            <v>45</v>
          </cell>
          <cell r="D533">
            <v>0</v>
          </cell>
          <cell r="E533" t="str">
            <v>Different</v>
          </cell>
          <cell r="F533" t="str">
            <v>Greater Than</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row>
        <row r="534">
          <cell r="A534" t="str">
            <v>580306</v>
          </cell>
          <cell r="B534" t="str">
            <v>MONTAUK</v>
          </cell>
          <cell r="C534">
            <v>35</v>
          </cell>
          <cell r="D534">
            <v>0</v>
          </cell>
          <cell r="E534" t="str">
            <v>Different</v>
          </cell>
          <cell r="F534" t="str">
            <v>Greater Than</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row>
        <row r="535">
          <cell r="A535" t="str">
            <v>580401</v>
          </cell>
          <cell r="B535" t="str">
            <v>ELWOOD</v>
          </cell>
          <cell r="C535">
            <v>0</v>
          </cell>
          <cell r="D535">
            <v>0</v>
          </cell>
          <cell r="E535" t="str">
            <v>Same</v>
          </cell>
          <cell r="F535" t="str">
            <v>Less Than</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row>
        <row r="536">
          <cell r="A536" t="str">
            <v>580402</v>
          </cell>
          <cell r="B536" t="str">
            <v>COLD SPRING HARBOR</v>
          </cell>
          <cell r="C536">
            <v>0</v>
          </cell>
          <cell r="D536">
            <v>0</v>
          </cell>
          <cell r="E536" t="str">
            <v>Same</v>
          </cell>
          <cell r="F536" t="str">
            <v>Less Than</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row>
        <row r="537">
          <cell r="A537" t="str">
            <v>580403</v>
          </cell>
          <cell r="B537" t="str">
            <v>HUNTINGTON</v>
          </cell>
          <cell r="C537">
            <v>84</v>
          </cell>
          <cell r="D537">
            <v>84</v>
          </cell>
          <cell r="E537" t="str">
            <v>Same</v>
          </cell>
          <cell r="F537" t="str">
            <v>Less Than</v>
          </cell>
          <cell r="G537">
            <v>0</v>
          </cell>
          <cell r="H537">
            <v>0</v>
          </cell>
          <cell r="I537">
            <v>0</v>
          </cell>
          <cell r="J537">
            <v>0</v>
          </cell>
          <cell r="K537">
            <v>0</v>
          </cell>
          <cell r="L537">
            <v>0</v>
          </cell>
          <cell r="M537">
            <v>0</v>
          </cell>
          <cell r="N537">
            <v>84</v>
          </cell>
          <cell r="O537">
            <v>0</v>
          </cell>
          <cell r="P537">
            <v>0</v>
          </cell>
          <cell r="Q537">
            <v>0</v>
          </cell>
          <cell r="R537">
            <v>0</v>
          </cell>
          <cell r="S537">
            <v>0</v>
          </cell>
          <cell r="T537">
            <v>0</v>
          </cell>
          <cell r="U537">
            <v>0</v>
          </cell>
          <cell r="V537">
            <v>0</v>
          </cell>
          <cell r="W537">
            <v>0</v>
          </cell>
          <cell r="X537">
            <v>0</v>
          </cell>
        </row>
        <row r="538">
          <cell r="A538" t="str">
            <v>580404</v>
          </cell>
          <cell r="B538" t="str">
            <v>NORTHPORT</v>
          </cell>
          <cell r="C538">
            <v>17</v>
          </cell>
          <cell r="D538">
            <v>17</v>
          </cell>
          <cell r="E538" t="str">
            <v>Same</v>
          </cell>
          <cell r="F538" t="str">
            <v>Less Than</v>
          </cell>
          <cell r="G538">
            <v>0</v>
          </cell>
          <cell r="H538">
            <v>0</v>
          </cell>
          <cell r="I538">
            <v>0</v>
          </cell>
          <cell r="J538">
            <v>0</v>
          </cell>
          <cell r="K538">
            <v>0</v>
          </cell>
          <cell r="L538">
            <v>0</v>
          </cell>
          <cell r="M538">
            <v>1</v>
          </cell>
          <cell r="N538">
            <v>16</v>
          </cell>
          <cell r="O538">
            <v>0</v>
          </cell>
          <cell r="P538">
            <v>0</v>
          </cell>
          <cell r="Q538">
            <v>0</v>
          </cell>
          <cell r="R538">
            <v>0</v>
          </cell>
          <cell r="S538">
            <v>0</v>
          </cell>
          <cell r="T538">
            <v>0</v>
          </cell>
          <cell r="U538">
            <v>0</v>
          </cell>
          <cell r="V538">
            <v>0</v>
          </cell>
          <cell r="W538">
            <v>0</v>
          </cell>
          <cell r="X538">
            <v>0</v>
          </cell>
        </row>
        <row r="539">
          <cell r="A539" t="str">
            <v>580405</v>
          </cell>
          <cell r="B539" t="str">
            <v>HALF HOLLOW HILLS</v>
          </cell>
          <cell r="C539">
            <v>150</v>
          </cell>
          <cell r="D539">
            <v>150</v>
          </cell>
          <cell r="E539" t="str">
            <v>Same</v>
          </cell>
          <cell r="F539" t="str">
            <v>Less Than</v>
          </cell>
          <cell r="G539">
            <v>0</v>
          </cell>
          <cell r="H539">
            <v>0</v>
          </cell>
          <cell r="I539">
            <v>0</v>
          </cell>
          <cell r="J539">
            <v>0</v>
          </cell>
          <cell r="K539">
            <v>0</v>
          </cell>
          <cell r="L539">
            <v>0</v>
          </cell>
          <cell r="M539">
            <v>6</v>
          </cell>
          <cell r="N539">
            <v>144</v>
          </cell>
          <cell r="O539">
            <v>0</v>
          </cell>
          <cell r="P539">
            <v>0</v>
          </cell>
          <cell r="Q539">
            <v>0</v>
          </cell>
          <cell r="R539">
            <v>0</v>
          </cell>
          <cell r="S539">
            <v>0</v>
          </cell>
          <cell r="T539">
            <v>0</v>
          </cell>
          <cell r="U539">
            <v>0</v>
          </cell>
          <cell r="V539">
            <v>0</v>
          </cell>
          <cell r="W539">
            <v>0</v>
          </cell>
          <cell r="X539">
            <v>0</v>
          </cell>
        </row>
        <row r="540">
          <cell r="A540" t="str">
            <v>580406</v>
          </cell>
          <cell r="B540" t="str">
            <v>HARBORFIELDS</v>
          </cell>
          <cell r="C540">
            <v>52</v>
          </cell>
          <cell r="D540">
            <v>52</v>
          </cell>
          <cell r="E540" t="str">
            <v>Same</v>
          </cell>
          <cell r="F540" t="str">
            <v>Less Than</v>
          </cell>
          <cell r="G540">
            <v>0</v>
          </cell>
          <cell r="H540">
            <v>0</v>
          </cell>
          <cell r="I540">
            <v>0</v>
          </cell>
          <cell r="J540">
            <v>0</v>
          </cell>
          <cell r="K540">
            <v>0</v>
          </cell>
          <cell r="L540">
            <v>0</v>
          </cell>
          <cell r="M540">
            <v>0</v>
          </cell>
          <cell r="N540">
            <v>52</v>
          </cell>
          <cell r="O540">
            <v>0</v>
          </cell>
          <cell r="P540">
            <v>0</v>
          </cell>
          <cell r="Q540">
            <v>0</v>
          </cell>
          <cell r="R540">
            <v>0</v>
          </cell>
          <cell r="S540">
            <v>0</v>
          </cell>
          <cell r="T540">
            <v>0</v>
          </cell>
          <cell r="U540">
            <v>0</v>
          </cell>
          <cell r="V540">
            <v>0</v>
          </cell>
          <cell r="W540">
            <v>0</v>
          </cell>
          <cell r="X540">
            <v>0</v>
          </cell>
        </row>
        <row r="541">
          <cell r="A541" t="str">
            <v>580410</v>
          </cell>
          <cell r="B541" t="str">
            <v>COMMACK</v>
          </cell>
          <cell r="C541">
            <v>112</v>
          </cell>
          <cell r="D541">
            <v>112</v>
          </cell>
          <cell r="E541" t="str">
            <v>Same</v>
          </cell>
          <cell r="F541" t="str">
            <v>Less Than</v>
          </cell>
          <cell r="G541">
            <v>0</v>
          </cell>
          <cell r="H541">
            <v>0</v>
          </cell>
          <cell r="I541">
            <v>0</v>
          </cell>
          <cell r="J541">
            <v>0</v>
          </cell>
          <cell r="K541">
            <v>0</v>
          </cell>
          <cell r="L541">
            <v>0</v>
          </cell>
          <cell r="M541">
            <v>0</v>
          </cell>
          <cell r="N541">
            <v>112</v>
          </cell>
          <cell r="O541">
            <v>0</v>
          </cell>
          <cell r="P541">
            <v>0</v>
          </cell>
          <cell r="Q541">
            <v>0</v>
          </cell>
          <cell r="R541">
            <v>0</v>
          </cell>
          <cell r="S541">
            <v>0</v>
          </cell>
          <cell r="T541">
            <v>0</v>
          </cell>
          <cell r="U541">
            <v>0</v>
          </cell>
          <cell r="V541">
            <v>0</v>
          </cell>
          <cell r="W541">
            <v>0</v>
          </cell>
          <cell r="X541">
            <v>0</v>
          </cell>
        </row>
        <row r="542">
          <cell r="A542" t="str">
            <v>580413</v>
          </cell>
          <cell r="B542" t="str">
            <v>SOUTH HUNTINGTON</v>
          </cell>
          <cell r="C542">
            <v>78</v>
          </cell>
          <cell r="D542">
            <v>78</v>
          </cell>
          <cell r="E542" t="str">
            <v>Same</v>
          </cell>
          <cell r="F542" t="str">
            <v>Less Than</v>
          </cell>
          <cell r="G542">
            <v>0</v>
          </cell>
          <cell r="H542">
            <v>30</v>
          </cell>
          <cell r="I542">
            <v>0</v>
          </cell>
          <cell r="J542">
            <v>0</v>
          </cell>
          <cell r="K542">
            <v>0</v>
          </cell>
          <cell r="L542">
            <v>0</v>
          </cell>
          <cell r="M542">
            <v>0</v>
          </cell>
          <cell r="N542">
            <v>48</v>
          </cell>
          <cell r="O542">
            <v>0</v>
          </cell>
          <cell r="P542">
            <v>0</v>
          </cell>
          <cell r="Q542">
            <v>0</v>
          </cell>
          <cell r="R542">
            <v>0</v>
          </cell>
          <cell r="S542">
            <v>0</v>
          </cell>
          <cell r="T542">
            <v>0</v>
          </cell>
          <cell r="U542">
            <v>0</v>
          </cell>
          <cell r="V542">
            <v>0</v>
          </cell>
          <cell r="W542">
            <v>0</v>
          </cell>
          <cell r="X542">
            <v>0</v>
          </cell>
        </row>
        <row r="543">
          <cell r="A543" t="str">
            <v>580501</v>
          </cell>
          <cell r="B543" t="str">
            <v>BAY SHORE</v>
          </cell>
          <cell r="C543">
            <v>258</v>
          </cell>
          <cell r="D543">
            <v>148</v>
          </cell>
          <cell r="E543" t="str">
            <v>Different</v>
          </cell>
          <cell r="F543" t="str">
            <v>Greater Than</v>
          </cell>
          <cell r="G543">
            <v>0</v>
          </cell>
          <cell r="H543">
            <v>0</v>
          </cell>
          <cell r="I543">
            <v>0</v>
          </cell>
          <cell r="J543">
            <v>0</v>
          </cell>
          <cell r="K543">
            <v>0</v>
          </cell>
          <cell r="L543">
            <v>0</v>
          </cell>
          <cell r="M543">
            <v>0</v>
          </cell>
          <cell r="N543">
            <v>0</v>
          </cell>
          <cell r="O543">
            <v>0</v>
          </cell>
          <cell r="P543">
            <v>0</v>
          </cell>
          <cell r="Q543">
            <v>148</v>
          </cell>
          <cell r="R543">
            <v>0</v>
          </cell>
          <cell r="S543">
            <v>0</v>
          </cell>
          <cell r="T543">
            <v>0</v>
          </cell>
          <cell r="U543">
            <v>0</v>
          </cell>
          <cell r="V543">
            <v>0</v>
          </cell>
          <cell r="W543">
            <v>0</v>
          </cell>
          <cell r="X543">
            <v>0</v>
          </cell>
        </row>
        <row r="544">
          <cell r="A544" t="str">
            <v>580502</v>
          </cell>
          <cell r="B544" t="str">
            <v>ISLIP</v>
          </cell>
          <cell r="C544">
            <v>0</v>
          </cell>
          <cell r="D544">
            <v>0</v>
          </cell>
          <cell r="E544" t="str">
            <v>Same</v>
          </cell>
          <cell r="F544" t="str">
            <v>Less Than</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row>
        <row r="545">
          <cell r="A545" t="str">
            <v>580503</v>
          </cell>
          <cell r="B545" t="str">
            <v>EAST ISLIP</v>
          </cell>
          <cell r="C545">
            <v>81</v>
          </cell>
          <cell r="D545">
            <v>81</v>
          </cell>
          <cell r="E545" t="str">
            <v>Same</v>
          </cell>
          <cell r="F545" t="str">
            <v>Less Than</v>
          </cell>
          <cell r="G545">
            <v>0</v>
          </cell>
          <cell r="H545">
            <v>0</v>
          </cell>
          <cell r="I545">
            <v>0</v>
          </cell>
          <cell r="J545">
            <v>0</v>
          </cell>
          <cell r="K545">
            <v>0</v>
          </cell>
          <cell r="L545">
            <v>0</v>
          </cell>
          <cell r="M545">
            <v>0</v>
          </cell>
          <cell r="N545">
            <v>81</v>
          </cell>
          <cell r="O545">
            <v>0</v>
          </cell>
          <cell r="P545">
            <v>0</v>
          </cell>
          <cell r="Q545">
            <v>0</v>
          </cell>
          <cell r="R545">
            <v>0</v>
          </cell>
          <cell r="S545">
            <v>0</v>
          </cell>
          <cell r="T545">
            <v>0</v>
          </cell>
          <cell r="U545">
            <v>0</v>
          </cell>
          <cell r="V545">
            <v>0</v>
          </cell>
          <cell r="W545">
            <v>0</v>
          </cell>
          <cell r="X545">
            <v>0</v>
          </cell>
        </row>
        <row r="546">
          <cell r="A546" t="str">
            <v>580504</v>
          </cell>
          <cell r="B546" t="str">
            <v>SAYVILLE</v>
          </cell>
          <cell r="C546">
            <v>0</v>
          </cell>
          <cell r="D546">
            <v>0</v>
          </cell>
          <cell r="E546" t="str">
            <v>Same</v>
          </cell>
          <cell r="F546" t="str">
            <v>Less Than</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row>
        <row r="547">
          <cell r="A547" t="str">
            <v>580505</v>
          </cell>
          <cell r="B547" t="str">
            <v>BAYPORT BLUE POINT</v>
          </cell>
          <cell r="C547">
            <v>0</v>
          </cell>
          <cell r="D547">
            <v>0</v>
          </cell>
          <cell r="E547" t="str">
            <v>Same</v>
          </cell>
          <cell r="F547" t="str">
            <v>Less Than</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row>
        <row r="548">
          <cell r="A548" t="str">
            <v>580506</v>
          </cell>
          <cell r="B548" t="str">
            <v>HAUPPAUGE</v>
          </cell>
          <cell r="C548">
            <v>0</v>
          </cell>
          <cell r="D548">
            <v>0</v>
          </cell>
          <cell r="E548" t="str">
            <v>Same</v>
          </cell>
          <cell r="F548" t="str">
            <v>Less Than</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row>
        <row r="549">
          <cell r="A549" t="str">
            <v>580507</v>
          </cell>
          <cell r="B549" t="str">
            <v>CONNETQUOT</v>
          </cell>
          <cell r="C549">
            <v>130</v>
          </cell>
          <cell r="D549">
            <v>129</v>
          </cell>
          <cell r="E549" t="str">
            <v>Different</v>
          </cell>
          <cell r="F549" t="str">
            <v>Greater Than</v>
          </cell>
          <cell r="G549">
            <v>0</v>
          </cell>
          <cell r="H549">
            <v>0</v>
          </cell>
          <cell r="I549">
            <v>0</v>
          </cell>
          <cell r="J549">
            <v>0</v>
          </cell>
          <cell r="K549">
            <v>0</v>
          </cell>
          <cell r="L549">
            <v>0</v>
          </cell>
          <cell r="M549">
            <v>0</v>
          </cell>
          <cell r="N549">
            <v>129</v>
          </cell>
          <cell r="O549">
            <v>0</v>
          </cell>
          <cell r="P549">
            <v>0</v>
          </cell>
          <cell r="Q549">
            <v>0</v>
          </cell>
          <cell r="R549">
            <v>0</v>
          </cell>
          <cell r="S549">
            <v>0</v>
          </cell>
          <cell r="T549">
            <v>0</v>
          </cell>
          <cell r="U549">
            <v>0</v>
          </cell>
          <cell r="V549">
            <v>0</v>
          </cell>
          <cell r="W549">
            <v>0</v>
          </cell>
          <cell r="X549">
            <v>0</v>
          </cell>
        </row>
        <row r="550">
          <cell r="A550" t="str">
            <v>580509</v>
          </cell>
          <cell r="B550" t="str">
            <v>WEST ISLIP</v>
          </cell>
          <cell r="C550">
            <v>128</v>
          </cell>
          <cell r="D550">
            <v>0</v>
          </cell>
          <cell r="E550" t="str">
            <v>Different</v>
          </cell>
          <cell r="F550" t="str">
            <v>Greater Than</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row>
        <row r="551">
          <cell r="A551" t="str">
            <v>580512</v>
          </cell>
          <cell r="B551" t="str">
            <v>BRENTWOOD</v>
          </cell>
          <cell r="C551">
            <v>388</v>
          </cell>
          <cell r="D551">
            <v>388</v>
          </cell>
          <cell r="E551" t="str">
            <v>Same</v>
          </cell>
          <cell r="F551" t="str">
            <v>Less Than</v>
          </cell>
          <cell r="G551">
            <v>0</v>
          </cell>
          <cell r="H551">
            <v>0</v>
          </cell>
          <cell r="I551">
            <v>0</v>
          </cell>
          <cell r="J551">
            <v>0</v>
          </cell>
          <cell r="K551">
            <v>0</v>
          </cell>
          <cell r="L551">
            <v>0</v>
          </cell>
          <cell r="M551">
            <v>0</v>
          </cell>
          <cell r="N551">
            <v>91</v>
          </cell>
          <cell r="O551">
            <v>0</v>
          </cell>
          <cell r="P551">
            <v>1</v>
          </cell>
          <cell r="Q551">
            <v>296</v>
          </cell>
          <cell r="R551">
            <v>0</v>
          </cell>
          <cell r="S551">
            <v>0</v>
          </cell>
          <cell r="T551">
            <v>0</v>
          </cell>
          <cell r="U551">
            <v>0</v>
          </cell>
          <cell r="V551">
            <v>0</v>
          </cell>
          <cell r="W551">
            <v>0</v>
          </cell>
          <cell r="X551">
            <v>0</v>
          </cell>
        </row>
        <row r="552">
          <cell r="A552" t="str">
            <v>580513</v>
          </cell>
          <cell r="B552" t="str">
            <v>CENTRAL ISLIP</v>
          </cell>
          <cell r="C552">
            <v>218</v>
          </cell>
          <cell r="D552">
            <v>213</v>
          </cell>
          <cell r="E552" t="str">
            <v>Different</v>
          </cell>
          <cell r="F552" t="str">
            <v>Greater Than</v>
          </cell>
          <cell r="G552">
            <v>0</v>
          </cell>
          <cell r="H552">
            <v>134</v>
          </cell>
          <cell r="I552">
            <v>0</v>
          </cell>
          <cell r="J552">
            <v>0</v>
          </cell>
          <cell r="K552">
            <v>36</v>
          </cell>
          <cell r="L552">
            <v>0</v>
          </cell>
          <cell r="M552">
            <v>0</v>
          </cell>
          <cell r="N552">
            <v>43</v>
          </cell>
          <cell r="O552">
            <v>0</v>
          </cell>
          <cell r="P552">
            <v>0</v>
          </cell>
          <cell r="Q552">
            <v>0</v>
          </cell>
          <cell r="R552">
            <v>0</v>
          </cell>
          <cell r="S552">
            <v>0</v>
          </cell>
          <cell r="T552">
            <v>0</v>
          </cell>
          <cell r="U552">
            <v>0</v>
          </cell>
          <cell r="V552">
            <v>0</v>
          </cell>
          <cell r="W552">
            <v>0</v>
          </cell>
          <cell r="X552">
            <v>0</v>
          </cell>
        </row>
        <row r="553">
          <cell r="A553" t="str">
            <v>580514</v>
          </cell>
          <cell r="B553" t="str">
            <v>FIRE ISLAND</v>
          </cell>
          <cell r="C553">
            <v>0</v>
          </cell>
          <cell r="D553">
            <v>0</v>
          </cell>
          <cell r="E553" t="str">
            <v>Same</v>
          </cell>
          <cell r="F553" t="str">
            <v>Less Than</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row>
        <row r="554">
          <cell r="A554" t="str">
            <v>580601</v>
          </cell>
          <cell r="B554" t="str">
            <v>SHOREHAM-WADING R</v>
          </cell>
          <cell r="C554">
            <v>0</v>
          </cell>
          <cell r="D554">
            <v>0</v>
          </cell>
          <cell r="E554" t="str">
            <v>Same</v>
          </cell>
          <cell r="F554" t="str">
            <v>Less Than</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row>
        <row r="555">
          <cell r="A555" t="str">
            <v>580602</v>
          </cell>
          <cell r="B555" t="str">
            <v>RIVERHEAD</v>
          </cell>
          <cell r="C555">
            <v>147</v>
          </cell>
          <cell r="D555">
            <v>147</v>
          </cell>
          <cell r="E555" t="str">
            <v>Same</v>
          </cell>
          <cell r="F555" t="str">
            <v>Less Than</v>
          </cell>
          <cell r="G555">
            <v>0</v>
          </cell>
          <cell r="H555">
            <v>0</v>
          </cell>
          <cell r="I555">
            <v>0</v>
          </cell>
          <cell r="J555">
            <v>0</v>
          </cell>
          <cell r="K555">
            <v>0</v>
          </cell>
          <cell r="L555">
            <v>0</v>
          </cell>
          <cell r="M555">
            <v>0</v>
          </cell>
          <cell r="N555">
            <v>147</v>
          </cell>
          <cell r="O555">
            <v>0</v>
          </cell>
          <cell r="P555">
            <v>0</v>
          </cell>
          <cell r="Q555">
            <v>0</v>
          </cell>
          <cell r="R555">
            <v>0</v>
          </cell>
          <cell r="S555">
            <v>0</v>
          </cell>
          <cell r="T555">
            <v>0</v>
          </cell>
          <cell r="U555">
            <v>0</v>
          </cell>
          <cell r="V555">
            <v>0</v>
          </cell>
          <cell r="W555">
            <v>0</v>
          </cell>
          <cell r="X555">
            <v>0</v>
          </cell>
        </row>
        <row r="556">
          <cell r="A556" t="str">
            <v>580603</v>
          </cell>
          <cell r="B556" t="str">
            <v>LITTLE FLOWER</v>
          </cell>
          <cell r="C556">
            <v>0</v>
          </cell>
          <cell r="D556">
            <v>0</v>
          </cell>
          <cell r="E556" t="str">
            <v>Same</v>
          </cell>
          <cell r="F556" t="str">
            <v>Less Than</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row>
        <row r="557">
          <cell r="A557" t="str">
            <v>580701</v>
          </cell>
          <cell r="B557" t="str">
            <v>SHELTER ISLAND</v>
          </cell>
          <cell r="C557">
            <v>15</v>
          </cell>
          <cell r="D557">
            <v>0</v>
          </cell>
          <cell r="E557" t="str">
            <v>Different</v>
          </cell>
          <cell r="F557" t="str">
            <v>Greater Than</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row>
        <row r="558">
          <cell r="A558" t="str">
            <v>580801</v>
          </cell>
          <cell r="B558" t="str">
            <v>SMITHTOWN</v>
          </cell>
          <cell r="C558">
            <v>1</v>
          </cell>
          <cell r="D558">
            <v>0</v>
          </cell>
          <cell r="E558" t="str">
            <v>Different</v>
          </cell>
          <cell r="F558" t="str">
            <v>Greater Than</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row>
        <row r="559">
          <cell r="A559" t="str">
            <v>580805</v>
          </cell>
          <cell r="B559" t="str">
            <v>KINGS PARK</v>
          </cell>
          <cell r="C559">
            <v>0</v>
          </cell>
          <cell r="D559">
            <v>0</v>
          </cell>
          <cell r="E559" t="str">
            <v>Same</v>
          </cell>
          <cell r="F559" t="str">
            <v>Less Than</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row>
        <row r="560">
          <cell r="A560" t="str">
            <v>580901</v>
          </cell>
          <cell r="B560" t="str">
            <v>REMSENBURG</v>
          </cell>
          <cell r="C560">
            <v>11</v>
          </cell>
          <cell r="D560">
            <v>11</v>
          </cell>
          <cell r="E560" t="str">
            <v>Same</v>
          </cell>
          <cell r="F560" t="str">
            <v>Less Than</v>
          </cell>
          <cell r="G560">
            <v>0</v>
          </cell>
          <cell r="H560">
            <v>0</v>
          </cell>
          <cell r="I560">
            <v>0</v>
          </cell>
          <cell r="J560">
            <v>0</v>
          </cell>
          <cell r="K560">
            <v>0</v>
          </cell>
          <cell r="L560">
            <v>0</v>
          </cell>
          <cell r="M560">
            <v>0</v>
          </cell>
          <cell r="N560">
            <v>11</v>
          </cell>
          <cell r="O560">
            <v>0</v>
          </cell>
          <cell r="P560">
            <v>0</v>
          </cell>
          <cell r="Q560">
            <v>0</v>
          </cell>
          <cell r="R560">
            <v>0</v>
          </cell>
          <cell r="S560">
            <v>0</v>
          </cell>
          <cell r="T560">
            <v>0</v>
          </cell>
          <cell r="U560">
            <v>0</v>
          </cell>
          <cell r="V560">
            <v>0</v>
          </cell>
          <cell r="W560">
            <v>0</v>
          </cell>
          <cell r="X560">
            <v>0</v>
          </cell>
        </row>
        <row r="561">
          <cell r="A561" t="str">
            <v>580902</v>
          </cell>
          <cell r="B561" t="str">
            <v>WESTHAMPTON BEACH</v>
          </cell>
          <cell r="C561">
            <v>24</v>
          </cell>
          <cell r="D561">
            <v>24</v>
          </cell>
          <cell r="E561" t="str">
            <v>Same</v>
          </cell>
          <cell r="F561" t="str">
            <v>Less Than</v>
          </cell>
          <cell r="G561">
            <v>0</v>
          </cell>
          <cell r="H561">
            <v>0</v>
          </cell>
          <cell r="I561">
            <v>0</v>
          </cell>
          <cell r="J561">
            <v>0</v>
          </cell>
          <cell r="K561">
            <v>0</v>
          </cell>
          <cell r="L561">
            <v>0</v>
          </cell>
          <cell r="M561">
            <v>0</v>
          </cell>
          <cell r="N561">
            <v>24</v>
          </cell>
          <cell r="O561">
            <v>0</v>
          </cell>
          <cell r="P561">
            <v>0</v>
          </cell>
          <cell r="Q561">
            <v>0</v>
          </cell>
          <cell r="R561">
            <v>0</v>
          </cell>
          <cell r="S561">
            <v>0</v>
          </cell>
          <cell r="T561">
            <v>0</v>
          </cell>
          <cell r="U561">
            <v>0</v>
          </cell>
          <cell r="V561">
            <v>0</v>
          </cell>
          <cell r="W561">
            <v>0</v>
          </cell>
          <cell r="X561">
            <v>0</v>
          </cell>
        </row>
        <row r="562">
          <cell r="A562" t="str">
            <v>580903</v>
          </cell>
          <cell r="B562" t="str">
            <v>QUOGUE</v>
          </cell>
          <cell r="C562">
            <v>14</v>
          </cell>
          <cell r="D562">
            <v>0</v>
          </cell>
          <cell r="E562" t="str">
            <v>Different</v>
          </cell>
          <cell r="F562" t="str">
            <v>Greater Than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row>
        <row r="563">
          <cell r="A563" t="str">
            <v>580905</v>
          </cell>
          <cell r="B563" t="str">
            <v>HAMPTON BAYS</v>
          </cell>
          <cell r="C563">
            <v>38</v>
          </cell>
          <cell r="D563">
            <v>29</v>
          </cell>
          <cell r="E563" t="str">
            <v>Different</v>
          </cell>
          <cell r="F563" t="str">
            <v>Greater Than</v>
          </cell>
          <cell r="G563">
            <v>0</v>
          </cell>
          <cell r="H563">
            <v>0</v>
          </cell>
          <cell r="I563">
            <v>0</v>
          </cell>
          <cell r="J563">
            <v>0</v>
          </cell>
          <cell r="K563">
            <v>0</v>
          </cell>
          <cell r="L563">
            <v>0</v>
          </cell>
          <cell r="M563">
            <v>0</v>
          </cell>
          <cell r="N563">
            <v>28</v>
          </cell>
          <cell r="O563">
            <v>1</v>
          </cell>
          <cell r="P563">
            <v>0</v>
          </cell>
          <cell r="Q563">
            <v>0</v>
          </cell>
          <cell r="R563">
            <v>0</v>
          </cell>
          <cell r="S563">
            <v>0</v>
          </cell>
          <cell r="T563">
            <v>0</v>
          </cell>
          <cell r="U563">
            <v>0</v>
          </cell>
          <cell r="V563">
            <v>0</v>
          </cell>
          <cell r="W563">
            <v>0</v>
          </cell>
          <cell r="X563">
            <v>0</v>
          </cell>
        </row>
        <row r="564">
          <cell r="A564" t="str">
            <v>580906</v>
          </cell>
          <cell r="B564" t="str">
            <v>SOUTHAMPTON</v>
          </cell>
          <cell r="C564">
            <v>29</v>
          </cell>
          <cell r="D564">
            <v>30</v>
          </cell>
          <cell r="E564" t="str">
            <v>Different</v>
          </cell>
          <cell r="F564" t="str">
            <v>Less Than</v>
          </cell>
          <cell r="G564">
            <v>0</v>
          </cell>
          <cell r="H564">
            <v>29</v>
          </cell>
          <cell r="I564">
            <v>0</v>
          </cell>
          <cell r="J564">
            <v>0</v>
          </cell>
          <cell r="K564">
            <v>0</v>
          </cell>
          <cell r="L564">
            <v>0</v>
          </cell>
          <cell r="M564">
            <v>0</v>
          </cell>
          <cell r="N564">
            <v>0</v>
          </cell>
          <cell r="O564">
            <v>0</v>
          </cell>
          <cell r="P564">
            <v>0</v>
          </cell>
          <cell r="Q564">
            <v>0</v>
          </cell>
          <cell r="R564">
            <v>0</v>
          </cell>
          <cell r="S564">
            <v>0</v>
          </cell>
          <cell r="T564">
            <v>1</v>
          </cell>
          <cell r="U564">
            <v>0</v>
          </cell>
          <cell r="V564">
            <v>0</v>
          </cell>
          <cell r="W564">
            <v>0</v>
          </cell>
          <cell r="X564">
            <v>0</v>
          </cell>
        </row>
        <row r="565">
          <cell r="A565" t="str">
            <v>580909</v>
          </cell>
          <cell r="B565" t="str">
            <v>BRIDGEHAMPTON</v>
          </cell>
          <cell r="C565">
            <v>7</v>
          </cell>
          <cell r="D565">
            <v>0</v>
          </cell>
          <cell r="E565" t="str">
            <v>Different</v>
          </cell>
          <cell r="F565" t="str">
            <v>Greater Than</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row>
        <row r="566">
          <cell r="A566" t="str">
            <v>580910</v>
          </cell>
          <cell r="B566" t="str">
            <v>SAGAPONACK</v>
          </cell>
          <cell r="C566">
            <v>0</v>
          </cell>
          <cell r="D566">
            <v>0</v>
          </cell>
          <cell r="E566" t="str">
            <v>Same</v>
          </cell>
          <cell r="F566" t="str">
            <v>Less Than</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row>
        <row r="567">
          <cell r="A567" t="str">
            <v>580912</v>
          </cell>
          <cell r="B567" t="str">
            <v>ESTPRT-S MANOR CSD</v>
          </cell>
          <cell r="C567">
            <v>50</v>
          </cell>
          <cell r="D567">
            <v>50</v>
          </cell>
          <cell r="E567" t="str">
            <v>Same</v>
          </cell>
          <cell r="F567" t="str">
            <v>Less Than</v>
          </cell>
          <cell r="G567">
            <v>0</v>
          </cell>
          <cell r="H567">
            <v>0</v>
          </cell>
          <cell r="I567">
            <v>0</v>
          </cell>
          <cell r="J567">
            <v>0</v>
          </cell>
          <cell r="K567">
            <v>0</v>
          </cell>
          <cell r="L567">
            <v>0</v>
          </cell>
          <cell r="M567">
            <v>0</v>
          </cell>
          <cell r="N567">
            <v>49</v>
          </cell>
          <cell r="O567">
            <v>1</v>
          </cell>
          <cell r="P567">
            <v>0</v>
          </cell>
          <cell r="Q567">
            <v>0</v>
          </cell>
          <cell r="R567">
            <v>0</v>
          </cell>
          <cell r="S567">
            <v>0</v>
          </cell>
          <cell r="T567">
            <v>0</v>
          </cell>
          <cell r="U567">
            <v>0</v>
          </cell>
          <cell r="V567">
            <v>0</v>
          </cell>
          <cell r="W567">
            <v>0</v>
          </cell>
          <cell r="X567">
            <v>0</v>
          </cell>
        </row>
        <row r="568">
          <cell r="A568" t="str">
            <v>580913</v>
          </cell>
          <cell r="B568" t="str">
            <v>TUCKAHOE COMMON</v>
          </cell>
          <cell r="C568">
            <v>22</v>
          </cell>
          <cell r="D568">
            <v>22</v>
          </cell>
          <cell r="E568" t="str">
            <v>Same</v>
          </cell>
          <cell r="F568" t="str">
            <v>Less Than</v>
          </cell>
          <cell r="G568">
            <v>0</v>
          </cell>
          <cell r="H568">
            <v>0</v>
          </cell>
          <cell r="I568">
            <v>0</v>
          </cell>
          <cell r="J568">
            <v>0</v>
          </cell>
          <cell r="K568">
            <v>20</v>
          </cell>
          <cell r="L568">
            <v>2</v>
          </cell>
          <cell r="M568">
            <v>0</v>
          </cell>
          <cell r="N568">
            <v>0</v>
          </cell>
          <cell r="O568">
            <v>0</v>
          </cell>
          <cell r="P568">
            <v>0</v>
          </cell>
          <cell r="Q568">
            <v>0</v>
          </cell>
          <cell r="R568">
            <v>0</v>
          </cell>
          <cell r="S568">
            <v>0</v>
          </cell>
          <cell r="T568">
            <v>0</v>
          </cell>
          <cell r="U568">
            <v>0</v>
          </cell>
          <cell r="V568">
            <v>0</v>
          </cell>
          <cell r="W568">
            <v>0</v>
          </cell>
          <cell r="X568">
            <v>0</v>
          </cell>
        </row>
        <row r="569">
          <cell r="A569" t="str">
            <v>580917</v>
          </cell>
          <cell r="B569" t="str">
            <v>EAST QUOGUE</v>
          </cell>
          <cell r="C569">
            <v>0</v>
          </cell>
          <cell r="D569">
            <v>0</v>
          </cell>
          <cell r="E569" t="str">
            <v>Same</v>
          </cell>
          <cell r="F569" t="str">
            <v>Less Than</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row>
        <row r="570">
          <cell r="A570" t="str">
            <v>581002</v>
          </cell>
          <cell r="B570" t="str">
            <v>OYSTERPONDS</v>
          </cell>
          <cell r="C570">
            <v>12</v>
          </cell>
          <cell r="D570">
            <v>0</v>
          </cell>
          <cell r="E570" t="str">
            <v>Different</v>
          </cell>
          <cell r="F570" t="str">
            <v>Greater Than</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row>
        <row r="571">
          <cell r="A571" t="str">
            <v>581004</v>
          </cell>
          <cell r="B571" t="str">
            <v>FISHERS ISLAND</v>
          </cell>
          <cell r="C571">
            <v>2</v>
          </cell>
          <cell r="D571">
            <v>0</v>
          </cell>
          <cell r="E571" t="str">
            <v>Different</v>
          </cell>
          <cell r="F571" t="str">
            <v>Greater Than</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row>
        <row r="572">
          <cell r="A572" t="str">
            <v>581005</v>
          </cell>
          <cell r="B572" t="str">
            <v>SOUTHOLD</v>
          </cell>
          <cell r="C572">
            <v>13</v>
          </cell>
          <cell r="D572">
            <v>13</v>
          </cell>
          <cell r="E572" t="str">
            <v>Same</v>
          </cell>
          <cell r="F572" t="str">
            <v>Less Than</v>
          </cell>
          <cell r="G572">
            <v>0</v>
          </cell>
          <cell r="H572">
            <v>0</v>
          </cell>
          <cell r="I572">
            <v>0</v>
          </cell>
          <cell r="J572">
            <v>0</v>
          </cell>
          <cell r="K572">
            <v>0</v>
          </cell>
          <cell r="L572">
            <v>0</v>
          </cell>
          <cell r="M572">
            <v>0</v>
          </cell>
          <cell r="N572">
            <v>13</v>
          </cell>
          <cell r="O572">
            <v>0</v>
          </cell>
          <cell r="P572">
            <v>0</v>
          </cell>
          <cell r="Q572">
            <v>0</v>
          </cell>
          <cell r="R572">
            <v>0</v>
          </cell>
          <cell r="S572">
            <v>0</v>
          </cell>
          <cell r="T572">
            <v>0</v>
          </cell>
          <cell r="U572">
            <v>0</v>
          </cell>
          <cell r="V572">
            <v>0</v>
          </cell>
          <cell r="W572">
            <v>0</v>
          </cell>
          <cell r="X572">
            <v>0</v>
          </cell>
        </row>
        <row r="573">
          <cell r="A573" t="str">
            <v>581010</v>
          </cell>
          <cell r="B573" t="str">
            <v>GREENPORT</v>
          </cell>
          <cell r="C573">
            <v>30</v>
          </cell>
          <cell r="D573">
            <v>0</v>
          </cell>
          <cell r="E573" t="str">
            <v>Different</v>
          </cell>
          <cell r="F573" t="str">
            <v>Greater Than</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row>
        <row r="574">
          <cell r="A574" t="str">
            <v>581012</v>
          </cell>
          <cell r="B574" t="str">
            <v>MATTITUCK</v>
          </cell>
          <cell r="C574">
            <v>25</v>
          </cell>
          <cell r="D574">
            <v>25</v>
          </cell>
          <cell r="E574" t="str">
            <v>Same</v>
          </cell>
          <cell r="F574" t="str">
            <v>Less Than</v>
          </cell>
          <cell r="G574">
            <v>0</v>
          </cell>
          <cell r="H574">
            <v>0</v>
          </cell>
          <cell r="I574">
            <v>0</v>
          </cell>
          <cell r="J574">
            <v>0</v>
          </cell>
          <cell r="K574">
            <v>0</v>
          </cell>
          <cell r="L574">
            <v>0</v>
          </cell>
          <cell r="M574">
            <v>0</v>
          </cell>
          <cell r="N574">
            <v>25</v>
          </cell>
          <cell r="O574">
            <v>0</v>
          </cell>
          <cell r="P574">
            <v>0</v>
          </cell>
          <cell r="Q574">
            <v>0</v>
          </cell>
          <cell r="R574">
            <v>0</v>
          </cell>
          <cell r="S574">
            <v>0</v>
          </cell>
          <cell r="T574">
            <v>0</v>
          </cell>
          <cell r="U574">
            <v>0</v>
          </cell>
          <cell r="V574">
            <v>0</v>
          </cell>
          <cell r="W574">
            <v>0</v>
          </cell>
          <cell r="X574">
            <v>0</v>
          </cell>
        </row>
        <row r="575">
          <cell r="A575" t="str">
            <v>581015</v>
          </cell>
          <cell r="B575" t="str">
            <v>NEW SUFFOLK</v>
          </cell>
          <cell r="C575">
            <v>0</v>
          </cell>
          <cell r="D575">
            <v>0</v>
          </cell>
          <cell r="E575" t="str">
            <v>Same</v>
          </cell>
          <cell r="F575" t="str">
            <v>Less Than</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row>
        <row r="576">
          <cell r="A576" t="str">
            <v>590501</v>
          </cell>
          <cell r="B576" t="str">
            <v>FALLSBURG</v>
          </cell>
          <cell r="C576">
            <v>34</v>
          </cell>
          <cell r="D576">
            <v>34</v>
          </cell>
          <cell r="E576" t="str">
            <v>Same</v>
          </cell>
          <cell r="F576" t="str">
            <v>Less Than</v>
          </cell>
          <cell r="G576">
            <v>0</v>
          </cell>
          <cell r="H576">
            <v>33</v>
          </cell>
          <cell r="I576">
            <v>1</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row>
        <row r="577">
          <cell r="A577" t="str">
            <v>590801</v>
          </cell>
          <cell r="B577" t="str">
            <v>ELDRED</v>
          </cell>
          <cell r="C577">
            <v>18</v>
          </cell>
          <cell r="D577">
            <v>18</v>
          </cell>
          <cell r="E577" t="str">
            <v>Same</v>
          </cell>
          <cell r="F577" t="str">
            <v>Less Than</v>
          </cell>
          <cell r="G577">
            <v>0</v>
          </cell>
          <cell r="H577">
            <v>0</v>
          </cell>
          <cell r="I577">
            <v>0</v>
          </cell>
          <cell r="J577">
            <v>0</v>
          </cell>
          <cell r="K577">
            <v>18</v>
          </cell>
          <cell r="L577">
            <v>0</v>
          </cell>
          <cell r="M577">
            <v>0</v>
          </cell>
          <cell r="N577">
            <v>0</v>
          </cell>
          <cell r="O577">
            <v>0</v>
          </cell>
          <cell r="P577">
            <v>0</v>
          </cell>
          <cell r="Q577">
            <v>0</v>
          </cell>
          <cell r="R577">
            <v>0</v>
          </cell>
          <cell r="S577">
            <v>0</v>
          </cell>
          <cell r="T577">
            <v>0</v>
          </cell>
          <cell r="U577">
            <v>0</v>
          </cell>
          <cell r="V577">
            <v>0</v>
          </cell>
          <cell r="W577">
            <v>0</v>
          </cell>
          <cell r="X577">
            <v>0</v>
          </cell>
        </row>
        <row r="578">
          <cell r="A578" t="str">
            <v>590901</v>
          </cell>
          <cell r="B578" t="str">
            <v>LIBERTY</v>
          </cell>
          <cell r="C578">
            <v>55</v>
          </cell>
          <cell r="D578">
            <v>55</v>
          </cell>
          <cell r="E578" t="str">
            <v>Same</v>
          </cell>
          <cell r="F578" t="str">
            <v>Less Than</v>
          </cell>
          <cell r="G578">
            <v>0</v>
          </cell>
          <cell r="H578">
            <v>35</v>
          </cell>
          <cell r="I578">
            <v>0</v>
          </cell>
          <cell r="J578">
            <v>0</v>
          </cell>
          <cell r="K578">
            <v>20</v>
          </cell>
          <cell r="L578">
            <v>0</v>
          </cell>
          <cell r="M578">
            <v>0</v>
          </cell>
          <cell r="N578">
            <v>0</v>
          </cell>
          <cell r="O578">
            <v>0</v>
          </cell>
          <cell r="P578">
            <v>0</v>
          </cell>
          <cell r="Q578">
            <v>0</v>
          </cell>
          <cell r="R578">
            <v>0</v>
          </cell>
          <cell r="S578">
            <v>0</v>
          </cell>
          <cell r="T578">
            <v>0</v>
          </cell>
          <cell r="U578">
            <v>0</v>
          </cell>
          <cell r="V578">
            <v>0</v>
          </cell>
          <cell r="W578">
            <v>0</v>
          </cell>
          <cell r="X578">
            <v>0</v>
          </cell>
        </row>
        <row r="579">
          <cell r="A579" t="str">
            <v>591201</v>
          </cell>
          <cell r="B579" t="str">
            <v>TRI VALLEY</v>
          </cell>
          <cell r="C579">
            <v>34</v>
          </cell>
          <cell r="D579">
            <v>24</v>
          </cell>
          <cell r="E579" t="str">
            <v>Different</v>
          </cell>
          <cell r="F579" t="str">
            <v>Greater Than</v>
          </cell>
          <cell r="G579">
            <v>0</v>
          </cell>
          <cell r="H579">
            <v>0</v>
          </cell>
          <cell r="I579">
            <v>0</v>
          </cell>
          <cell r="J579">
            <v>0</v>
          </cell>
          <cell r="K579">
            <v>23</v>
          </cell>
          <cell r="L579">
            <v>0</v>
          </cell>
          <cell r="M579">
            <v>0</v>
          </cell>
          <cell r="N579">
            <v>0</v>
          </cell>
          <cell r="O579">
            <v>0</v>
          </cell>
          <cell r="P579">
            <v>0</v>
          </cell>
          <cell r="Q579">
            <v>1</v>
          </cell>
          <cell r="R579">
            <v>0</v>
          </cell>
          <cell r="S579">
            <v>0</v>
          </cell>
          <cell r="T579">
            <v>0</v>
          </cell>
          <cell r="U579">
            <v>0</v>
          </cell>
          <cell r="V579">
            <v>0</v>
          </cell>
          <cell r="W579">
            <v>0</v>
          </cell>
          <cell r="X579">
            <v>0</v>
          </cell>
        </row>
        <row r="580">
          <cell r="A580" t="str">
            <v>591301</v>
          </cell>
          <cell r="B580" t="str">
            <v>ROSCOE</v>
          </cell>
          <cell r="C580">
            <v>12</v>
          </cell>
          <cell r="D580">
            <v>12</v>
          </cell>
          <cell r="E580" t="str">
            <v>Same</v>
          </cell>
          <cell r="F580" t="str">
            <v>Less Than</v>
          </cell>
          <cell r="G580">
            <v>0</v>
          </cell>
          <cell r="H580">
            <v>0</v>
          </cell>
          <cell r="I580">
            <v>0</v>
          </cell>
          <cell r="J580">
            <v>0</v>
          </cell>
          <cell r="K580">
            <v>11</v>
          </cell>
          <cell r="L580">
            <v>1</v>
          </cell>
          <cell r="M580">
            <v>0</v>
          </cell>
          <cell r="N580">
            <v>0</v>
          </cell>
          <cell r="O580">
            <v>0</v>
          </cell>
          <cell r="P580">
            <v>0</v>
          </cell>
          <cell r="Q580">
            <v>0</v>
          </cell>
          <cell r="R580">
            <v>0</v>
          </cell>
          <cell r="S580">
            <v>0</v>
          </cell>
          <cell r="T580">
            <v>0</v>
          </cell>
          <cell r="U580">
            <v>0</v>
          </cell>
          <cell r="V580">
            <v>0</v>
          </cell>
          <cell r="W580">
            <v>0</v>
          </cell>
          <cell r="X580">
            <v>0</v>
          </cell>
        </row>
        <row r="581">
          <cell r="A581" t="str">
            <v>591302</v>
          </cell>
          <cell r="B581" t="str">
            <v>LIVINGSTON MANOR</v>
          </cell>
          <cell r="C581">
            <v>28</v>
          </cell>
          <cell r="D581">
            <v>0</v>
          </cell>
          <cell r="E581" t="str">
            <v>Different</v>
          </cell>
          <cell r="F581" t="str">
            <v>Greater Than</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row>
        <row r="582">
          <cell r="A582" t="str">
            <v>591401</v>
          </cell>
          <cell r="B582" t="str">
            <v>MONTICELLO</v>
          </cell>
          <cell r="C582">
            <v>163</v>
          </cell>
          <cell r="D582">
            <v>163</v>
          </cell>
          <cell r="E582" t="str">
            <v>Same</v>
          </cell>
          <cell r="F582" t="str">
            <v>Less Than</v>
          </cell>
          <cell r="G582">
            <v>0</v>
          </cell>
          <cell r="H582">
            <v>0</v>
          </cell>
          <cell r="I582">
            <v>0</v>
          </cell>
          <cell r="J582">
            <v>0</v>
          </cell>
          <cell r="K582">
            <v>0</v>
          </cell>
          <cell r="L582">
            <v>0</v>
          </cell>
          <cell r="M582">
            <v>0</v>
          </cell>
          <cell r="N582">
            <v>0</v>
          </cell>
          <cell r="O582">
            <v>0</v>
          </cell>
          <cell r="P582">
            <v>60</v>
          </cell>
          <cell r="Q582">
            <v>103</v>
          </cell>
          <cell r="R582">
            <v>0</v>
          </cell>
          <cell r="S582">
            <v>0</v>
          </cell>
          <cell r="T582">
            <v>0</v>
          </cell>
          <cell r="U582">
            <v>0</v>
          </cell>
          <cell r="V582">
            <v>0</v>
          </cell>
          <cell r="W582">
            <v>0</v>
          </cell>
          <cell r="X582">
            <v>0</v>
          </cell>
        </row>
        <row r="583">
          <cell r="A583" t="str">
            <v>591502</v>
          </cell>
          <cell r="B583" t="str">
            <v>JEFF YOUNGSVILLE</v>
          </cell>
          <cell r="C583">
            <v>32</v>
          </cell>
          <cell r="D583">
            <v>0</v>
          </cell>
          <cell r="E583" t="str">
            <v>Different</v>
          </cell>
          <cell r="F583" t="str">
            <v>Greater Than</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row>
        <row r="584">
          <cell r="A584" t="str">
            <v>600101</v>
          </cell>
          <cell r="B584" t="str">
            <v>WAVERLY</v>
          </cell>
          <cell r="C584">
            <v>79</v>
          </cell>
          <cell r="D584">
            <v>80</v>
          </cell>
          <cell r="E584" t="str">
            <v>Different</v>
          </cell>
          <cell r="F584" t="str">
            <v>Less Than</v>
          </cell>
          <cell r="G584">
            <v>0</v>
          </cell>
          <cell r="H584">
            <v>0</v>
          </cell>
          <cell r="I584">
            <v>0</v>
          </cell>
          <cell r="J584">
            <v>28</v>
          </cell>
          <cell r="K584">
            <v>51</v>
          </cell>
          <cell r="L584">
            <v>0</v>
          </cell>
          <cell r="M584">
            <v>0</v>
          </cell>
          <cell r="N584">
            <v>0</v>
          </cell>
          <cell r="O584">
            <v>0</v>
          </cell>
          <cell r="P584">
            <v>0</v>
          </cell>
          <cell r="Q584">
            <v>0</v>
          </cell>
          <cell r="R584">
            <v>0</v>
          </cell>
          <cell r="S584">
            <v>0</v>
          </cell>
          <cell r="T584">
            <v>0</v>
          </cell>
          <cell r="U584">
            <v>0</v>
          </cell>
          <cell r="V584">
            <v>1</v>
          </cell>
          <cell r="W584">
            <v>0</v>
          </cell>
          <cell r="X584">
            <v>0</v>
          </cell>
        </row>
        <row r="585">
          <cell r="A585" t="str">
            <v>600301</v>
          </cell>
          <cell r="B585" t="str">
            <v>CANDOR</v>
          </cell>
          <cell r="C585">
            <v>18</v>
          </cell>
          <cell r="D585">
            <v>18</v>
          </cell>
          <cell r="E585" t="str">
            <v>Same</v>
          </cell>
          <cell r="F585" t="str">
            <v>Less Than</v>
          </cell>
          <cell r="G585">
            <v>0</v>
          </cell>
          <cell r="H585">
            <v>0</v>
          </cell>
          <cell r="I585">
            <v>0</v>
          </cell>
          <cell r="J585">
            <v>0</v>
          </cell>
          <cell r="K585">
            <v>18</v>
          </cell>
          <cell r="L585">
            <v>0</v>
          </cell>
          <cell r="M585">
            <v>0</v>
          </cell>
          <cell r="N585">
            <v>0</v>
          </cell>
          <cell r="O585">
            <v>0</v>
          </cell>
          <cell r="P585">
            <v>0</v>
          </cell>
          <cell r="Q585">
            <v>0</v>
          </cell>
          <cell r="R585">
            <v>0</v>
          </cell>
          <cell r="S585">
            <v>0</v>
          </cell>
          <cell r="T585">
            <v>0</v>
          </cell>
          <cell r="U585">
            <v>0</v>
          </cell>
          <cell r="V585">
            <v>0</v>
          </cell>
          <cell r="W585">
            <v>0</v>
          </cell>
          <cell r="X585">
            <v>0</v>
          </cell>
        </row>
        <row r="586">
          <cell r="A586" t="str">
            <v>600402</v>
          </cell>
          <cell r="B586" t="str">
            <v>NEWARK VALLEY</v>
          </cell>
          <cell r="C586">
            <v>42</v>
          </cell>
          <cell r="D586">
            <v>42</v>
          </cell>
          <cell r="E586" t="str">
            <v>Same</v>
          </cell>
          <cell r="F586" t="str">
            <v>Less Than</v>
          </cell>
          <cell r="G586">
            <v>0</v>
          </cell>
          <cell r="H586">
            <v>42</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row>
        <row r="587">
          <cell r="A587" t="str">
            <v>600601</v>
          </cell>
          <cell r="B587" t="str">
            <v>OWEGO-APALACHIN</v>
          </cell>
          <cell r="C587">
            <v>58</v>
          </cell>
          <cell r="D587">
            <v>58</v>
          </cell>
          <cell r="E587" t="str">
            <v>Same</v>
          </cell>
          <cell r="F587" t="str">
            <v>Less Than</v>
          </cell>
          <cell r="G587">
            <v>0</v>
          </cell>
          <cell r="H587">
            <v>0</v>
          </cell>
          <cell r="I587">
            <v>0</v>
          </cell>
          <cell r="J587">
            <v>0</v>
          </cell>
          <cell r="K587">
            <v>57</v>
          </cell>
          <cell r="L587">
            <v>1</v>
          </cell>
          <cell r="M587">
            <v>0</v>
          </cell>
          <cell r="N587">
            <v>0</v>
          </cell>
          <cell r="O587">
            <v>0</v>
          </cell>
          <cell r="P587">
            <v>0</v>
          </cell>
          <cell r="Q587">
            <v>0</v>
          </cell>
          <cell r="R587">
            <v>0</v>
          </cell>
          <cell r="S587">
            <v>0</v>
          </cell>
          <cell r="T587">
            <v>0</v>
          </cell>
          <cell r="U587">
            <v>0</v>
          </cell>
          <cell r="V587">
            <v>0</v>
          </cell>
          <cell r="W587">
            <v>0</v>
          </cell>
          <cell r="X587">
            <v>0</v>
          </cell>
        </row>
        <row r="588">
          <cell r="A588" t="str">
            <v>600801</v>
          </cell>
          <cell r="B588" t="str">
            <v>SPENCER VAN ETTEN</v>
          </cell>
          <cell r="C588">
            <v>41</v>
          </cell>
          <cell r="D588">
            <v>41</v>
          </cell>
          <cell r="E588" t="str">
            <v>Same</v>
          </cell>
          <cell r="F588" t="str">
            <v>Less Than</v>
          </cell>
          <cell r="G588">
            <v>0</v>
          </cell>
          <cell r="H588">
            <v>0</v>
          </cell>
          <cell r="I588">
            <v>0</v>
          </cell>
          <cell r="J588">
            <v>14</v>
          </cell>
          <cell r="K588">
            <v>27</v>
          </cell>
          <cell r="L588">
            <v>0</v>
          </cell>
          <cell r="M588">
            <v>0</v>
          </cell>
          <cell r="N588">
            <v>0</v>
          </cell>
          <cell r="O588">
            <v>0</v>
          </cell>
          <cell r="P588">
            <v>0</v>
          </cell>
          <cell r="Q588">
            <v>0</v>
          </cell>
          <cell r="R588">
            <v>0</v>
          </cell>
          <cell r="S588">
            <v>0</v>
          </cell>
          <cell r="T588">
            <v>0</v>
          </cell>
          <cell r="U588">
            <v>0</v>
          </cell>
          <cell r="V588">
            <v>0</v>
          </cell>
          <cell r="W588">
            <v>0</v>
          </cell>
          <cell r="X588">
            <v>0</v>
          </cell>
        </row>
        <row r="589">
          <cell r="A589" t="str">
            <v>600903</v>
          </cell>
          <cell r="B589" t="str">
            <v>TIOGA</v>
          </cell>
          <cell r="C589">
            <v>21</v>
          </cell>
          <cell r="D589">
            <v>21</v>
          </cell>
          <cell r="E589" t="str">
            <v>Same</v>
          </cell>
          <cell r="F589" t="str">
            <v>Less Than</v>
          </cell>
          <cell r="G589">
            <v>0</v>
          </cell>
          <cell r="H589">
            <v>21</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row>
        <row r="590">
          <cell r="A590" t="str">
            <v>610301</v>
          </cell>
          <cell r="B590" t="str">
            <v>DRYDEN</v>
          </cell>
          <cell r="C590">
            <v>52</v>
          </cell>
          <cell r="D590">
            <v>53</v>
          </cell>
          <cell r="E590" t="str">
            <v>Different</v>
          </cell>
          <cell r="F590" t="str">
            <v>Less Than</v>
          </cell>
          <cell r="G590">
            <v>0</v>
          </cell>
          <cell r="H590">
            <v>0</v>
          </cell>
          <cell r="I590">
            <v>0</v>
          </cell>
          <cell r="J590">
            <v>0</v>
          </cell>
          <cell r="K590">
            <v>45</v>
          </cell>
          <cell r="L590">
            <v>0</v>
          </cell>
          <cell r="M590">
            <v>0</v>
          </cell>
          <cell r="N590">
            <v>0</v>
          </cell>
          <cell r="O590">
            <v>0</v>
          </cell>
          <cell r="P590">
            <v>4</v>
          </cell>
          <cell r="Q590">
            <v>3</v>
          </cell>
          <cell r="R590">
            <v>0</v>
          </cell>
          <cell r="S590">
            <v>0</v>
          </cell>
          <cell r="T590">
            <v>0</v>
          </cell>
          <cell r="U590">
            <v>0</v>
          </cell>
          <cell r="V590">
            <v>0</v>
          </cell>
          <cell r="W590">
            <v>1</v>
          </cell>
          <cell r="X590">
            <v>0</v>
          </cell>
        </row>
        <row r="591">
          <cell r="A591" t="str">
            <v>610327</v>
          </cell>
          <cell r="B591" t="str">
            <v>GEORGE JR REPUBLIC</v>
          </cell>
          <cell r="C591">
            <v>0</v>
          </cell>
          <cell r="D591">
            <v>0</v>
          </cell>
          <cell r="E591" t="str">
            <v>Same</v>
          </cell>
          <cell r="F591" t="str">
            <v>Less Than</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row>
        <row r="592">
          <cell r="A592" t="str">
            <v>610501</v>
          </cell>
          <cell r="B592" t="str">
            <v>GROTON</v>
          </cell>
          <cell r="C592">
            <v>44</v>
          </cell>
          <cell r="D592">
            <v>45</v>
          </cell>
          <cell r="E592" t="str">
            <v>Different</v>
          </cell>
          <cell r="F592" t="str">
            <v>Less Than</v>
          </cell>
          <cell r="G592">
            <v>15</v>
          </cell>
          <cell r="H592">
            <v>0</v>
          </cell>
          <cell r="I592">
            <v>0</v>
          </cell>
          <cell r="J592">
            <v>0</v>
          </cell>
          <cell r="K592">
            <v>29</v>
          </cell>
          <cell r="L592">
            <v>0</v>
          </cell>
          <cell r="M592">
            <v>0</v>
          </cell>
          <cell r="N592">
            <v>0</v>
          </cell>
          <cell r="O592">
            <v>0</v>
          </cell>
          <cell r="P592">
            <v>0</v>
          </cell>
          <cell r="Q592">
            <v>0</v>
          </cell>
          <cell r="R592">
            <v>0</v>
          </cell>
          <cell r="S592">
            <v>0</v>
          </cell>
          <cell r="T592">
            <v>0</v>
          </cell>
          <cell r="U592">
            <v>0</v>
          </cell>
          <cell r="V592">
            <v>0</v>
          </cell>
          <cell r="W592">
            <v>1</v>
          </cell>
          <cell r="X592">
            <v>0</v>
          </cell>
        </row>
        <row r="593">
          <cell r="A593" t="str">
            <v>610600</v>
          </cell>
          <cell r="B593" t="str">
            <v>ITHACA</v>
          </cell>
          <cell r="C593">
            <v>148</v>
          </cell>
          <cell r="D593">
            <v>134</v>
          </cell>
          <cell r="E593" t="str">
            <v>Different</v>
          </cell>
          <cell r="F593" t="str">
            <v>Greater Than</v>
          </cell>
          <cell r="G593">
            <v>0</v>
          </cell>
          <cell r="H593">
            <v>0</v>
          </cell>
          <cell r="I593">
            <v>0</v>
          </cell>
          <cell r="J593">
            <v>0</v>
          </cell>
          <cell r="K593">
            <v>80</v>
          </cell>
          <cell r="L593">
            <v>0</v>
          </cell>
          <cell r="M593">
            <v>0</v>
          </cell>
          <cell r="N593">
            <v>0</v>
          </cell>
          <cell r="O593">
            <v>0</v>
          </cell>
          <cell r="P593">
            <v>0</v>
          </cell>
          <cell r="Q593">
            <v>54</v>
          </cell>
          <cell r="R593">
            <v>0</v>
          </cell>
          <cell r="S593">
            <v>0</v>
          </cell>
          <cell r="T593">
            <v>0</v>
          </cell>
          <cell r="U593">
            <v>0</v>
          </cell>
          <cell r="V593">
            <v>0</v>
          </cell>
          <cell r="W593">
            <v>0</v>
          </cell>
          <cell r="X593">
            <v>0</v>
          </cell>
        </row>
        <row r="594">
          <cell r="A594" t="str">
            <v>610801</v>
          </cell>
          <cell r="B594" t="str">
            <v>LANSING</v>
          </cell>
          <cell r="C594">
            <v>0</v>
          </cell>
          <cell r="D594">
            <v>0</v>
          </cell>
          <cell r="E594" t="str">
            <v>Same</v>
          </cell>
          <cell r="F594" t="str">
            <v>Less Than</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row>
        <row r="595">
          <cell r="A595" t="str">
            <v>610901</v>
          </cell>
          <cell r="B595" t="str">
            <v>NEWFIELD</v>
          </cell>
          <cell r="C595">
            <v>0</v>
          </cell>
          <cell r="D595">
            <v>0</v>
          </cell>
          <cell r="E595" t="str">
            <v>Same</v>
          </cell>
          <cell r="F595" t="str">
            <v>Less Than</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row>
        <row r="596">
          <cell r="A596" t="str">
            <v>611001</v>
          </cell>
          <cell r="B596" t="str">
            <v>TRUMANSBURG</v>
          </cell>
          <cell r="C596">
            <v>35</v>
          </cell>
          <cell r="D596">
            <v>35</v>
          </cell>
          <cell r="E596" t="str">
            <v>Same</v>
          </cell>
          <cell r="F596" t="str">
            <v>Less Than</v>
          </cell>
          <cell r="G596">
            <v>0</v>
          </cell>
          <cell r="H596">
            <v>0</v>
          </cell>
          <cell r="I596">
            <v>0</v>
          </cell>
          <cell r="J596">
            <v>0</v>
          </cell>
          <cell r="K596">
            <v>35</v>
          </cell>
          <cell r="L596">
            <v>0</v>
          </cell>
          <cell r="M596">
            <v>0</v>
          </cell>
          <cell r="N596">
            <v>0</v>
          </cell>
          <cell r="O596">
            <v>0</v>
          </cell>
          <cell r="P596">
            <v>0</v>
          </cell>
          <cell r="Q596">
            <v>0</v>
          </cell>
          <cell r="R596">
            <v>0</v>
          </cell>
          <cell r="S596">
            <v>0</v>
          </cell>
          <cell r="T596">
            <v>0</v>
          </cell>
          <cell r="U596">
            <v>0</v>
          </cell>
          <cell r="V596">
            <v>0</v>
          </cell>
          <cell r="W596">
            <v>0</v>
          </cell>
          <cell r="X596">
            <v>0</v>
          </cell>
        </row>
        <row r="597">
          <cell r="A597" t="str">
            <v>620600</v>
          </cell>
          <cell r="B597" t="str">
            <v>KINGSTON</v>
          </cell>
          <cell r="C597">
            <v>241</v>
          </cell>
          <cell r="D597">
            <v>241</v>
          </cell>
          <cell r="E597" t="str">
            <v>Same</v>
          </cell>
          <cell r="F597" t="str">
            <v>Less Than</v>
          </cell>
          <cell r="G597">
            <v>0</v>
          </cell>
          <cell r="H597">
            <v>0</v>
          </cell>
          <cell r="I597">
            <v>0</v>
          </cell>
          <cell r="J597">
            <v>31</v>
          </cell>
          <cell r="K597">
            <v>100</v>
          </cell>
          <cell r="L597">
            <v>0</v>
          </cell>
          <cell r="M597">
            <v>0</v>
          </cell>
          <cell r="N597">
            <v>21</v>
          </cell>
          <cell r="O597">
            <v>0</v>
          </cell>
          <cell r="P597">
            <v>0</v>
          </cell>
          <cell r="Q597">
            <v>89</v>
          </cell>
          <cell r="R597">
            <v>0</v>
          </cell>
          <cell r="S597">
            <v>0</v>
          </cell>
          <cell r="T597">
            <v>0</v>
          </cell>
          <cell r="U597">
            <v>0</v>
          </cell>
          <cell r="V597">
            <v>0</v>
          </cell>
          <cell r="W597">
            <v>0</v>
          </cell>
          <cell r="X597">
            <v>0</v>
          </cell>
        </row>
        <row r="598">
          <cell r="A598" t="str">
            <v>620803</v>
          </cell>
          <cell r="B598" t="str">
            <v>HIGHLAND</v>
          </cell>
          <cell r="C598">
            <v>0</v>
          </cell>
          <cell r="D598">
            <v>0</v>
          </cell>
          <cell r="E598" t="str">
            <v>Same</v>
          </cell>
          <cell r="F598" t="str">
            <v>Less Than</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row>
        <row r="599">
          <cell r="A599" t="str">
            <v>620901</v>
          </cell>
          <cell r="B599" t="str">
            <v>RONDOUT VALLEY</v>
          </cell>
          <cell r="C599">
            <v>86</v>
          </cell>
          <cell r="D599">
            <v>68</v>
          </cell>
          <cell r="E599" t="str">
            <v>Different</v>
          </cell>
          <cell r="F599" t="str">
            <v>Greater Than</v>
          </cell>
          <cell r="G599">
            <v>0</v>
          </cell>
          <cell r="H599">
            <v>5</v>
          </cell>
          <cell r="I599">
            <v>0</v>
          </cell>
          <cell r="J599">
            <v>0</v>
          </cell>
          <cell r="K599">
            <v>0</v>
          </cell>
          <cell r="L599">
            <v>0</v>
          </cell>
          <cell r="M599">
            <v>0</v>
          </cell>
          <cell r="N599">
            <v>3</v>
          </cell>
          <cell r="O599">
            <v>0</v>
          </cell>
          <cell r="P599">
            <v>24</v>
          </cell>
          <cell r="Q599">
            <v>36</v>
          </cell>
          <cell r="R599">
            <v>0</v>
          </cell>
          <cell r="S599">
            <v>0</v>
          </cell>
          <cell r="T599">
            <v>0</v>
          </cell>
          <cell r="U599">
            <v>0</v>
          </cell>
          <cell r="V599">
            <v>0</v>
          </cell>
          <cell r="W599">
            <v>0</v>
          </cell>
          <cell r="X599">
            <v>0</v>
          </cell>
        </row>
        <row r="600">
          <cell r="A600" t="str">
            <v>621001</v>
          </cell>
          <cell r="B600" t="str">
            <v>MARLBORO</v>
          </cell>
          <cell r="C600">
            <v>0</v>
          </cell>
          <cell r="D600">
            <v>0</v>
          </cell>
          <cell r="E600" t="str">
            <v>Same</v>
          </cell>
          <cell r="F600" t="str">
            <v>Less Than</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row>
        <row r="601">
          <cell r="A601" t="str">
            <v>621101</v>
          </cell>
          <cell r="B601" t="str">
            <v>NEW PALTZ</v>
          </cell>
          <cell r="C601">
            <v>0</v>
          </cell>
          <cell r="D601">
            <v>0</v>
          </cell>
          <cell r="E601" t="str">
            <v>Same</v>
          </cell>
          <cell r="F601" t="str">
            <v>Less Than</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row>
        <row r="602">
          <cell r="A602" t="str">
            <v>621201</v>
          </cell>
          <cell r="B602" t="str">
            <v>ONTEORA</v>
          </cell>
          <cell r="C602">
            <v>38</v>
          </cell>
          <cell r="D602">
            <v>17</v>
          </cell>
          <cell r="E602" t="str">
            <v>Different</v>
          </cell>
          <cell r="F602" t="str">
            <v>Greater Than</v>
          </cell>
          <cell r="G602">
            <v>0</v>
          </cell>
          <cell r="H602">
            <v>0</v>
          </cell>
          <cell r="I602">
            <v>0</v>
          </cell>
          <cell r="J602">
            <v>0</v>
          </cell>
          <cell r="K602">
            <v>0</v>
          </cell>
          <cell r="L602">
            <v>0</v>
          </cell>
          <cell r="M602">
            <v>0</v>
          </cell>
          <cell r="N602">
            <v>13</v>
          </cell>
          <cell r="O602">
            <v>0</v>
          </cell>
          <cell r="P602">
            <v>0</v>
          </cell>
          <cell r="Q602">
            <v>4</v>
          </cell>
          <cell r="R602">
            <v>0</v>
          </cell>
          <cell r="S602">
            <v>0</v>
          </cell>
          <cell r="T602">
            <v>0</v>
          </cell>
          <cell r="U602">
            <v>0</v>
          </cell>
          <cell r="V602">
            <v>0</v>
          </cell>
          <cell r="W602">
            <v>0</v>
          </cell>
          <cell r="X602">
            <v>0</v>
          </cell>
        </row>
        <row r="603">
          <cell r="A603" t="str">
            <v>621601</v>
          </cell>
          <cell r="B603" t="str">
            <v>SAUGERTIES</v>
          </cell>
          <cell r="C603">
            <v>65</v>
          </cell>
          <cell r="D603">
            <v>65</v>
          </cell>
          <cell r="E603" t="str">
            <v>Same</v>
          </cell>
          <cell r="F603" t="str">
            <v>Less Than</v>
          </cell>
          <cell r="G603">
            <v>0</v>
          </cell>
          <cell r="H603">
            <v>0</v>
          </cell>
          <cell r="I603">
            <v>0</v>
          </cell>
          <cell r="J603">
            <v>0</v>
          </cell>
          <cell r="K603">
            <v>0</v>
          </cell>
          <cell r="L603">
            <v>0</v>
          </cell>
          <cell r="M603">
            <v>0</v>
          </cell>
          <cell r="N603">
            <v>0</v>
          </cell>
          <cell r="O603">
            <v>0</v>
          </cell>
          <cell r="P603">
            <v>0</v>
          </cell>
          <cell r="Q603">
            <v>65</v>
          </cell>
          <cell r="R603">
            <v>0</v>
          </cell>
          <cell r="S603">
            <v>0</v>
          </cell>
          <cell r="T603">
            <v>0</v>
          </cell>
          <cell r="U603">
            <v>0</v>
          </cell>
          <cell r="V603">
            <v>0</v>
          </cell>
          <cell r="W603">
            <v>0</v>
          </cell>
          <cell r="X603">
            <v>0</v>
          </cell>
        </row>
        <row r="604">
          <cell r="A604" t="str">
            <v>621801</v>
          </cell>
          <cell r="B604" t="str">
            <v>WALLKILL</v>
          </cell>
          <cell r="C604">
            <v>0</v>
          </cell>
          <cell r="D604">
            <v>0</v>
          </cell>
          <cell r="E604" t="str">
            <v>Same</v>
          </cell>
          <cell r="F604" t="str">
            <v>Less Than</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row>
        <row r="605">
          <cell r="A605" t="str">
            <v>622002</v>
          </cell>
          <cell r="B605" t="str">
            <v>ELLENVILLE</v>
          </cell>
          <cell r="C605">
            <v>0</v>
          </cell>
          <cell r="D605">
            <v>0</v>
          </cell>
          <cell r="E605" t="str">
            <v>Same</v>
          </cell>
          <cell r="F605" t="str">
            <v>Less Than</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row>
        <row r="606">
          <cell r="A606" t="str">
            <v>630101</v>
          </cell>
          <cell r="B606" t="str">
            <v>BOLTON</v>
          </cell>
          <cell r="C606">
            <v>9</v>
          </cell>
          <cell r="D606">
            <v>9</v>
          </cell>
          <cell r="E606" t="str">
            <v>Same</v>
          </cell>
          <cell r="F606" t="str">
            <v>Less Than</v>
          </cell>
          <cell r="G606">
            <v>0</v>
          </cell>
          <cell r="H606">
            <v>0</v>
          </cell>
          <cell r="I606">
            <v>0</v>
          </cell>
          <cell r="J606">
            <v>0</v>
          </cell>
          <cell r="K606">
            <v>8</v>
          </cell>
          <cell r="L606">
            <v>1</v>
          </cell>
          <cell r="M606">
            <v>0</v>
          </cell>
          <cell r="N606">
            <v>0</v>
          </cell>
          <cell r="O606">
            <v>0</v>
          </cell>
          <cell r="P606">
            <v>0</v>
          </cell>
          <cell r="Q606">
            <v>0</v>
          </cell>
          <cell r="R606">
            <v>0</v>
          </cell>
          <cell r="S606">
            <v>0</v>
          </cell>
          <cell r="T606">
            <v>0</v>
          </cell>
          <cell r="U606">
            <v>0</v>
          </cell>
          <cell r="V606">
            <v>0</v>
          </cell>
          <cell r="W606">
            <v>0</v>
          </cell>
          <cell r="X606">
            <v>0</v>
          </cell>
        </row>
        <row r="607">
          <cell r="A607" t="str">
            <v>630202</v>
          </cell>
          <cell r="B607" t="str">
            <v>NORTH WARREN</v>
          </cell>
          <cell r="C607">
            <v>12</v>
          </cell>
          <cell r="D607">
            <v>12</v>
          </cell>
          <cell r="E607" t="str">
            <v>Same</v>
          </cell>
          <cell r="F607" t="str">
            <v>Less Than</v>
          </cell>
          <cell r="G607">
            <v>0</v>
          </cell>
          <cell r="H607">
            <v>0</v>
          </cell>
          <cell r="I607">
            <v>0</v>
          </cell>
          <cell r="J607">
            <v>0</v>
          </cell>
          <cell r="K607">
            <v>12</v>
          </cell>
          <cell r="L607">
            <v>0</v>
          </cell>
          <cell r="M607">
            <v>0</v>
          </cell>
          <cell r="N607">
            <v>0</v>
          </cell>
          <cell r="O607">
            <v>0</v>
          </cell>
          <cell r="P607">
            <v>0</v>
          </cell>
          <cell r="Q607">
            <v>0</v>
          </cell>
          <cell r="R607">
            <v>0</v>
          </cell>
          <cell r="S607">
            <v>0</v>
          </cell>
          <cell r="T607">
            <v>0</v>
          </cell>
          <cell r="U607">
            <v>0</v>
          </cell>
          <cell r="V607">
            <v>0</v>
          </cell>
          <cell r="W607">
            <v>0</v>
          </cell>
          <cell r="X607">
            <v>0</v>
          </cell>
        </row>
        <row r="608">
          <cell r="A608" t="str">
            <v>630300</v>
          </cell>
          <cell r="B608" t="str">
            <v>GLENS FALLS</v>
          </cell>
          <cell r="C608">
            <v>0</v>
          </cell>
          <cell r="D608">
            <v>0</v>
          </cell>
          <cell r="E608" t="str">
            <v>Same</v>
          </cell>
          <cell r="F608" t="str">
            <v>Less Than</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row>
        <row r="609">
          <cell r="A609" t="str">
            <v>630601</v>
          </cell>
          <cell r="B609" t="str">
            <v>JOHNSBURG</v>
          </cell>
          <cell r="C609">
            <v>7</v>
          </cell>
          <cell r="D609">
            <v>0</v>
          </cell>
          <cell r="E609" t="str">
            <v>Different</v>
          </cell>
          <cell r="F609" t="str">
            <v>Greater Than</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row>
        <row r="610">
          <cell r="A610" t="str">
            <v>630701</v>
          </cell>
          <cell r="B610" t="str">
            <v>LAKE GEORGE</v>
          </cell>
          <cell r="C610">
            <v>0</v>
          </cell>
          <cell r="D610">
            <v>0</v>
          </cell>
          <cell r="E610" t="str">
            <v>Same</v>
          </cell>
          <cell r="F610" t="str">
            <v>Less Than</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row>
        <row r="611">
          <cell r="A611" t="str">
            <v>630801</v>
          </cell>
          <cell r="B611" t="str">
            <v>HADLEY LUZERNE</v>
          </cell>
          <cell r="C611">
            <v>0</v>
          </cell>
          <cell r="D611">
            <v>0</v>
          </cell>
          <cell r="E611" t="str">
            <v>Same</v>
          </cell>
          <cell r="F611" t="str">
            <v>Less Than</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row>
        <row r="612">
          <cell r="A612" t="str">
            <v>630902</v>
          </cell>
          <cell r="B612" t="str">
            <v>QUEENSBURY</v>
          </cell>
          <cell r="C612">
            <v>0</v>
          </cell>
          <cell r="D612">
            <v>0</v>
          </cell>
          <cell r="E612" t="str">
            <v>Same</v>
          </cell>
          <cell r="F612" t="str">
            <v>Less Than</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row>
        <row r="613">
          <cell r="A613" t="str">
            <v>630918</v>
          </cell>
          <cell r="B613" t="str">
            <v>GLENS FALLS COM</v>
          </cell>
          <cell r="C613">
            <v>0</v>
          </cell>
          <cell r="D613">
            <v>0</v>
          </cell>
          <cell r="E613" t="str">
            <v>Same</v>
          </cell>
          <cell r="F613" t="str">
            <v>Less Than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row>
        <row r="614">
          <cell r="A614" t="str">
            <v>631201</v>
          </cell>
          <cell r="B614" t="str">
            <v>WARRENSBURG</v>
          </cell>
          <cell r="C614">
            <v>17</v>
          </cell>
          <cell r="D614">
            <v>17</v>
          </cell>
          <cell r="E614" t="str">
            <v>Same</v>
          </cell>
          <cell r="F614" t="str">
            <v>Less Than</v>
          </cell>
          <cell r="G614">
            <v>0</v>
          </cell>
          <cell r="H614">
            <v>17</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row>
        <row r="615">
          <cell r="A615" t="str">
            <v>640101</v>
          </cell>
          <cell r="B615" t="str">
            <v>ARGYLE</v>
          </cell>
          <cell r="C615">
            <v>0</v>
          </cell>
          <cell r="D615">
            <v>0</v>
          </cell>
          <cell r="E615" t="str">
            <v>Same</v>
          </cell>
          <cell r="F615" t="str">
            <v>Less Than</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row>
        <row r="616">
          <cell r="A616" t="str">
            <v>640502</v>
          </cell>
          <cell r="B616" t="str">
            <v>FORT ANN</v>
          </cell>
          <cell r="C616">
            <v>0</v>
          </cell>
          <cell r="D616">
            <v>0</v>
          </cell>
          <cell r="E616" t="str">
            <v>Same</v>
          </cell>
          <cell r="F616" t="str">
            <v>Less Than</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row>
        <row r="617">
          <cell r="A617" t="str">
            <v>640601</v>
          </cell>
          <cell r="B617" t="str">
            <v>FORT EDWARD</v>
          </cell>
          <cell r="C617">
            <v>0</v>
          </cell>
          <cell r="D617">
            <v>0</v>
          </cell>
          <cell r="E617" t="str">
            <v>Same</v>
          </cell>
          <cell r="F617" t="str">
            <v>Less Than</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row>
        <row r="618">
          <cell r="A618" t="str">
            <v>640701</v>
          </cell>
          <cell r="B618" t="str">
            <v>GRANVILLE</v>
          </cell>
          <cell r="C618">
            <v>37</v>
          </cell>
          <cell r="D618">
            <v>37</v>
          </cell>
          <cell r="E618" t="str">
            <v>Same</v>
          </cell>
          <cell r="F618" t="str">
            <v>Less Than</v>
          </cell>
          <cell r="G618">
            <v>0</v>
          </cell>
          <cell r="H618">
            <v>37</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row>
        <row r="619">
          <cell r="A619" t="str">
            <v>640801</v>
          </cell>
          <cell r="B619" t="str">
            <v>GREENWICH</v>
          </cell>
          <cell r="C619">
            <v>40</v>
          </cell>
          <cell r="D619">
            <v>0</v>
          </cell>
          <cell r="E619" t="str">
            <v>Different</v>
          </cell>
          <cell r="F619" t="str">
            <v>Greater Than</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row>
        <row r="620">
          <cell r="A620" t="str">
            <v>641001</v>
          </cell>
          <cell r="B620" t="str">
            <v>HARTFORD</v>
          </cell>
          <cell r="C620">
            <v>15</v>
          </cell>
          <cell r="D620">
            <v>15</v>
          </cell>
          <cell r="E620" t="str">
            <v>Same</v>
          </cell>
          <cell r="F620" t="str">
            <v>Less Than</v>
          </cell>
          <cell r="G620">
            <v>0</v>
          </cell>
          <cell r="H620">
            <v>15</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row>
        <row r="621">
          <cell r="A621" t="str">
            <v>641301</v>
          </cell>
          <cell r="B621" t="str">
            <v>HUDSON FALLS</v>
          </cell>
          <cell r="C621">
            <v>71</v>
          </cell>
          <cell r="D621">
            <v>71</v>
          </cell>
          <cell r="E621" t="str">
            <v>Same</v>
          </cell>
          <cell r="F621" t="str">
            <v>Less Than</v>
          </cell>
          <cell r="G621">
            <v>0</v>
          </cell>
          <cell r="H621">
            <v>71</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row>
        <row r="622">
          <cell r="A622" t="str">
            <v>641401</v>
          </cell>
          <cell r="B622" t="str">
            <v>PUTNAM</v>
          </cell>
          <cell r="C622">
            <v>4</v>
          </cell>
          <cell r="D622">
            <v>0</v>
          </cell>
          <cell r="E622" t="str">
            <v>Different</v>
          </cell>
          <cell r="F622" t="str">
            <v>Greater Than</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row>
        <row r="623">
          <cell r="A623" t="str">
            <v>641501</v>
          </cell>
          <cell r="B623" t="str">
            <v>SALEM</v>
          </cell>
          <cell r="C623">
            <v>16</v>
          </cell>
          <cell r="D623">
            <v>0</v>
          </cell>
          <cell r="E623" t="str">
            <v>Different</v>
          </cell>
          <cell r="F623" t="str">
            <v>Greater Than</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row>
        <row r="624">
          <cell r="A624" t="str">
            <v>641610</v>
          </cell>
          <cell r="B624" t="str">
            <v>CAMBRIDGE</v>
          </cell>
          <cell r="C624">
            <v>18</v>
          </cell>
          <cell r="D624">
            <v>18</v>
          </cell>
          <cell r="E624" t="str">
            <v>Same</v>
          </cell>
          <cell r="F624" t="str">
            <v>Less Than</v>
          </cell>
          <cell r="G624">
            <v>0</v>
          </cell>
          <cell r="H624">
            <v>0</v>
          </cell>
          <cell r="I624">
            <v>0</v>
          </cell>
          <cell r="J624">
            <v>0</v>
          </cell>
          <cell r="K624">
            <v>0</v>
          </cell>
          <cell r="L624">
            <v>0</v>
          </cell>
          <cell r="M624">
            <v>0</v>
          </cell>
          <cell r="N624">
            <v>0</v>
          </cell>
          <cell r="O624">
            <v>0</v>
          </cell>
          <cell r="P624">
            <v>0</v>
          </cell>
          <cell r="Q624">
            <v>18</v>
          </cell>
          <cell r="R624">
            <v>0</v>
          </cell>
          <cell r="S624">
            <v>0</v>
          </cell>
          <cell r="T624">
            <v>0</v>
          </cell>
          <cell r="U624">
            <v>0</v>
          </cell>
          <cell r="V624">
            <v>0</v>
          </cell>
          <cell r="W624">
            <v>0</v>
          </cell>
          <cell r="X624">
            <v>0</v>
          </cell>
        </row>
        <row r="625">
          <cell r="A625" t="str">
            <v>641701</v>
          </cell>
          <cell r="B625" t="str">
            <v>WHITEHALL</v>
          </cell>
          <cell r="C625">
            <v>16</v>
          </cell>
          <cell r="D625">
            <v>16</v>
          </cell>
          <cell r="E625" t="str">
            <v>Same</v>
          </cell>
          <cell r="F625" t="str">
            <v>Less Than</v>
          </cell>
          <cell r="G625">
            <v>0</v>
          </cell>
          <cell r="H625">
            <v>12</v>
          </cell>
          <cell r="I625">
            <v>4</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row>
        <row r="626">
          <cell r="A626" t="str">
            <v>650101</v>
          </cell>
          <cell r="B626" t="str">
            <v>NEWARK</v>
          </cell>
          <cell r="C626">
            <v>92</v>
          </cell>
          <cell r="D626">
            <v>94</v>
          </cell>
          <cell r="E626" t="str">
            <v>Different</v>
          </cell>
          <cell r="F626" t="str">
            <v>Less Than</v>
          </cell>
          <cell r="G626">
            <v>0</v>
          </cell>
          <cell r="H626">
            <v>24</v>
          </cell>
          <cell r="I626">
            <v>0</v>
          </cell>
          <cell r="J626">
            <v>0</v>
          </cell>
          <cell r="K626">
            <v>53</v>
          </cell>
          <cell r="L626">
            <v>0</v>
          </cell>
          <cell r="M626">
            <v>0</v>
          </cell>
          <cell r="N626">
            <v>15</v>
          </cell>
          <cell r="O626">
            <v>0</v>
          </cell>
          <cell r="P626">
            <v>0</v>
          </cell>
          <cell r="Q626">
            <v>0</v>
          </cell>
          <cell r="R626">
            <v>0</v>
          </cell>
          <cell r="S626">
            <v>0</v>
          </cell>
          <cell r="T626">
            <v>1</v>
          </cell>
          <cell r="U626">
            <v>0</v>
          </cell>
          <cell r="V626">
            <v>0</v>
          </cell>
          <cell r="W626">
            <v>1</v>
          </cell>
          <cell r="X626">
            <v>0</v>
          </cell>
        </row>
        <row r="627">
          <cell r="A627" t="str">
            <v>650301</v>
          </cell>
          <cell r="B627" t="str">
            <v>CLYDE-SAVANNAH</v>
          </cell>
          <cell r="C627">
            <v>25</v>
          </cell>
          <cell r="D627">
            <v>24</v>
          </cell>
          <cell r="E627" t="str">
            <v>Different</v>
          </cell>
          <cell r="F627" t="str">
            <v>Greater Than</v>
          </cell>
          <cell r="G627">
            <v>0</v>
          </cell>
          <cell r="H627">
            <v>0</v>
          </cell>
          <cell r="I627">
            <v>0</v>
          </cell>
          <cell r="J627">
            <v>0</v>
          </cell>
          <cell r="K627">
            <v>18</v>
          </cell>
          <cell r="L627">
            <v>0</v>
          </cell>
          <cell r="M627">
            <v>0</v>
          </cell>
          <cell r="N627">
            <v>0</v>
          </cell>
          <cell r="O627">
            <v>0</v>
          </cell>
          <cell r="P627">
            <v>1</v>
          </cell>
          <cell r="Q627">
            <v>5</v>
          </cell>
          <cell r="R627">
            <v>0</v>
          </cell>
          <cell r="S627">
            <v>0</v>
          </cell>
          <cell r="T627">
            <v>0</v>
          </cell>
          <cell r="U627">
            <v>0</v>
          </cell>
          <cell r="V627">
            <v>0</v>
          </cell>
          <cell r="W627">
            <v>0</v>
          </cell>
          <cell r="X627">
            <v>0</v>
          </cell>
        </row>
        <row r="628">
          <cell r="A628" t="str">
            <v>650501</v>
          </cell>
          <cell r="B628" t="str">
            <v>LYONS</v>
          </cell>
          <cell r="C628">
            <v>52</v>
          </cell>
          <cell r="D628">
            <v>52</v>
          </cell>
          <cell r="E628" t="str">
            <v>Same</v>
          </cell>
          <cell r="F628" t="str">
            <v>Less Than</v>
          </cell>
          <cell r="G628">
            <v>0</v>
          </cell>
          <cell r="H628">
            <v>0</v>
          </cell>
          <cell r="I628">
            <v>0</v>
          </cell>
          <cell r="J628">
            <v>0</v>
          </cell>
          <cell r="K628">
            <v>32</v>
          </cell>
          <cell r="L628">
            <v>0</v>
          </cell>
          <cell r="M628">
            <v>0</v>
          </cell>
          <cell r="N628">
            <v>0</v>
          </cell>
          <cell r="O628">
            <v>0</v>
          </cell>
          <cell r="P628">
            <v>6</v>
          </cell>
          <cell r="Q628">
            <v>12</v>
          </cell>
          <cell r="R628">
            <v>1</v>
          </cell>
          <cell r="S628">
            <v>0</v>
          </cell>
          <cell r="T628">
            <v>0</v>
          </cell>
          <cell r="U628">
            <v>0</v>
          </cell>
          <cell r="V628">
            <v>0</v>
          </cell>
          <cell r="W628">
            <v>1</v>
          </cell>
          <cell r="X628">
            <v>0</v>
          </cell>
        </row>
        <row r="629">
          <cell r="A629" t="str">
            <v>650701</v>
          </cell>
          <cell r="B629" t="str">
            <v>MARION</v>
          </cell>
          <cell r="C629">
            <v>21</v>
          </cell>
          <cell r="D629">
            <v>21</v>
          </cell>
          <cell r="E629" t="str">
            <v>Same</v>
          </cell>
          <cell r="F629" t="str">
            <v>Less Than</v>
          </cell>
          <cell r="G629">
            <v>0</v>
          </cell>
          <cell r="H629">
            <v>21</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row>
        <row r="630">
          <cell r="A630" t="str">
            <v>650801</v>
          </cell>
          <cell r="B630" t="str">
            <v>WAYNE</v>
          </cell>
          <cell r="C630">
            <v>80</v>
          </cell>
          <cell r="D630">
            <v>80</v>
          </cell>
          <cell r="E630" t="str">
            <v>Same</v>
          </cell>
          <cell r="F630" t="str">
            <v>Less Than</v>
          </cell>
          <cell r="G630">
            <v>0</v>
          </cell>
          <cell r="H630">
            <v>0</v>
          </cell>
          <cell r="I630">
            <v>0</v>
          </cell>
          <cell r="J630">
            <v>0</v>
          </cell>
          <cell r="K630">
            <v>0</v>
          </cell>
          <cell r="L630">
            <v>0</v>
          </cell>
          <cell r="M630">
            <v>0</v>
          </cell>
          <cell r="N630">
            <v>80</v>
          </cell>
          <cell r="O630">
            <v>0</v>
          </cell>
          <cell r="P630">
            <v>0</v>
          </cell>
          <cell r="Q630">
            <v>0</v>
          </cell>
          <cell r="R630">
            <v>0</v>
          </cell>
          <cell r="S630">
            <v>0</v>
          </cell>
          <cell r="T630">
            <v>0</v>
          </cell>
          <cell r="U630">
            <v>0</v>
          </cell>
          <cell r="V630">
            <v>0</v>
          </cell>
          <cell r="W630">
            <v>0</v>
          </cell>
          <cell r="X630">
            <v>0</v>
          </cell>
        </row>
        <row r="631">
          <cell r="A631" t="str">
            <v>650901</v>
          </cell>
          <cell r="B631" t="str">
            <v>PALMYRA-MACEDON</v>
          </cell>
          <cell r="C631">
            <v>52</v>
          </cell>
          <cell r="D631">
            <v>52</v>
          </cell>
          <cell r="E631" t="str">
            <v>Same</v>
          </cell>
          <cell r="F631" t="str">
            <v>Less Than</v>
          </cell>
          <cell r="G631">
            <v>0</v>
          </cell>
          <cell r="H631">
            <v>46</v>
          </cell>
          <cell r="I631">
            <v>0</v>
          </cell>
          <cell r="J631">
            <v>0</v>
          </cell>
          <cell r="K631">
            <v>0</v>
          </cell>
          <cell r="L631">
            <v>0</v>
          </cell>
          <cell r="M631">
            <v>0</v>
          </cell>
          <cell r="N631">
            <v>6</v>
          </cell>
          <cell r="O631">
            <v>0</v>
          </cell>
          <cell r="P631">
            <v>0</v>
          </cell>
          <cell r="Q631">
            <v>0</v>
          </cell>
          <cell r="R631">
            <v>0</v>
          </cell>
          <cell r="S631">
            <v>0</v>
          </cell>
          <cell r="T631">
            <v>0</v>
          </cell>
          <cell r="U631">
            <v>0</v>
          </cell>
          <cell r="V631">
            <v>0</v>
          </cell>
          <cell r="W631">
            <v>0</v>
          </cell>
          <cell r="X631">
            <v>0</v>
          </cell>
        </row>
        <row r="632">
          <cell r="A632" t="str">
            <v>650902</v>
          </cell>
          <cell r="B632" t="str">
            <v>GANANDA</v>
          </cell>
          <cell r="C632">
            <v>43</v>
          </cell>
          <cell r="D632">
            <v>43</v>
          </cell>
          <cell r="E632" t="str">
            <v>Same</v>
          </cell>
          <cell r="F632" t="str">
            <v>Less Than</v>
          </cell>
          <cell r="G632">
            <v>10</v>
          </cell>
          <cell r="H632">
            <v>33</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row>
        <row r="633">
          <cell r="A633" t="str">
            <v>651201</v>
          </cell>
          <cell r="B633" t="str">
            <v>SODUS</v>
          </cell>
          <cell r="C633">
            <v>54</v>
          </cell>
          <cell r="D633">
            <v>50</v>
          </cell>
          <cell r="E633" t="str">
            <v>Different</v>
          </cell>
          <cell r="F633" t="str">
            <v>Greater Than</v>
          </cell>
          <cell r="G633">
            <v>0</v>
          </cell>
          <cell r="H633">
            <v>0</v>
          </cell>
          <cell r="I633">
            <v>0</v>
          </cell>
          <cell r="J633">
            <v>18</v>
          </cell>
          <cell r="K633">
            <v>23</v>
          </cell>
          <cell r="L633">
            <v>0</v>
          </cell>
          <cell r="M633">
            <v>0</v>
          </cell>
          <cell r="N633">
            <v>0</v>
          </cell>
          <cell r="O633">
            <v>0</v>
          </cell>
          <cell r="P633">
            <v>2</v>
          </cell>
          <cell r="Q633">
            <v>7</v>
          </cell>
          <cell r="R633">
            <v>0</v>
          </cell>
          <cell r="S633">
            <v>0</v>
          </cell>
          <cell r="T633">
            <v>0</v>
          </cell>
          <cell r="U633">
            <v>0</v>
          </cell>
          <cell r="V633">
            <v>0</v>
          </cell>
          <cell r="W633">
            <v>0</v>
          </cell>
          <cell r="X633">
            <v>0</v>
          </cell>
        </row>
        <row r="634">
          <cell r="A634" t="str">
            <v>651402</v>
          </cell>
          <cell r="B634" t="str">
            <v>WILLIAMSON</v>
          </cell>
          <cell r="C634">
            <v>59</v>
          </cell>
          <cell r="D634">
            <v>57</v>
          </cell>
          <cell r="E634" t="str">
            <v>Different</v>
          </cell>
          <cell r="F634" t="str">
            <v>Greater Than</v>
          </cell>
          <cell r="G634">
            <v>0</v>
          </cell>
          <cell r="H634">
            <v>31</v>
          </cell>
          <cell r="I634">
            <v>0</v>
          </cell>
          <cell r="J634">
            <v>0</v>
          </cell>
          <cell r="K634">
            <v>26</v>
          </cell>
          <cell r="L634">
            <v>0</v>
          </cell>
          <cell r="M634">
            <v>0</v>
          </cell>
          <cell r="N634">
            <v>0</v>
          </cell>
          <cell r="O634">
            <v>0</v>
          </cell>
          <cell r="P634">
            <v>0</v>
          </cell>
          <cell r="Q634">
            <v>0</v>
          </cell>
          <cell r="R634">
            <v>0</v>
          </cell>
          <cell r="S634">
            <v>0</v>
          </cell>
          <cell r="T634">
            <v>0</v>
          </cell>
          <cell r="U634">
            <v>0</v>
          </cell>
          <cell r="V634">
            <v>0</v>
          </cell>
          <cell r="W634">
            <v>0</v>
          </cell>
          <cell r="X634">
            <v>0</v>
          </cell>
        </row>
        <row r="635">
          <cell r="A635" t="str">
            <v>651501</v>
          </cell>
          <cell r="B635" t="str">
            <v>NORTH ROSE WOLCOTT</v>
          </cell>
          <cell r="C635">
            <v>53</v>
          </cell>
          <cell r="D635">
            <v>53</v>
          </cell>
          <cell r="E635" t="str">
            <v>Same</v>
          </cell>
          <cell r="F635" t="str">
            <v>Less Than</v>
          </cell>
          <cell r="G635">
            <v>0</v>
          </cell>
          <cell r="H635">
            <v>0</v>
          </cell>
          <cell r="I635">
            <v>0</v>
          </cell>
          <cell r="J635">
            <v>0</v>
          </cell>
          <cell r="K635">
            <v>29</v>
          </cell>
          <cell r="L635">
            <v>0</v>
          </cell>
          <cell r="M635">
            <v>0</v>
          </cell>
          <cell r="N635">
            <v>0</v>
          </cell>
          <cell r="O635">
            <v>0</v>
          </cell>
          <cell r="P635">
            <v>14</v>
          </cell>
          <cell r="Q635">
            <v>10</v>
          </cell>
          <cell r="R635">
            <v>0</v>
          </cell>
          <cell r="S635">
            <v>0</v>
          </cell>
          <cell r="T635">
            <v>0</v>
          </cell>
          <cell r="U635">
            <v>0</v>
          </cell>
          <cell r="V635">
            <v>0</v>
          </cell>
          <cell r="W635">
            <v>0</v>
          </cell>
          <cell r="X635">
            <v>0</v>
          </cell>
        </row>
        <row r="636">
          <cell r="A636" t="str">
            <v>651503</v>
          </cell>
          <cell r="B636" t="str">
            <v>RED CREEK</v>
          </cell>
          <cell r="C636">
            <v>32</v>
          </cell>
          <cell r="D636">
            <v>32</v>
          </cell>
          <cell r="E636" t="str">
            <v>Same</v>
          </cell>
          <cell r="F636" t="str">
            <v>Less Than</v>
          </cell>
          <cell r="G636">
            <v>0</v>
          </cell>
          <cell r="H636">
            <v>0</v>
          </cell>
          <cell r="I636">
            <v>0</v>
          </cell>
          <cell r="J636">
            <v>0</v>
          </cell>
          <cell r="K636">
            <v>32</v>
          </cell>
          <cell r="L636">
            <v>0</v>
          </cell>
          <cell r="M636">
            <v>0</v>
          </cell>
          <cell r="N636">
            <v>0</v>
          </cell>
          <cell r="O636">
            <v>0</v>
          </cell>
          <cell r="P636">
            <v>0</v>
          </cell>
          <cell r="Q636">
            <v>0</v>
          </cell>
          <cell r="R636">
            <v>0</v>
          </cell>
          <cell r="S636">
            <v>0</v>
          </cell>
          <cell r="T636">
            <v>0</v>
          </cell>
          <cell r="U636">
            <v>0</v>
          </cell>
          <cell r="V636">
            <v>0</v>
          </cell>
          <cell r="W636">
            <v>0</v>
          </cell>
          <cell r="X636">
            <v>0</v>
          </cell>
        </row>
        <row r="637">
          <cell r="A637" t="str">
            <v>660101</v>
          </cell>
          <cell r="B637" t="str">
            <v>KATONAH LEWISBORO</v>
          </cell>
          <cell r="C637">
            <v>0</v>
          </cell>
          <cell r="D637">
            <v>0</v>
          </cell>
          <cell r="E637" t="str">
            <v>Same</v>
          </cell>
          <cell r="F637" t="str">
            <v>Less Than</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row>
        <row r="638">
          <cell r="A638" t="str">
            <v>660102</v>
          </cell>
          <cell r="B638" t="str">
            <v>BEDFORD</v>
          </cell>
          <cell r="C638">
            <v>0</v>
          </cell>
          <cell r="D638">
            <v>0</v>
          </cell>
          <cell r="E638" t="str">
            <v>Same</v>
          </cell>
          <cell r="F638" t="str">
            <v>Less Than</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row>
        <row r="639">
          <cell r="A639" t="str">
            <v>660202</v>
          </cell>
          <cell r="B639" t="str">
            <v>CROTON HARMON</v>
          </cell>
          <cell r="C639">
            <v>0</v>
          </cell>
          <cell r="D639">
            <v>0</v>
          </cell>
          <cell r="E639" t="str">
            <v>Same</v>
          </cell>
          <cell r="F639" t="str">
            <v>Less Than</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row>
        <row r="640">
          <cell r="A640" t="str">
            <v>660203</v>
          </cell>
          <cell r="B640" t="str">
            <v>HENDRICK HUDSON</v>
          </cell>
          <cell r="C640">
            <v>0</v>
          </cell>
          <cell r="D640">
            <v>0</v>
          </cell>
          <cell r="E640" t="str">
            <v>Same</v>
          </cell>
          <cell r="F640" t="str">
            <v>Less Than</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row>
        <row r="641">
          <cell r="A641" t="str">
            <v>660301</v>
          </cell>
          <cell r="B641" t="str">
            <v>EASTCHESTER</v>
          </cell>
          <cell r="C641">
            <v>0</v>
          </cell>
          <cell r="D641">
            <v>0</v>
          </cell>
          <cell r="E641" t="str">
            <v>Same</v>
          </cell>
          <cell r="F641" t="str">
            <v>Less Than</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row>
        <row r="642">
          <cell r="A642" t="str">
            <v>660302</v>
          </cell>
          <cell r="B642" t="str">
            <v>TUCKAHOE</v>
          </cell>
          <cell r="C642">
            <v>0</v>
          </cell>
          <cell r="D642">
            <v>0</v>
          </cell>
          <cell r="E642" t="str">
            <v>Same</v>
          </cell>
          <cell r="F642" t="str">
            <v>Less Than</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row>
        <row r="643">
          <cell r="A643" t="str">
            <v>660303</v>
          </cell>
          <cell r="B643" t="str">
            <v>BRONXVILLE</v>
          </cell>
          <cell r="C643">
            <v>0</v>
          </cell>
          <cell r="D643">
            <v>0</v>
          </cell>
          <cell r="E643" t="str">
            <v>Same</v>
          </cell>
          <cell r="F643" t="str">
            <v>Less Than</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row>
        <row r="644">
          <cell r="A644" t="str">
            <v>660401</v>
          </cell>
          <cell r="B644" t="str">
            <v>TARRYTOWN</v>
          </cell>
          <cell r="C644">
            <v>110</v>
          </cell>
          <cell r="D644">
            <v>110</v>
          </cell>
          <cell r="E644" t="str">
            <v>Same</v>
          </cell>
          <cell r="F644" t="str">
            <v>Less Than</v>
          </cell>
          <cell r="G644">
            <v>0</v>
          </cell>
          <cell r="H644">
            <v>0</v>
          </cell>
          <cell r="I644">
            <v>0</v>
          </cell>
          <cell r="J644">
            <v>0</v>
          </cell>
          <cell r="K644">
            <v>0</v>
          </cell>
          <cell r="L644">
            <v>0</v>
          </cell>
          <cell r="M644">
            <v>0</v>
          </cell>
          <cell r="N644">
            <v>108</v>
          </cell>
          <cell r="O644">
            <v>2</v>
          </cell>
          <cell r="P644">
            <v>0</v>
          </cell>
          <cell r="Q644">
            <v>0</v>
          </cell>
          <cell r="R644">
            <v>0</v>
          </cell>
          <cell r="S644">
            <v>0</v>
          </cell>
          <cell r="T644">
            <v>0</v>
          </cell>
          <cell r="U644">
            <v>0</v>
          </cell>
          <cell r="V644">
            <v>0</v>
          </cell>
          <cell r="W644">
            <v>0</v>
          </cell>
          <cell r="X644">
            <v>0</v>
          </cell>
        </row>
        <row r="645">
          <cell r="A645" t="str">
            <v>660402</v>
          </cell>
          <cell r="B645" t="str">
            <v>IRVINGTON</v>
          </cell>
          <cell r="C645">
            <v>0</v>
          </cell>
          <cell r="D645">
            <v>0</v>
          </cell>
          <cell r="E645" t="str">
            <v>Same</v>
          </cell>
          <cell r="F645" t="str">
            <v>Less Than</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row>
        <row r="646">
          <cell r="A646" t="str">
            <v>660403</v>
          </cell>
          <cell r="B646" t="str">
            <v>DOBBS FERRY</v>
          </cell>
          <cell r="C646">
            <v>0</v>
          </cell>
          <cell r="D646">
            <v>0</v>
          </cell>
          <cell r="E646" t="str">
            <v>Same</v>
          </cell>
          <cell r="F646" t="str">
            <v>Less Than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row>
        <row r="647">
          <cell r="A647" t="str">
            <v>660404</v>
          </cell>
          <cell r="B647" t="str">
            <v>HASTINGS ON HUDSON</v>
          </cell>
          <cell r="C647">
            <v>0</v>
          </cell>
          <cell r="D647">
            <v>0</v>
          </cell>
          <cell r="E647" t="str">
            <v>Same</v>
          </cell>
          <cell r="F647" t="str">
            <v>Less Than</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row>
        <row r="648">
          <cell r="A648" t="str">
            <v>660405</v>
          </cell>
          <cell r="B648" t="str">
            <v>ARDSLEY</v>
          </cell>
          <cell r="C648">
            <v>0</v>
          </cell>
          <cell r="D648">
            <v>0</v>
          </cell>
          <cell r="E648" t="str">
            <v>Same</v>
          </cell>
          <cell r="F648" t="str">
            <v>Less Than</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row>
        <row r="649">
          <cell r="A649" t="str">
            <v>660406</v>
          </cell>
          <cell r="B649" t="str">
            <v>EDGEMONT</v>
          </cell>
          <cell r="C649">
            <v>0</v>
          </cell>
          <cell r="D649">
            <v>0</v>
          </cell>
          <cell r="E649" t="str">
            <v>Same</v>
          </cell>
          <cell r="F649" t="str">
            <v>Less Than</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row>
        <row r="650">
          <cell r="A650" t="str">
            <v>660407</v>
          </cell>
          <cell r="B650" t="str">
            <v>GREENBURGH</v>
          </cell>
          <cell r="C650">
            <v>110</v>
          </cell>
          <cell r="D650">
            <v>109</v>
          </cell>
          <cell r="E650" t="str">
            <v>Different</v>
          </cell>
          <cell r="F650" t="str">
            <v>Greater Than</v>
          </cell>
          <cell r="G650">
            <v>0</v>
          </cell>
          <cell r="H650">
            <v>0</v>
          </cell>
          <cell r="I650">
            <v>0</v>
          </cell>
          <cell r="J650">
            <v>5</v>
          </cell>
          <cell r="K650">
            <v>103</v>
          </cell>
          <cell r="L650">
            <v>0</v>
          </cell>
          <cell r="M650">
            <v>0</v>
          </cell>
          <cell r="N650">
            <v>0</v>
          </cell>
          <cell r="O650">
            <v>0</v>
          </cell>
          <cell r="P650">
            <v>0</v>
          </cell>
          <cell r="Q650">
            <v>0</v>
          </cell>
          <cell r="R650">
            <v>0</v>
          </cell>
          <cell r="S650">
            <v>0</v>
          </cell>
          <cell r="T650">
            <v>0</v>
          </cell>
          <cell r="U650">
            <v>0</v>
          </cell>
          <cell r="V650">
            <v>0</v>
          </cell>
          <cell r="W650">
            <v>1</v>
          </cell>
          <cell r="X650">
            <v>0</v>
          </cell>
        </row>
        <row r="651">
          <cell r="A651" t="str">
            <v>660409</v>
          </cell>
          <cell r="B651" t="str">
            <v>ELMSFORD</v>
          </cell>
          <cell r="C651">
            <v>36</v>
          </cell>
          <cell r="D651">
            <v>36</v>
          </cell>
          <cell r="E651" t="str">
            <v>Same</v>
          </cell>
          <cell r="F651" t="str">
            <v>Less Than</v>
          </cell>
          <cell r="G651">
            <v>0</v>
          </cell>
          <cell r="H651">
            <v>36</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row>
        <row r="652">
          <cell r="A652" t="str">
            <v>660410</v>
          </cell>
          <cell r="B652" t="str">
            <v>GREENBURGH-GRAHAM</v>
          </cell>
          <cell r="C652">
            <v>0</v>
          </cell>
          <cell r="D652">
            <v>0</v>
          </cell>
          <cell r="E652" t="str">
            <v>Same</v>
          </cell>
          <cell r="F652" t="str">
            <v>Less Than</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row>
        <row r="653">
          <cell r="A653" t="str">
            <v>660411</v>
          </cell>
          <cell r="B653" t="str">
            <v>GREENBURGH 11</v>
          </cell>
          <cell r="C653">
            <v>0</v>
          </cell>
          <cell r="D653">
            <v>0</v>
          </cell>
          <cell r="E653" t="str">
            <v>Same</v>
          </cell>
          <cell r="F653" t="str">
            <v>Less Than</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row>
        <row r="654">
          <cell r="A654" t="str">
            <v>660412</v>
          </cell>
          <cell r="B654" t="str">
            <v>GREENBRG-NO CASTLE</v>
          </cell>
          <cell r="C654">
            <v>0</v>
          </cell>
          <cell r="D654">
            <v>0</v>
          </cell>
          <cell r="E654" t="str">
            <v>Same</v>
          </cell>
          <cell r="F654" t="str">
            <v>Less Than</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row>
        <row r="655">
          <cell r="A655" t="str">
            <v>660501</v>
          </cell>
          <cell r="B655" t="str">
            <v>HARRISON</v>
          </cell>
          <cell r="C655">
            <v>0</v>
          </cell>
          <cell r="D655">
            <v>0</v>
          </cell>
          <cell r="E655" t="str">
            <v>Same</v>
          </cell>
          <cell r="F655" t="str">
            <v>Less Than</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row>
        <row r="656">
          <cell r="A656" t="str">
            <v>660701</v>
          </cell>
          <cell r="B656" t="str">
            <v>MAMARONECK</v>
          </cell>
          <cell r="C656">
            <v>87</v>
          </cell>
          <cell r="D656">
            <v>76</v>
          </cell>
          <cell r="E656" t="str">
            <v>Different</v>
          </cell>
          <cell r="F656" t="str">
            <v>Greater Than</v>
          </cell>
          <cell r="G656">
            <v>0</v>
          </cell>
          <cell r="H656">
            <v>0</v>
          </cell>
          <cell r="I656">
            <v>0</v>
          </cell>
          <cell r="J656">
            <v>0</v>
          </cell>
          <cell r="K656">
            <v>0</v>
          </cell>
          <cell r="L656">
            <v>0</v>
          </cell>
          <cell r="M656">
            <v>4</v>
          </cell>
          <cell r="N656">
            <v>72</v>
          </cell>
          <cell r="O656">
            <v>0</v>
          </cell>
          <cell r="P656">
            <v>0</v>
          </cell>
          <cell r="Q656">
            <v>0</v>
          </cell>
          <cell r="R656">
            <v>0</v>
          </cell>
          <cell r="S656">
            <v>0</v>
          </cell>
          <cell r="T656">
            <v>0</v>
          </cell>
          <cell r="U656">
            <v>0</v>
          </cell>
          <cell r="V656">
            <v>0</v>
          </cell>
          <cell r="W656">
            <v>0</v>
          </cell>
          <cell r="X656">
            <v>0</v>
          </cell>
        </row>
        <row r="657">
          <cell r="A657" t="str">
            <v>660801</v>
          </cell>
          <cell r="B657" t="str">
            <v>MT PLEASANT CENT</v>
          </cell>
          <cell r="C657">
            <v>0</v>
          </cell>
          <cell r="D657">
            <v>0</v>
          </cell>
          <cell r="E657" t="str">
            <v>Same</v>
          </cell>
          <cell r="F657" t="str">
            <v>Less Than</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row>
        <row r="658">
          <cell r="A658" t="str">
            <v>660802</v>
          </cell>
          <cell r="B658" t="str">
            <v>POCANTICO HILLS</v>
          </cell>
          <cell r="C658">
            <v>21</v>
          </cell>
          <cell r="D658">
            <v>21</v>
          </cell>
          <cell r="E658" t="str">
            <v>Same</v>
          </cell>
          <cell r="F658" t="str">
            <v>Less Than</v>
          </cell>
          <cell r="G658">
            <v>0</v>
          </cell>
          <cell r="H658">
            <v>0</v>
          </cell>
          <cell r="I658">
            <v>0</v>
          </cell>
          <cell r="J658">
            <v>0</v>
          </cell>
          <cell r="K658">
            <v>21</v>
          </cell>
          <cell r="L658">
            <v>0</v>
          </cell>
          <cell r="M658">
            <v>0</v>
          </cell>
          <cell r="N658">
            <v>0</v>
          </cell>
          <cell r="O658">
            <v>0</v>
          </cell>
          <cell r="P658">
            <v>0</v>
          </cell>
          <cell r="Q658">
            <v>0</v>
          </cell>
          <cell r="R658">
            <v>0</v>
          </cell>
          <cell r="S658">
            <v>0</v>
          </cell>
          <cell r="T658">
            <v>0</v>
          </cell>
          <cell r="U658">
            <v>0</v>
          </cell>
          <cell r="V658">
            <v>0</v>
          </cell>
          <cell r="W658">
            <v>0</v>
          </cell>
          <cell r="X658">
            <v>0</v>
          </cell>
        </row>
        <row r="659">
          <cell r="A659" t="str">
            <v>660803</v>
          </cell>
          <cell r="B659" t="str">
            <v>HAWTHORNE KNOLLS</v>
          </cell>
          <cell r="C659">
            <v>0</v>
          </cell>
          <cell r="D659">
            <v>0</v>
          </cell>
          <cell r="E659" t="str">
            <v>Same</v>
          </cell>
          <cell r="F659" t="str">
            <v>Less Than</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row>
        <row r="660">
          <cell r="A660" t="str">
            <v>660804</v>
          </cell>
          <cell r="B660" t="str">
            <v>MT PLEASANT-COTTAG</v>
          </cell>
          <cell r="C660">
            <v>0</v>
          </cell>
          <cell r="D660">
            <v>0</v>
          </cell>
          <cell r="E660" t="str">
            <v>Same</v>
          </cell>
          <cell r="F660" t="str">
            <v>Less Than</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row>
        <row r="661">
          <cell r="A661" t="str">
            <v>660805</v>
          </cell>
          <cell r="B661" t="str">
            <v>VALHALLA</v>
          </cell>
          <cell r="C661">
            <v>0</v>
          </cell>
          <cell r="D661">
            <v>0</v>
          </cell>
          <cell r="E661" t="str">
            <v>Same</v>
          </cell>
          <cell r="F661" t="str">
            <v>Less Than</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row>
        <row r="662">
          <cell r="A662" t="str">
            <v>660806</v>
          </cell>
          <cell r="B662" t="str">
            <v>MT PLSNT-BLYTHEDLE</v>
          </cell>
          <cell r="C662">
            <v>2</v>
          </cell>
          <cell r="D662">
            <v>0</v>
          </cell>
          <cell r="E662" t="str">
            <v>Different</v>
          </cell>
          <cell r="F662" t="str">
            <v>Greater Than</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row>
        <row r="663">
          <cell r="A663" t="str">
            <v>660809</v>
          </cell>
          <cell r="B663" t="str">
            <v>PLEASANTVILLE</v>
          </cell>
          <cell r="C663">
            <v>0</v>
          </cell>
          <cell r="D663">
            <v>0</v>
          </cell>
          <cell r="E663" t="str">
            <v>Same</v>
          </cell>
          <cell r="F663" t="str">
            <v>Less Than</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row>
        <row r="664">
          <cell r="A664" t="str">
            <v>660900</v>
          </cell>
          <cell r="B664" t="str">
            <v>MOUNT VERNON</v>
          </cell>
          <cell r="C664">
            <v>289</v>
          </cell>
          <cell r="D664">
            <v>289</v>
          </cell>
          <cell r="E664" t="str">
            <v>Same</v>
          </cell>
          <cell r="F664" t="str">
            <v>Less Than</v>
          </cell>
          <cell r="G664">
            <v>0</v>
          </cell>
          <cell r="H664">
            <v>0</v>
          </cell>
          <cell r="I664">
            <v>0</v>
          </cell>
          <cell r="J664">
            <v>0</v>
          </cell>
          <cell r="K664">
            <v>152</v>
          </cell>
          <cell r="L664">
            <v>0</v>
          </cell>
          <cell r="M664">
            <v>0</v>
          </cell>
          <cell r="N664">
            <v>0</v>
          </cell>
          <cell r="O664">
            <v>0</v>
          </cell>
          <cell r="P664">
            <v>4</v>
          </cell>
          <cell r="Q664">
            <v>132</v>
          </cell>
          <cell r="R664">
            <v>0</v>
          </cell>
          <cell r="S664">
            <v>0</v>
          </cell>
          <cell r="T664">
            <v>0</v>
          </cell>
          <cell r="U664">
            <v>0</v>
          </cell>
          <cell r="V664">
            <v>0</v>
          </cell>
          <cell r="W664">
            <v>1</v>
          </cell>
          <cell r="X664">
            <v>0</v>
          </cell>
        </row>
        <row r="665">
          <cell r="A665" t="str">
            <v>661004</v>
          </cell>
          <cell r="B665" t="str">
            <v>CHAPPAQUA</v>
          </cell>
          <cell r="C665">
            <v>0</v>
          </cell>
          <cell r="D665">
            <v>0</v>
          </cell>
          <cell r="E665" t="str">
            <v>Same</v>
          </cell>
          <cell r="F665" t="str">
            <v>Less Than</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row>
        <row r="666">
          <cell r="A666" t="str">
            <v>661100</v>
          </cell>
          <cell r="B666" t="str">
            <v>NEW ROCHELLE</v>
          </cell>
          <cell r="C666">
            <v>403</v>
          </cell>
          <cell r="D666">
            <v>403</v>
          </cell>
          <cell r="E666" t="str">
            <v>Same</v>
          </cell>
          <cell r="F666" t="str">
            <v>Less Than</v>
          </cell>
          <cell r="G666">
            <v>12</v>
          </cell>
          <cell r="H666">
            <v>196</v>
          </cell>
          <cell r="I666">
            <v>0</v>
          </cell>
          <cell r="J666">
            <v>0</v>
          </cell>
          <cell r="K666">
            <v>0</v>
          </cell>
          <cell r="L666">
            <v>0</v>
          </cell>
          <cell r="M666">
            <v>11</v>
          </cell>
          <cell r="N666">
            <v>130</v>
          </cell>
          <cell r="O666">
            <v>0</v>
          </cell>
          <cell r="P666">
            <v>3</v>
          </cell>
          <cell r="Q666">
            <v>51</v>
          </cell>
          <cell r="R666">
            <v>0</v>
          </cell>
          <cell r="S666">
            <v>0</v>
          </cell>
          <cell r="T666">
            <v>0</v>
          </cell>
          <cell r="U666">
            <v>0</v>
          </cell>
          <cell r="V666">
            <v>0</v>
          </cell>
          <cell r="W666">
            <v>0</v>
          </cell>
          <cell r="X666">
            <v>0</v>
          </cell>
        </row>
        <row r="667">
          <cell r="A667" t="str">
            <v>661201</v>
          </cell>
          <cell r="B667" t="str">
            <v>BYRAM HILLS</v>
          </cell>
          <cell r="C667">
            <v>0</v>
          </cell>
          <cell r="D667">
            <v>0</v>
          </cell>
          <cell r="E667" t="str">
            <v>Same</v>
          </cell>
          <cell r="F667" t="str">
            <v>Less Than</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row>
        <row r="668">
          <cell r="A668" t="str">
            <v>661301</v>
          </cell>
          <cell r="B668" t="str">
            <v>NORTH SALEM</v>
          </cell>
          <cell r="C668">
            <v>0</v>
          </cell>
          <cell r="D668">
            <v>0</v>
          </cell>
          <cell r="E668" t="str">
            <v>Same</v>
          </cell>
          <cell r="F668" t="str">
            <v>Less Than</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row>
        <row r="669">
          <cell r="A669" t="str">
            <v>661401</v>
          </cell>
          <cell r="B669" t="str">
            <v>OSSINING</v>
          </cell>
          <cell r="C669">
            <v>265</v>
          </cell>
          <cell r="D669">
            <v>263</v>
          </cell>
          <cell r="E669" t="str">
            <v>Different</v>
          </cell>
          <cell r="F669" t="str">
            <v>Greater Than</v>
          </cell>
          <cell r="G669">
            <v>0</v>
          </cell>
          <cell r="H669">
            <v>0</v>
          </cell>
          <cell r="I669">
            <v>0</v>
          </cell>
          <cell r="J669">
            <v>0</v>
          </cell>
          <cell r="K669">
            <v>219</v>
          </cell>
          <cell r="L669">
            <v>0</v>
          </cell>
          <cell r="M669">
            <v>0</v>
          </cell>
          <cell r="N669">
            <v>0</v>
          </cell>
          <cell r="O669">
            <v>0</v>
          </cell>
          <cell r="P669">
            <v>0</v>
          </cell>
          <cell r="Q669">
            <v>43</v>
          </cell>
          <cell r="R669">
            <v>1</v>
          </cell>
          <cell r="S669">
            <v>0</v>
          </cell>
          <cell r="T669">
            <v>0</v>
          </cell>
          <cell r="U669">
            <v>0</v>
          </cell>
          <cell r="V669">
            <v>0</v>
          </cell>
          <cell r="W669">
            <v>0</v>
          </cell>
          <cell r="X669">
            <v>0</v>
          </cell>
        </row>
        <row r="670">
          <cell r="A670" t="str">
            <v>661402</v>
          </cell>
          <cell r="B670" t="str">
            <v>BRIARCLIFF MANOR</v>
          </cell>
          <cell r="C670">
            <v>0</v>
          </cell>
          <cell r="D670">
            <v>0</v>
          </cell>
          <cell r="E670" t="str">
            <v>Same</v>
          </cell>
          <cell r="F670" t="str">
            <v>Less Than</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row>
        <row r="671">
          <cell r="A671" t="str">
            <v>661500</v>
          </cell>
          <cell r="B671" t="str">
            <v>PEEKSKILL</v>
          </cell>
          <cell r="C671">
            <v>148</v>
          </cell>
          <cell r="D671">
            <v>148</v>
          </cell>
          <cell r="E671" t="str">
            <v>Same</v>
          </cell>
          <cell r="F671" t="str">
            <v>Less Than</v>
          </cell>
          <cell r="G671">
            <v>0</v>
          </cell>
          <cell r="H671">
            <v>0</v>
          </cell>
          <cell r="I671">
            <v>0</v>
          </cell>
          <cell r="J671">
            <v>0</v>
          </cell>
          <cell r="K671">
            <v>131</v>
          </cell>
          <cell r="L671">
            <v>0</v>
          </cell>
          <cell r="M671">
            <v>0</v>
          </cell>
          <cell r="N671">
            <v>0</v>
          </cell>
          <cell r="O671">
            <v>0</v>
          </cell>
          <cell r="P671">
            <v>0</v>
          </cell>
          <cell r="Q671">
            <v>17</v>
          </cell>
          <cell r="R671">
            <v>0</v>
          </cell>
          <cell r="S671">
            <v>0</v>
          </cell>
          <cell r="T671">
            <v>0</v>
          </cell>
          <cell r="U671">
            <v>0</v>
          </cell>
          <cell r="V671">
            <v>0</v>
          </cell>
          <cell r="W671">
            <v>0</v>
          </cell>
          <cell r="X671">
            <v>0</v>
          </cell>
        </row>
        <row r="672">
          <cell r="A672" t="str">
            <v>661601</v>
          </cell>
          <cell r="B672" t="str">
            <v>PELHAM</v>
          </cell>
          <cell r="C672">
            <v>0</v>
          </cell>
          <cell r="D672">
            <v>0</v>
          </cell>
          <cell r="E672" t="str">
            <v>Same</v>
          </cell>
          <cell r="F672" t="str">
            <v>Less Than</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row>
        <row r="673">
          <cell r="A673" t="str">
            <v>661800</v>
          </cell>
          <cell r="B673" t="str">
            <v>RYE</v>
          </cell>
          <cell r="C673">
            <v>0</v>
          </cell>
          <cell r="D673">
            <v>0</v>
          </cell>
          <cell r="E673" t="str">
            <v>Same</v>
          </cell>
          <cell r="F673" t="str">
            <v>Less Than</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row>
        <row r="674">
          <cell r="A674" t="str">
            <v>661901</v>
          </cell>
          <cell r="B674" t="str">
            <v>RYE NECK</v>
          </cell>
          <cell r="C674">
            <v>0</v>
          </cell>
          <cell r="D674">
            <v>0</v>
          </cell>
          <cell r="E674" t="str">
            <v>Same</v>
          </cell>
          <cell r="F674" t="str">
            <v>Less Than</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row>
        <row r="675">
          <cell r="A675" t="str">
            <v>661904</v>
          </cell>
          <cell r="B675" t="str">
            <v>PORT CHESTER-RYE</v>
          </cell>
          <cell r="C675">
            <v>157</v>
          </cell>
          <cell r="D675">
            <v>157</v>
          </cell>
          <cell r="E675" t="str">
            <v>Same</v>
          </cell>
          <cell r="F675" t="str">
            <v>Less Than</v>
          </cell>
          <cell r="G675">
            <v>0</v>
          </cell>
          <cell r="H675">
            <v>0</v>
          </cell>
          <cell r="I675">
            <v>0</v>
          </cell>
          <cell r="J675">
            <v>0</v>
          </cell>
          <cell r="K675">
            <v>0</v>
          </cell>
          <cell r="L675">
            <v>0</v>
          </cell>
          <cell r="M675">
            <v>0</v>
          </cell>
          <cell r="N675">
            <v>0</v>
          </cell>
          <cell r="O675">
            <v>0</v>
          </cell>
          <cell r="P675">
            <v>0</v>
          </cell>
          <cell r="Q675">
            <v>157</v>
          </cell>
          <cell r="R675">
            <v>0</v>
          </cell>
          <cell r="S675">
            <v>0</v>
          </cell>
          <cell r="T675">
            <v>0</v>
          </cell>
          <cell r="U675">
            <v>0</v>
          </cell>
          <cell r="V675">
            <v>0</v>
          </cell>
          <cell r="W675">
            <v>0</v>
          </cell>
          <cell r="X675">
            <v>0</v>
          </cell>
        </row>
        <row r="676">
          <cell r="A676" t="str">
            <v>661905</v>
          </cell>
          <cell r="B676" t="str">
            <v>BLIND BROOK-RYE</v>
          </cell>
          <cell r="C676">
            <v>0</v>
          </cell>
          <cell r="D676">
            <v>0</v>
          </cell>
          <cell r="E676" t="str">
            <v>Same</v>
          </cell>
          <cell r="F676" t="str">
            <v>Less Than</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row>
        <row r="677">
          <cell r="A677" t="str">
            <v>662001</v>
          </cell>
          <cell r="B677" t="str">
            <v>SCARSDALE</v>
          </cell>
          <cell r="C677">
            <v>0</v>
          </cell>
          <cell r="D677">
            <v>0</v>
          </cell>
          <cell r="E677" t="str">
            <v>Same</v>
          </cell>
          <cell r="F677" t="str">
            <v>Less Than</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row>
        <row r="678">
          <cell r="A678" t="str">
            <v>662101</v>
          </cell>
          <cell r="B678" t="str">
            <v>SOMERS</v>
          </cell>
          <cell r="C678">
            <v>0</v>
          </cell>
          <cell r="D678">
            <v>0</v>
          </cell>
          <cell r="E678" t="str">
            <v>Same</v>
          </cell>
          <cell r="F678" t="str">
            <v>Less Than</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row>
        <row r="679">
          <cell r="A679" t="str">
            <v>662200</v>
          </cell>
          <cell r="B679" t="str">
            <v>WHITE PLAINS</v>
          </cell>
          <cell r="C679">
            <v>228</v>
          </cell>
          <cell r="D679">
            <v>198</v>
          </cell>
          <cell r="E679" t="str">
            <v>Different</v>
          </cell>
          <cell r="F679" t="str">
            <v>Greater Than</v>
          </cell>
          <cell r="G679">
            <v>0</v>
          </cell>
          <cell r="H679">
            <v>0</v>
          </cell>
          <cell r="I679">
            <v>0</v>
          </cell>
          <cell r="J679">
            <v>0</v>
          </cell>
          <cell r="K679">
            <v>0</v>
          </cell>
          <cell r="L679">
            <v>0</v>
          </cell>
          <cell r="M679">
            <v>0</v>
          </cell>
          <cell r="N679">
            <v>65</v>
          </cell>
          <cell r="O679">
            <v>0</v>
          </cell>
          <cell r="P679">
            <v>0</v>
          </cell>
          <cell r="Q679">
            <v>133</v>
          </cell>
          <cell r="R679">
            <v>0</v>
          </cell>
          <cell r="S679">
            <v>0</v>
          </cell>
          <cell r="T679">
            <v>0</v>
          </cell>
          <cell r="U679">
            <v>0</v>
          </cell>
          <cell r="V679">
            <v>0</v>
          </cell>
          <cell r="W679">
            <v>0</v>
          </cell>
          <cell r="X679">
            <v>0</v>
          </cell>
        </row>
        <row r="680">
          <cell r="A680" t="str">
            <v>662300</v>
          </cell>
          <cell r="B680" t="str">
            <v>YONKERS</v>
          </cell>
          <cell r="C680">
            <v>1305</v>
          </cell>
          <cell r="D680">
            <v>1181</v>
          </cell>
          <cell r="E680" t="str">
            <v>Different</v>
          </cell>
          <cell r="F680" t="str">
            <v>Greater Than</v>
          </cell>
          <cell r="G680">
            <v>0</v>
          </cell>
          <cell r="H680">
            <v>0</v>
          </cell>
          <cell r="I680">
            <v>0</v>
          </cell>
          <cell r="J680">
            <v>1</v>
          </cell>
          <cell r="K680">
            <v>976</v>
          </cell>
          <cell r="L680">
            <v>0</v>
          </cell>
          <cell r="M680">
            <v>0</v>
          </cell>
          <cell r="N680">
            <v>0</v>
          </cell>
          <cell r="O680">
            <v>0</v>
          </cell>
          <cell r="P680">
            <v>105</v>
          </cell>
          <cell r="Q680">
            <v>99</v>
          </cell>
          <cell r="R680">
            <v>0</v>
          </cell>
          <cell r="S680">
            <v>0</v>
          </cell>
          <cell r="T680">
            <v>0</v>
          </cell>
          <cell r="U680">
            <v>0</v>
          </cell>
          <cell r="V680">
            <v>0</v>
          </cell>
          <cell r="W680">
            <v>0</v>
          </cell>
          <cell r="X680">
            <v>0</v>
          </cell>
        </row>
        <row r="681">
          <cell r="A681" t="str">
            <v>662401</v>
          </cell>
          <cell r="B681" t="str">
            <v>LAKELAND</v>
          </cell>
          <cell r="C681">
            <v>68</v>
          </cell>
          <cell r="D681">
            <v>68</v>
          </cell>
          <cell r="E681" t="str">
            <v>Same</v>
          </cell>
          <cell r="F681" t="str">
            <v>Less Than</v>
          </cell>
          <cell r="G681">
            <v>0</v>
          </cell>
          <cell r="H681">
            <v>68</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row>
        <row r="682">
          <cell r="A682" t="str">
            <v>662402</v>
          </cell>
          <cell r="B682" t="str">
            <v>YORKTOWN</v>
          </cell>
          <cell r="C682">
            <v>0</v>
          </cell>
          <cell r="D682">
            <v>0</v>
          </cell>
          <cell r="E682" t="str">
            <v>Same</v>
          </cell>
          <cell r="F682" t="str">
            <v>Less Than</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row>
        <row r="683">
          <cell r="A683" t="str">
            <v>670201</v>
          </cell>
          <cell r="B683" t="str">
            <v>ATTICA</v>
          </cell>
          <cell r="C683">
            <v>34</v>
          </cell>
          <cell r="D683">
            <v>34</v>
          </cell>
          <cell r="E683" t="str">
            <v>Same</v>
          </cell>
          <cell r="F683" t="str">
            <v>Less Than</v>
          </cell>
          <cell r="G683">
            <v>0</v>
          </cell>
          <cell r="H683">
            <v>34</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row>
        <row r="684">
          <cell r="A684" t="str">
            <v>670401</v>
          </cell>
          <cell r="B684" t="str">
            <v>LETCHWORTH</v>
          </cell>
          <cell r="C684">
            <v>49</v>
          </cell>
          <cell r="D684">
            <v>40</v>
          </cell>
          <cell r="E684" t="str">
            <v>Different</v>
          </cell>
          <cell r="F684" t="str">
            <v>Greater Than</v>
          </cell>
          <cell r="G684">
            <v>0</v>
          </cell>
          <cell r="H684">
            <v>0</v>
          </cell>
          <cell r="I684">
            <v>0</v>
          </cell>
          <cell r="J684">
            <v>1</v>
          </cell>
          <cell r="K684">
            <v>39</v>
          </cell>
          <cell r="L684">
            <v>0</v>
          </cell>
          <cell r="M684">
            <v>0</v>
          </cell>
          <cell r="N684">
            <v>0</v>
          </cell>
          <cell r="O684">
            <v>0</v>
          </cell>
          <cell r="P684">
            <v>0</v>
          </cell>
          <cell r="Q684">
            <v>0</v>
          </cell>
          <cell r="R684">
            <v>0</v>
          </cell>
          <cell r="S684">
            <v>0</v>
          </cell>
          <cell r="T684">
            <v>0</v>
          </cell>
          <cell r="U684">
            <v>0</v>
          </cell>
          <cell r="V684">
            <v>0</v>
          </cell>
          <cell r="W684">
            <v>0</v>
          </cell>
          <cell r="X684">
            <v>0</v>
          </cell>
        </row>
        <row r="685">
          <cell r="A685" t="str">
            <v>671002</v>
          </cell>
          <cell r="B685" t="str">
            <v>WYOMING</v>
          </cell>
          <cell r="C685">
            <v>0</v>
          </cell>
          <cell r="D685">
            <v>0</v>
          </cell>
          <cell r="E685" t="str">
            <v>Same</v>
          </cell>
          <cell r="F685" t="str">
            <v>Less Than</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row>
        <row r="686">
          <cell r="A686" t="str">
            <v>671201</v>
          </cell>
          <cell r="B686" t="str">
            <v>PERRY</v>
          </cell>
          <cell r="C686">
            <v>35</v>
          </cell>
          <cell r="D686">
            <v>34</v>
          </cell>
          <cell r="E686" t="str">
            <v>Different</v>
          </cell>
          <cell r="F686" t="str">
            <v>Greater Than</v>
          </cell>
          <cell r="G686">
            <v>0</v>
          </cell>
          <cell r="H686">
            <v>34</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row>
        <row r="687">
          <cell r="A687" t="str">
            <v>671501</v>
          </cell>
          <cell r="B687" t="str">
            <v>WARSAW</v>
          </cell>
          <cell r="C687">
            <v>25</v>
          </cell>
          <cell r="D687">
            <v>26</v>
          </cell>
          <cell r="E687" t="str">
            <v>Different</v>
          </cell>
          <cell r="F687" t="str">
            <v>Less Than</v>
          </cell>
          <cell r="G687">
            <v>0</v>
          </cell>
          <cell r="H687">
            <v>25</v>
          </cell>
          <cell r="I687">
            <v>0</v>
          </cell>
          <cell r="J687">
            <v>0</v>
          </cell>
          <cell r="K687">
            <v>0</v>
          </cell>
          <cell r="L687">
            <v>0</v>
          </cell>
          <cell r="M687">
            <v>0</v>
          </cell>
          <cell r="N687">
            <v>0</v>
          </cell>
          <cell r="O687">
            <v>0</v>
          </cell>
          <cell r="P687">
            <v>0</v>
          </cell>
          <cell r="Q687">
            <v>0</v>
          </cell>
          <cell r="R687">
            <v>0</v>
          </cell>
          <cell r="S687">
            <v>0</v>
          </cell>
          <cell r="T687">
            <v>1</v>
          </cell>
          <cell r="U687">
            <v>0</v>
          </cell>
          <cell r="V687">
            <v>0</v>
          </cell>
          <cell r="W687">
            <v>0</v>
          </cell>
          <cell r="X687">
            <v>0</v>
          </cell>
        </row>
        <row r="688">
          <cell r="A688" t="str">
            <v>680601</v>
          </cell>
          <cell r="B688" t="str">
            <v>PENN YAN</v>
          </cell>
          <cell r="C688">
            <v>97</v>
          </cell>
          <cell r="D688">
            <v>96</v>
          </cell>
          <cell r="E688" t="str">
            <v>Different</v>
          </cell>
          <cell r="F688" t="str">
            <v>Greater Than</v>
          </cell>
          <cell r="G688">
            <v>0</v>
          </cell>
          <cell r="H688">
            <v>0</v>
          </cell>
          <cell r="I688">
            <v>0</v>
          </cell>
          <cell r="J688">
            <v>0</v>
          </cell>
          <cell r="K688">
            <v>28</v>
          </cell>
          <cell r="L688">
            <v>0</v>
          </cell>
          <cell r="M688">
            <v>0</v>
          </cell>
          <cell r="N688">
            <v>0</v>
          </cell>
          <cell r="O688">
            <v>0</v>
          </cell>
          <cell r="P688">
            <v>38</v>
          </cell>
          <cell r="Q688">
            <v>30</v>
          </cell>
          <cell r="R688">
            <v>0</v>
          </cell>
          <cell r="S688">
            <v>0</v>
          </cell>
          <cell r="T688">
            <v>0</v>
          </cell>
          <cell r="U688">
            <v>0</v>
          </cell>
          <cell r="V688">
            <v>0</v>
          </cell>
          <cell r="W688">
            <v>0</v>
          </cell>
          <cell r="X688">
            <v>0</v>
          </cell>
        </row>
        <row r="689">
          <cell r="A689" t="str">
            <v>680801</v>
          </cell>
          <cell r="B689" t="str">
            <v>DUNDEE</v>
          </cell>
          <cell r="C689">
            <v>40</v>
          </cell>
          <cell r="D689">
            <v>37</v>
          </cell>
          <cell r="E689" t="str">
            <v>Different</v>
          </cell>
          <cell r="F689" t="str">
            <v>Greater Than</v>
          </cell>
          <cell r="G689">
            <v>0</v>
          </cell>
          <cell r="H689">
            <v>26</v>
          </cell>
          <cell r="I689">
            <v>1</v>
          </cell>
          <cell r="J689">
            <v>0</v>
          </cell>
          <cell r="K689">
            <v>0</v>
          </cell>
          <cell r="L689">
            <v>0</v>
          </cell>
          <cell r="M689">
            <v>0</v>
          </cell>
          <cell r="N689">
            <v>0</v>
          </cell>
          <cell r="O689">
            <v>0</v>
          </cell>
          <cell r="P689">
            <v>10</v>
          </cell>
          <cell r="Q689">
            <v>0</v>
          </cell>
          <cell r="R689">
            <v>0</v>
          </cell>
          <cell r="S689">
            <v>0</v>
          </cell>
          <cell r="T689">
            <v>0</v>
          </cell>
          <cell r="U689">
            <v>0</v>
          </cell>
          <cell r="V689">
            <v>0</v>
          </cell>
          <cell r="W689">
            <v>0</v>
          </cell>
          <cell r="X689">
            <v>0</v>
          </cell>
        </row>
      </sheetData>
      <sheetData sheetId="4">
        <row r="1">
          <cell r="A1" t="str">
            <v>As of</v>
          </cell>
          <cell r="B1" t="str">
            <v>Current BEDS</v>
          </cell>
        </row>
        <row r="2">
          <cell r="C2">
            <v>105340</v>
          </cell>
          <cell r="D2">
            <v>290</v>
          </cell>
          <cell r="E2">
            <v>8027</v>
          </cell>
          <cell r="F2">
            <v>38</v>
          </cell>
          <cell r="G2">
            <v>2956</v>
          </cell>
          <cell r="H2">
            <v>29821</v>
          </cell>
          <cell r="I2">
            <v>86</v>
          </cell>
          <cell r="J2">
            <v>416</v>
          </cell>
          <cell r="K2">
            <v>12980</v>
          </cell>
          <cell r="L2">
            <v>37</v>
          </cell>
          <cell r="M2">
            <v>12732</v>
          </cell>
          <cell r="N2">
            <v>37737</v>
          </cell>
          <cell r="O2">
            <v>17</v>
          </cell>
          <cell r="P2">
            <v>10</v>
          </cell>
          <cell r="Q2">
            <v>74</v>
          </cell>
          <cell r="R2">
            <v>0</v>
          </cell>
          <cell r="S2">
            <v>8</v>
          </cell>
          <cell r="T2">
            <v>111</v>
          </cell>
          <cell r="U2">
            <v>0</v>
          </cell>
        </row>
        <row r="3">
          <cell r="A3" t="str">
            <v>DISTRICT_CD</v>
          </cell>
          <cell r="B3" t="str">
            <v>DISTRICT_NAME</v>
          </cell>
          <cell r="C3" t="str">
            <v>91-190-PK</v>
          </cell>
          <cell r="D3" t="str">
            <v>91-410-Half-UPK-Dist-3Yrs</v>
          </cell>
          <cell r="E3" t="str">
            <v>91-410-Half-UPK-Dist-4Yrs</v>
          </cell>
          <cell r="F3" t="str">
            <v>91-410-Half-UPK-Dist-OthYrs</v>
          </cell>
          <cell r="G3" t="str">
            <v>91-411-Full-UPK-Dist-3Yrs</v>
          </cell>
          <cell r="H3" t="str">
            <v>91-411-Full-UPK-Dist-4Yrs</v>
          </cell>
          <cell r="I3" t="str">
            <v>91-411-Full-UPK-Dist-OthYrs</v>
          </cell>
          <cell r="J3" t="str">
            <v>91-412-Half-UPK-CBO-3Yrs</v>
          </cell>
          <cell r="K3" t="str">
            <v>91-412-Half-UPK-CBO-4Yrs</v>
          </cell>
          <cell r="L3" t="str">
            <v>91-412-Half-UPK-CBO-OthYrs</v>
          </cell>
          <cell r="M3" t="str">
            <v>91-413-Full-UPK-CBO_3Yrs</v>
          </cell>
          <cell r="N3" t="str">
            <v>91-413-Full-UPK-CBO_4Yrs</v>
          </cell>
          <cell r="O3" t="str">
            <v>91-413-Full-UPK-CBO_OthYrs</v>
          </cell>
          <cell r="P3" t="str">
            <v>91-414-Half-UPK-NonResident_3Yrs</v>
          </cell>
          <cell r="Q3" t="str">
            <v>91-414-Half-UPK-NonResident_4Yrs</v>
          </cell>
          <cell r="R3" t="str">
            <v>91-414-Half-UPK-NonResident_OthYrs</v>
          </cell>
          <cell r="S3" t="str">
            <v>91-414-Full-UPK-NonResident_3Yrs</v>
          </cell>
          <cell r="T3" t="str">
            <v>91-414-Full-UPK-NonResident_4Yrs</v>
          </cell>
          <cell r="U3" t="str">
            <v>91-414-Full-UPK-NonResident_OthYrs</v>
          </cell>
        </row>
        <row r="4">
          <cell r="A4" t="str">
            <v>010100</v>
          </cell>
          <cell r="B4" t="str">
            <v>ALBANY</v>
          </cell>
          <cell r="C4">
            <v>764</v>
          </cell>
          <cell r="D4">
            <v>0</v>
          </cell>
          <cell r="E4">
            <v>0</v>
          </cell>
          <cell r="F4">
            <v>0</v>
          </cell>
          <cell r="G4">
            <v>0</v>
          </cell>
          <cell r="H4">
            <v>35</v>
          </cell>
          <cell r="I4">
            <v>0</v>
          </cell>
          <cell r="J4">
            <v>0</v>
          </cell>
          <cell r="K4">
            <v>0</v>
          </cell>
          <cell r="L4">
            <v>0</v>
          </cell>
          <cell r="M4">
            <v>217</v>
          </cell>
          <cell r="N4">
            <v>512</v>
          </cell>
          <cell r="O4">
            <v>0</v>
          </cell>
          <cell r="P4">
            <v>0</v>
          </cell>
          <cell r="Q4">
            <v>0</v>
          </cell>
          <cell r="R4">
            <v>0</v>
          </cell>
          <cell r="S4">
            <v>0</v>
          </cell>
          <cell r="T4">
            <v>0</v>
          </cell>
          <cell r="U4">
            <v>0</v>
          </cell>
        </row>
        <row r="5">
          <cell r="A5" t="str">
            <v>010201</v>
          </cell>
          <cell r="B5" t="str">
            <v>BERNE KNOX</v>
          </cell>
          <cell r="C5">
            <v>27</v>
          </cell>
          <cell r="D5">
            <v>0</v>
          </cell>
          <cell r="E5">
            <v>0</v>
          </cell>
          <cell r="F5">
            <v>0</v>
          </cell>
          <cell r="G5">
            <v>0</v>
          </cell>
          <cell r="H5">
            <v>27</v>
          </cell>
          <cell r="I5">
            <v>0</v>
          </cell>
          <cell r="J5">
            <v>0</v>
          </cell>
          <cell r="K5">
            <v>0</v>
          </cell>
          <cell r="L5">
            <v>0</v>
          </cell>
          <cell r="M5">
            <v>0</v>
          </cell>
          <cell r="N5">
            <v>0</v>
          </cell>
          <cell r="O5">
            <v>0</v>
          </cell>
          <cell r="P5">
            <v>0</v>
          </cell>
          <cell r="Q5">
            <v>0</v>
          </cell>
          <cell r="R5">
            <v>0</v>
          </cell>
          <cell r="S5">
            <v>0</v>
          </cell>
          <cell r="T5">
            <v>0</v>
          </cell>
          <cell r="U5">
            <v>0</v>
          </cell>
        </row>
        <row r="6">
          <cell r="A6" t="str">
            <v>010306</v>
          </cell>
          <cell r="B6" t="str">
            <v>BETHLEHEM</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A7" t="str">
            <v>010402</v>
          </cell>
          <cell r="B7" t="str">
            <v>RAVENA COEYMANS</v>
          </cell>
          <cell r="C7">
            <v>51</v>
          </cell>
          <cell r="D7">
            <v>0</v>
          </cell>
          <cell r="E7">
            <v>46</v>
          </cell>
          <cell r="F7">
            <v>0</v>
          </cell>
          <cell r="G7">
            <v>0</v>
          </cell>
          <cell r="H7">
            <v>0</v>
          </cell>
          <cell r="I7">
            <v>0</v>
          </cell>
          <cell r="J7">
            <v>0</v>
          </cell>
          <cell r="K7">
            <v>5</v>
          </cell>
          <cell r="L7">
            <v>0</v>
          </cell>
          <cell r="M7">
            <v>0</v>
          </cell>
          <cell r="N7">
            <v>0</v>
          </cell>
          <cell r="O7">
            <v>0</v>
          </cell>
          <cell r="P7">
            <v>0</v>
          </cell>
          <cell r="Q7">
            <v>0</v>
          </cell>
          <cell r="R7">
            <v>0</v>
          </cell>
          <cell r="S7">
            <v>0</v>
          </cell>
          <cell r="T7">
            <v>0</v>
          </cell>
          <cell r="U7">
            <v>0</v>
          </cell>
        </row>
        <row r="8">
          <cell r="A8" t="str">
            <v>010500</v>
          </cell>
          <cell r="B8" t="str">
            <v>COHOES</v>
          </cell>
          <cell r="C8">
            <v>117</v>
          </cell>
          <cell r="D8">
            <v>0</v>
          </cell>
          <cell r="E8">
            <v>0</v>
          </cell>
          <cell r="F8">
            <v>0</v>
          </cell>
          <cell r="G8">
            <v>0</v>
          </cell>
          <cell r="H8">
            <v>0</v>
          </cell>
          <cell r="I8">
            <v>0</v>
          </cell>
          <cell r="J8">
            <v>0</v>
          </cell>
          <cell r="K8">
            <v>0</v>
          </cell>
          <cell r="L8">
            <v>0</v>
          </cell>
          <cell r="M8">
            <v>47</v>
          </cell>
          <cell r="N8">
            <v>70</v>
          </cell>
          <cell r="O8">
            <v>0</v>
          </cell>
          <cell r="P8">
            <v>0</v>
          </cell>
          <cell r="Q8">
            <v>0</v>
          </cell>
          <cell r="R8">
            <v>0</v>
          </cell>
          <cell r="S8">
            <v>0</v>
          </cell>
          <cell r="T8">
            <v>0</v>
          </cell>
          <cell r="U8">
            <v>0</v>
          </cell>
        </row>
        <row r="9">
          <cell r="A9" t="str">
            <v>010601</v>
          </cell>
          <cell r="B9" t="str">
            <v>SOUTH COLONIE</v>
          </cell>
          <cell r="C9">
            <v>118</v>
          </cell>
          <cell r="D9">
            <v>0</v>
          </cell>
          <cell r="E9">
            <v>118</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row>
        <row r="10">
          <cell r="A10" t="str">
            <v>010615</v>
          </cell>
          <cell r="B10" t="str">
            <v>MENANDS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row>
        <row r="11">
          <cell r="A11" t="str">
            <v>010623</v>
          </cell>
          <cell r="B11" t="str">
            <v>NORTH COLONIE CSD</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010701</v>
          </cell>
          <cell r="B12" t="str">
            <v>GREEN ISLAND</v>
          </cell>
          <cell r="C12">
            <v>15</v>
          </cell>
          <cell r="D12">
            <v>0</v>
          </cell>
          <cell r="E12">
            <v>0</v>
          </cell>
          <cell r="F12">
            <v>0</v>
          </cell>
          <cell r="G12">
            <v>0</v>
          </cell>
          <cell r="H12">
            <v>0</v>
          </cell>
          <cell r="I12">
            <v>0</v>
          </cell>
          <cell r="J12">
            <v>0</v>
          </cell>
          <cell r="K12">
            <v>0</v>
          </cell>
          <cell r="L12">
            <v>0</v>
          </cell>
          <cell r="M12">
            <v>0</v>
          </cell>
          <cell r="N12">
            <v>14</v>
          </cell>
          <cell r="O12">
            <v>0</v>
          </cell>
          <cell r="P12">
            <v>0</v>
          </cell>
          <cell r="Q12">
            <v>0</v>
          </cell>
          <cell r="R12">
            <v>0</v>
          </cell>
          <cell r="S12">
            <v>0</v>
          </cell>
          <cell r="T12">
            <v>1</v>
          </cell>
          <cell r="U12">
            <v>0</v>
          </cell>
        </row>
        <row r="13">
          <cell r="A13" t="str">
            <v>010802</v>
          </cell>
          <cell r="B13" t="str">
            <v>GUILDERLAND</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011003</v>
          </cell>
          <cell r="B14" t="str">
            <v>VOORHEESVILLE</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011200</v>
          </cell>
          <cell r="B15" t="str">
            <v>WATERVLIET</v>
          </cell>
          <cell r="C15">
            <v>81</v>
          </cell>
          <cell r="D15">
            <v>0</v>
          </cell>
          <cell r="E15">
            <v>0</v>
          </cell>
          <cell r="F15">
            <v>0</v>
          </cell>
          <cell r="G15">
            <v>0</v>
          </cell>
          <cell r="H15">
            <v>0</v>
          </cell>
          <cell r="I15">
            <v>0</v>
          </cell>
          <cell r="J15">
            <v>0</v>
          </cell>
          <cell r="K15">
            <v>46</v>
          </cell>
          <cell r="L15">
            <v>0</v>
          </cell>
          <cell r="M15">
            <v>16</v>
          </cell>
          <cell r="N15">
            <v>19</v>
          </cell>
          <cell r="O15">
            <v>0</v>
          </cell>
          <cell r="P15">
            <v>0</v>
          </cell>
          <cell r="Q15">
            <v>0</v>
          </cell>
          <cell r="R15">
            <v>0</v>
          </cell>
          <cell r="S15">
            <v>0</v>
          </cell>
          <cell r="T15">
            <v>0</v>
          </cell>
          <cell r="U15">
            <v>0</v>
          </cell>
        </row>
        <row r="16">
          <cell r="A16" t="str">
            <v>020101</v>
          </cell>
          <cell r="B16" t="str">
            <v>ALFRED ALMOND</v>
          </cell>
          <cell r="C16">
            <v>21</v>
          </cell>
          <cell r="D16">
            <v>0</v>
          </cell>
          <cell r="E16">
            <v>0</v>
          </cell>
          <cell r="F16">
            <v>0</v>
          </cell>
          <cell r="G16">
            <v>0</v>
          </cell>
          <cell r="H16">
            <v>21</v>
          </cell>
          <cell r="I16">
            <v>0</v>
          </cell>
          <cell r="J16">
            <v>0</v>
          </cell>
          <cell r="K16">
            <v>0</v>
          </cell>
          <cell r="L16">
            <v>0</v>
          </cell>
          <cell r="M16">
            <v>0</v>
          </cell>
          <cell r="N16">
            <v>0</v>
          </cell>
          <cell r="O16">
            <v>0</v>
          </cell>
          <cell r="P16">
            <v>0</v>
          </cell>
          <cell r="Q16">
            <v>0</v>
          </cell>
          <cell r="R16">
            <v>0</v>
          </cell>
          <cell r="S16">
            <v>0</v>
          </cell>
          <cell r="T16">
            <v>0</v>
          </cell>
          <cell r="U16">
            <v>0</v>
          </cell>
        </row>
        <row r="17">
          <cell r="A17" t="str">
            <v>020601</v>
          </cell>
          <cell r="B17" t="str">
            <v>ANDOVER</v>
          </cell>
          <cell r="C17">
            <v>9</v>
          </cell>
          <cell r="D17">
            <v>0</v>
          </cell>
          <cell r="E17">
            <v>9</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row>
        <row r="18">
          <cell r="A18" t="str">
            <v>020702</v>
          </cell>
          <cell r="B18" t="str">
            <v xml:space="preserve">GENESEE VALLEY CSD </v>
          </cell>
          <cell r="C18">
            <v>77</v>
          </cell>
          <cell r="D18">
            <v>0</v>
          </cell>
          <cell r="E18">
            <v>0</v>
          </cell>
          <cell r="F18">
            <v>0</v>
          </cell>
          <cell r="G18">
            <v>33</v>
          </cell>
          <cell r="H18">
            <v>36</v>
          </cell>
          <cell r="I18">
            <v>0</v>
          </cell>
          <cell r="J18">
            <v>0</v>
          </cell>
          <cell r="K18">
            <v>0</v>
          </cell>
          <cell r="L18">
            <v>0</v>
          </cell>
          <cell r="M18">
            <v>0</v>
          </cell>
          <cell r="N18">
            <v>0</v>
          </cell>
          <cell r="O18">
            <v>0</v>
          </cell>
          <cell r="P18">
            <v>0</v>
          </cell>
          <cell r="Q18">
            <v>0</v>
          </cell>
          <cell r="R18">
            <v>0</v>
          </cell>
          <cell r="S18">
            <v>3</v>
          </cell>
          <cell r="T18">
            <v>5</v>
          </cell>
          <cell r="U18">
            <v>0</v>
          </cell>
        </row>
        <row r="19">
          <cell r="A19" t="str">
            <v>020801</v>
          </cell>
          <cell r="B19" t="str">
            <v>BELFAST</v>
          </cell>
          <cell r="C19">
            <v>14</v>
          </cell>
          <cell r="D19">
            <v>0</v>
          </cell>
          <cell r="E19">
            <v>14</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row>
        <row r="20">
          <cell r="A20" t="str">
            <v>021102</v>
          </cell>
          <cell r="B20" t="str">
            <v>CANASERAGA</v>
          </cell>
          <cell r="C20">
            <v>13</v>
          </cell>
          <cell r="D20">
            <v>0</v>
          </cell>
          <cell r="E20">
            <v>0</v>
          </cell>
          <cell r="F20">
            <v>0</v>
          </cell>
          <cell r="G20">
            <v>0</v>
          </cell>
          <cell r="H20">
            <v>13</v>
          </cell>
          <cell r="I20">
            <v>0</v>
          </cell>
          <cell r="J20">
            <v>0</v>
          </cell>
          <cell r="K20">
            <v>0</v>
          </cell>
          <cell r="L20">
            <v>0</v>
          </cell>
          <cell r="M20">
            <v>0</v>
          </cell>
          <cell r="N20">
            <v>0</v>
          </cell>
          <cell r="O20">
            <v>0</v>
          </cell>
          <cell r="P20">
            <v>0</v>
          </cell>
          <cell r="Q20">
            <v>0</v>
          </cell>
          <cell r="R20">
            <v>0</v>
          </cell>
          <cell r="S20">
            <v>0</v>
          </cell>
          <cell r="T20">
            <v>0</v>
          </cell>
          <cell r="U20">
            <v>0</v>
          </cell>
        </row>
        <row r="21">
          <cell r="A21" t="str">
            <v>021601</v>
          </cell>
          <cell r="B21" t="str">
            <v>FRIENDSHIP</v>
          </cell>
          <cell r="C21">
            <v>9</v>
          </cell>
          <cell r="D21">
            <v>0</v>
          </cell>
          <cell r="E21">
            <v>8</v>
          </cell>
          <cell r="F21">
            <v>0</v>
          </cell>
          <cell r="G21">
            <v>0</v>
          </cell>
          <cell r="H21">
            <v>0</v>
          </cell>
          <cell r="I21">
            <v>0</v>
          </cell>
          <cell r="J21">
            <v>0</v>
          </cell>
          <cell r="K21">
            <v>0</v>
          </cell>
          <cell r="L21">
            <v>0</v>
          </cell>
          <cell r="M21">
            <v>0</v>
          </cell>
          <cell r="N21">
            <v>0</v>
          </cell>
          <cell r="O21">
            <v>0</v>
          </cell>
          <cell r="P21">
            <v>0</v>
          </cell>
          <cell r="Q21">
            <v>1</v>
          </cell>
          <cell r="R21">
            <v>0</v>
          </cell>
          <cell r="S21">
            <v>0</v>
          </cell>
          <cell r="T21">
            <v>0</v>
          </cell>
          <cell r="U21">
            <v>0</v>
          </cell>
        </row>
        <row r="22">
          <cell r="A22" t="str">
            <v>022001</v>
          </cell>
          <cell r="B22" t="str">
            <v>FILLMORE</v>
          </cell>
          <cell r="C22">
            <v>49</v>
          </cell>
          <cell r="D22">
            <v>10</v>
          </cell>
          <cell r="E22">
            <v>35</v>
          </cell>
          <cell r="F22">
            <v>0</v>
          </cell>
          <cell r="G22">
            <v>0</v>
          </cell>
          <cell r="H22">
            <v>0</v>
          </cell>
          <cell r="I22">
            <v>0</v>
          </cell>
          <cell r="J22">
            <v>0</v>
          </cell>
          <cell r="K22">
            <v>0</v>
          </cell>
          <cell r="L22">
            <v>0</v>
          </cell>
          <cell r="M22">
            <v>0</v>
          </cell>
          <cell r="N22">
            <v>0</v>
          </cell>
          <cell r="O22">
            <v>0</v>
          </cell>
          <cell r="P22">
            <v>0</v>
          </cell>
          <cell r="Q22">
            <v>4</v>
          </cell>
          <cell r="R22">
            <v>0</v>
          </cell>
          <cell r="S22">
            <v>0</v>
          </cell>
          <cell r="T22">
            <v>0</v>
          </cell>
          <cell r="U22">
            <v>0</v>
          </cell>
        </row>
        <row r="23">
          <cell r="A23" t="str">
            <v>022101</v>
          </cell>
          <cell r="B23" t="str">
            <v>WHITESVILLE</v>
          </cell>
          <cell r="C23">
            <v>16</v>
          </cell>
          <cell r="D23">
            <v>0</v>
          </cell>
          <cell r="E23">
            <v>14</v>
          </cell>
          <cell r="F23">
            <v>0</v>
          </cell>
          <cell r="G23">
            <v>0</v>
          </cell>
          <cell r="H23">
            <v>0</v>
          </cell>
          <cell r="I23">
            <v>0</v>
          </cell>
          <cell r="J23">
            <v>0</v>
          </cell>
          <cell r="K23">
            <v>0</v>
          </cell>
          <cell r="L23">
            <v>0</v>
          </cell>
          <cell r="M23">
            <v>0</v>
          </cell>
          <cell r="N23">
            <v>0</v>
          </cell>
          <cell r="O23">
            <v>0</v>
          </cell>
          <cell r="P23">
            <v>0</v>
          </cell>
          <cell r="Q23">
            <v>2</v>
          </cell>
          <cell r="R23">
            <v>0</v>
          </cell>
          <cell r="S23">
            <v>0</v>
          </cell>
          <cell r="T23">
            <v>0</v>
          </cell>
          <cell r="U23">
            <v>0</v>
          </cell>
        </row>
        <row r="24">
          <cell r="A24" t="str">
            <v>022302</v>
          </cell>
          <cell r="B24" t="str">
            <v>CUBA-RUSHFORD</v>
          </cell>
          <cell r="C24">
            <v>32</v>
          </cell>
          <cell r="D24">
            <v>0</v>
          </cell>
          <cell r="E24">
            <v>32</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row>
        <row r="25">
          <cell r="A25" t="str">
            <v>022401</v>
          </cell>
          <cell r="B25" t="str">
            <v>SCIO</v>
          </cell>
          <cell r="C25">
            <v>19</v>
          </cell>
          <cell r="D25">
            <v>0</v>
          </cell>
          <cell r="E25">
            <v>0</v>
          </cell>
          <cell r="F25">
            <v>0</v>
          </cell>
          <cell r="G25">
            <v>0</v>
          </cell>
          <cell r="H25">
            <v>19</v>
          </cell>
          <cell r="I25">
            <v>0</v>
          </cell>
          <cell r="J25">
            <v>0</v>
          </cell>
          <cell r="K25">
            <v>0</v>
          </cell>
          <cell r="L25">
            <v>0</v>
          </cell>
          <cell r="M25">
            <v>0</v>
          </cell>
          <cell r="N25">
            <v>0</v>
          </cell>
          <cell r="O25">
            <v>0</v>
          </cell>
          <cell r="P25">
            <v>0</v>
          </cell>
          <cell r="Q25">
            <v>0</v>
          </cell>
          <cell r="R25">
            <v>0</v>
          </cell>
          <cell r="S25">
            <v>0</v>
          </cell>
          <cell r="T25">
            <v>0</v>
          </cell>
          <cell r="U25">
            <v>0</v>
          </cell>
        </row>
        <row r="26">
          <cell r="A26" t="str">
            <v>022601</v>
          </cell>
          <cell r="B26" t="str">
            <v>WELLSVILLE</v>
          </cell>
          <cell r="C26">
            <v>62</v>
          </cell>
          <cell r="D26">
            <v>0</v>
          </cell>
          <cell r="E26">
            <v>0</v>
          </cell>
          <cell r="F26">
            <v>0</v>
          </cell>
          <cell r="G26">
            <v>0</v>
          </cell>
          <cell r="H26">
            <v>62</v>
          </cell>
          <cell r="I26">
            <v>0</v>
          </cell>
          <cell r="J26">
            <v>0</v>
          </cell>
          <cell r="K26">
            <v>0</v>
          </cell>
          <cell r="L26">
            <v>0</v>
          </cell>
          <cell r="M26">
            <v>0</v>
          </cell>
          <cell r="N26">
            <v>0</v>
          </cell>
          <cell r="O26">
            <v>0</v>
          </cell>
          <cell r="P26">
            <v>0</v>
          </cell>
          <cell r="Q26">
            <v>0</v>
          </cell>
          <cell r="R26">
            <v>0</v>
          </cell>
          <cell r="S26">
            <v>0</v>
          </cell>
          <cell r="T26">
            <v>0</v>
          </cell>
          <cell r="U26">
            <v>0</v>
          </cell>
        </row>
        <row r="27">
          <cell r="A27" t="str">
            <v>022902</v>
          </cell>
          <cell r="B27" t="str">
            <v>BOLIVAR-RICHBURG</v>
          </cell>
          <cell r="C27">
            <v>34</v>
          </cell>
          <cell r="D27">
            <v>4</v>
          </cell>
          <cell r="E27">
            <v>6</v>
          </cell>
          <cell r="F27">
            <v>0</v>
          </cell>
          <cell r="G27">
            <v>0</v>
          </cell>
          <cell r="H27">
            <v>24</v>
          </cell>
          <cell r="I27">
            <v>0</v>
          </cell>
          <cell r="J27">
            <v>0</v>
          </cell>
          <cell r="K27">
            <v>0</v>
          </cell>
          <cell r="L27">
            <v>0</v>
          </cell>
          <cell r="M27">
            <v>0</v>
          </cell>
          <cell r="N27">
            <v>0</v>
          </cell>
          <cell r="O27">
            <v>0</v>
          </cell>
          <cell r="P27">
            <v>0</v>
          </cell>
          <cell r="Q27">
            <v>0</v>
          </cell>
          <cell r="R27">
            <v>0</v>
          </cell>
          <cell r="S27">
            <v>0</v>
          </cell>
          <cell r="T27">
            <v>0</v>
          </cell>
          <cell r="U27">
            <v>0</v>
          </cell>
        </row>
        <row r="28">
          <cell r="A28" t="str">
            <v>030101</v>
          </cell>
          <cell r="B28" t="str">
            <v>CHENANGO FORKS</v>
          </cell>
          <cell r="C28">
            <v>63</v>
          </cell>
          <cell r="D28">
            <v>0</v>
          </cell>
          <cell r="E28">
            <v>60</v>
          </cell>
          <cell r="F28">
            <v>0</v>
          </cell>
          <cell r="G28">
            <v>0</v>
          </cell>
          <cell r="H28">
            <v>0</v>
          </cell>
          <cell r="I28">
            <v>0</v>
          </cell>
          <cell r="J28">
            <v>0</v>
          </cell>
          <cell r="K28">
            <v>0</v>
          </cell>
          <cell r="L28">
            <v>0</v>
          </cell>
          <cell r="M28">
            <v>0</v>
          </cell>
          <cell r="N28">
            <v>0</v>
          </cell>
          <cell r="O28">
            <v>0</v>
          </cell>
          <cell r="P28">
            <v>0</v>
          </cell>
          <cell r="Q28">
            <v>3</v>
          </cell>
          <cell r="R28">
            <v>0</v>
          </cell>
          <cell r="S28">
            <v>0</v>
          </cell>
          <cell r="T28">
            <v>0</v>
          </cell>
          <cell r="U28">
            <v>0</v>
          </cell>
        </row>
        <row r="29">
          <cell r="A29" t="str">
            <v>030200</v>
          </cell>
          <cell r="B29" t="str">
            <v>BINGHAMTON</v>
          </cell>
          <cell r="C29">
            <v>281</v>
          </cell>
          <cell r="D29">
            <v>25</v>
          </cell>
          <cell r="E29">
            <v>0</v>
          </cell>
          <cell r="F29">
            <v>0</v>
          </cell>
          <cell r="G29">
            <v>16</v>
          </cell>
          <cell r="H29">
            <v>95</v>
          </cell>
          <cell r="I29">
            <v>0</v>
          </cell>
          <cell r="J29">
            <v>34</v>
          </cell>
          <cell r="K29">
            <v>67</v>
          </cell>
          <cell r="L29">
            <v>1</v>
          </cell>
          <cell r="M29">
            <v>0</v>
          </cell>
          <cell r="N29">
            <v>40</v>
          </cell>
          <cell r="O29">
            <v>3</v>
          </cell>
          <cell r="P29">
            <v>0</v>
          </cell>
          <cell r="Q29">
            <v>0</v>
          </cell>
          <cell r="R29">
            <v>0</v>
          </cell>
          <cell r="S29">
            <v>0</v>
          </cell>
          <cell r="T29">
            <v>0</v>
          </cell>
          <cell r="U29">
            <v>0</v>
          </cell>
        </row>
        <row r="30">
          <cell r="A30" t="str">
            <v>030501</v>
          </cell>
          <cell r="B30" t="str">
            <v>HARPURSVILLE</v>
          </cell>
          <cell r="C30">
            <v>31</v>
          </cell>
          <cell r="D30">
            <v>0</v>
          </cell>
          <cell r="E30">
            <v>29</v>
          </cell>
          <cell r="F30">
            <v>0</v>
          </cell>
          <cell r="G30">
            <v>0</v>
          </cell>
          <cell r="H30">
            <v>2</v>
          </cell>
          <cell r="I30">
            <v>0</v>
          </cell>
          <cell r="J30">
            <v>0</v>
          </cell>
          <cell r="K30">
            <v>0</v>
          </cell>
          <cell r="L30">
            <v>0</v>
          </cell>
          <cell r="M30">
            <v>0</v>
          </cell>
          <cell r="N30">
            <v>0</v>
          </cell>
          <cell r="O30">
            <v>0</v>
          </cell>
          <cell r="P30">
            <v>0</v>
          </cell>
          <cell r="Q30">
            <v>0</v>
          </cell>
          <cell r="R30">
            <v>0</v>
          </cell>
          <cell r="S30">
            <v>0</v>
          </cell>
          <cell r="T30">
            <v>0</v>
          </cell>
          <cell r="U30">
            <v>0</v>
          </cell>
        </row>
        <row r="31">
          <cell r="A31" t="str">
            <v>030601</v>
          </cell>
          <cell r="B31" t="str">
            <v>SUSQUEHANNA VALLEY</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t="str">
            <v>030701</v>
          </cell>
          <cell r="B32" t="str">
            <v>CHENANGO VALLEY</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t="str">
            <v>031101</v>
          </cell>
          <cell r="B33" t="str">
            <v>MAINE ENDWELL</v>
          </cell>
          <cell r="C33">
            <v>62</v>
          </cell>
          <cell r="D33">
            <v>0</v>
          </cell>
          <cell r="E33">
            <v>30</v>
          </cell>
          <cell r="F33">
            <v>0</v>
          </cell>
          <cell r="G33">
            <v>0</v>
          </cell>
          <cell r="H33">
            <v>0</v>
          </cell>
          <cell r="I33">
            <v>0</v>
          </cell>
          <cell r="J33">
            <v>0</v>
          </cell>
          <cell r="K33">
            <v>31</v>
          </cell>
          <cell r="L33">
            <v>0</v>
          </cell>
          <cell r="M33">
            <v>0</v>
          </cell>
          <cell r="N33">
            <v>0</v>
          </cell>
          <cell r="O33">
            <v>0</v>
          </cell>
          <cell r="P33">
            <v>0</v>
          </cell>
          <cell r="Q33">
            <v>1</v>
          </cell>
          <cell r="R33">
            <v>0</v>
          </cell>
          <cell r="S33">
            <v>0</v>
          </cell>
          <cell r="T33">
            <v>0</v>
          </cell>
          <cell r="U33">
            <v>0</v>
          </cell>
        </row>
        <row r="34">
          <cell r="A34" t="str">
            <v>031301</v>
          </cell>
          <cell r="B34" t="str">
            <v>DEPOSIT</v>
          </cell>
          <cell r="C34">
            <v>18</v>
          </cell>
          <cell r="D34">
            <v>0</v>
          </cell>
          <cell r="E34">
            <v>17</v>
          </cell>
          <cell r="F34">
            <v>0</v>
          </cell>
          <cell r="G34">
            <v>0</v>
          </cell>
          <cell r="H34">
            <v>0</v>
          </cell>
          <cell r="I34">
            <v>0</v>
          </cell>
          <cell r="J34">
            <v>0</v>
          </cell>
          <cell r="K34">
            <v>0</v>
          </cell>
          <cell r="L34">
            <v>0</v>
          </cell>
          <cell r="M34">
            <v>0</v>
          </cell>
          <cell r="N34">
            <v>0</v>
          </cell>
          <cell r="O34">
            <v>0</v>
          </cell>
          <cell r="P34">
            <v>0</v>
          </cell>
          <cell r="Q34">
            <v>1</v>
          </cell>
          <cell r="R34">
            <v>0</v>
          </cell>
          <cell r="S34">
            <v>0</v>
          </cell>
          <cell r="T34">
            <v>0</v>
          </cell>
          <cell r="U34">
            <v>0</v>
          </cell>
        </row>
        <row r="35">
          <cell r="A35" t="str">
            <v>031401</v>
          </cell>
          <cell r="B35" t="str">
            <v>WHITNEY POINT</v>
          </cell>
          <cell r="C35">
            <v>107</v>
          </cell>
          <cell r="D35">
            <v>0</v>
          </cell>
          <cell r="E35">
            <v>0</v>
          </cell>
          <cell r="F35">
            <v>0</v>
          </cell>
          <cell r="G35">
            <v>0</v>
          </cell>
          <cell r="H35">
            <v>54</v>
          </cell>
          <cell r="I35">
            <v>0</v>
          </cell>
          <cell r="J35">
            <v>0</v>
          </cell>
          <cell r="K35">
            <v>0</v>
          </cell>
          <cell r="L35">
            <v>0</v>
          </cell>
          <cell r="M35">
            <v>38</v>
          </cell>
          <cell r="N35">
            <v>15</v>
          </cell>
          <cell r="O35">
            <v>0</v>
          </cell>
          <cell r="P35">
            <v>0</v>
          </cell>
          <cell r="Q35">
            <v>0</v>
          </cell>
          <cell r="R35">
            <v>0</v>
          </cell>
          <cell r="S35">
            <v>0</v>
          </cell>
          <cell r="T35">
            <v>0</v>
          </cell>
          <cell r="U35">
            <v>0</v>
          </cell>
        </row>
        <row r="36">
          <cell r="A36" t="str">
            <v>031501</v>
          </cell>
          <cell r="B36" t="str">
            <v>UNION-ENDICOTT</v>
          </cell>
          <cell r="C36">
            <v>112</v>
          </cell>
          <cell r="D36">
            <v>0</v>
          </cell>
          <cell r="E36">
            <v>0</v>
          </cell>
          <cell r="F36">
            <v>0</v>
          </cell>
          <cell r="G36">
            <v>0</v>
          </cell>
          <cell r="H36">
            <v>0</v>
          </cell>
          <cell r="I36">
            <v>0</v>
          </cell>
          <cell r="J36">
            <v>0</v>
          </cell>
          <cell r="K36">
            <v>112</v>
          </cell>
          <cell r="L36">
            <v>0</v>
          </cell>
          <cell r="M36">
            <v>0</v>
          </cell>
          <cell r="N36">
            <v>0</v>
          </cell>
          <cell r="O36">
            <v>0</v>
          </cell>
          <cell r="P36">
            <v>0</v>
          </cell>
          <cell r="Q36">
            <v>0</v>
          </cell>
          <cell r="R36">
            <v>0</v>
          </cell>
          <cell r="S36">
            <v>0</v>
          </cell>
          <cell r="T36">
            <v>0</v>
          </cell>
          <cell r="U36">
            <v>0</v>
          </cell>
        </row>
        <row r="37">
          <cell r="A37" t="str">
            <v>031502</v>
          </cell>
          <cell r="B37" t="str">
            <v>JOHNSON CITY</v>
          </cell>
          <cell r="C37">
            <v>80</v>
          </cell>
          <cell r="D37">
            <v>0</v>
          </cell>
          <cell r="E37">
            <v>0</v>
          </cell>
          <cell r="F37">
            <v>0</v>
          </cell>
          <cell r="G37">
            <v>0</v>
          </cell>
          <cell r="H37">
            <v>0</v>
          </cell>
          <cell r="I37">
            <v>0</v>
          </cell>
          <cell r="J37">
            <v>0</v>
          </cell>
          <cell r="K37">
            <v>27</v>
          </cell>
          <cell r="L37">
            <v>0</v>
          </cell>
          <cell r="M37">
            <v>0</v>
          </cell>
          <cell r="N37">
            <v>53</v>
          </cell>
          <cell r="O37">
            <v>0</v>
          </cell>
          <cell r="P37">
            <v>0</v>
          </cell>
          <cell r="Q37">
            <v>0</v>
          </cell>
          <cell r="R37">
            <v>0</v>
          </cell>
          <cell r="S37">
            <v>0</v>
          </cell>
          <cell r="T37">
            <v>0</v>
          </cell>
          <cell r="U37">
            <v>0</v>
          </cell>
        </row>
        <row r="38">
          <cell r="A38" t="str">
            <v>031601</v>
          </cell>
          <cell r="B38" t="str">
            <v>VESTAL</v>
          </cell>
          <cell r="C38">
            <v>85</v>
          </cell>
          <cell r="D38">
            <v>0</v>
          </cell>
          <cell r="E38">
            <v>0</v>
          </cell>
          <cell r="F38">
            <v>0</v>
          </cell>
          <cell r="G38">
            <v>0</v>
          </cell>
          <cell r="H38">
            <v>0</v>
          </cell>
          <cell r="I38">
            <v>0</v>
          </cell>
          <cell r="J38">
            <v>0</v>
          </cell>
          <cell r="K38">
            <v>85</v>
          </cell>
          <cell r="L38">
            <v>0</v>
          </cell>
          <cell r="M38">
            <v>0</v>
          </cell>
          <cell r="N38">
            <v>0</v>
          </cell>
          <cell r="O38">
            <v>0</v>
          </cell>
          <cell r="P38">
            <v>0</v>
          </cell>
          <cell r="Q38">
            <v>0</v>
          </cell>
          <cell r="R38">
            <v>0</v>
          </cell>
          <cell r="S38">
            <v>0</v>
          </cell>
          <cell r="T38">
            <v>0</v>
          </cell>
          <cell r="U38">
            <v>0</v>
          </cell>
        </row>
        <row r="39">
          <cell r="A39" t="str">
            <v>031701</v>
          </cell>
          <cell r="B39" t="str">
            <v>WINDSOR</v>
          </cell>
          <cell r="C39">
            <v>90</v>
          </cell>
          <cell r="D39">
            <v>0</v>
          </cell>
          <cell r="E39">
            <v>0</v>
          </cell>
          <cell r="F39">
            <v>0</v>
          </cell>
          <cell r="G39">
            <v>0</v>
          </cell>
          <cell r="H39">
            <v>87</v>
          </cell>
          <cell r="I39">
            <v>1</v>
          </cell>
          <cell r="J39">
            <v>0</v>
          </cell>
          <cell r="K39">
            <v>0</v>
          </cell>
          <cell r="L39">
            <v>0</v>
          </cell>
          <cell r="M39">
            <v>0</v>
          </cell>
          <cell r="N39">
            <v>0</v>
          </cell>
          <cell r="O39">
            <v>0</v>
          </cell>
          <cell r="P39">
            <v>0</v>
          </cell>
          <cell r="Q39">
            <v>0</v>
          </cell>
          <cell r="R39">
            <v>0</v>
          </cell>
          <cell r="S39">
            <v>0</v>
          </cell>
          <cell r="T39">
            <v>2</v>
          </cell>
          <cell r="U39">
            <v>0</v>
          </cell>
        </row>
        <row r="40">
          <cell r="A40" t="str">
            <v>040204</v>
          </cell>
          <cell r="B40" t="str">
            <v>WEST VALLEY</v>
          </cell>
          <cell r="C40">
            <v>11</v>
          </cell>
          <cell r="D40">
            <v>0</v>
          </cell>
          <cell r="E40">
            <v>0</v>
          </cell>
          <cell r="F40">
            <v>0</v>
          </cell>
          <cell r="G40">
            <v>0</v>
          </cell>
          <cell r="H40">
            <v>9</v>
          </cell>
          <cell r="I40">
            <v>0</v>
          </cell>
          <cell r="J40">
            <v>0</v>
          </cell>
          <cell r="K40">
            <v>0</v>
          </cell>
          <cell r="L40">
            <v>0</v>
          </cell>
          <cell r="M40">
            <v>0</v>
          </cell>
          <cell r="N40">
            <v>0</v>
          </cell>
          <cell r="O40">
            <v>0</v>
          </cell>
          <cell r="P40">
            <v>0</v>
          </cell>
          <cell r="Q40">
            <v>0</v>
          </cell>
          <cell r="R40">
            <v>0</v>
          </cell>
          <cell r="S40">
            <v>0</v>
          </cell>
          <cell r="T40">
            <v>2</v>
          </cell>
          <cell r="U40">
            <v>0</v>
          </cell>
        </row>
        <row r="41">
          <cell r="A41" t="str">
            <v>040302</v>
          </cell>
          <cell r="B41" t="str">
            <v>ALLEGANY-LIMESTONE</v>
          </cell>
          <cell r="C41">
            <v>52</v>
          </cell>
          <cell r="D41">
            <v>0</v>
          </cell>
          <cell r="E41">
            <v>52</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row>
        <row r="42">
          <cell r="A42" t="str">
            <v>040901</v>
          </cell>
          <cell r="B42" t="str">
            <v>ELLICOTTVILLE</v>
          </cell>
          <cell r="C42">
            <v>23</v>
          </cell>
          <cell r="D42">
            <v>0</v>
          </cell>
          <cell r="E42">
            <v>21</v>
          </cell>
          <cell r="F42">
            <v>1</v>
          </cell>
          <cell r="G42">
            <v>0</v>
          </cell>
          <cell r="H42">
            <v>0</v>
          </cell>
          <cell r="I42">
            <v>0</v>
          </cell>
          <cell r="J42">
            <v>0</v>
          </cell>
          <cell r="K42">
            <v>0</v>
          </cell>
          <cell r="L42">
            <v>0</v>
          </cell>
          <cell r="M42">
            <v>0</v>
          </cell>
          <cell r="N42">
            <v>0</v>
          </cell>
          <cell r="O42">
            <v>0</v>
          </cell>
          <cell r="P42">
            <v>0</v>
          </cell>
          <cell r="Q42">
            <v>1</v>
          </cell>
          <cell r="R42">
            <v>0</v>
          </cell>
          <cell r="S42">
            <v>0</v>
          </cell>
          <cell r="T42">
            <v>0</v>
          </cell>
          <cell r="U42">
            <v>0</v>
          </cell>
        </row>
        <row r="43">
          <cell r="A43" t="str">
            <v>041101</v>
          </cell>
          <cell r="B43" t="str">
            <v>FRANKLINVILLE</v>
          </cell>
          <cell r="C43">
            <v>20</v>
          </cell>
          <cell r="D43">
            <v>0</v>
          </cell>
          <cell r="E43">
            <v>0</v>
          </cell>
          <cell r="F43">
            <v>0</v>
          </cell>
          <cell r="G43">
            <v>0</v>
          </cell>
          <cell r="H43">
            <v>12</v>
          </cell>
          <cell r="I43">
            <v>0</v>
          </cell>
          <cell r="J43">
            <v>0</v>
          </cell>
          <cell r="K43">
            <v>0</v>
          </cell>
          <cell r="L43">
            <v>0</v>
          </cell>
          <cell r="M43">
            <v>3</v>
          </cell>
          <cell r="N43">
            <v>5</v>
          </cell>
          <cell r="O43">
            <v>0</v>
          </cell>
          <cell r="P43">
            <v>0</v>
          </cell>
          <cell r="Q43">
            <v>0</v>
          </cell>
          <cell r="R43">
            <v>0</v>
          </cell>
          <cell r="S43">
            <v>0</v>
          </cell>
          <cell r="T43">
            <v>0</v>
          </cell>
          <cell r="U43">
            <v>0</v>
          </cell>
        </row>
        <row r="44">
          <cell r="A44" t="str">
            <v>041401</v>
          </cell>
          <cell r="B44" t="str">
            <v>HINSDALE</v>
          </cell>
          <cell r="C44">
            <v>22</v>
          </cell>
          <cell r="D44">
            <v>0</v>
          </cell>
          <cell r="E44">
            <v>0</v>
          </cell>
          <cell r="F44">
            <v>0</v>
          </cell>
          <cell r="G44">
            <v>0</v>
          </cell>
          <cell r="H44">
            <v>18</v>
          </cell>
          <cell r="I44">
            <v>1</v>
          </cell>
          <cell r="J44">
            <v>0</v>
          </cell>
          <cell r="K44">
            <v>0</v>
          </cell>
          <cell r="L44">
            <v>0</v>
          </cell>
          <cell r="M44">
            <v>0</v>
          </cell>
          <cell r="N44">
            <v>0</v>
          </cell>
          <cell r="O44">
            <v>0</v>
          </cell>
          <cell r="P44">
            <v>0</v>
          </cell>
          <cell r="Q44">
            <v>0</v>
          </cell>
          <cell r="R44">
            <v>0</v>
          </cell>
          <cell r="S44">
            <v>0</v>
          </cell>
          <cell r="T44">
            <v>3</v>
          </cell>
          <cell r="U44">
            <v>0</v>
          </cell>
        </row>
        <row r="45">
          <cell r="A45" t="str">
            <v>042302</v>
          </cell>
          <cell r="B45" t="str">
            <v>CATTARAUGUS</v>
          </cell>
          <cell r="C45">
            <v>39</v>
          </cell>
          <cell r="D45">
            <v>0</v>
          </cell>
          <cell r="E45">
            <v>0</v>
          </cell>
          <cell r="F45">
            <v>0</v>
          </cell>
          <cell r="G45">
            <v>0</v>
          </cell>
          <cell r="H45">
            <v>37</v>
          </cell>
          <cell r="I45">
            <v>1</v>
          </cell>
          <cell r="J45">
            <v>0</v>
          </cell>
          <cell r="K45">
            <v>0</v>
          </cell>
          <cell r="L45">
            <v>0</v>
          </cell>
          <cell r="M45">
            <v>0</v>
          </cell>
          <cell r="N45">
            <v>0</v>
          </cell>
          <cell r="O45">
            <v>0</v>
          </cell>
          <cell r="P45">
            <v>0</v>
          </cell>
          <cell r="Q45">
            <v>0</v>
          </cell>
          <cell r="R45">
            <v>0</v>
          </cell>
          <cell r="S45">
            <v>0</v>
          </cell>
          <cell r="T45">
            <v>1</v>
          </cell>
          <cell r="U45">
            <v>0</v>
          </cell>
        </row>
        <row r="46">
          <cell r="A46" t="str">
            <v>042400</v>
          </cell>
          <cell r="B46" t="str">
            <v>OLEAN</v>
          </cell>
          <cell r="C46">
            <v>98</v>
          </cell>
          <cell r="D46">
            <v>0</v>
          </cell>
          <cell r="E46">
            <v>0</v>
          </cell>
          <cell r="F46">
            <v>0</v>
          </cell>
          <cell r="G46">
            <v>0</v>
          </cell>
          <cell r="H46">
            <v>49</v>
          </cell>
          <cell r="I46">
            <v>2</v>
          </cell>
          <cell r="J46">
            <v>0</v>
          </cell>
          <cell r="K46">
            <v>0</v>
          </cell>
          <cell r="L46">
            <v>0</v>
          </cell>
          <cell r="M46">
            <v>0</v>
          </cell>
          <cell r="N46">
            <v>47</v>
          </cell>
          <cell r="O46">
            <v>0</v>
          </cell>
          <cell r="P46">
            <v>0</v>
          </cell>
          <cell r="Q46">
            <v>0</v>
          </cell>
          <cell r="R46">
            <v>0</v>
          </cell>
          <cell r="S46">
            <v>0</v>
          </cell>
          <cell r="T46">
            <v>0</v>
          </cell>
          <cell r="U46">
            <v>0</v>
          </cell>
        </row>
        <row r="47">
          <cell r="A47" t="str">
            <v>042801</v>
          </cell>
          <cell r="B47" t="str">
            <v>GOWANDA</v>
          </cell>
          <cell r="C47">
            <v>35</v>
          </cell>
          <cell r="D47">
            <v>0</v>
          </cell>
          <cell r="E47">
            <v>0</v>
          </cell>
          <cell r="F47">
            <v>0</v>
          </cell>
          <cell r="G47">
            <v>0</v>
          </cell>
          <cell r="H47">
            <v>0</v>
          </cell>
          <cell r="I47">
            <v>0</v>
          </cell>
          <cell r="J47">
            <v>0</v>
          </cell>
          <cell r="K47">
            <v>0</v>
          </cell>
          <cell r="L47">
            <v>0</v>
          </cell>
          <cell r="M47">
            <v>0</v>
          </cell>
          <cell r="N47">
            <v>34</v>
          </cell>
          <cell r="O47">
            <v>1</v>
          </cell>
          <cell r="P47">
            <v>0</v>
          </cell>
          <cell r="Q47">
            <v>0</v>
          </cell>
          <cell r="R47">
            <v>0</v>
          </cell>
          <cell r="S47">
            <v>0</v>
          </cell>
          <cell r="T47">
            <v>0</v>
          </cell>
          <cell r="U47">
            <v>0</v>
          </cell>
        </row>
        <row r="48">
          <cell r="A48" t="str">
            <v>042901</v>
          </cell>
          <cell r="B48" t="str">
            <v>PORTVILLE</v>
          </cell>
          <cell r="C48">
            <v>53</v>
          </cell>
          <cell r="D48">
            <v>0</v>
          </cell>
          <cell r="E48">
            <v>43</v>
          </cell>
          <cell r="F48">
            <v>1</v>
          </cell>
          <cell r="G48">
            <v>0</v>
          </cell>
          <cell r="H48">
            <v>0</v>
          </cell>
          <cell r="I48">
            <v>0</v>
          </cell>
          <cell r="J48">
            <v>0</v>
          </cell>
          <cell r="K48">
            <v>0</v>
          </cell>
          <cell r="L48">
            <v>0</v>
          </cell>
          <cell r="M48">
            <v>0</v>
          </cell>
          <cell r="N48">
            <v>0</v>
          </cell>
          <cell r="O48">
            <v>0</v>
          </cell>
          <cell r="P48">
            <v>0</v>
          </cell>
          <cell r="Q48">
            <v>9</v>
          </cell>
          <cell r="R48">
            <v>0</v>
          </cell>
          <cell r="S48">
            <v>0</v>
          </cell>
          <cell r="T48">
            <v>0</v>
          </cell>
          <cell r="U48">
            <v>0</v>
          </cell>
        </row>
        <row r="49">
          <cell r="A49" t="str">
            <v>043001</v>
          </cell>
          <cell r="B49" t="str">
            <v>RANDOLPH</v>
          </cell>
          <cell r="C49">
            <v>45</v>
          </cell>
          <cell r="D49">
            <v>0</v>
          </cell>
          <cell r="E49">
            <v>0</v>
          </cell>
          <cell r="F49">
            <v>0</v>
          </cell>
          <cell r="G49">
            <v>0</v>
          </cell>
          <cell r="H49">
            <v>41</v>
          </cell>
          <cell r="I49">
            <v>0</v>
          </cell>
          <cell r="J49">
            <v>0</v>
          </cell>
          <cell r="K49">
            <v>0</v>
          </cell>
          <cell r="L49">
            <v>0</v>
          </cell>
          <cell r="M49">
            <v>0</v>
          </cell>
          <cell r="N49">
            <v>0</v>
          </cell>
          <cell r="O49">
            <v>0</v>
          </cell>
          <cell r="P49">
            <v>0</v>
          </cell>
          <cell r="Q49">
            <v>0</v>
          </cell>
          <cell r="R49">
            <v>0</v>
          </cell>
          <cell r="S49">
            <v>0</v>
          </cell>
          <cell r="T49">
            <v>4</v>
          </cell>
          <cell r="U49">
            <v>0</v>
          </cell>
        </row>
        <row r="50">
          <cell r="A50" t="str">
            <v>043011</v>
          </cell>
          <cell r="B50" t="str">
            <v>RANDOLPH ACAD UFSD</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row>
        <row r="51">
          <cell r="A51" t="str">
            <v>043200</v>
          </cell>
          <cell r="B51" t="str">
            <v>SALAMANCA</v>
          </cell>
          <cell r="C51">
            <v>46</v>
          </cell>
          <cell r="D51">
            <v>0</v>
          </cell>
          <cell r="E51">
            <v>0</v>
          </cell>
          <cell r="F51">
            <v>0</v>
          </cell>
          <cell r="G51">
            <v>0</v>
          </cell>
          <cell r="H51">
            <v>35</v>
          </cell>
          <cell r="I51">
            <v>0</v>
          </cell>
          <cell r="J51">
            <v>0</v>
          </cell>
          <cell r="K51">
            <v>11</v>
          </cell>
          <cell r="L51">
            <v>0</v>
          </cell>
          <cell r="M51">
            <v>0</v>
          </cell>
          <cell r="N51">
            <v>0</v>
          </cell>
          <cell r="O51">
            <v>0</v>
          </cell>
          <cell r="P51">
            <v>0</v>
          </cell>
          <cell r="Q51">
            <v>0</v>
          </cell>
          <cell r="R51">
            <v>0</v>
          </cell>
          <cell r="S51">
            <v>0</v>
          </cell>
          <cell r="T51">
            <v>0</v>
          </cell>
          <cell r="U51">
            <v>0</v>
          </cell>
        </row>
        <row r="52">
          <cell r="A52" t="str">
            <v>043501</v>
          </cell>
          <cell r="B52" t="str">
            <v>YORKSHRE-PIONEER</v>
          </cell>
          <cell r="C52">
            <v>99</v>
          </cell>
          <cell r="D52">
            <v>0</v>
          </cell>
          <cell r="E52">
            <v>0</v>
          </cell>
          <cell r="F52">
            <v>0</v>
          </cell>
          <cell r="G52">
            <v>0</v>
          </cell>
          <cell r="H52">
            <v>80</v>
          </cell>
          <cell r="I52">
            <v>0</v>
          </cell>
          <cell r="J52">
            <v>0</v>
          </cell>
          <cell r="K52">
            <v>0</v>
          </cell>
          <cell r="L52">
            <v>0</v>
          </cell>
          <cell r="M52">
            <v>0</v>
          </cell>
          <cell r="N52">
            <v>17</v>
          </cell>
          <cell r="O52">
            <v>0</v>
          </cell>
          <cell r="P52">
            <v>0</v>
          </cell>
          <cell r="Q52">
            <v>0</v>
          </cell>
          <cell r="R52">
            <v>0</v>
          </cell>
          <cell r="S52">
            <v>0</v>
          </cell>
          <cell r="T52">
            <v>2</v>
          </cell>
          <cell r="U52">
            <v>0</v>
          </cell>
        </row>
        <row r="53">
          <cell r="A53" t="str">
            <v>050100</v>
          </cell>
          <cell r="B53" t="str">
            <v>AUBURN</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A54" t="str">
            <v>050301</v>
          </cell>
          <cell r="B54" t="str">
            <v>WEEDSPORT</v>
          </cell>
          <cell r="C54">
            <v>36</v>
          </cell>
          <cell r="D54">
            <v>0</v>
          </cell>
          <cell r="E54">
            <v>36</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row r="55">
          <cell r="A55" t="str">
            <v>050401</v>
          </cell>
          <cell r="B55" t="str">
            <v>CATO MERIDIAN</v>
          </cell>
          <cell r="C55">
            <v>52</v>
          </cell>
          <cell r="D55">
            <v>0</v>
          </cell>
          <cell r="E55">
            <v>0</v>
          </cell>
          <cell r="F55">
            <v>0</v>
          </cell>
          <cell r="G55">
            <v>0</v>
          </cell>
          <cell r="H55">
            <v>50</v>
          </cell>
          <cell r="I55">
            <v>1</v>
          </cell>
          <cell r="J55">
            <v>0</v>
          </cell>
          <cell r="K55">
            <v>0</v>
          </cell>
          <cell r="L55">
            <v>0</v>
          </cell>
          <cell r="M55">
            <v>0</v>
          </cell>
          <cell r="N55">
            <v>0</v>
          </cell>
          <cell r="O55">
            <v>0</v>
          </cell>
          <cell r="P55">
            <v>0</v>
          </cell>
          <cell r="Q55">
            <v>0</v>
          </cell>
          <cell r="R55">
            <v>0</v>
          </cell>
          <cell r="S55">
            <v>0</v>
          </cell>
          <cell r="T55">
            <v>1</v>
          </cell>
          <cell r="U55">
            <v>0</v>
          </cell>
        </row>
        <row r="56">
          <cell r="A56" t="str">
            <v>050701</v>
          </cell>
          <cell r="B56" t="str">
            <v>SOUTHERN CAYUGA</v>
          </cell>
          <cell r="C56">
            <v>18</v>
          </cell>
          <cell r="D56">
            <v>0</v>
          </cell>
          <cell r="E56">
            <v>0</v>
          </cell>
          <cell r="F56">
            <v>0</v>
          </cell>
          <cell r="G56">
            <v>0</v>
          </cell>
          <cell r="H56">
            <v>17</v>
          </cell>
          <cell r="I56">
            <v>0</v>
          </cell>
          <cell r="J56">
            <v>0</v>
          </cell>
          <cell r="K56">
            <v>0</v>
          </cell>
          <cell r="L56">
            <v>0</v>
          </cell>
          <cell r="M56">
            <v>0</v>
          </cell>
          <cell r="N56">
            <v>0</v>
          </cell>
          <cell r="O56">
            <v>0</v>
          </cell>
          <cell r="P56">
            <v>0</v>
          </cell>
          <cell r="Q56">
            <v>0</v>
          </cell>
          <cell r="R56">
            <v>0</v>
          </cell>
          <cell r="S56">
            <v>0</v>
          </cell>
          <cell r="T56">
            <v>1</v>
          </cell>
          <cell r="U56">
            <v>0</v>
          </cell>
        </row>
        <row r="57">
          <cell r="A57" t="str">
            <v>051101</v>
          </cell>
          <cell r="B57" t="str">
            <v>PORT BYRON</v>
          </cell>
          <cell r="C57">
            <v>24</v>
          </cell>
          <cell r="D57">
            <v>0</v>
          </cell>
          <cell r="E57">
            <v>0</v>
          </cell>
          <cell r="F57">
            <v>0</v>
          </cell>
          <cell r="G57">
            <v>0</v>
          </cell>
          <cell r="H57">
            <v>24</v>
          </cell>
          <cell r="I57">
            <v>0</v>
          </cell>
          <cell r="J57">
            <v>0</v>
          </cell>
          <cell r="K57">
            <v>0</v>
          </cell>
          <cell r="L57">
            <v>0</v>
          </cell>
          <cell r="M57">
            <v>0</v>
          </cell>
          <cell r="N57">
            <v>0</v>
          </cell>
          <cell r="O57">
            <v>0</v>
          </cell>
          <cell r="P57">
            <v>0</v>
          </cell>
          <cell r="Q57">
            <v>0</v>
          </cell>
          <cell r="R57">
            <v>0</v>
          </cell>
          <cell r="S57">
            <v>0</v>
          </cell>
          <cell r="T57">
            <v>0</v>
          </cell>
          <cell r="U57">
            <v>0</v>
          </cell>
        </row>
        <row r="58">
          <cell r="A58" t="str">
            <v>051301</v>
          </cell>
          <cell r="B58" t="str">
            <v>MORAVIA</v>
          </cell>
          <cell r="C58">
            <v>28</v>
          </cell>
          <cell r="D58">
            <v>0</v>
          </cell>
          <cell r="E58">
            <v>28</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row>
        <row r="59">
          <cell r="A59" t="str">
            <v>051901</v>
          </cell>
          <cell r="B59" t="str">
            <v>UNION SPRINGS</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row>
        <row r="60">
          <cell r="A60" t="str">
            <v>060201</v>
          </cell>
          <cell r="B60" t="str">
            <v>SOUTHWESTERN</v>
          </cell>
          <cell r="C60">
            <v>54</v>
          </cell>
          <cell r="D60">
            <v>0</v>
          </cell>
          <cell r="E60">
            <v>30</v>
          </cell>
          <cell r="F60">
            <v>0</v>
          </cell>
          <cell r="G60">
            <v>0</v>
          </cell>
          <cell r="H60">
            <v>0</v>
          </cell>
          <cell r="I60">
            <v>0</v>
          </cell>
          <cell r="J60">
            <v>0</v>
          </cell>
          <cell r="K60">
            <v>23</v>
          </cell>
          <cell r="L60">
            <v>0</v>
          </cell>
          <cell r="M60">
            <v>0</v>
          </cell>
          <cell r="N60">
            <v>0</v>
          </cell>
          <cell r="O60">
            <v>0</v>
          </cell>
          <cell r="P60">
            <v>0</v>
          </cell>
          <cell r="Q60">
            <v>1</v>
          </cell>
          <cell r="R60">
            <v>0</v>
          </cell>
          <cell r="S60">
            <v>0</v>
          </cell>
          <cell r="T60">
            <v>0</v>
          </cell>
          <cell r="U60">
            <v>0</v>
          </cell>
        </row>
        <row r="61">
          <cell r="A61" t="str">
            <v>060301</v>
          </cell>
          <cell r="B61" t="str">
            <v>FREWSBURG</v>
          </cell>
          <cell r="C61">
            <v>31</v>
          </cell>
          <cell r="D61">
            <v>0</v>
          </cell>
          <cell r="E61">
            <v>31</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row>
        <row r="62">
          <cell r="A62" t="str">
            <v>060401</v>
          </cell>
          <cell r="B62" t="str">
            <v>CASSADAGA VALLEY</v>
          </cell>
          <cell r="C62">
            <v>37</v>
          </cell>
          <cell r="D62">
            <v>0</v>
          </cell>
          <cell r="E62">
            <v>18</v>
          </cell>
          <cell r="F62">
            <v>0</v>
          </cell>
          <cell r="G62">
            <v>0</v>
          </cell>
          <cell r="H62">
            <v>19</v>
          </cell>
          <cell r="I62">
            <v>0</v>
          </cell>
          <cell r="J62">
            <v>0</v>
          </cell>
          <cell r="K62">
            <v>0</v>
          </cell>
          <cell r="L62">
            <v>0</v>
          </cell>
          <cell r="M62">
            <v>0</v>
          </cell>
          <cell r="N62">
            <v>0</v>
          </cell>
          <cell r="O62">
            <v>0</v>
          </cell>
          <cell r="P62">
            <v>0</v>
          </cell>
          <cell r="Q62">
            <v>0</v>
          </cell>
          <cell r="R62">
            <v>0</v>
          </cell>
          <cell r="S62">
            <v>0</v>
          </cell>
          <cell r="T62">
            <v>0</v>
          </cell>
          <cell r="U62">
            <v>0</v>
          </cell>
        </row>
        <row r="63">
          <cell r="A63" t="str">
            <v>060503</v>
          </cell>
          <cell r="B63" t="str">
            <v>CHAUTAUQUA LAKE</v>
          </cell>
          <cell r="C63">
            <v>12</v>
          </cell>
          <cell r="D63">
            <v>0</v>
          </cell>
          <cell r="E63">
            <v>10</v>
          </cell>
          <cell r="F63">
            <v>0</v>
          </cell>
          <cell r="G63">
            <v>0</v>
          </cell>
          <cell r="H63">
            <v>0</v>
          </cell>
          <cell r="I63">
            <v>0</v>
          </cell>
          <cell r="J63">
            <v>0</v>
          </cell>
          <cell r="K63">
            <v>2</v>
          </cell>
          <cell r="L63">
            <v>0</v>
          </cell>
          <cell r="M63">
            <v>0</v>
          </cell>
          <cell r="N63">
            <v>0</v>
          </cell>
          <cell r="O63">
            <v>0</v>
          </cell>
          <cell r="P63">
            <v>0</v>
          </cell>
          <cell r="Q63">
            <v>0</v>
          </cell>
          <cell r="R63">
            <v>0</v>
          </cell>
          <cell r="S63">
            <v>0</v>
          </cell>
          <cell r="T63">
            <v>0</v>
          </cell>
          <cell r="U63">
            <v>0</v>
          </cell>
        </row>
        <row r="64">
          <cell r="A64" t="str">
            <v>060601</v>
          </cell>
          <cell r="B64" t="str">
            <v>PINE VALLEY</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row>
        <row r="65">
          <cell r="A65" t="str">
            <v>060701</v>
          </cell>
          <cell r="B65" t="str">
            <v>CLYMER</v>
          </cell>
          <cell r="C65">
            <v>13</v>
          </cell>
          <cell r="D65">
            <v>0</v>
          </cell>
          <cell r="E65">
            <v>13</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A66" t="str">
            <v>060800</v>
          </cell>
          <cell r="B66" t="str">
            <v>DUNKIRK</v>
          </cell>
          <cell r="C66">
            <v>156</v>
          </cell>
          <cell r="D66">
            <v>0</v>
          </cell>
          <cell r="E66">
            <v>0</v>
          </cell>
          <cell r="F66">
            <v>0</v>
          </cell>
          <cell r="G66">
            <v>0</v>
          </cell>
          <cell r="H66">
            <v>2</v>
          </cell>
          <cell r="I66">
            <v>0</v>
          </cell>
          <cell r="J66">
            <v>0</v>
          </cell>
          <cell r="K66">
            <v>18</v>
          </cell>
          <cell r="L66">
            <v>0</v>
          </cell>
          <cell r="M66">
            <v>51</v>
          </cell>
          <cell r="N66">
            <v>85</v>
          </cell>
          <cell r="O66">
            <v>0</v>
          </cell>
          <cell r="P66">
            <v>0</v>
          </cell>
          <cell r="Q66">
            <v>0</v>
          </cell>
          <cell r="R66">
            <v>0</v>
          </cell>
          <cell r="S66">
            <v>0</v>
          </cell>
          <cell r="T66">
            <v>0</v>
          </cell>
          <cell r="U66">
            <v>0</v>
          </cell>
        </row>
        <row r="67">
          <cell r="A67" t="str">
            <v>061001</v>
          </cell>
          <cell r="B67" t="str">
            <v>BEMUS POINT</v>
          </cell>
          <cell r="C67">
            <v>37</v>
          </cell>
          <cell r="D67">
            <v>0</v>
          </cell>
          <cell r="E67">
            <v>35</v>
          </cell>
          <cell r="F67">
            <v>0</v>
          </cell>
          <cell r="G67">
            <v>0</v>
          </cell>
          <cell r="H67">
            <v>0</v>
          </cell>
          <cell r="I67">
            <v>0</v>
          </cell>
          <cell r="J67">
            <v>0</v>
          </cell>
          <cell r="K67">
            <v>0</v>
          </cell>
          <cell r="L67">
            <v>0</v>
          </cell>
          <cell r="M67">
            <v>0</v>
          </cell>
          <cell r="N67">
            <v>0</v>
          </cell>
          <cell r="O67">
            <v>0</v>
          </cell>
          <cell r="P67">
            <v>0</v>
          </cell>
          <cell r="Q67">
            <v>2</v>
          </cell>
          <cell r="R67">
            <v>0</v>
          </cell>
          <cell r="S67">
            <v>0</v>
          </cell>
          <cell r="T67">
            <v>0</v>
          </cell>
          <cell r="U67">
            <v>0</v>
          </cell>
        </row>
        <row r="68">
          <cell r="A68" t="str">
            <v>061101</v>
          </cell>
          <cell r="B68" t="str">
            <v>FALCONER</v>
          </cell>
          <cell r="C68">
            <v>36</v>
          </cell>
          <cell r="D68">
            <v>0</v>
          </cell>
          <cell r="E68">
            <v>34</v>
          </cell>
          <cell r="F68">
            <v>0</v>
          </cell>
          <cell r="G68">
            <v>0</v>
          </cell>
          <cell r="H68">
            <v>0</v>
          </cell>
          <cell r="I68">
            <v>0</v>
          </cell>
          <cell r="J68">
            <v>0</v>
          </cell>
          <cell r="K68">
            <v>0</v>
          </cell>
          <cell r="L68">
            <v>0</v>
          </cell>
          <cell r="M68">
            <v>0</v>
          </cell>
          <cell r="N68">
            <v>0</v>
          </cell>
          <cell r="O68">
            <v>0</v>
          </cell>
          <cell r="P68">
            <v>0</v>
          </cell>
          <cell r="Q68">
            <v>2</v>
          </cell>
          <cell r="R68">
            <v>0</v>
          </cell>
          <cell r="S68">
            <v>0</v>
          </cell>
          <cell r="T68">
            <v>0</v>
          </cell>
          <cell r="U68">
            <v>0</v>
          </cell>
        </row>
        <row r="69">
          <cell r="A69" t="str">
            <v>061501</v>
          </cell>
          <cell r="B69" t="str">
            <v>SILVER CREEK</v>
          </cell>
          <cell r="C69">
            <v>34</v>
          </cell>
          <cell r="D69">
            <v>0</v>
          </cell>
          <cell r="E69">
            <v>0</v>
          </cell>
          <cell r="F69">
            <v>0</v>
          </cell>
          <cell r="G69">
            <v>0</v>
          </cell>
          <cell r="H69">
            <v>22</v>
          </cell>
          <cell r="I69">
            <v>0</v>
          </cell>
          <cell r="J69">
            <v>0</v>
          </cell>
          <cell r="K69">
            <v>3</v>
          </cell>
          <cell r="L69">
            <v>0</v>
          </cell>
          <cell r="M69">
            <v>0</v>
          </cell>
          <cell r="N69">
            <v>6</v>
          </cell>
          <cell r="O69">
            <v>0</v>
          </cell>
          <cell r="P69">
            <v>0</v>
          </cell>
          <cell r="Q69">
            <v>0</v>
          </cell>
          <cell r="R69">
            <v>0</v>
          </cell>
          <cell r="S69">
            <v>0</v>
          </cell>
          <cell r="T69">
            <v>3</v>
          </cell>
          <cell r="U69">
            <v>0</v>
          </cell>
        </row>
        <row r="70">
          <cell r="A70" t="str">
            <v>061503</v>
          </cell>
          <cell r="B70" t="str">
            <v>FORESTVILLE</v>
          </cell>
          <cell r="C70">
            <v>23</v>
          </cell>
          <cell r="D70">
            <v>0</v>
          </cell>
          <cell r="E70">
            <v>0</v>
          </cell>
          <cell r="F70">
            <v>0</v>
          </cell>
          <cell r="G70">
            <v>0</v>
          </cell>
          <cell r="H70">
            <v>19</v>
          </cell>
          <cell r="I70">
            <v>1</v>
          </cell>
          <cell r="J70">
            <v>0</v>
          </cell>
          <cell r="K70">
            <v>0</v>
          </cell>
          <cell r="L70">
            <v>0</v>
          </cell>
          <cell r="M70">
            <v>0</v>
          </cell>
          <cell r="N70">
            <v>3</v>
          </cell>
          <cell r="O70">
            <v>0</v>
          </cell>
          <cell r="P70">
            <v>0</v>
          </cell>
          <cell r="Q70">
            <v>0</v>
          </cell>
          <cell r="R70">
            <v>0</v>
          </cell>
          <cell r="S70">
            <v>0</v>
          </cell>
          <cell r="T70">
            <v>0</v>
          </cell>
          <cell r="U70">
            <v>0</v>
          </cell>
        </row>
        <row r="71">
          <cell r="A71" t="str">
            <v>061601</v>
          </cell>
          <cell r="B71" t="str">
            <v>PANAMA</v>
          </cell>
          <cell r="C71">
            <v>23</v>
          </cell>
          <cell r="D71">
            <v>0</v>
          </cell>
          <cell r="E71">
            <v>22</v>
          </cell>
          <cell r="F71">
            <v>0</v>
          </cell>
          <cell r="G71">
            <v>0</v>
          </cell>
          <cell r="H71">
            <v>0</v>
          </cell>
          <cell r="I71">
            <v>0</v>
          </cell>
          <cell r="J71">
            <v>0</v>
          </cell>
          <cell r="K71">
            <v>0</v>
          </cell>
          <cell r="L71">
            <v>0</v>
          </cell>
          <cell r="M71">
            <v>0</v>
          </cell>
          <cell r="N71">
            <v>0</v>
          </cell>
          <cell r="O71">
            <v>0</v>
          </cell>
          <cell r="P71">
            <v>0</v>
          </cell>
          <cell r="Q71">
            <v>1</v>
          </cell>
          <cell r="R71">
            <v>0</v>
          </cell>
          <cell r="S71">
            <v>0</v>
          </cell>
          <cell r="T71">
            <v>0</v>
          </cell>
          <cell r="U71">
            <v>0</v>
          </cell>
        </row>
        <row r="72">
          <cell r="A72" t="str">
            <v>061700</v>
          </cell>
          <cell r="B72" t="str">
            <v>JAMESTOWN</v>
          </cell>
          <cell r="C72">
            <v>423</v>
          </cell>
          <cell r="D72">
            <v>0</v>
          </cell>
          <cell r="E72">
            <v>0</v>
          </cell>
          <cell r="F72">
            <v>0</v>
          </cell>
          <cell r="G72">
            <v>42</v>
          </cell>
          <cell r="H72">
            <v>180</v>
          </cell>
          <cell r="I72">
            <v>0</v>
          </cell>
          <cell r="J72">
            <v>42</v>
          </cell>
          <cell r="K72">
            <v>65</v>
          </cell>
          <cell r="L72">
            <v>0</v>
          </cell>
          <cell r="M72">
            <v>51</v>
          </cell>
          <cell r="N72">
            <v>43</v>
          </cell>
          <cell r="O72">
            <v>0</v>
          </cell>
          <cell r="P72">
            <v>0</v>
          </cell>
          <cell r="Q72">
            <v>0</v>
          </cell>
          <cell r="R72">
            <v>0</v>
          </cell>
          <cell r="S72">
            <v>0</v>
          </cell>
          <cell r="T72">
            <v>0</v>
          </cell>
          <cell r="U72">
            <v>0</v>
          </cell>
        </row>
        <row r="73">
          <cell r="A73" t="str">
            <v>062201</v>
          </cell>
          <cell r="B73" t="str">
            <v>FREDONIA</v>
          </cell>
          <cell r="C73">
            <v>61</v>
          </cell>
          <cell r="D73">
            <v>0</v>
          </cell>
          <cell r="E73">
            <v>61</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4">
          <cell r="A74" t="str">
            <v>062301</v>
          </cell>
          <cell r="B74" t="str">
            <v>BROCTON</v>
          </cell>
          <cell r="C74">
            <v>19</v>
          </cell>
          <cell r="D74">
            <v>0</v>
          </cell>
          <cell r="E74">
            <v>0</v>
          </cell>
          <cell r="F74">
            <v>0</v>
          </cell>
          <cell r="G74">
            <v>0</v>
          </cell>
          <cell r="H74">
            <v>19</v>
          </cell>
          <cell r="I74">
            <v>0</v>
          </cell>
          <cell r="J74">
            <v>0</v>
          </cell>
          <cell r="K74">
            <v>0</v>
          </cell>
          <cell r="L74">
            <v>0</v>
          </cell>
          <cell r="M74">
            <v>0</v>
          </cell>
          <cell r="N74">
            <v>0</v>
          </cell>
          <cell r="O74">
            <v>0</v>
          </cell>
          <cell r="P74">
            <v>0</v>
          </cell>
          <cell r="Q74">
            <v>0</v>
          </cell>
          <cell r="R74">
            <v>0</v>
          </cell>
          <cell r="S74">
            <v>0</v>
          </cell>
          <cell r="T74">
            <v>0</v>
          </cell>
          <cell r="U74">
            <v>0</v>
          </cell>
        </row>
        <row r="75">
          <cell r="A75" t="str">
            <v>062401</v>
          </cell>
          <cell r="B75" t="str">
            <v>RIPLEY</v>
          </cell>
          <cell r="C75">
            <v>38</v>
          </cell>
          <cell r="D75">
            <v>11</v>
          </cell>
          <cell r="E75">
            <v>21</v>
          </cell>
          <cell r="F75">
            <v>0</v>
          </cell>
          <cell r="G75">
            <v>0</v>
          </cell>
          <cell r="H75">
            <v>6</v>
          </cell>
          <cell r="I75">
            <v>0</v>
          </cell>
          <cell r="J75">
            <v>0</v>
          </cell>
          <cell r="K75">
            <v>0</v>
          </cell>
          <cell r="L75">
            <v>0</v>
          </cell>
          <cell r="M75">
            <v>0</v>
          </cell>
          <cell r="N75">
            <v>0</v>
          </cell>
          <cell r="O75">
            <v>0</v>
          </cell>
          <cell r="P75">
            <v>0</v>
          </cell>
          <cell r="Q75">
            <v>0</v>
          </cell>
          <cell r="R75">
            <v>0</v>
          </cell>
          <cell r="S75">
            <v>0</v>
          </cell>
          <cell r="T75">
            <v>0</v>
          </cell>
          <cell r="U75">
            <v>0</v>
          </cell>
        </row>
        <row r="76">
          <cell r="A76" t="str">
            <v>062601</v>
          </cell>
          <cell r="B76" t="str">
            <v>SHERMAN</v>
          </cell>
          <cell r="C76">
            <v>22</v>
          </cell>
          <cell r="D76">
            <v>0</v>
          </cell>
          <cell r="E76">
            <v>0</v>
          </cell>
          <cell r="F76">
            <v>0</v>
          </cell>
          <cell r="G76">
            <v>0</v>
          </cell>
          <cell r="H76">
            <v>16</v>
          </cell>
          <cell r="I76">
            <v>0</v>
          </cell>
          <cell r="J76">
            <v>0</v>
          </cell>
          <cell r="K76">
            <v>0</v>
          </cell>
          <cell r="L76">
            <v>0</v>
          </cell>
          <cell r="M76">
            <v>0</v>
          </cell>
          <cell r="N76">
            <v>0</v>
          </cell>
          <cell r="O76">
            <v>0</v>
          </cell>
          <cell r="P76">
            <v>0</v>
          </cell>
          <cell r="Q76">
            <v>0</v>
          </cell>
          <cell r="R76">
            <v>0</v>
          </cell>
          <cell r="S76">
            <v>0</v>
          </cell>
          <cell r="T76">
            <v>6</v>
          </cell>
          <cell r="U76">
            <v>0</v>
          </cell>
        </row>
        <row r="77">
          <cell r="A77" t="str">
            <v>062901</v>
          </cell>
          <cell r="B77" t="str">
            <v>WESTFIELD</v>
          </cell>
          <cell r="C77">
            <v>25</v>
          </cell>
          <cell r="D77">
            <v>0</v>
          </cell>
          <cell r="E77">
            <v>0</v>
          </cell>
          <cell r="F77">
            <v>0</v>
          </cell>
          <cell r="G77">
            <v>0</v>
          </cell>
          <cell r="H77">
            <v>25</v>
          </cell>
          <cell r="I77">
            <v>0</v>
          </cell>
          <cell r="J77">
            <v>0</v>
          </cell>
          <cell r="K77">
            <v>0</v>
          </cell>
          <cell r="L77">
            <v>0</v>
          </cell>
          <cell r="M77">
            <v>0</v>
          </cell>
          <cell r="N77">
            <v>0</v>
          </cell>
          <cell r="O77">
            <v>0</v>
          </cell>
          <cell r="P77">
            <v>0</v>
          </cell>
          <cell r="Q77">
            <v>0</v>
          </cell>
          <cell r="R77">
            <v>0</v>
          </cell>
          <cell r="S77">
            <v>0</v>
          </cell>
          <cell r="T77">
            <v>0</v>
          </cell>
          <cell r="U77">
            <v>0</v>
          </cell>
        </row>
        <row r="78">
          <cell r="A78" t="str">
            <v>070600</v>
          </cell>
          <cell r="B78" t="str">
            <v>ELMIRA</v>
          </cell>
          <cell r="C78">
            <v>233</v>
          </cell>
          <cell r="D78">
            <v>0</v>
          </cell>
          <cell r="E78">
            <v>0</v>
          </cell>
          <cell r="F78">
            <v>0</v>
          </cell>
          <cell r="G78">
            <v>0</v>
          </cell>
          <cell r="H78">
            <v>203</v>
          </cell>
          <cell r="I78">
            <v>1</v>
          </cell>
          <cell r="J78">
            <v>0</v>
          </cell>
          <cell r="K78">
            <v>10</v>
          </cell>
          <cell r="L78">
            <v>0</v>
          </cell>
          <cell r="M78">
            <v>0</v>
          </cell>
          <cell r="N78">
            <v>19</v>
          </cell>
          <cell r="O78">
            <v>0</v>
          </cell>
          <cell r="P78">
            <v>0</v>
          </cell>
          <cell r="Q78">
            <v>0</v>
          </cell>
          <cell r="R78">
            <v>0</v>
          </cell>
          <cell r="S78">
            <v>0</v>
          </cell>
          <cell r="T78">
            <v>0</v>
          </cell>
          <cell r="U78">
            <v>0</v>
          </cell>
        </row>
        <row r="79">
          <cell r="A79" t="str">
            <v>070901</v>
          </cell>
          <cell r="B79" t="str">
            <v>HORSEHEADS</v>
          </cell>
          <cell r="C79">
            <v>173</v>
          </cell>
          <cell r="D79">
            <v>0</v>
          </cell>
          <cell r="E79">
            <v>0</v>
          </cell>
          <cell r="F79">
            <v>0</v>
          </cell>
          <cell r="G79">
            <v>0</v>
          </cell>
          <cell r="H79">
            <v>173</v>
          </cell>
          <cell r="I79">
            <v>0</v>
          </cell>
          <cell r="J79">
            <v>0</v>
          </cell>
          <cell r="K79">
            <v>0</v>
          </cell>
          <cell r="L79">
            <v>0</v>
          </cell>
          <cell r="M79">
            <v>0</v>
          </cell>
          <cell r="N79">
            <v>0</v>
          </cell>
          <cell r="O79">
            <v>0</v>
          </cell>
          <cell r="P79">
            <v>0</v>
          </cell>
          <cell r="Q79">
            <v>0</v>
          </cell>
          <cell r="R79">
            <v>0</v>
          </cell>
          <cell r="S79">
            <v>0</v>
          </cell>
          <cell r="T79">
            <v>0</v>
          </cell>
          <cell r="U79">
            <v>0</v>
          </cell>
        </row>
        <row r="80">
          <cell r="A80" t="str">
            <v>070902</v>
          </cell>
          <cell r="B80" t="str">
            <v>ELMIRA HEIGHTS</v>
          </cell>
          <cell r="C80">
            <v>38</v>
          </cell>
          <cell r="D80">
            <v>0</v>
          </cell>
          <cell r="E80">
            <v>0</v>
          </cell>
          <cell r="F80">
            <v>0</v>
          </cell>
          <cell r="G80">
            <v>0</v>
          </cell>
          <cell r="H80">
            <v>38</v>
          </cell>
          <cell r="I80">
            <v>0</v>
          </cell>
          <cell r="J80">
            <v>0</v>
          </cell>
          <cell r="K80">
            <v>0</v>
          </cell>
          <cell r="L80">
            <v>0</v>
          </cell>
          <cell r="M80">
            <v>0</v>
          </cell>
          <cell r="N80">
            <v>0</v>
          </cell>
          <cell r="O80">
            <v>0</v>
          </cell>
          <cell r="P80">
            <v>0</v>
          </cell>
          <cell r="Q80">
            <v>0</v>
          </cell>
          <cell r="R80">
            <v>0</v>
          </cell>
          <cell r="S80">
            <v>0</v>
          </cell>
          <cell r="T80">
            <v>0</v>
          </cell>
          <cell r="U80">
            <v>0</v>
          </cell>
        </row>
        <row r="81">
          <cell r="A81" t="str">
            <v>080101</v>
          </cell>
          <cell r="B81" t="str">
            <v>AFTON</v>
          </cell>
          <cell r="C81">
            <v>11</v>
          </cell>
          <cell r="D81">
            <v>0</v>
          </cell>
          <cell r="E81">
            <v>11</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row>
        <row r="82">
          <cell r="A82" t="str">
            <v>080201</v>
          </cell>
          <cell r="B82" t="str">
            <v>BAINBRIDGE GUILFRD</v>
          </cell>
          <cell r="C82">
            <v>37</v>
          </cell>
          <cell r="D82">
            <v>0</v>
          </cell>
          <cell r="E82">
            <v>0</v>
          </cell>
          <cell r="F82">
            <v>0</v>
          </cell>
          <cell r="G82">
            <v>0</v>
          </cell>
          <cell r="H82">
            <v>37</v>
          </cell>
          <cell r="I82">
            <v>0</v>
          </cell>
          <cell r="J82">
            <v>0</v>
          </cell>
          <cell r="K82">
            <v>0</v>
          </cell>
          <cell r="L82">
            <v>0</v>
          </cell>
          <cell r="M82">
            <v>0</v>
          </cell>
          <cell r="N82">
            <v>0</v>
          </cell>
          <cell r="O82">
            <v>0</v>
          </cell>
          <cell r="P82">
            <v>0</v>
          </cell>
          <cell r="Q82">
            <v>0</v>
          </cell>
          <cell r="R82">
            <v>0</v>
          </cell>
          <cell r="S82">
            <v>0</v>
          </cell>
          <cell r="T82">
            <v>0</v>
          </cell>
          <cell r="U82">
            <v>0</v>
          </cell>
        </row>
        <row r="83">
          <cell r="A83" t="str">
            <v>080601</v>
          </cell>
          <cell r="B83" t="str">
            <v>GREENE</v>
          </cell>
          <cell r="C83">
            <v>30</v>
          </cell>
          <cell r="D83">
            <v>0</v>
          </cell>
          <cell r="E83">
            <v>30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A84" t="str">
            <v>081003</v>
          </cell>
          <cell r="B84" t="str">
            <v>UNADILLA VALLEY</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row>
        <row r="85">
          <cell r="A85" t="str">
            <v>081200</v>
          </cell>
          <cell r="B85" t="str">
            <v>NORWICH</v>
          </cell>
          <cell r="C85">
            <v>55</v>
          </cell>
          <cell r="D85">
            <v>0</v>
          </cell>
          <cell r="E85">
            <v>48</v>
          </cell>
          <cell r="F85">
            <v>0</v>
          </cell>
          <cell r="G85">
            <v>0</v>
          </cell>
          <cell r="H85">
            <v>0</v>
          </cell>
          <cell r="I85">
            <v>1</v>
          </cell>
          <cell r="J85">
            <v>0</v>
          </cell>
          <cell r="K85">
            <v>6</v>
          </cell>
          <cell r="L85">
            <v>0</v>
          </cell>
          <cell r="M85">
            <v>0</v>
          </cell>
          <cell r="N85">
            <v>0</v>
          </cell>
          <cell r="O85">
            <v>0</v>
          </cell>
          <cell r="P85">
            <v>0</v>
          </cell>
          <cell r="Q85">
            <v>0</v>
          </cell>
          <cell r="R85">
            <v>0</v>
          </cell>
          <cell r="S85">
            <v>0</v>
          </cell>
          <cell r="T85">
            <v>0</v>
          </cell>
          <cell r="U85">
            <v>0</v>
          </cell>
        </row>
        <row r="86">
          <cell r="A86" t="str">
            <v>081401</v>
          </cell>
          <cell r="B86" t="str">
            <v>GRGETWN-SO OTSELIC</v>
          </cell>
          <cell r="C86">
            <v>14</v>
          </cell>
          <cell r="D86">
            <v>0</v>
          </cell>
          <cell r="E86">
            <v>0</v>
          </cell>
          <cell r="F86">
            <v>0</v>
          </cell>
          <cell r="G86">
            <v>0</v>
          </cell>
          <cell r="H86">
            <v>14</v>
          </cell>
          <cell r="I86">
            <v>0</v>
          </cell>
          <cell r="J86">
            <v>0</v>
          </cell>
          <cell r="K86">
            <v>0</v>
          </cell>
          <cell r="L86">
            <v>0</v>
          </cell>
          <cell r="M86">
            <v>0</v>
          </cell>
          <cell r="N86">
            <v>0</v>
          </cell>
          <cell r="O86">
            <v>0</v>
          </cell>
          <cell r="P86">
            <v>0</v>
          </cell>
          <cell r="Q86">
            <v>0</v>
          </cell>
          <cell r="R86">
            <v>0</v>
          </cell>
          <cell r="S86">
            <v>0</v>
          </cell>
          <cell r="T86">
            <v>0</v>
          </cell>
          <cell r="U86">
            <v>0</v>
          </cell>
        </row>
        <row r="87">
          <cell r="A87" t="str">
            <v>081501</v>
          </cell>
          <cell r="B87" t="str">
            <v>OXFORD</v>
          </cell>
          <cell r="C87">
            <v>33</v>
          </cell>
          <cell r="D87">
            <v>0</v>
          </cell>
          <cell r="E87">
            <v>0</v>
          </cell>
          <cell r="F87">
            <v>0</v>
          </cell>
          <cell r="G87">
            <v>0</v>
          </cell>
          <cell r="H87">
            <v>31</v>
          </cell>
          <cell r="I87">
            <v>0</v>
          </cell>
          <cell r="J87">
            <v>0</v>
          </cell>
          <cell r="K87">
            <v>0</v>
          </cell>
          <cell r="L87">
            <v>0</v>
          </cell>
          <cell r="M87">
            <v>0</v>
          </cell>
          <cell r="N87">
            <v>0</v>
          </cell>
          <cell r="O87">
            <v>0</v>
          </cell>
          <cell r="P87">
            <v>0</v>
          </cell>
          <cell r="Q87">
            <v>0</v>
          </cell>
          <cell r="R87">
            <v>0</v>
          </cell>
          <cell r="S87">
            <v>0</v>
          </cell>
          <cell r="T87">
            <v>2</v>
          </cell>
          <cell r="U87">
            <v>0</v>
          </cell>
        </row>
        <row r="88">
          <cell r="A88" t="str">
            <v>082001</v>
          </cell>
          <cell r="B88" t="str">
            <v>SHERBURNE EARLVL</v>
          </cell>
          <cell r="C88">
            <v>44</v>
          </cell>
          <cell r="D88">
            <v>0</v>
          </cell>
          <cell r="E88">
            <v>43</v>
          </cell>
          <cell r="F88">
            <v>1</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row>
        <row r="89">
          <cell r="A89" t="str">
            <v>090201</v>
          </cell>
          <cell r="B89" t="str">
            <v>AUSABLE VALLEY</v>
          </cell>
          <cell r="C89">
            <v>36</v>
          </cell>
          <cell r="D89">
            <v>0</v>
          </cell>
          <cell r="E89">
            <v>0</v>
          </cell>
          <cell r="F89">
            <v>0</v>
          </cell>
          <cell r="G89">
            <v>0</v>
          </cell>
          <cell r="H89">
            <v>27</v>
          </cell>
          <cell r="I89">
            <v>0</v>
          </cell>
          <cell r="J89">
            <v>0</v>
          </cell>
          <cell r="K89">
            <v>0</v>
          </cell>
          <cell r="L89">
            <v>0</v>
          </cell>
          <cell r="M89">
            <v>1</v>
          </cell>
          <cell r="N89">
            <v>8</v>
          </cell>
          <cell r="O89">
            <v>0</v>
          </cell>
          <cell r="P89">
            <v>0</v>
          </cell>
          <cell r="Q89">
            <v>0</v>
          </cell>
          <cell r="R89">
            <v>0</v>
          </cell>
          <cell r="S89">
            <v>0</v>
          </cell>
          <cell r="T89">
            <v>0</v>
          </cell>
          <cell r="U89">
            <v>0</v>
          </cell>
        </row>
        <row r="90">
          <cell r="A90" t="str">
            <v>090301</v>
          </cell>
          <cell r="B90" t="str">
            <v>BEEKMANTOWN</v>
          </cell>
          <cell r="C90">
            <v>108</v>
          </cell>
          <cell r="D90">
            <v>0</v>
          </cell>
          <cell r="E90">
            <v>0</v>
          </cell>
          <cell r="F90">
            <v>0</v>
          </cell>
          <cell r="G90">
            <v>34</v>
          </cell>
          <cell r="H90">
            <v>74</v>
          </cell>
          <cell r="I90">
            <v>0</v>
          </cell>
          <cell r="J90">
            <v>0</v>
          </cell>
          <cell r="K90">
            <v>0</v>
          </cell>
          <cell r="L90">
            <v>0</v>
          </cell>
          <cell r="M90">
            <v>0</v>
          </cell>
          <cell r="N90">
            <v>0</v>
          </cell>
          <cell r="O90">
            <v>0</v>
          </cell>
          <cell r="P90">
            <v>0</v>
          </cell>
          <cell r="Q90">
            <v>0</v>
          </cell>
          <cell r="R90">
            <v>0</v>
          </cell>
          <cell r="S90">
            <v>0</v>
          </cell>
          <cell r="T90">
            <v>0</v>
          </cell>
          <cell r="U90">
            <v>0</v>
          </cell>
        </row>
        <row r="91">
          <cell r="A91" t="str">
            <v>090501</v>
          </cell>
          <cell r="B91" t="str">
            <v>NORTHEASTRN CLNTON</v>
          </cell>
          <cell r="C91">
            <v>42</v>
          </cell>
          <cell r="D91">
            <v>0</v>
          </cell>
          <cell r="E91">
            <v>42</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row>
        <row r="92">
          <cell r="A92" t="str">
            <v>090601</v>
          </cell>
          <cell r="B92" t="str">
            <v>CHAZY</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A93" t="str">
            <v>090901</v>
          </cell>
          <cell r="B93" t="str">
            <v>NORTHRN ADIRONDACK</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row>
        <row r="94">
          <cell r="A94" t="str">
            <v>091101</v>
          </cell>
          <cell r="B94" t="str">
            <v>PERU</v>
          </cell>
          <cell r="C94">
            <v>75</v>
          </cell>
          <cell r="D94">
            <v>0</v>
          </cell>
          <cell r="E94">
            <v>0</v>
          </cell>
          <cell r="F94">
            <v>0</v>
          </cell>
          <cell r="G94">
            <v>0</v>
          </cell>
          <cell r="H94">
            <v>70</v>
          </cell>
          <cell r="I94">
            <v>0</v>
          </cell>
          <cell r="J94">
            <v>0</v>
          </cell>
          <cell r="K94">
            <v>0</v>
          </cell>
          <cell r="L94">
            <v>0</v>
          </cell>
          <cell r="M94">
            <v>0</v>
          </cell>
          <cell r="N94">
            <v>5</v>
          </cell>
          <cell r="O94">
            <v>0</v>
          </cell>
          <cell r="P94">
            <v>0</v>
          </cell>
          <cell r="Q94">
            <v>0</v>
          </cell>
          <cell r="R94">
            <v>0</v>
          </cell>
          <cell r="S94">
            <v>0</v>
          </cell>
          <cell r="T94">
            <v>0</v>
          </cell>
          <cell r="U94">
            <v>0</v>
          </cell>
        </row>
        <row r="95">
          <cell r="A95" t="str">
            <v>091200</v>
          </cell>
          <cell r="B95" t="str">
            <v>PLATTSBURGH</v>
          </cell>
          <cell r="C95">
            <v>43</v>
          </cell>
          <cell r="D95">
            <v>0</v>
          </cell>
          <cell r="E95">
            <v>0</v>
          </cell>
          <cell r="F95">
            <v>0</v>
          </cell>
          <cell r="G95">
            <v>0</v>
          </cell>
          <cell r="H95">
            <v>36</v>
          </cell>
          <cell r="I95">
            <v>0</v>
          </cell>
          <cell r="J95">
            <v>0</v>
          </cell>
          <cell r="K95">
            <v>0</v>
          </cell>
          <cell r="L95">
            <v>0</v>
          </cell>
          <cell r="M95">
            <v>0</v>
          </cell>
          <cell r="N95">
            <v>7</v>
          </cell>
          <cell r="O95">
            <v>0</v>
          </cell>
          <cell r="P95">
            <v>0</v>
          </cell>
          <cell r="Q95">
            <v>0</v>
          </cell>
          <cell r="R95">
            <v>0</v>
          </cell>
          <cell r="S95">
            <v>0</v>
          </cell>
          <cell r="T95">
            <v>0</v>
          </cell>
          <cell r="U95">
            <v>0</v>
          </cell>
        </row>
        <row r="96">
          <cell r="A96" t="str">
            <v>091402</v>
          </cell>
          <cell r="B96" t="str">
            <v>SARANAC</v>
          </cell>
          <cell r="C96">
            <v>69</v>
          </cell>
          <cell r="D96">
            <v>0</v>
          </cell>
          <cell r="E96">
            <v>0</v>
          </cell>
          <cell r="F96">
            <v>0</v>
          </cell>
          <cell r="G96">
            <v>0</v>
          </cell>
          <cell r="H96">
            <v>60</v>
          </cell>
          <cell r="I96">
            <v>0</v>
          </cell>
          <cell r="J96">
            <v>0</v>
          </cell>
          <cell r="K96">
            <v>0</v>
          </cell>
          <cell r="L96">
            <v>0</v>
          </cell>
          <cell r="M96">
            <v>0</v>
          </cell>
          <cell r="N96">
            <v>9</v>
          </cell>
          <cell r="O96">
            <v>0</v>
          </cell>
          <cell r="P96">
            <v>0</v>
          </cell>
          <cell r="Q96">
            <v>0</v>
          </cell>
          <cell r="R96">
            <v>0</v>
          </cell>
          <cell r="S96">
            <v>0</v>
          </cell>
          <cell r="T96">
            <v>0</v>
          </cell>
          <cell r="U96">
            <v>0</v>
          </cell>
        </row>
        <row r="97">
          <cell r="A97" t="str">
            <v>100501</v>
          </cell>
          <cell r="B97" t="str">
            <v>TACONIC HILLS</v>
          </cell>
          <cell r="C97">
            <v>52</v>
          </cell>
          <cell r="D97">
            <v>0</v>
          </cell>
          <cell r="E97">
            <v>0</v>
          </cell>
          <cell r="F97">
            <v>0</v>
          </cell>
          <cell r="G97">
            <v>0</v>
          </cell>
          <cell r="H97">
            <v>49</v>
          </cell>
          <cell r="I97">
            <v>0</v>
          </cell>
          <cell r="J97">
            <v>0</v>
          </cell>
          <cell r="K97">
            <v>0</v>
          </cell>
          <cell r="L97">
            <v>0</v>
          </cell>
          <cell r="M97">
            <v>0</v>
          </cell>
          <cell r="N97">
            <v>2</v>
          </cell>
          <cell r="O97">
            <v>0</v>
          </cell>
          <cell r="P97">
            <v>0</v>
          </cell>
          <cell r="Q97">
            <v>0</v>
          </cell>
          <cell r="R97">
            <v>0</v>
          </cell>
          <cell r="S97">
            <v>0</v>
          </cell>
          <cell r="T97">
            <v>1</v>
          </cell>
          <cell r="U97">
            <v>0</v>
          </cell>
        </row>
        <row r="98">
          <cell r="A98" t="str">
            <v>100902</v>
          </cell>
          <cell r="B98" t="str">
            <v>GERMANTOWN</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row>
        <row r="99">
          <cell r="A99" t="str">
            <v>101001</v>
          </cell>
          <cell r="B99" t="str">
            <v>CHATHAM</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row>
        <row r="100">
          <cell r="A100" t="str">
            <v>101300</v>
          </cell>
          <cell r="B100" t="str">
            <v>HUDSON</v>
          </cell>
          <cell r="C100">
            <v>25</v>
          </cell>
          <cell r="D100">
            <v>0</v>
          </cell>
          <cell r="E100">
            <v>0</v>
          </cell>
          <cell r="F100">
            <v>0</v>
          </cell>
          <cell r="G100">
            <v>0</v>
          </cell>
          <cell r="H100">
            <v>18</v>
          </cell>
          <cell r="I100">
            <v>0</v>
          </cell>
          <cell r="J100">
            <v>0</v>
          </cell>
          <cell r="K100">
            <v>0</v>
          </cell>
          <cell r="L100">
            <v>0</v>
          </cell>
          <cell r="M100">
            <v>0</v>
          </cell>
          <cell r="N100">
            <v>7</v>
          </cell>
          <cell r="O100">
            <v>0</v>
          </cell>
          <cell r="P100">
            <v>0</v>
          </cell>
          <cell r="Q100">
            <v>0</v>
          </cell>
          <cell r="R100">
            <v>0</v>
          </cell>
          <cell r="S100">
            <v>0</v>
          </cell>
          <cell r="T100">
            <v>0</v>
          </cell>
          <cell r="U100">
            <v>0</v>
          </cell>
        </row>
        <row r="101">
          <cell r="A101" t="str">
            <v>101401</v>
          </cell>
          <cell r="B101" t="str">
            <v>KINDERHOOK</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row>
        <row r="102">
          <cell r="A102" t="str">
            <v>101601</v>
          </cell>
          <cell r="B102" t="str">
            <v>NEW LEBANON</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row>
        <row r="103">
          <cell r="A103" t="str">
            <v>110101</v>
          </cell>
          <cell r="B103" t="str">
            <v>CINCINNATUS</v>
          </cell>
          <cell r="C103">
            <v>29</v>
          </cell>
          <cell r="D103">
            <v>0</v>
          </cell>
          <cell r="E103">
            <v>0</v>
          </cell>
          <cell r="F103">
            <v>0</v>
          </cell>
          <cell r="G103">
            <v>0</v>
          </cell>
          <cell r="H103">
            <v>28</v>
          </cell>
          <cell r="I103">
            <v>0</v>
          </cell>
          <cell r="J103">
            <v>0</v>
          </cell>
          <cell r="K103">
            <v>0</v>
          </cell>
          <cell r="L103">
            <v>0</v>
          </cell>
          <cell r="M103">
            <v>0</v>
          </cell>
          <cell r="N103">
            <v>0</v>
          </cell>
          <cell r="O103">
            <v>0</v>
          </cell>
          <cell r="P103">
            <v>0</v>
          </cell>
          <cell r="Q103">
            <v>0</v>
          </cell>
          <cell r="R103">
            <v>0</v>
          </cell>
          <cell r="S103">
            <v>0</v>
          </cell>
          <cell r="T103">
            <v>1</v>
          </cell>
          <cell r="U103">
            <v>0</v>
          </cell>
        </row>
        <row r="104">
          <cell r="A104" t="str">
            <v>110200</v>
          </cell>
          <cell r="B104" t="str">
            <v>CORTLAND</v>
          </cell>
          <cell r="C104">
            <v>116</v>
          </cell>
          <cell r="D104">
            <v>0</v>
          </cell>
          <cell r="E104">
            <v>0</v>
          </cell>
          <cell r="F104">
            <v>0</v>
          </cell>
          <cell r="G104">
            <v>0</v>
          </cell>
          <cell r="H104">
            <v>0</v>
          </cell>
          <cell r="I104">
            <v>0</v>
          </cell>
          <cell r="J104">
            <v>1</v>
          </cell>
          <cell r="K104">
            <v>114</v>
          </cell>
          <cell r="L104">
            <v>0</v>
          </cell>
          <cell r="M104">
            <v>0</v>
          </cell>
          <cell r="N104">
            <v>0</v>
          </cell>
          <cell r="O104">
            <v>0</v>
          </cell>
          <cell r="P104">
            <v>0</v>
          </cell>
          <cell r="Q104">
            <v>1</v>
          </cell>
          <cell r="R104">
            <v>0</v>
          </cell>
          <cell r="S104">
            <v>0</v>
          </cell>
          <cell r="T104">
            <v>0</v>
          </cell>
          <cell r="U104">
            <v>0</v>
          </cell>
        </row>
        <row r="105">
          <cell r="A105" t="str">
            <v>110304</v>
          </cell>
          <cell r="B105" t="str">
            <v>MCGRAW</v>
          </cell>
          <cell r="C105">
            <v>20</v>
          </cell>
          <cell r="D105">
            <v>0</v>
          </cell>
          <cell r="E105">
            <v>0</v>
          </cell>
          <cell r="F105">
            <v>0</v>
          </cell>
          <cell r="G105">
            <v>0</v>
          </cell>
          <cell r="H105">
            <v>20</v>
          </cell>
          <cell r="I105">
            <v>0</v>
          </cell>
          <cell r="J105">
            <v>0</v>
          </cell>
          <cell r="K105">
            <v>0</v>
          </cell>
          <cell r="L105">
            <v>0</v>
          </cell>
          <cell r="M105">
            <v>0</v>
          </cell>
          <cell r="N105">
            <v>0</v>
          </cell>
          <cell r="O105">
            <v>0</v>
          </cell>
          <cell r="P105">
            <v>0</v>
          </cell>
          <cell r="Q105">
            <v>0</v>
          </cell>
          <cell r="R105">
            <v>0</v>
          </cell>
          <cell r="S105">
            <v>0</v>
          </cell>
          <cell r="T105">
            <v>0</v>
          </cell>
          <cell r="U105">
            <v>0</v>
          </cell>
        </row>
        <row r="106">
          <cell r="A106" t="str">
            <v>110701</v>
          </cell>
          <cell r="B106" t="str">
            <v>HOMER</v>
          </cell>
          <cell r="C106">
            <v>18</v>
          </cell>
          <cell r="D106">
            <v>0</v>
          </cell>
          <cell r="E106">
            <v>0</v>
          </cell>
          <cell r="F106">
            <v>0</v>
          </cell>
          <cell r="G106">
            <v>0</v>
          </cell>
          <cell r="H106">
            <v>18</v>
          </cell>
          <cell r="I106">
            <v>0</v>
          </cell>
          <cell r="J106">
            <v>0</v>
          </cell>
          <cell r="K106">
            <v>0</v>
          </cell>
          <cell r="L106">
            <v>0</v>
          </cell>
          <cell r="M106">
            <v>0</v>
          </cell>
          <cell r="N106">
            <v>0</v>
          </cell>
          <cell r="O106">
            <v>0</v>
          </cell>
          <cell r="P106">
            <v>0</v>
          </cell>
          <cell r="Q106">
            <v>0</v>
          </cell>
          <cell r="R106">
            <v>0</v>
          </cell>
          <cell r="S106">
            <v>0</v>
          </cell>
          <cell r="T106">
            <v>0</v>
          </cell>
          <cell r="U106">
            <v>0</v>
          </cell>
        </row>
        <row r="107">
          <cell r="A107" t="str">
            <v>110901</v>
          </cell>
          <cell r="B107" t="str">
            <v>MARATHON</v>
          </cell>
          <cell r="C107">
            <v>15</v>
          </cell>
          <cell r="D107">
            <v>0</v>
          </cell>
          <cell r="E107">
            <v>0</v>
          </cell>
          <cell r="F107">
            <v>0</v>
          </cell>
          <cell r="G107">
            <v>0</v>
          </cell>
          <cell r="H107">
            <v>15</v>
          </cell>
          <cell r="I107">
            <v>0</v>
          </cell>
          <cell r="J107">
            <v>0</v>
          </cell>
          <cell r="K107">
            <v>0</v>
          </cell>
          <cell r="L107">
            <v>0</v>
          </cell>
          <cell r="M107">
            <v>0</v>
          </cell>
          <cell r="N107">
            <v>0</v>
          </cell>
          <cell r="O107">
            <v>0</v>
          </cell>
          <cell r="P107">
            <v>0</v>
          </cell>
          <cell r="Q107">
            <v>0</v>
          </cell>
          <cell r="R107">
            <v>0</v>
          </cell>
          <cell r="S107">
            <v>0</v>
          </cell>
          <cell r="T107">
            <v>0</v>
          </cell>
          <cell r="U107">
            <v>0</v>
          </cell>
        </row>
        <row r="108">
          <cell r="A108" t="str">
            <v>120102</v>
          </cell>
          <cell r="B108" t="str">
            <v>ANDES</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row>
        <row r="109">
          <cell r="A109" t="str">
            <v>120301</v>
          </cell>
          <cell r="B109" t="str">
            <v>DOWNSVILLE</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row>
        <row r="110">
          <cell r="A110" t="str">
            <v>120401</v>
          </cell>
          <cell r="B110" t="str">
            <v>CHARLOTTE VALLEY</v>
          </cell>
          <cell r="C110">
            <v>16</v>
          </cell>
          <cell r="D110">
            <v>0</v>
          </cell>
          <cell r="E110">
            <v>0</v>
          </cell>
          <cell r="F110">
            <v>0</v>
          </cell>
          <cell r="G110">
            <v>0</v>
          </cell>
          <cell r="H110">
            <v>13</v>
          </cell>
          <cell r="I110">
            <v>0</v>
          </cell>
          <cell r="J110">
            <v>0</v>
          </cell>
          <cell r="K110">
            <v>0</v>
          </cell>
          <cell r="L110">
            <v>0</v>
          </cell>
          <cell r="M110">
            <v>0</v>
          </cell>
          <cell r="N110">
            <v>0</v>
          </cell>
          <cell r="O110">
            <v>0</v>
          </cell>
          <cell r="P110">
            <v>0</v>
          </cell>
          <cell r="Q110">
            <v>0</v>
          </cell>
          <cell r="R110">
            <v>0</v>
          </cell>
          <cell r="S110">
            <v>0</v>
          </cell>
          <cell r="T110">
            <v>3</v>
          </cell>
          <cell r="U110">
            <v>0</v>
          </cell>
        </row>
        <row r="111">
          <cell r="A111" t="str">
            <v>120501</v>
          </cell>
          <cell r="B111" t="str">
            <v>DELAWARE ACADEMY-DELHI</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row>
        <row r="112">
          <cell r="A112" t="str">
            <v>120701</v>
          </cell>
          <cell r="B112" t="str">
            <v>FRANKLIN</v>
          </cell>
          <cell r="C112">
            <v>7</v>
          </cell>
          <cell r="D112">
            <v>0</v>
          </cell>
          <cell r="E112">
            <v>7</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row>
        <row r="113">
          <cell r="A113" t="str">
            <v>120906</v>
          </cell>
          <cell r="B113" t="str">
            <v>HANCOCK</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row>
        <row r="114">
          <cell r="A114" t="str">
            <v>121401</v>
          </cell>
          <cell r="B114" t="str">
            <v>MARGARETVILLE</v>
          </cell>
          <cell r="C114">
            <v>7</v>
          </cell>
          <cell r="D114">
            <v>0</v>
          </cell>
          <cell r="E114">
            <v>0</v>
          </cell>
          <cell r="F114">
            <v>0</v>
          </cell>
          <cell r="G114">
            <v>0</v>
          </cell>
          <cell r="H114">
            <v>7</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A115" t="str">
            <v>121502</v>
          </cell>
          <cell r="B115" t="str">
            <v>ROXBURY</v>
          </cell>
          <cell r="C115">
            <v>11</v>
          </cell>
          <cell r="D115">
            <v>0</v>
          </cell>
          <cell r="E115">
            <v>0</v>
          </cell>
          <cell r="F115">
            <v>0</v>
          </cell>
          <cell r="G115">
            <v>0</v>
          </cell>
          <cell r="H115">
            <v>10</v>
          </cell>
          <cell r="I115">
            <v>0</v>
          </cell>
          <cell r="J115">
            <v>0</v>
          </cell>
          <cell r="K115">
            <v>0</v>
          </cell>
          <cell r="L115">
            <v>0</v>
          </cell>
          <cell r="M115">
            <v>0</v>
          </cell>
          <cell r="N115">
            <v>0</v>
          </cell>
          <cell r="O115">
            <v>0</v>
          </cell>
          <cell r="P115">
            <v>0</v>
          </cell>
          <cell r="Q115">
            <v>0</v>
          </cell>
          <cell r="R115">
            <v>0</v>
          </cell>
          <cell r="S115">
            <v>0</v>
          </cell>
          <cell r="T115">
            <v>1</v>
          </cell>
          <cell r="U115">
            <v>0</v>
          </cell>
        </row>
        <row r="116">
          <cell r="A116" t="str">
            <v>121601</v>
          </cell>
          <cell r="B116" t="str">
            <v>SIDNEY</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row>
        <row r="117">
          <cell r="A117" t="str">
            <v>121701</v>
          </cell>
          <cell r="B117" t="str">
            <v>STAMFORD</v>
          </cell>
          <cell r="C117">
            <v>6</v>
          </cell>
          <cell r="D117">
            <v>0</v>
          </cell>
          <cell r="E117">
            <v>2</v>
          </cell>
          <cell r="F117">
            <v>0</v>
          </cell>
          <cell r="G117">
            <v>0</v>
          </cell>
          <cell r="H117">
            <v>4</v>
          </cell>
          <cell r="I117">
            <v>0</v>
          </cell>
          <cell r="J117">
            <v>0</v>
          </cell>
          <cell r="K117">
            <v>0</v>
          </cell>
          <cell r="L117">
            <v>0</v>
          </cell>
          <cell r="M117">
            <v>0</v>
          </cell>
          <cell r="N117">
            <v>0</v>
          </cell>
          <cell r="O117">
            <v>0</v>
          </cell>
          <cell r="P117">
            <v>0</v>
          </cell>
          <cell r="Q117">
            <v>0</v>
          </cell>
          <cell r="R117">
            <v>0</v>
          </cell>
          <cell r="S117">
            <v>0</v>
          </cell>
          <cell r="T117">
            <v>0</v>
          </cell>
          <cell r="U117">
            <v>0</v>
          </cell>
        </row>
        <row r="118">
          <cell r="A118" t="str">
            <v>121702</v>
          </cell>
          <cell r="B118" t="str">
            <v>SOUTH KORTRIGHT</v>
          </cell>
          <cell r="C118">
            <v>8</v>
          </cell>
          <cell r="D118">
            <v>0</v>
          </cell>
          <cell r="E118">
            <v>0</v>
          </cell>
          <cell r="F118">
            <v>0</v>
          </cell>
          <cell r="G118">
            <v>0</v>
          </cell>
          <cell r="H118">
            <v>8</v>
          </cell>
          <cell r="I118">
            <v>0</v>
          </cell>
          <cell r="J118">
            <v>0</v>
          </cell>
          <cell r="K118">
            <v>0</v>
          </cell>
          <cell r="L118">
            <v>0</v>
          </cell>
          <cell r="M118">
            <v>0</v>
          </cell>
          <cell r="N118">
            <v>0</v>
          </cell>
          <cell r="O118">
            <v>0</v>
          </cell>
          <cell r="P118">
            <v>0</v>
          </cell>
          <cell r="Q118">
            <v>0</v>
          </cell>
          <cell r="R118">
            <v>0</v>
          </cell>
          <cell r="S118">
            <v>0</v>
          </cell>
          <cell r="T118">
            <v>0</v>
          </cell>
          <cell r="U118">
            <v>0</v>
          </cell>
        </row>
        <row r="119">
          <cell r="A119" t="str">
            <v>121901</v>
          </cell>
          <cell r="B119" t="str">
            <v>WALTON</v>
          </cell>
          <cell r="C119">
            <v>14</v>
          </cell>
          <cell r="D119">
            <v>0</v>
          </cell>
          <cell r="E119">
            <v>14</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row>
        <row r="120">
          <cell r="A120" t="str">
            <v>130200</v>
          </cell>
          <cell r="B120" t="str">
            <v>BEACON</v>
          </cell>
          <cell r="C120">
            <v>114</v>
          </cell>
          <cell r="D120">
            <v>0</v>
          </cell>
          <cell r="E120">
            <v>92</v>
          </cell>
          <cell r="F120">
            <v>5</v>
          </cell>
          <cell r="G120">
            <v>0</v>
          </cell>
          <cell r="H120">
            <v>0</v>
          </cell>
          <cell r="I120">
            <v>0</v>
          </cell>
          <cell r="J120">
            <v>0</v>
          </cell>
          <cell r="K120">
            <v>15</v>
          </cell>
          <cell r="L120">
            <v>2</v>
          </cell>
          <cell r="M120">
            <v>0</v>
          </cell>
          <cell r="N120">
            <v>0</v>
          </cell>
          <cell r="O120">
            <v>0</v>
          </cell>
          <cell r="P120">
            <v>0</v>
          </cell>
          <cell r="Q120">
            <v>0</v>
          </cell>
          <cell r="R120">
            <v>0</v>
          </cell>
          <cell r="S120">
            <v>0</v>
          </cell>
          <cell r="T120">
            <v>0</v>
          </cell>
          <cell r="U120">
            <v>0</v>
          </cell>
        </row>
        <row r="121">
          <cell r="A121" t="str">
            <v>130502</v>
          </cell>
          <cell r="B121" t="str">
            <v>DOVER</v>
          </cell>
          <cell r="C121">
            <v>21</v>
          </cell>
          <cell r="D121">
            <v>0</v>
          </cell>
          <cell r="E121">
            <v>0</v>
          </cell>
          <cell r="F121">
            <v>0</v>
          </cell>
          <cell r="G121">
            <v>0</v>
          </cell>
          <cell r="H121">
            <v>0</v>
          </cell>
          <cell r="I121">
            <v>0</v>
          </cell>
          <cell r="J121">
            <v>0</v>
          </cell>
          <cell r="K121">
            <v>20</v>
          </cell>
          <cell r="L121">
            <v>1</v>
          </cell>
          <cell r="M121">
            <v>0</v>
          </cell>
          <cell r="N121">
            <v>0</v>
          </cell>
          <cell r="O121">
            <v>0</v>
          </cell>
          <cell r="P121">
            <v>0</v>
          </cell>
          <cell r="Q121">
            <v>0</v>
          </cell>
          <cell r="R121">
            <v>0</v>
          </cell>
          <cell r="S121">
            <v>0</v>
          </cell>
          <cell r="T121">
            <v>0</v>
          </cell>
          <cell r="U121">
            <v>0</v>
          </cell>
        </row>
        <row r="122">
          <cell r="A122" t="str">
            <v>130801</v>
          </cell>
          <cell r="B122" t="str">
            <v>HYDE PARK</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row>
        <row r="123">
          <cell r="A123" t="str">
            <v>131101</v>
          </cell>
          <cell r="B123" t="str">
            <v>NORTHEAST</v>
          </cell>
          <cell r="C123">
            <v>20</v>
          </cell>
          <cell r="D123">
            <v>0</v>
          </cell>
          <cell r="E123">
            <v>13</v>
          </cell>
          <cell r="F123">
            <v>0</v>
          </cell>
          <cell r="G123">
            <v>0</v>
          </cell>
          <cell r="H123">
            <v>3</v>
          </cell>
          <cell r="I123">
            <v>0</v>
          </cell>
          <cell r="J123">
            <v>0</v>
          </cell>
          <cell r="K123">
            <v>0</v>
          </cell>
          <cell r="L123">
            <v>0</v>
          </cell>
          <cell r="M123">
            <v>0</v>
          </cell>
          <cell r="N123">
            <v>4</v>
          </cell>
          <cell r="O123">
            <v>0</v>
          </cell>
          <cell r="P123">
            <v>0</v>
          </cell>
          <cell r="Q123">
            <v>0</v>
          </cell>
          <cell r="R123">
            <v>0</v>
          </cell>
          <cell r="S123">
            <v>0</v>
          </cell>
          <cell r="T123">
            <v>0</v>
          </cell>
          <cell r="U123">
            <v>0</v>
          </cell>
        </row>
        <row r="124">
          <cell r="A124" t="str">
            <v>131201</v>
          </cell>
          <cell r="B124" t="str">
            <v>PAWLING</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row>
        <row r="125">
          <cell r="A125" t="str">
            <v>131301</v>
          </cell>
          <cell r="B125" t="str">
            <v>PINE PLAINS</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row>
        <row r="126">
          <cell r="A126" t="str">
            <v>131500</v>
          </cell>
          <cell r="B126" t="str">
            <v>POUGHKEEPSIE</v>
          </cell>
          <cell r="C126">
            <v>97</v>
          </cell>
          <cell r="D126">
            <v>0</v>
          </cell>
          <cell r="E126">
            <v>84</v>
          </cell>
          <cell r="F126">
            <v>0</v>
          </cell>
          <cell r="G126">
            <v>0</v>
          </cell>
          <cell r="H126">
            <v>0</v>
          </cell>
          <cell r="I126">
            <v>0</v>
          </cell>
          <cell r="J126">
            <v>0</v>
          </cell>
          <cell r="K126">
            <v>13</v>
          </cell>
          <cell r="L126">
            <v>0</v>
          </cell>
          <cell r="M126">
            <v>0</v>
          </cell>
          <cell r="N126">
            <v>0</v>
          </cell>
          <cell r="O126">
            <v>0</v>
          </cell>
          <cell r="P126">
            <v>0</v>
          </cell>
          <cell r="Q126">
            <v>0</v>
          </cell>
          <cell r="R126">
            <v>0</v>
          </cell>
          <cell r="S126">
            <v>0</v>
          </cell>
          <cell r="T126">
            <v>0</v>
          </cell>
          <cell r="U126">
            <v>0</v>
          </cell>
        </row>
        <row r="127">
          <cell r="A127" t="str">
            <v>131601</v>
          </cell>
          <cell r="B127" t="str">
            <v>ARLINGTON</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row>
        <row r="128">
          <cell r="A128" t="str">
            <v>131602</v>
          </cell>
          <cell r="B128" t="str">
            <v>SPACKENKILL</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row>
        <row r="129">
          <cell r="A129" t="str">
            <v>131701</v>
          </cell>
          <cell r="B129" t="str">
            <v>RED HOOK</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row>
        <row r="130">
          <cell r="A130" t="str">
            <v>131801</v>
          </cell>
          <cell r="B130" t="str">
            <v>RHINEBECK</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A131" t="str">
            <v>132101</v>
          </cell>
          <cell r="B131" t="str">
            <v>WAPPINGERS</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row>
        <row r="132">
          <cell r="A132" t="str">
            <v>132201</v>
          </cell>
          <cell r="B132" t="str">
            <v>MILLBROOK</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row>
        <row r="133">
          <cell r="A133" t="str">
            <v>140101</v>
          </cell>
          <cell r="B133" t="str">
            <v>ALDEN</v>
          </cell>
          <cell r="C133">
            <v>53</v>
          </cell>
          <cell r="D133">
            <v>0</v>
          </cell>
          <cell r="E133">
            <v>0</v>
          </cell>
          <cell r="F133">
            <v>0</v>
          </cell>
          <cell r="G133">
            <v>0</v>
          </cell>
          <cell r="H133">
            <v>0</v>
          </cell>
          <cell r="I133">
            <v>0</v>
          </cell>
          <cell r="J133">
            <v>0</v>
          </cell>
          <cell r="K133">
            <v>53</v>
          </cell>
          <cell r="L133">
            <v>0</v>
          </cell>
          <cell r="M133">
            <v>0</v>
          </cell>
          <cell r="N133">
            <v>0</v>
          </cell>
          <cell r="O133">
            <v>0</v>
          </cell>
          <cell r="P133">
            <v>0</v>
          </cell>
          <cell r="Q133">
            <v>0</v>
          </cell>
          <cell r="R133">
            <v>0</v>
          </cell>
          <cell r="S133">
            <v>0</v>
          </cell>
          <cell r="T133">
            <v>0</v>
          </cell>
          <cell r="U133">
            <v>0</v>
          </cell>
        </row>
        <row r="134">
          <cell r="A134" t="str">
            <v>140201</v>
          </cell>
          <cell r="B134" t="str">
            <v>AMHERST</v>
          </cell>
          <cell r="C134">
            <v>87</v>
          </cell>
          <cell r="D134">
            <v>0</v>
          </cell>
          <cell r="E134">
            <v>42</v>
          </cell>
          <cell r="F134">
            <v>1</v>
          </cell>
          <cell r="G134">
            <v>0</v>
          </cell>
          <cell r="H134">
            <v>0</v>
          </cell>
          <cell r="I134">
            <v>0</v>
          </cell>
          <cell r="J134">
            <v>0</v>
          </cell>
          <cell r="K134">
            <v>44</v>
          </cell>
          <cell r="L134">
            <v>0</v>
          </cell>
          <cell r="M134">
            <v>0</v>
          </cell>
          <cell r="N134">
            <v>0</v>
          </cell>
          <cell r="O134">
            <v>0</v>
          </cell>
          <cell r="P134">
            <v>0</v>
          </cell>
          <cell r="Q134">
            <v>0</v>
          </cell>
          <cell r="R134">
            <v>0</v>
          </cell>
          <cell r="S134">
            <v>0</v>
          </cell>
          <cell r="T134">
            <v>0</v>
          </cell>
          <cell r="U134">
            <v>0</v>
          </cell>
        </row>
        <row r="135">
          <cell r="A135" t="str">
            <v>140203</v>
          </cell>
          <cell r="B135" t="str">
            <v>WILLIAMSVILLE</v>
          </cell>
          <cell r="C135">
            <v>208</v>
          </cell>
          <cell r="D135">
            <v>0</v>
          </cell>
          <cell r="E135">
            <v>0</v>
          </cell>
          <cell r="F135">
            <v>0</v>
          </cell>
          <cell r="G135">
            <v>0</v>
          </cell>
          <cell r="H135">
            <v>0</v>
          </cell>
          <cell r="I135">
            <v>0</v>
          </cell>
          <cell r="J135">
            <v>0</v>
          </cell>
          <cell r="K135">
            <v>208</v>
          </cell>
          <cell r="L135">
            <v>0</v>
          </cell>
          <cell r="M135">
            <v>0</v>
          </cell>
          <cell r="N135">
            <v>0</v>
          </cell>
          <cell r="O135">
            <v>0</v>
          </cell>
          <cell r="P135">
            <v>0</v>
          </cell>
          <cell r="Q135">
            <v>0</v>
          </cell>
          <cell r="R135">
            <v>0</v>
          </cell>
          <cell r="S135">
            <v>0</v>
          </cell>
          <cell r="T135">
            <v>0</v>
          </cell>
          <cell r="U135">
            <v>0</v>
          </cell>
        </row>
        <row r="136">
          <cell r="A136" t="str">
            <v>140207</v>
          </cell>
          <cell r="B136" t="str">
            <v>SWEET HOME</v>
          </cell>
          <cell r="C136">
            <v>86</v>
          </cell>
          <cell r="D136">
            <v>0</v>
          </cell>
          <cell r="E136">
            <v>0</v>
          </cell>
          <cell r="F136">
            <v>0</v>
          </cell>
          <cell r="G136">
            <v>0</v>
          </cell>
          <cell r="H136">
            <v>0</v>
          </cell>
          <cell r="I136">
            <v>0</v>
          </cell>
          <cell r="J136">
            <v>0</v>
          </cell>
          <cell r="K136">
            <v>86</v>
          </cell>
          <cell r="L136">
            <v>0</v>
          </cell>
          <cell r="M136">
            <v>0</v>
          </cell>
          <cell r="N136">
            <v>0</v>
          </cell>
          <cell r="O136">
            <v>0</v>
          </cell>
          <cell r="P136">
            <v>0</v>
          </cell>
          <cell r="Q136">
            <v>0</v>
          </cell>
          <cell r="R136">
            <v>0</v>
          </cell>
          <cell r="S136">
            <v>0</v>
          </cell>
          <cell r="T136">
            <v>0</v>
          </cell>
          <cell r="U136">
            <v>0</v>
          </cell>
        </row>
        <row r="137">
          <cell r="A137" t="str">
            <v>140301</v>
          </cell>
          <cell r="B137" t="str">
            <v>EAST AURORA</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row>
        <row r="138">
          <cell r="A138" t="str">
            <v>140600</v>
          </cell>
          <cell r="B138" t="str">
            <v>BUFFALO</v>
          </cell>
          <cell r="C138">
            <v>1304</v>
          </cell>
          <cell r="D138">
            <v>0</v>
          </cell>
          <cell r="E138">
            <v>0</v>
          </cell>
          <cell r="F138">
            <v>0</v>
          </cell>
          <cell r="G138">
            <v>66</v>
          </cell>
          <cell r="H138">
            <v>896</v>
          </cell>
          <cell r="I138">
            <v>0</v>
          </cell>
          <cell r="J138">
            <v>13</v>
          </cell>
          <cell r="K138">
            <v>287</v>
          </cell>
          <cell r="L138">
            <v>0</v>
          </cell>
          <cell r="M138">
            <v>2</v>
          </cell>
          <cell r="N138">
            <v>32</v>
          </cell>
          <cell r="O138">
            <v>0</v>
          </cell>
          <cell r="P138">
            <v>0</v>
          </cell>
          <cell r="Q138">
            <v>0</v>
          </cell>
          <cell r="R138">
            <v>0</v>
          </cell>
          <cell r="S138">
            <v>0</v>
          </cell>
          <cell r="T138">
            <v>8</v>
          </cell>
          <cell r="U138">
            <v>0</v>
          </cell>
        </row>
        <row r="139">
          <cell r="A139" t="str">
            <v>140701</v>
          </cell>
          <cell r="B139" t="str">
            <v>CHEEKTOWAGA</v>
          </cell>
          <cell r="C139">
            <v>142</v>
          </cell>
          <cell r="D139">
            <v>0</v>
          </cell>
          <cell r="E139">
            <v>0</v>
          </cell>
          <cell r="F139">
            <v>0</v>
          </cell>
          <cell r="G139">
            <v>0</v>
          </cell>
          <cell r="H139">
            <v>109</v>
          </cell>
          <cell r="I139">
            <v>0</v>
          </cell>
          <cell r="J139">
            <v>0</v>
          </cell>
          <cell r="K139">
            <v>0</v>
          </cell>
          <cell r="L139">
            <v>0</v>
          </cell>
          <cell r="M139">
            <v>20</v>
          </cell>
          <cell r="N139">
            <v>13</v>
          </cell>
          <cell r="O139">
            <v>0</v>
          </cell>
          <cell r="P139">
            <v>0</v>
          </cell>
          <cell r="Q139">
            <v>0</v>
          </cell>
          <cell r="R139">
            <v>0</v>
          </cell>
          <cell r="S139">
            <v>0</v>
          </cell>
          <cell r="T139">
            <v>0</v>
          </cell>
          <cell r="U139">
            <v>0</v>
          </cell>
        </row>
        <row r="140">
          <cell r="A140" t="str">
            <v>140702</v>
          </cell>
          <cell r="B140" t="str">
            <v>MARYVALE</v>
          </cell>
          <cell r="C140">
            <v>73</v>
          </cell>
          <cell r="D140">
            <v>0</v>
          </cell>
          <cell r="E140">
            <v>69</v>
          </cell>
          <cell r="F140">
            <v>0</v>
          </cell>
          <cell r="G140">
            <v>0</v>
          </cell>
          <cell r="H140">
            <v>0</v>
          </cell>
          <cell r="I140">
            <v>0</v>
          </cell>
          <cell r="J140">
            <v>0</v>
          </cell>
          <cell r="K140">
            <v>4</v>
          </cell>
          <cell r="L140">
            <v>0</v>
          </cell>
          <cell r="M140">
            <v>0</v>
          </cell>
          <cell r="N140">
            <v>0</v>
          </cell>
          <cell r="O140">
            <v>0</v>
          </cell>
          <cell r="P140">
            <v>0</v>
          </cell>
          <cell r="Q140">
            <v>0</v>
          </cell>
          <cell r="R140">
            <v>0</v>
          </cell>
          <cell r="S140">
            <v>0</v>
          </cell>
          <cell r="T140">
            <v>0</v>
          </cell>
          <cell r="U140">
            <v>0</v>
          </cell>
        </row>
        <row r="141">
          <cell r="A141" t="str">
            <v>140703</v>
          </cell>
          <cell r="B141" t="str">
            <v>CLEVELAND HILL</v>
          </cell>
          <cell r="C141">
            <v>40</v>
          </cell>
          <cell r="D141">
            <v>0</v>
          </cell>
          <cell r="E141">
            <v>36</v>
          </cell>
          <cell r="F141">
            <v>0</v>
          </cell>
          <cell r="G141">
            <v>0</v>
          </cell>
          <cell r="H141">
            <v>0</v>
          </cell>
          <cell r="I141">
            <v>0</v>
          </cell>
          <cell r="J141">
            <v>0</v>
          </cell>
          <cell r="K141">
            <v>3</v>
          </cell>
          <cell r="L141">
            <v>0</v>
          </cell>
          <cell r="M141">
            <v>0</v>
          </cell>
          <cell r="N141">
            <v>0</v>
          </cell>
          <cell r="O141">
            <v>0</v>
          </cell>
          <cell r="P141">
            <v>0</v>
          </cell>
          <cell r="Q141">
            <v>1</v>
          </cell>
          <cell r="R141">
            <v>0</v>
          </cell>
          <cell r="S141">
            <v>0</v>
          </cell>
          <cell r="T141">
            <v>0</v>
          </cell>
          <cell r="U141">
            <v>0</v>
          </cell>
        </row>
        <row r="142">
          <cell r="A142" t="str">
            <v>140707</v>
          </cell>
          <cell r="B142" t="str">
            <v>DEPEW</v>
          </cell>
          <cell r="C142">
            <v>60</v>
          </cell>
          <cell r="D142">
            <v>0</v>
          </cell>
          <cell r="E142">
            <v>0</v>
          </cell>
          <cell r="F142">
            <v>0</v>
          </cell>
          <cell r="G142">
            <v>0</v>
          </cell>
          <cell r="H142">
            <v>0</v>
          </cell>
          <cell r="I142">
            <v>0</v>
          </cell>
          <cell r="J142">
            <v>0</v>
          </cell>
          <cell r="K142">
            <v>60</v>
          </cell>
          <cell r="L142">
            <v>0</v>
          </cell>
          <cell r="M142">
            <v>0</v>
          </cell>
          <cell r="N142">
            <v>0</v>
          </cell>
          <cell r="O142">
            <v>0</v>
          </cell>
          <cell r="P142">
            <v>0</v>
          </cell>
          <cell r="Q142">
            <v>0</v>
          </cell>
          <cell r="R142">
            <v>0</v>
          </cell>
          <cell r="S142">
            <v>0</v>
          </cell>
          <cell r="T142">
            <v>0</v>
          </cell>
          <cell r="U142">
            <v>0</v>
          </cell>
        </row>
        <row r="143">
          <cell r="A143" t="str">
            <v>140709</v>
          </cell>
          <cell r="B143" t="str">
            <v>SLOAN</v>
          </cell>
          <cell r="C143">
            <v>35</v>
          </cell>
          <cell r="D143">
            <v>0</v>
          </cell>
          <cell r="E143">
            <v>35</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A144" t="str">
            <v>140801</v>
          </cell>
          <cell r="B144" t="str">
            <v>CLARENCE</v>
          </cell>
          <cell r="C144">
            <v>90</v>
          </cell>
          <cell r="D144">
            <v>0</v>
          </cell>
          <cell r="E144">
            <v>0</v>
          </cell>
          <cell r="F144">
            <v>0</v>
          </cell>
          <cell r="G144">
            <v>0</v>
          </cell>
          <cell r="H144">
            <v>0</v>
          </cell>
          <cell r="I144">
            <v>0</v>
          </cell>
          <cell r="J144">
            <v>0</v>
          </cell>
          <cell r="K144">
            <v>90</v>
          </cell>
          <cell r="L144">
            <v>0</v>
          </cell>
          <cell r="M144">
            <v>0</v>
          </cell>
          <cell r="N144">
            <v>0</v>
          </cell>
          <cell r="O144">
            <v>0</v>
          </cell>
          <cell r="P144">
            <v>0</v>
          </cell>
          <cell r="Q144">
            <v>0</v>
          </cell>
          <cell r="R144">
            <v>0</v>
          </cell>
          <cell r="S144">
            <v>0</v>
          </cell>
          <cell r="T144">
            <v>0</v>
          </cell>
          <cell r="U144">
            <v>0</v>
          </cell>
        </row>
        <row r="145">
          <cell r="A145" t="str">
            <v>141101</v>
          </cell>
          <cell r="B145" t="str">
            <v>SPRINGVILLE-GRIFF</v>
          </cell>
          <cell r="C145">
            <v>59</v>
          </cell>
          <cell r="D145">
            <v>0</v>
          </cell>
          <cell r="E145">
            <v>0</v>
          </cell>
          <cell r="F145">
            <v>0</v>
          </cell>
          <cell r="G145">
            <v>0</v>
          </cell>
          <cell r="H145">
            <v>0</v>
          </cell>
          <cell r="I145">
            <v>0</v>
          </cell>
          <cell r="J145">
            <v>0</v>
          </cell>
          <cell r="K145">
            <v>59</v>
          </cell>
          <cell r="L145">
            <v>0</v>
          </cell>
          <cell r="M145">
            <v>0</v>
          </cell>
          <cell r="N145">
            <v>0</v>
          </cell>
          <cell r="O145">
            <v>0</v>
          </cell>
          <cell r="P145">
            <v>0</v>
          </cell>
          <cell r="Q145">
            <v>0</v>
          </cell>
          <cell r="R145">
            <v>0</v>
          </cell>
          <cell r="S145">
            <v>0</v>
          </cell>
          <cell r="T145">
            <v>0</v>
          </cell>
          <cell r="U145">
            <v>0</v>
          </cell>
        </row>
        <row r="146">
          <cell r="A146" t="str">
            <v>141201</v>
          </cell>
          <cell r="B146" t="str">
            <v>EDEN</v>
          </cell>
          <cell r="C146">
            <v>49</v>
          </cell>
          <cell r="D146">
            <v>0</v>
          </cell>
          <cell r="E146">
            <v>49</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row>
        <row r="147">
          <cell r="A147" t="str">
            <v>141301</v>
          </cell>
          <cell r="B147" t="str">
            <v>IROQUOIS</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row>
        <row r="148">
          <cell r="A148" t="str">
            <v>141401</v>
          </cell>
          <cell r="B148" t="str">
            <v>EVANS-BRANT</v>
          </cell>
          <cell r="C148">
            <v>47</v>
          </cell>
          <cell r="D148">
            <v>0</v>
          </cell>
          <cell r="E148">
            <v>0</v>
          </cell>
          <cell r="F148">
            <v>0</v>
          </cell>
          <cell r="G148">
            <v>0</v>
          </cell>
          <cell r="H148">
            <v>0</v>
          </cell>
          <cell r="I148">
            <v>0</v>
          </cell>
          <cell r="J148">
            <v>0</v>
          </cell>
          <cell r="K148">
            <v>47</v>
          </cell>
          <cell r="L148">
            <v>0</v>
          </cell>
          <cell r="M148">
            <v>0</v>
          </cell>
          <cell r="N148">
            <v>0</v>
          </cell>
          <cell r="O148">
            <v>0</v>
          </cell>
          <cell r="P148">
            <v>0</v>
          </cell>
          <cell r="Q148">
            <v>0</v>
          </cell>
          <cell r="R148">
            <v>0</v>
          </cell>
          <cell r="S148">
            <v>0</v>
          </cell>
          <cell r="T148">
            <v>0</v>
          </cell>
          <cell r="U148">
            <v>0</v>
          </cell>
        </row>
        <row r="149">
          <cell r="A149" t="str">
            <v>141501</v>
          </cell>
          <cell r="B149" t="str">
            <v>GRAND ISLAND</v>
          </cell>
          <cell r="C149">
            <v>43</v>
          </cell>
          <cell r="D149">
            <v>0</v>
          </cell>
          <cell r="E149">
            <v>36</v>
          </cell>
          <cell r="F149">
            <v>0</v>
          </cell>
          <cell r="G149">
            <v>0</v>
          </cell>
          <cell r="H149">
            <v>0</v>
          </cell>
          <cell r="I149">
            <v>0</v>
          </cell>
          <cell r="J149">
            <v>0</v>
          </cell>
          <cell r="K149">
            <v>7</v>
          </cell>
          <cell r="L149">
            <v>0</v>
          </cell>
          <cell r="M149">
            <v>0</v>
          </cell>
          <cell r="N149">
            <v>0</v>
          </cell>
          <cell r="O149">
            <v>0</v>
          </cell>
          <cell r="P149">
            <v>0</v>
          </cell>
          <cell r="Q149">
            <v>0</v>
          </cell>
          <cell r="R149">
            <v>0</v>
          </cell>
          <cell r="S149">
            <v>0</v>
          </cell>
          <cell r="T149">
            <v>0</v>
          </cell>
          <cell r="U149">
            <v>0</v>
          </cell>
        </row>
        <row r="150">
          <cell r="A150" t="str">
            <v>141601</v>
          </cell>
          <cell r="B150" t="str">
            <v>HAMBURG</v>
          </cell>
          <cell r="C150">
            <v>143</v>
          </cell>
          <cell r="D150">
            <v>0</v>
          </cell>
          <cell r="E150">
            <v>122</v>
          </cell>
          <cell r="F150">
            <v>0</v>
          </cell>
          <cell r="G150">
            <v>0</v>
          </cell>
          <cell r="H150">
            <v>20</v>
          </cell>
          <cell r="I150">
            <v>0</v>
          </cell>
          <cell r="J150">
            <v>0</v>
          </cell>
          <cell r="K150">
            <v>0</v>
          </cell>
          <cell r="L150">
            <v>0</v>
          </cell>
          <cell r="M150">
            <v>0</v>
          </cell>
          <cell r="N150">
            <v>0</v>
          </cell>
          <cell r="O150">
            <v>0</v>
          </cell>
          <cell r="P150">
            <v>0</v>
          </cell>
          <cell r="Q150">
            <v>1</v>
          </cell>
          <cell r="R150">
            <v>0</v>
          </cell>
          <cell r="S150">
            <v>0</v>
          </cell>
          <cell r="T150">
            <v>0</v>
          </cell>
          <cell r="U150">
            <v>0</v>
          </cell>
        </row>
        <row r="151">
          <cell r="A151" t="str">
            <v>141604</v>
          </cell>
          <cell r="B151" t="str">
            <v>FRONTIER</v>
          </cell>
          <cell r="C151">
            <v>119</v>
          </cell>
          <cell r="D151">
            <v>0</v>
          </cell>
          <cell r="E151">
            <v>0</v>
          </cell>
          <cell r="F151">
            <v>0</v>
          </cell>
          <cell r="G151">
            <v>0</v>
          </cell>
          <cell r="H151">
            <v>66</v>
          </cell>
          <cell r="I151">
            <v>0</v>
          </cell>
          <cell r="J151">
            <v>0</v>
          </cell>
          <cell r="K151">
            <v>34</v>
          </cell>
          <cell r="L151">
            <v>0</v>
          </cell>
          <cell r="M151">
            <v>0</v>
          </cell>
          <cell r="N151">
            <v>19</v>
          </cell>
          <cell r="O151">
            <v>0</v>
          </cell>
          <cell r="P151">
            <v>0</v>
          </cell>
          <cell r="Q151">
            <v>0</v>
          </cell>
          <cell r="R151">
            <v>0</v>
          </cell>
          <cell r="S151">
            <v>0</v>
          </cell>
          <cell r="T151">
            <v>0</v>
          </cell>
          <cell r="U151">
            <v>0</v>
          </cell>
        </row>
        <row r="152">
          <cell r="A152" t="str">
            <v>141701</v>
          </cell>
          <cell r="B152" t="str">
            <v>HOLLAND</v>
          </cell>
          <cell r="C152">
            <v>33</v>
          </cell>
          <cell r="D152">
            <v>0</v>
          </cell>
          <cell r="E152">
            <v>0</v>
          </cell>
          <cell r="F152">
            <v>0</v>
          </cell>
          <cell r="G152">
            <v>0</v>
          </cell>
          <cell r="H152">
            <v>33</v>
          </cell>
          <cell r="I152">
            <v>0</v>
          </cell>
          <cell r="J152">
            <v>0</v>
          </cell>
          <cell r="K152">
            <v>0</v>
          </cell>
          <cell r="L152">
            <v>0</v>
          </cell>
          <cell r="M152">
            <v>0</v>
          </cell>
          <cell r="N152">
            <v>0</v>
          </cell>
          <cell r="O152">
            <v>0</v>
          </cell>
          <cell r="P152">
            <v>0</v>
          </cell>
          <cell r="Q152">
            <v>0</v>
          </cell>
          <cell r="R152">
            <v>0</v>
          </cell>
          <cell r="S152">
            <v>0</v>
          </cell>
          <cell r="T152">
            <v>0</v>
          </cell>
          <cell r="U152">
            <v>0</v>
          </cell>
        </row>
        <row r="153">
          <cell r="A153" t="str">
            <v>141800</v>
          </cell>
          <cell r="B153" t="str">
            <v>LACKAWANNA</v>
          </cell>
          <cell r="C153">
            <v>89</v>
          </cell>
          <cell r="D153">
            <v>0</v>
          </cell>
          <cell r="E153">
            <v>0</v>
          </cell>
          <cell r="F153">
            <v>0</v>
          </cell>
          <cell r="G153">
            <v>0</v>
          </cell>
          <cell r="H153">
            <v>53</v>
          </cell>
          <cell r="I153">
            <v>0</v>
          </cell>
          <cell r="J153">
            <v>0</v>
          </cell>
          <cell r="K153">
            <v>0</v>
          </cell>
          <cell r="L153">
            <v>0</v>
          </cell>
          <cell r="M153">
            <v>26</v>
          </cell>
          <cell r="N153">
            <v>10</v>
          </cell>
          <cell r="O153">
            <v>0</v>
          </cell>
          <cell r="P153">
            <v>0</v>
          </cell>
          <cell r="Q153">
            <v>0</v>
          </cell>
          <cell r="R153">
            <v>0</v>
          </cell>
          <cell r="S153">
            <v>0</v>
          </cell>
          <cell r="T153">
            <v>0</v>
          </cell>
          <cell r="U153">
            <v>0</v>
          </cell>
        </row>
        <row r="154">
          <cell r="A154" t="str">
            <v>141901</v>
          </cell>
          <cell r="B154" t="str">
            <v>LANCASTER</v>
          </cell>
          <cell r="C154">
            <v>129</v>
          </cell>
          <cell r="D154">
            <v>0</v>
          </cell>
          <cell r="E154">
            <v>0</v>
          </cell>
          <cell r="F154">
            <v>0</v>
          </cell>
          <cell r="G154">
            <v>0</v>
          </cell>
          <cell r="H154">
            <v>0</v>
          </cell>
          <cell r="I154">
            <v>0</v>
          </cell>
          <cell r="J154">
            <v>0</v>
          </cell>
          <cell r="K154">
            <v>129</v>
          </cell>
          <cell r="L154">
            <v>0</v>
          </cell>
          <cell r="M154">
            <v>0</v>
          </cell>
          <cell r="N154">
            <v>0</v>
          </cell>
          <cell r="O154">
            <v>0</v>
          </cell>
          <cell r="P154">
            <v>0</v>
          </cell>
          <cell r="Q154">
            <v>0</v>
          </cell>
          <cell r="R154">
            <v>0</v>
          </cell>
          <cell r="S154">
            <v>0</v>
          </cell>
          <cell r="T154">
            <v>0</v>
          </cell>
          <cell r="U154">
            <v>0</v>
          </cell>
        </row>
        <row r="155">
          <cell r="A155" t="str">
            <v>142101</v>
          </cell>
          <cell r="B155" t="str">
            <v>AKRON</v>
          </cell>
          <cell r="C155">
            <v>44</v>
          </cell>
          <cell r="D155">
            <v>0</v>
          </cell>
          <cell r="E155">
            <v>24</v>
          </cell>
          <cell r="F155">
            <v>0</v>
          </cell>
          <cell r="G155">
            <v>0</v>
          </cell>
          <cell r="H155">
            <v>0</v>
          </cell>
          <cell r="I155">
            <v>0</v>
          </cell>
          <cell r="J155">
            <v>0</v>
          </cell>
          <cell r="K155">
            <v>20</v>
          </cell>
          <cell r="L155">
            <v>0</v>
          </cell>
          <cell r="M155">
            <v>0</v>
          </cell>
          <cell r="N155">
            <v>0</v>
          </cell>
          <cell r="O155">
            <v>0</v>
          </cell>
          <cell r="P155">
            <v>0</v>
          </cell>
          <cell r="Q155">
            <v>0</v>
          </cell>
          <cell r="R155">
            <v>0</v>
          </cell>
          <cell r="S155">
            <v>0</v>
          </cell>
          <cell r="T155">
            <v>0</v>
          </cell>
          <cell r="U155">
            <v>0</v>
          </cell>
        </row>
        <row r="156">
          <cell r="A156" t="str">
            <v>142201</v>
          </cell>
          <cell r="B156" t="str">
            <v>NORTH COLLINS</v>
          </cell>
          <cell r="C156">
            <v>17</v>
          </cell>
          <cell r="D156">
            <v>0</v>
          </cell>
          <cell r="E156">
            <v>17</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row>
        <row r="157">
          <cell r="A157" t="str">
            <v>142301</v>
          </cell>
          <cell r="B157" t="str">
            <v>ORCHARD PARK</v>
          </cell>
          <cell r="C157">
            <v>100</v>
          </cell>
          <cell r="D157">
            <v>0</v>
          </cell>
          <cell r="E157">
            <v>36</v>
          </cell>
          <cell r="F157">
            <v>0</v>
          </cell>
          <cell r="G157">
            <v>0</v>
          </cell>
          <cell r="H157">
            <v>0</v>
          </cell>
          <cell r="I157">
            <v>0</v>
          </cell>
          <cell r="J157">
            <v>0</v>
          </cell>
          <cell r="K157">
            <v>64</v>
          </cell>
          <cell r="L157">
            <v>0</v>
          </cell>
          <cell r="M157">
            <v>0</v>
          </cell>
          <cell r="N157">
            <v>0</v>
          </cell>
          <cell r="O157">
            <v>0</v>
          </cell>
          <cell r="P157">
            <v>0</v>
          </cell>
          <cell r="Q157">
            <v>0</v>
          </cell>
          <cell r="R157">
            <v>0</v>
          </cell>
          <cell r="S157">
            <v>0</v>
          </cell>
          <cell r="T157">
            <v>0</v>
          </cell>
          <cell r="U157">
            <v>0</v>
          </cell>
        </row>
        <row r="158">
          <cell r="A158" t="str">
            <v>142500</v>
          </cell>
          <cell r="B158" t="str">
            <v>TONAWANDA</v>
          </cell>
          <cell r="C158">
            <v>47</v>
          </cell>
          <cell r="D158">
            <v>0</v>
          </cell>
          <cell r="E158">
            <v>14</v>
          </cell>
          <cell r="F158">
            <v>0</v>
          </cell>
          <cell r="G158">
            <v>0</v>
          </cell>
          <cell r="H158">
            <v>0</v>
          </cell>
          <cell r="I158">
            <v>0</v>
          </cell>
          <cell r="J158">
            <v>0</v>
          </cell>
          <cell r="K158">
            <v>33</v>
          </cell>
          <cell r="L158">
            <v>0</v>
          </cell>
          <cell r="M158">
            <v>0</v>
          </cell>
          <cell r="N158">
            <v>0</v>
          </cell>
          <cell r="O158">
            <v>0</v>
          </cell>
          <cell r="P158">
            <v>0</v>
          </cell>
          <cell r="Q158">
            <v>0</v>
          </cell>
          <cell r="R158">
            <v>0</v>
          </cell>
          <cell r="S158">
            <v>0</v>
          </cell>
          <cell r="T158">
            <v>0</v>
          </cell>
          <cell r="U158">
            <v>0</v>
          </cell>
        </row>
        <row r="159">
          <cell r="A159" t="str">
            <v>142601</v>
          </cell>
          <cell r="B159" t="str">
            <v>KENMORE</v>
          </cell>
          <cell r="C159">
            <v>232</v>
          </cell>
          <cell r="D159">
            <v>0</v>
          </cell>
          <cell r="E159">
            <v>0</v>
          </cell>
          <cell r="F159">
            <v>0</v>
          </cell>
          <cell r="G159">
            <v>0</v>
          </cell>
          <cell r="H159">
            <v>0</v>
          </cell>
          <cell r="I159">
            <v>0</v>
          </cell>
          <cell r="J159">
            <v>0</v>
          </cell>
          <cell r="K159">
            <v>232</v>
          </cell>
          <cell r="L159">
            <v>0</v>
          </cell>
          <cell r="M159">
            <v>0</v>
          </cell>
          <cell r="N159">
            <v>0</v>
          </cell>
          <cell r="O159">
            <v>0</v>
          </cell>
          <cell r="P159">
            <v>0</v>
          </cell>
          <cell r="Q159">
            <v>0</v>
          </cell>
          <cell r="R159">
            <v>0</v>
          </cell>
          <cell r="S159">
            <v>0</v>
          </cell>
          <cell r="T159">
            <v>0</v>
          </cell>
          <cell r="U159">
            <v>0</v>
          </cell>
        </row>
        <row r="160">
          <cell r="A160" t="str">
            <v>142801</v>
          </cell>
          <cell r="B160" t="str">
            <v>WEST SENECA</v>
          </cell>
          <cell r="C160">
            <v>234</v>
          </cell>
          <cell r="D160">
            <v>0</v>
          </cell>
          <cell r="E160">
            <v>121</v>
          </cell>
          <cell r="F160">
            <v>0</v>
          </cell>
          <cell r="G160">
            <v>0</v>
          </cell>
          <cell r="H160">
            <v>0</v>
          </cell>
          <cell r="I160">
            <v>0</v>
          </cell>
          <cell r="J160">
            <v>0</v>
          </cell>
          <cell r="K160">
            <v>113</v>
          </cell>
          <cell r="L160">
            <v>0</v>
          </cell>
          <cell r="M160">
            <v>0</v>
          </cell>
          <cell r="N160">
            <v>0</v>
          </cell>
          <cell r="O160">
            <v>0</v>
          </cell>
          <cell r="P160">
            <v>0</v>
          </cell>
          <cell r="Q160">
            <v>0</v>
          </cell>
          <cell r="R160">
            <v>0</v>
          </cell>
          <cell r="S160">
            <v>0</v>
          </cell>
          <cell r="T160">
            <v>0</v>
          </cell>
          <cell r="U160">
            <v>0</v>
          </cell>
        </row>
        <row r="161">
          <cell r="A161" t="str">
            <v>150203</v>
          </cell>
          <cell r="B161" t="str">
            <v>CROWN POINT</v>
          </cell>
          <cell r="C161">
            <v>20</v>
          </cell>
          <cell r="D161">
            <v>0</v>
          </cell>
          <cell r="E161">
            <v>0</v>
          </cell>
          <cell r="F161">
            <v>0</v>
          </cell>
          <cell r="G161">
            <v>0</v>
          </cell>
          <cell r="H161">
            <v>18</v>
          </cell>
          <cell r="I161">
            <v>2</v>
          </cell>
          <cell r="J161">
            <v>0</v>
          </cell>
          <cell r="K161">
            <v>0</v>
          </cell>
          <cell r="L161">
            <v>0</v>
          </cell>
          <cell r="M161">
            <v>0</v>
          </cell>
          <cell r="N161">
            <v>0</v>
          </cell>
          <cell r="O161">
            <v>0</v>
          </cell>
          <cell r="P161">
            <v>0</v>
          </cell>
          <cell r="Q161">
            <v>0</v>
          </cell>
          <cell r="R161">
            <v>0</v>
          </cell>
          <cell r="S161">
            <v>0</v>
          </cell>
          <cell r="T161">
            <v>0</v>
          </cell>
          <cell r="U161">
            <v>0</v>
          </cell>
        </row>
        <row r="162">
          <cell r="A162" t="str">
            <v>150601</v>
          </cell>
          <cell r="B162" t="str">
            <v>KEENE</v>
          </cell>
          <cell r="C162">
            <v>4</v>
          </cell>
          <cell r="D162">
            <v>0</v>
          </cell>
          <cell r="E162">
            <v>0</v>
          </cell>
          <cell r="F162">
            <v>0</v>
          </cell>
          <cell r="G162">
            <v>0</v>
          </cell>
          <cell r="H162">
            <v>0</v>
          </cell>
          <cell r="I162">
            <v>0</v>
          </cell>
          <cell r="J162">
            <v>0</v>
          </cell>
          <cell r="K162">
            <v>3</v>
          </cell>
          <cell r="L162">
            <v>0</v>
          </cell>
          <cell r="M162">
            <v>0</v>
          </cell>
          <cell r="N162">
            <v>0</v>
          </cell>
          <cell r="O162">
            <v>0</v>
          </cell>
          <cell r="P162">
            <v>0</v>
          </cell>
          <cell r="Q162">
            <v>1</v>
          </cell>
          <cell r="R162">
            <v>0</v>
          </cell>
          <cell r="S162">
            <v>0</v>
          </cell>
          <cell r="T162">
            <v>0</v>
          </cell>
          <cell r="U162">
            <v>0</v>
          </cell>
        </row>
        <row r="163">
          <cell r="A163" t="str">
            <v>150801</v>
          </cell>
          <cell r="B163" t="str">
            <v>MINERVA</v>
          </cell>
          <cell r="C163">
            <v>6</v>
          </cell>
          <cell r="D163">
            <v>0</v>
          </cell>
          <cell r="E163">
            <v>6</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A164" t="str">
            <v>150901</v>
          </cell>
          <cell r="B164" t="str">
            <v>MORIAH</v>
          </cell>
          <cell r="C164">
            <v>41</v>
          </cell>
          <cell r="D164">
            <v>0</v>
          </cell>
          <cell r="E164">
            <v>0</v>
          </cell>
          <cell r="F164">
            <v>0</v>
          </cell>
          <cell r="G164">
            <v>0</v>
          </cell>
          <cell r="H164">
            <v>39</v>
          </cell>
          <cell r="I164">
            <v>0</v>
          </cell>
          <cell r="J164">
            <v>0</v>
          </cell>
          <cell r="K164">
            <v>0</v>
          </cell>
          <cell r="L164">
            <v>0</v>
          </cell>
          <cell r="M164">
            <v>0</v>
          </cell>
          <cell r="N164">
            <v>0</v>
          </cell>
          <cell r="O164">
            <v>0</v>
          </cell>
          <cell r="P164">
            <v>0</v>
          </cell>
          <cell r="Q164">
            <v>0</v>
          </cell>
          <cell r="R164">
            <v>0</v>
          </cell>
          <cell r="S164">
            <v>0</v>
          </cell>
          <cell r="T164">
            <v>2</v>
          </cell>
          <cell r="U164">
            <v>0</v>
          </cell>
        </row>
        <row r="165">
          <cell r="A165" t="str">
            <v>151001</v>
          </cell>
          <cell r="B165" t="str">
            <v>NEWCOMB</v>
          </cell>
          <cell r="C165">
            <v>2</v>
          </cell>
          <cell r="D165">
            <v>0</v>
          </cell>
          <cell r="E165">
            <v>0</v>
          </cell>
          <cell r="F165">
            <v>0</v>
          </cell>
          <cell r="G165">
            <v>0</v>
          </cell>
          <cell r="H165">
            <v>2</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A166" t="str">
            <v>151102</v>
          </cell>
          <cell r="B166" t="str">
            <v>LAKE PLACID</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row>
        <row r="167">
          <cell r="A167" t="str">
            <v>151401</v>
          </cell>
          <cell r="B167" t="str">
            <v>SCHROON LAKE</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row>
        <row r="168">
          <cell r="A168" t="str">
            <v>151501</v>
          </cell>
          <cell r="B168" t="str">
            <v>TICONDEROGA</v>
          </cell>
          <cell r="C168">
            <v>16</v>
          </cell>
          <cell r="D168">
            <v>0</v>
          </cell>
          <cell r="E168">
            <v>16</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row>
        <row r="169">
          <cell r="A169" t="str">
            <v>151701</v>
          </cell>
          <cell r="B169" t="str">
            <v>WILLSBORO</v>
          </cell>
          <cell r="C169">
            <v>12</v>
          </cell>
          <cell r="D169">
            <v>0</v>
          </cell>
          <cell r="E169">
            <v>0</v>
          </cell>
          <cell r="F169">
            <v>0</v>
          </cell>
          <cell r="G169">
            <v>0</v>
          </cell>
          <cell r="H169">
            <v>12</v>
          </cell>
          <cell r="I169">
            <v>0</v>
          </cell>
          <cell r="J169">
            <v>0</v>
          </cell>
          <cell r="K169">
            <v>0</v>
          </cell>
          <cell r="L169">
            <v>0</v>
          </cell>
          <cell r="M169">
            <v>0</v>
          </cell>
          <cell r="N169">
            <v>0</v>
          </cell>
          <cell r="O169">
            <v>0</v>
          </cell>
          <cell r="P169">
            <v>0</v>
          </cell>
          <cell r="Q169">
            <v>0</v>
          </cell>
          <cell r="R169">
            <v>0</v>
          </cell>
          <cell r="S169">
            <v>0</v>
          </cell>
          <cell r="T169">
            <v>0</v>
          </cell>
          <cell r="U169">
            <v>0</v>
          </cell>
        </row>
        <row r="170">
          <cell r="A170" t="str">
            <v>151801</v>
          </cell>
          <cell r="B170" t="str">
            <v>BOQUET VALLEY CSD</v>
          </cell>
          <cell r="C170">
            <v>29</v>
          </cell>
          <cell r="D170">
            <v>0</v>
          </cell>
          <cell r="E170">
            <v>0</v>
          </cell>
          <cell r="F170">
            <v>0</v>
          </cell>
          <cell r="G170">
            <v>11</v>
          </cell>
          <cell r="H170">
            <v>15</v>
          </cell>
          <cell r="I170">
            <v>3</v>
          </cell>
          <cell r="J170">
            <v>0</v>
          </cell>
          <cell r="K170">
            <v>0</v>
          </cell>
          <cell r="L170">
            <v>0</v>
          </cell>
          <cell r="M170">
            <v>0</v>
          </cell>
          <cell r="N170">
            <v>0</v>
          </cell>
          <cell r="O170">
            <v>0</v>
          </cell>
          <cell r="P170">
            <v>0</v>
          </cell>
          <cell r="Q170">
            <v>0</v>
          </cell>
          <cell r="R170">
            <v>0</v>
          </cell>
          <cell r="S170">
            <v>0</v>
          </cell>
          <cell r="T170">
            <v>0</v>
          </cell>
          <cell r="U170">
            <v>0</v>
          </cell>
        </row>
        <row r="171">
          <cell r="A171" t="str">
            <v>160101</v>
          </cell>
          <cell r="B171" t="str">
            <v>TUPPER LAKE</v>
          </cell>
          <cell r="C171">
            <v>28</v>
          </cell>
          <cell r="D171">
            <v>0</v>
          </cell>
          <cell r="E171">
            <v>28</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row>
        <row r="172">
          <cell r="A172" t="str">
            <v>160801</v>
          </cell>
          <cell r="B172" t="str">
            <v>CHATEAUGAY</v>
          </cell>
          <cell r="C172">
            <v>45</v>
          </cell>
          <cell r="D172">
            <v>0</v>
          </cell>
          <cell r="E172">
            <v>0</v>
          </cell>
          <cell r="F172">
            <v>0</v>
          </cell>
          <cell r="G172">
            <v>20</v>
          </cell>
          <cell r="H172">
            <v>25</v>
          </cell>
          <cell r="I172">
            <v>0</v>
          </cell>
          <cell r="J172">
            <v>0</v>
          </cell>
          <cell r="K172">
            <v>0</v>
          </cell>
          <cell r="L172">
            <v>0</v>
          </cell>
          <cell r="M172">
            <v>0</v>
          </cell>
          <cell r="N172">
            <v>0</v>
          </cell>
          <cell r="O172">
            <v>0</v>
          </cell>
          <cell r="P172">
            <v>0</v>
          </cell>
          <cell r="Q172">
            <v>0</v>
          </cell>
          <cell r="R172">
            <v>0</v>
          </cell>
          <cell r="S172">
            <v>0</v>
          </cell>
          <cell r="T172">
            <v>0</v>
          </cell>
          <cell r="U172">
            <v>0</v>
          </cell>
        </row>
        <row r="173">
          <cell r="A173" t="str">
            <v>161201</v>
          </cell>
          <cell r="B173" t="str">
            <v>SALMON RIVER</v>
          </cell>
          <cell r="C173">
            <v>19</v>
          </cell>
          <cell r="D173">
            <v>0</v>
          </cell>
          <cell r="E173">
            <v>19</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row>
        <row r="174">
          <cell r="A174" t="str">
            <v>161401</v>
          </cell>
          <cell r="B174" t="str">
            <v>SARANAC LAKE</v>
          </cell>
          <cell r="C174">
            <v>24</v>
          </cell>
          <cell r="D174">
            <v>0</v>
          </cell>
          <cell r="E174">
            <v>0</v>
          </cell>
          <cell r="F174">
            <v>0</v>
          </cell>
          <cell r="G174">
            <v>0</v>
          </cell>
          <cell r="H174">
            <v>0</v>
          </cell>
          <cell r="I174">
            <v>0</v>
          </cell>
          <cell r="J174">
            <v>0</v>
          </cell>
          <cell r="K174">
            <v>0</v>
          </cell>
          <cell r="L174">
            <v>0</v>
          </cell>
          <cell r="M174">
            <v>0</v>
          </cell>
          <cell r="N174">
            <v>24</v>
          </cell>
          <cell r="O174">
            <v>0</v>
          </cell>
          <cell r="P174">
            <v>0</v>
          </cell>
          <cell r="Q174">
            <v>0</v>
          </cell>
          <cell r="R174">
            <v>0</v>
          </cell>
          <cell r="S174">
            <v>0</v>
          </cell>
          <cell r="T174">
            <v>0</v>
          </cell>
          <cell r="U174">
            <v>0</v>
          </cell>
        </row>
        <row r="175">
          <cell r="A175" t="str">
            <v>161501</v>
          </cell>
          <cell r="B175" t="str">
            <v>MALONE</v>
          </cell>
          <cell r="C175">
            <v>87</v>
          </cell>
          <cell r="D175">
            <v>0</v>
          </cell>
          <cell r="E175">
            <v>0</v>
          </cell>
          <cell r="F175">
            <v>0</v>
          </cell>
          <cell r="G175">
            <v>0</v>
          </cell>
          <cell r="H175">
            <v>81</v>
          </cell>
          <cell r="I175">
            <v>0</v>
          </cell>
          <cell r="J175">
            <v>0</v>
          </cell>
          <cell r="K175">
            <v>0</v>
          </cell>
          <cell r="L175">
            <v>0</v>
          </cell>
          <cell r="M175">
            <v>0</v>
          </cell>
          <cell r="N175">
            <v>6</v>
          </cell>
          <cell r="O175">
            <v>0</v>
          </cell>
          <cell r="P175">
            <v>0</v>
          </cell>
          <cell r="Q175">
            <v>0</v>
          </cell>
          <cell r="R175">
            <v>0</v>
          </cell>
          <cell r="S175">
            <v>0</v>
          </cell>
          <cell r="T175">
            <v>0</v>
          </cell>
          <cell r="U175">
            <v>0</v>
          </cell>
        </row>
        <row r="176">
          <cell r="A176" t="str">
            <v>161601</v>
          </cell>
          <cell r="B176" t="str">
            <v>BRUSHTON MOIRA</v>
          </cell>
          <cell r="C176">
            <v>23</v>
          </cell>
          <cell r="D176">
            <v>0</v>
          </cell>
          <cell r="E176">
            <v>0</v>
          </cell>
          <cell r="F176">
            <v>0</v>
          </cell>
          <cell r="G176">
            <v>0</v>
          </cell>
          <cell r="H176">
            <v>22</v>
          </cell>
          <cell r="I176">
            <v>1</v>
          </cell>
          <cell r="J176">
            <v>0</v>
          </cell>
          <cell r="K176">
            <v>0</v>
          </cell>
          <cell r="L176">
            <v>0</v>
          </cell>
          <cell r="M176">
            <v>0</v>
          </cell>
          <cell r="N176">
            <v>0</v>
          </cell>
          <cell r="O176">
            <v>0</v>
          </cell>
          <cell r="P176">
            <v>0</v>
          </cell>
          <cell r="Q176">
            <v>0</v>
          </cell>
          <cell r="R176">
            <v>0</v>
          </cell>
          <cell r="S176">
            <v>0</v>
          </cell>
          <cell r="T176">
            <v>0</v>
          </cell>
          <cell r="U176">
            <v>0</v>
          </cell>
        </row>
        <row r="177">
          <cell r="A177" t="str">
            <v>161801</v>
          </cell>
          <cell r="B177" t="str">
            <v>ST REGIS FALLS</v>
          </cell>
          <cell r="C177">
            <v>23</v>
          </cell>
          <cell r="D177">
            <v>0</v>
          </cell>
          <cell r="E177">
            <v>0</v>
          </cell>
          <cell r="F177">
            <v>0</v>
          </cell>
          <cell r="G177">
            <v>6</v>
          </cell>
          <cell r="H177">
            <v>17</v>
          </cell>
          <cell r="I177">
            <v>0</v>
          </cell>
          <cell r="J177">
            <v>0</v>
          </cell>
          <cell r="K177">
            <v>0</v>
          </cell>
          <cell r="L177">
            <v>0</v>
          </cell>
          <cell r="M177">
            <v>0</v>
          </cell>
          <cell r="N177">
            <v>0</v>
          </cell>
          <cell r="O177">
            <v>0</v>
          </cell>
          <cell r="P177">
            <v>0</v>
          </cell>
          <cell r="Q177">
            <v>0</v>
          </cell>
          <cell r="R177">
            <v>0</v>
          </cell>
          <cell r="S177">
            <v>0</v>
          </cell>
          <cell r="T177">
            <v>0</v>
          </cell>
          <cell r="U177">
            <v>0</v>
          </cell>
        </row>
        <row r="178">
          <cell r="A178" t="str">
            <v>170301</v>
          </cell>
          <cell r="B178" t="str">
            <v>WHEELERVILLE</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row>
        <row r="179">
          <cell r="A179" t="str">
            <v>170500</v>
          </cell>
          <cell r="B179" t="str">
            <v>GLOVERSVILLE</v>
          </cell>
          <cell r="C179">
            <v>51</v>
          </cell>
          <cell r="D179">
            <v>0</v>
          </cell>
          <cell r="E179">
            <v>0</v>
          </cell>
          <cell r="F179">
            <v>0</v>
          </cell>
          <cell r="G179">
            <v>0</v>
          </cell>
          <cell r="H179">
            <v>10</v>
          </cell>
          <cell r="I179">
            <v>0</v>
          </cell>
          <cell r="J179">
            <v>0</v>
          </cell>
          <cell r="K179">
            <v>0</v>
          </cell>
          <cell r="L179">
            <v>0</v>
          </cell>
          <cell r="M179">
            <v>0</v>
          </cell>
          <cell r="N179">
            <v>41</v>
          </cell>
          <cell r="O179">
            <v>0</v>
          </cell>
          <cell r="P179">
            <v>0</v>
          </cell>
          <cell r="Q179">
            <v>0</v>
          </cell>
          <cell r="R179">
            <v>0</v>
          </cell>
          <cell r="S179">
            <v>0</v>
          </cell>
          <cell r="T179">
            <v>0</v>
          </cell>
          <cell r="U179">
            <v>0</v>
          </cell>
        </row>
        <row r="180">
          <cell r="A180" t="str">
            <v>170600</v>
          </cell>
          <cell r="B180" t="str">
            <v>JOHNSTOWN</v>
          </cell>
          <cell r="C180">
            <v>32</v>
          </cell>
          <cell r="D180">
            <v>0</v>
          </cell>
          <cell r="E180">
            <v>32</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row>
        <row r="181">
          <cell r="A181" t="str">
            <v>170801</v>
          </cell>
          <cell r="B181" t="str">
            <v>MAYFIELD</v>
          </cell>
          <cell r="C181">
            <v>24</v>
          </cell>
          <cell r="D181">
            <v>0</v>
          </cell>
          <cell r="E181">
            <v>0</v>
          </cell>
          <cell r="F181">
            <v>0</v>
          </cell>
          <cell r="G181">
            <v>0</v>
          </cell>
          <cell r="H181">
            <v>24</v>
          </cell>
          <cell r="I181">
            <v>0</v>
          </cell>
          <cell r="J181">
            <v>0</v>
          </cell>
          <cell r="K181">
            <v>0</v>
          </cell>
          <cell r="L181">
            <v>0</v>
          </cell>
          <cell r="M181">
            <v>0</v>
          </cell>
          <cell r="N181">
            <v>0</v>
          </cell>
          <cell r="O181">
            <v>0</v>
          </cell>
          <cell r="P181">
            <v>0</v>
          </cell>
          <cell r="Q181">
            <v>0</v>
          </cell>
          <cell r="R181">
            <v>0</v>
          </cell>
          <cell r="S181">
            <v>0</v>
          </cell>
          <cell r="T181">
            <v>0</v>
          </cell>
          <cell r="U181">
            <v>0</v>
          </cell>
        </row>
        <row r="182">
          <cell r="A182" t="str">
            <v>170901</v>
          </cell>
          <cell r="B182" t="str">
            <v>NORTHVILLE</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row>
        <row r="183">
          <cell r="A183" t="str">
            <v>171102</v>
          </cell>
          <cell r="B183" t="str">
            <v>BROADALBIN-PERTH</v>
          </cell>
          <cell r="C183">
            <v>61</v>
          </cell>
          <cell r="D183">
            <v>0</v>
          </cell>
          <cell r="E183">
            <v>0</v>
          </cell>
          <cell r="F183">
            <v>0</v>
          </cell>
          <cell r="G183">
            <v>0</v>
          </cell>
          <cell r="H183">
            <v>57</v>
          </cell>
          <cell r="I183">
            <v>0</v>
          </cell>
          <cell r="J183">
            <v>0</v>
          </cell>
          <cell r="K183">
            <v>0</v>
          </cell>
          <cell r="L183">
            <v>0</v>
          </cell>
          <cell r="M183">
            <v>0</v>
          </cell>
          <cell r="N183">
            <v>0</v>
          </cell>
          <cell r="O183">
            <v>0</v>
          </cell>
          <cell r="P183">
            <v>0</v>
          </cell>
          <cell r="Q183">
            <v>0</v>
          </cell>
          <cell r="R183">
            <v>0</v>
          </cell>
          <cell r="S183">
            <v>0</v>
          </cell>
          <cell r="T183">
            <v>4</v>
          </cell>
          <cell r="U183">
            <v>0</v>
          </cell>
        </row>
        <row r="184">
          <cell r="A184" t="str">
            <v>180202</v>
          </cell>
          <cell r="B184" t="str">
            <v>ALEXANDER</v>
          </cell>
          <cell r="C184">
            <v>24</v>
          </cell>
          <cell r="D184">
            <v>0</v>
          </cell>
          <cell r="E184">
            <v>0</v>
          </cell>
          <cell r="F184">
            <v>0</v>
          </cell>
          <cell r="G184">
            <v>0</v>
          </cell>
          <cell r="H184">
            <v>0</v>
          </cell>
          <cell r="I184">
            <v>0</v>
          </cell>
          <cell r="J184">
            <v>0</v>
          </cell>
          <cell r="K184">
            <v>24</v>
          </cell>
          <cell r="L184">
            <v>0</v>
          </cell>
          <cell r="M184">
            <v>0</v>
          </cell>
          <cell r="N184">
            <v>0</v>
          </cell>
          <cell r="O184">
            <v>0</v>
          </cell>
          <cell r="P184">
            <v>0</v>
          </cell>
          <cell r="Q184">
            <v>0</v>
          </cell>
          <cell r="R184">
            <v>0</v>
          </cell>
          <cell r="S184">
            <v>0</v>
          </cell>
          <cell r="T184">
            <v>0</v>
          </cell>
          <cell r="U184">
            <v>0</v>
          </cell>
        </row>
        <row r="185">
          <cell r="A185" t="str">
            <v>180300</v>
          </cell>
          <cell r="B185" t="str">
            <v>BATAVIA</v>
          </cell>
          <cell r="C185">
            <v>103</v>
          </cell>
          <cell r="D185">
            <v>0</v>
          </cell>
          <cell r="E185">
            <v>0</v>
          </cell>
          <cell r="F185">
            <v>0</v>
          </cell>
          <cell r="G185">
            <v>0</v>
          </cell>
          <cell r="H185">
            <v>73</v>
          </cell>
          <cell r="I185">
            <v>0</v>
          </cell>
          <cell r="J185">
            <v>0</v>
          </cell>
          <cell r="K185">
            <v>30</v>
          </cell>
          <cell r="L185">
            <v>0</v>
          </cell>
          <cell r="M185">
            <v>0</v>
          </cell>
          <cell r="N185">
            <v>0</v>
          </cell>
          <cell r="O185">
            <v>0</v>
          </cell>
          <cell r="P185">
            <v>0</v>
          </cell>
          <cell r="Q185">
            <v>0</v>
          </cell>
          <cell r="R185">
            <v>0</v>
          </cell>
          <cell r="S185">
            <v>0</v>
          </cell>
          <cell r="T185">
            <v>0</v>
          </cell>
          <cell r="U185">
            <v>0</v>
          </cell>
        </row>
        <row r="186">
          <cell r="A186" t="str">
            <v>180701</v>
          </cell>
          <cell r="B186" t="str">
            <v>BYRON BERGEN</v>
          </cell>
          <cell r="C186">
            <v>34</v>
          </cell>
          <cell r="D186">
            <v>0</v>
          </cell>
          <cell r="E186">
            <v>34</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row>
        <row r="187">
          <cell r="A187" t="str">
            <v>180901</v>
          </cell>
          <cell r="B187" t="str">
            <v>ELBA</v>
          </cell>
          <cell r="C187">
            <v>17</v>
          </cell>
          <cell r="D187">
            <v>0</v>
          </cell>
          <cell r="E187">
            <v>17</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row>
        <row r="188">
          <cell r="A188" t="str">
            <v>181001</v>
          </cell>
          <cell r="B188" t="str">
            <v>LE ROY</v>
          </cell>
          <cell r="C188">
            <v>24</v>
          </cell>
          <cell r="D188">
            <v>0</v>
          </cell>
          <cell r="E188">
            <v>24</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row>
        <row r="189">
          <cell r="A189" t="str">
            <v>181101</v>
          </cell>
          <cell r="B189" t="str">
            <v>OAKFIELD ALABAMA</v>
          </cell>
          <cell r="C189">
            <v>38</v>
          </cell>
          <cell r="D189">
            <v>0</v>
          </cell>
          <cell r="E189">
            <v>0</v>
          </cell>
          <cell r="F189">
            <v>0</v>
          </cell>
          <cell r="G189">
            <v>0</v>
          </cell>
          <cell r="H189">
            <v>37</v>
          </cell>
          <cell r="I189">
            <v>0</v>
          </cell>
          <cell r="J189">
            <v>0</v>
          </cell>
          <cell r="K189">
            <v>0</v>
          </cell>
          <cell r="L189">
            <v>0</v>
          </cell>
          <cell r="M189">
            <v>0</v>
          </cell>
          <cell r="N189">
            <v>0</v>
          </cell>
          <cell r="O189">
            <v>0</v>
          </cell>
          <cell r="P189">
            <v>0</v>
          </cell>
          <cell r="Q189">
            <v>0</v>
          </cell>
          <cell r="R189">
            <v>0</v>
          </cell>
          <cell r="S189">
            <v>0</v>
          </cell>
          <cell r="T189">
            <v>1</v>
          </cell>
          <cell r="U189">
            <v>0</v>
          </cell>
        </row>
        <row r="190">
          <cell r="A190" t="str">
            <v>181201</v>
          </cell>
          <cell r="B190" t="str">
            <v>PAVILION</v>
          </cell>
          <cell r="C190">
            <v>38</v>
          </cell>
          <cell r="D190">
            <v>0</v>
          </cell>
          <cell r="E190">
            <v>36</v>
          </cell>
          <cell r="F190">
            <v>0</v>
          </cell>
          <cell r="G190">
            <v>0</v>
          </cell>
          <cell r="H190">
            <v>0</v>
          </cell>
          <cell r="I190">
            <v>0</v>
          </cell>
          <cell r="J190">
            <v>0</v>
          </cell>
          <cell r="K190">
            <v>0</v>
          </cell>
          <cell r="L190">
            <v>0</v>
          </cell>
          <cell r="M190">
            <v>0</v>
          </cell>
          <cell r="N190">
            <v>0</v>
          </cell>
          <cell r="O190">
            <v>0</v>
          </cell>
          <cell r="P190">
            <v>0</v>
          </cell>
          <cell r="Q190">
            <v>2</v>
          </cell>
          <cell r="R190">
            <v>0</v>
          </cell>
          <cell r="S190">
            <v>0</v>
          </cell>
          <cell r="T190">
            <v>0</v>
          </cell>
          <cell r="U190">
            <v>0</v>
          </cell>
        </row>
        <row r="191">
          <cell r="A191" t="str">
            <v>181302</v>
          </cell>
          <cell r="B191" t="str">
            <v>PEMBROKE</v>
          </cell>
          <cell r="C191">
            <v>32</v>
          </cell>
          <cell r="D191">
            <v>0</v>
          </cell>
          <cell r="E191">
            <v>0</v>
          </cell>
          <cell r="F191">
            <v>0</v>
          </cell>
          <cell r="G191">
            <v>0</v>
          </cell>
          <cell r="H191">
            <v>0</v>
          </cell>
          <cell r="I191">
            <v>0</v>
          </cell>
          <cell r="J191">
            <v>0</v>
          </cell>
          <cell r="K191">
            <v>9</v>
          </cell>
          <cell r="L191">
            <v>0</v>
          </cell>
          <cell r="M191">
            <v>0</v>
          </cell>
          <cell r="N191">
            <v>23</v>
          </cell>
          <cell r="O191">
            <v>0</v>
          </cell>
          <cell r="P191">
            <v>0</v>
          </cell>
          <cell r="Q191">
            <v>0</v>
          </cell>
          <cell r="R191">
            <v>0</v>
          </cell>
          <cell r="S191">
            <v>0</v>
          </cell>
          <cell r="T191">
            <v>0</v>
          </cell>
          <cell r="U191">
            <v>0</v>
          </cell>
        </row>
        <row r="192">
          <cell r="A192" t="str">
            <v>190301</v>
          </cell>
          <cell r="B192" t="str">
            <v>CAIRO-DURHAM</v>
          </cell>
          <cell r="C192">
            <v>22</v>
          </cell>
          <cell r="D192">
            <v>0</v>
          </cell>
          <cell r="E192">
            <v>0</v>
          </cell>
          <cell r="F192">
            <v>0</v>
          </cell>
          <cell r="G192">
            <v>0</v>
          </cell>
          <cell r="H192">
            <v>0</v>
          </cell>
          <cell r="I192">
            <v>0</v>
          </cell>
          <cell r="J192">
            <v>0</v>
          </cell>
          <cell r="K192">
            <v>22</v>
          </cell>
          <cell r="L192">
            <v>0</v>
          </cell>
          <cell r="M192">
            <v>0</v>
          </cell>
          <cell r="N192">
            <v>0</v>
          </cell>
          <cell r="O192">
            <v>0</v>
          </cell>
          <cell r="P192">
            <v>0</v>
          </cell>
          <cell r="Q192">
            <v>0</v>
          </cell>
          <cell r="R192">
            <v>0</v>
          </cell>
          <cell r="S192">
            <v>0</v>
          </cell>
          <cell r="T192">
            <v>0</v>
          </cell>
          <cell r="U192">
            <v>0</v>
          </cell>
        </row>
        <row r="193">
          <cell r="A193" t="str">
            <v>190401</v>
          </cell>
          <cell r="B193" t="str">
            <v>CATSKILL</v>
          </cell>
          <cell r="C193">
            <v>25</v>
          </cell>
          <cell r="D193">
            <v>0</v>
          </cell>
          <cell r="E193">
            <v>23</v>
          </cell>
          <cell r="F193">
            <v>2</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row>
        <row r="194">
          <cell r="A194" t="str">
            <v>190501</v>
          </cell>
          <cell r="B194" t="str">
            <v>COXSACKIE ATHENS</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row>
        <row r="195">
          <cell r="A195" t="str">
            <v>190701</v>
          </cell>
          <cell r="B195" t="str">
            <v>GREENVILLE</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row>
        <row r="196">
          <cell r="A196" t="str">
            <v>190901</v>
          </cell>
          <cell r="B196" t="str">
            <v>HUNTER TANNERSVL</v>
          </cell>
          <cell r="C196">
            <v>19</v>
          </cell>
          <cell r="D196">
            <v>0</v>
          </cell>
          <cell r="E196">
            <v>0</v>
          </cell>
          <cell r="F196">
            <v>0</v>
          </cell>
          <cell r="G196">
            <v>0</v>
          </cell>
          <cell r="H196">
            <v>18</v>
          </cell>
          <cell r="I196">
            <v>1</v>
          </cell>
          <cell r="J196">
            <v>0</v>
          </cell>
          <cell r="K196">
            <v>0</v>
          </cell>
          <cell r="L196">
            <v>0</v>
          </cell>
          <cell r="M196">
            <v>0</v>
          </cell>
          <cell r="N196">
            <v>0</v>
          </cell>
          <cell r="O196">
            <v>0</v>
          </cell>
          <cell r="P196">
            <v>0</v>
          </cell>
          <cell r="Q196">
            <v>0</v>
          </cell>
          <cell r="R196">
            <v>0</v>
          </cell>
          <cell r="S196">
            <v>0</v>
          </cell>
          <cell r="T196">
            <v>0</v>
          </cell>
          <cell r="U196">
            <v>0</v>
          </cell>
        </row>
        <row r="197">
          <cell r="A197" t="str">
            <v>191401</v>
          </cell>
          <cell r="B197" t="str">
            <v>WINDHAM ASHLAND</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row>
        <row r="198">
          <cell r="A198" t="str">
            <v>200401</v>
          </cell>
          <cell r="B198" t="str">
            <v>INDIAN LAKE</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row>
        <row r="199">
          <cell r="A199" t="str">
            <v>200601</v>
          </cell>
          <cell r="B199" t="str">
            <v>LAKE PLEASANT</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row>
        <row r="200">
          <cell r="A200" t="str">
            <v>200701</v>
          </cell>
          <cell r="B200" t="str">
            <v>LONG LAKE</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row>
        <row r="201">
          <cell r="A201" t="str">
            <v>200901</v>
          </cell>
          <cell r="B201" t="str">
            <v>WELLS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row>
        <row r="202">
          <cell r="A202" t="str">
            <v>210302</v>
          </cell>
          <cell r="B202" t="str">
            <v>WEST CANADA VALLEY</v>
          </cell>
          <cell r="C202">
            <v>19</v>
          </cell>
          <cell r="D202">
            <v>0</v>
          </cell>
          <cell r="E202">
            <v>0</v>
          </cell>
          <cell r="F202">
            <v>0</v>
          </cell>
          <cell r="G202">
            <v>0</v>
          </cell>
          <cell r="H202">
            <v>0</v>
          </cell>
          <cell r="I202">
            <v>0</v>
          </cell>
          <cell r="J202">
            <v>0</v>
          </cell>
          <cell r="K202">
            <v>18</v>
          </cell>
          <cell r="L202">
            <v>0</v>
          </cell>
          <cell r="M202">
            <v>0</v>
          </cell>
          <cell r="N202">
            <v>0</v>
          </cell>
          <cell r="O202">
            <v>0</v>
          </cell>
          <cell r="P202">
            <v>0</v>
          </cell>
          <cell r="Q202">
            <v>1</v>
          </cell>
          <cell r="R202">
            <v>0</v>
          </cell>
          <cell r="S202">
            <v>0</v>
          </cell>
          <cell r="T202">
            <v>0</v>
          </cell>
          <cell r="U202">
            <v>0</v>
          </cell>
        </row>
        <row r="203">
          <cell r="A203" t="str">
            <v>210402</v>
          </cell>
          <cell r="B203" t="str">
            <v>FRANKFORT-SCHUYLER</v>
          </cell>
          <cell r="C203">
            <v>20</v>
          </cell>
          <cell r="D203">
            <v>0</v>
          </cell>
          <cell r="E203">
            <v>0</v>
          </cell>
          <cell r="F203">
            <v>0</v>
          </cell>
          <cell r="G203">
            <v>0</v>
          </cell>
          <cell r="H203">
            <v>0</v>
          </cell>
          <cell r="I203">
            <v>0</v>
          </cell>
          <cell r="J203">
            <v>0</v>
          </cell>
          <cell r="K203">
            <v>17</v>
          </cell>
          <cell r="L203">
            <v>0</v>
          </cell>
          <cell r="M203">
            <v>0</v>
          </cell>
          <cell r="N203">
            <v>2</v>
          </cell>
          <cell r="O203">
            <v>0</v>
          </cell>
          <cell r="P203">
            <v>0</v>
          </cell>
          <cell r="Q203">
            <v>1</v>
          </cell>
          <cell r="R203">
            <v>0</v>
          </cell>
          <cell r="S203">
            <v>0</v>
          </cell>
          <cell r="T203">
            <v>0</v>
          </cell>
          <cell r="U203">
            <v>0</v>
          </cell>
        </row>
        <row r="204">
          <cell r="A204" t="str">
            <v>210601</v>
          </cell>
          <cell r="B204" t="str">
            <v>HERKIMER</v>
          </cell>
          <cell r="C204">
            <v>19</v>
          </cell>
          <cell r="D204">
            <v>0</v>
          </cell>
          <cell r="E204">
            <v>0</v>
          </cell>
          <cell r="F204">
            <v>0</v>
          </cell>
          <cell r="G204">
            <v>0</v>
          </cell>
          <cell r="H204">
            <v>19</v>
          </cell>
          <cell r="I204">
            <v>0</v>
          </cell>
          <cell r="J204">
            <v>0</v>
          </cell>
          <cell r="K204">
            <v>0</v>
          </cell>
          <cell r="L204">
            <v>0</v>
          </cell>
          <cell r="M204">
            <v>0</v>
          </cell>
          <cell r="N204">
            <v>0</v>
          </cell>
          <cell r="O204">
            <v>0</v>
          </cell>
          <cell r="P204">
            <v>0</v>
          </cell>
          <cell r="Q204">
            <v>0</v>
          </cell>
          <cell r="R204">
            <v>0</v>
          </cell>
          <cell r="S204">
            <v>0</v>
          </cell>
          <cell r="T204">
            <v>0</v>
          </cell>
          <cell r="U204">
            <v>0</v>
          </cell>
        </row>
        <row r="205">
          <cell r="A205" t="str">
            <v>210800</v>
          </cell>
          <cell r="B205" t="str">
            <v>LITTLE FALLS</v>
          </cell>
          <cell r="C205">
            <v>36</v>
          </cell>
          <cell r="D205">
            <v>0</v>
          </cell>
          <cell r="E205">
            <v>0</v>
          </cell>
          <cell r="F205">
            <v>0</v>
          </cell>
          <cell r="G205">
            <v>0</v>
          </cell>
          <cell r="H205">
            <v>0</v>
          </cell>
          <cell r="I205">
            <v>0</v>
          </cell>
          <cell r="J205">
            <v>0</v>
          </cell>
          <cell r="K205">
            <v>34</v>
          </cell>
          <cell r="L205">
            <v>0</v>
          </cell>
          <cell r="M205">
            <v>0</v>
          </cell>
          <cell r="N205">
            <v>0</v>
          </cell>
          <cell r="O205">
            <v>0</v>
          </cell>
          <cell r="P205">
            <v>0</v>
          </cell>
          <cell r="Q205">
            <v>2</v>
          </cell>
          <cell r="R205">
            <v>0</v>
          </cell>
          <cell r="S205">
            <v>0</v>
          </cell>
          <cell r="T205">
            <v>0</v>
          </cell>
          <cell r="U205">
            <v>0</v>
          </cell>
        </row>
        <row r="206">
          <cell r="A206" t="str">
            <v>211003</v>
          </cell>
          <cell r="B206" t="str">
            <v>DOLGEVILLE</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row>
        <row r="207">
          <cell r="A207" t="str">
            <v>211103</v>
          </cell>
          <cell r="B207" t="str">
            <v>POLAND</v>
          </cell>
          <cell r="C207">
            <v>15</v>
          </cell>
          <cell r="D207">
            <v>0</v>
          </cell>
          <cell r="E207">
            <v>15</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row>
        <row r="208">
          <cell r="A208" t="str">
            <v>211701</v>
          </cell>
          <cell r="B208" t="str">
            <v xml:space="preserve">VAN HORNSVILLE </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row>
        <row r="209">
          <cell r="A209" t="str">
            <v>211901</v>
          </cell>
          <cell r="B209" t="str">
            <v>TOWN OF WEBB</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row>
        <row r="210">
          <cell r="A210" t="str">
            <v>212001</v>
          </cell>
          <cell r="B210" t="str">
            <v>MOUNT MARKHAM</v>
          </cell>
          <cell r="C210">
            <v>41</v>
          </cell>
          <cell r="D210">
            <v>0</v>
          </cell>
          <cell r="E210">
            <v>39</v>
          </cell>
          <cell r="F210">
            <v>1</v>
          </cell>
          <cell r="G210">
            <v>0</v>
          </cell>
          <cell r="H210">
            <v>0</v>
          </cell>
          <cell r="I210">
            <v>0</v>
          </cell>
          <cell r="J210">
            <v>0</v>
          </cell>
          <cell r="K210">
            <v>0</v>
          </cell>
          <cell r="L210">
            <v>0</v>
          </cell>
          <cell r="M210">
            <v>0</v>
          </cell>
          <cell r="N210">
            <v>0</v>
          </cell>
          <cell r="O210">
            <v>0</v>
          </cell>
          <cell r="P210">
            <v>0</v>
          </cell>
          <cell r="Q210">
            <v>1</v>
          </cell>
          <cell r="R210">
            <v>0</v>
          </cell>
          <cell r="S210">
            <v>0</v>
          </cell>
          <cell r="T210">
            <v>0</v>
          </cell>
          <cell r="U210">
            <v>0</v>
          </cell>
        </row>
        <row r="211">
          <cell r="A211" t="str">
            <v>212101</v>
          </cell>
          <cell r="B211" t="str">
            <v>C-V AT ILION-MOHAWK CSD</v>
          </cell>
          <cell r="C211">
            <v>78</v>
          </cell>
          <cell r="D211">
            <v>0</v>
          </cell>
          <cell r="E211">
            <v>0</v>
          </cell>
          <cell r="F211">
            <v>0</v>
          </cell>
          <cell r="G211">
            <v>0</v>
          </cell>
          <cell r="H211">
            <v>78</v>
          </cell>
          <cell r="I211">
            <v>0</v>
          </cell>
          <cell r="J211">
            <v>0</v>
          </cell>
          <cell r="K211">
            <v>0</v>
          </cell>
          <cell r="L211">
            <v>0</v>
          </cell>
          <cell r="M211">
            <v>0</v>
          </cell>
          <cell r="N211">
            <v>0</v>
          </cell>
          <cell r="O211">
            <v>0</v>
          </cell>
          <cell r="P211">
            <v>0</v>
          </cell>
          <cell r="Q211">
            <v>0</v>
          </cell>
          <cell r="R211">
            <v>0</v>
          </cell>
          <cell r="S211">
            <v>0</v>
          </cell>
          <cell r="T211">
            <v>0</v>
          </cell>
          <cell r="U211">
            <v>0</v>
          </cell>
        </row>
        <row r="212">
          <cell r="A212" t="str">
            <v>220101</v>
          </cell>
          <cell r="B212" t="str">
            <v>SOUTH JEFFERSON</v>
          </cell>
          <cell r="C212">
            <v>71</v>
          </cell>
          <cell r="D212">
            <v>0</v>
          </cell>
          <cell r="E212">
            <v>71</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row>
        <row r="213">
          <cell r="A213" t="str">
            <v>220202</v>
          </cell>
          <cell r="B213" t="str">
            <v>ALEXANDRIA CSD</v>
          </cell>
          <cell r="C213">
            <v>16</v>
          </cell>
          <cell r="D213">
            <v>0</v>
          </cell>
          <cell r="E213">
            <v>16</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row>
        <row r="214">
          <cell r="A214" t="str">
            <v>220301</v>
          </cell>
          <cell r="B214" t="str">
            <v>INDIAN RIVER</v>
          </cell>
          <cell r="C214">
            <v>151</v>
          </cell>
          <cell r="D214">
            <v>0</v>
          </cell>
          <cell r="E214">
            <v>0</v>
          </cell>
          <cell r="F214">
            <v>0</v>
          </cell>
          <cell r="G214">
            <v>0</v>
          </cell>
          <cell r="H214">
            <v>0</v>
          </cell>
          <cell r="I214">
            <v>0</v>
          </cell>
          <cell r="J214">
            <v>0</v>
          </cell>
          <cell r="K214">
            <v>151</v>
          </cell>
          <cell r="L214">
            <v>0</v>
          </cell>
          <cell r="M214">
            <v>0</v>
          </cell>
          <cell r="N214">
            <v>0</v>
          </cell>
          <cell r="O214">
            <v>0</v>
          </cell>
          <cell r="P214">
            <v>0</v>
          </cell>
          <cell r="Q214">
            <v>0</v>
          </cell>
          <cell r="R214">
            <v>0</v>
          </cell>
          <cell r="S214">
            <v>0</v>
          </cell>
          <cell r="T214">
            <v>0</v>
          </cell>
          <cell r="U214">
            <v>0</v>
          </cell>
        </row>
        <row r="215">
          <cell r="A215" t="str">
            <v>220401</v>
          </cell>
          <cell r="B215" t="str">
            <v>GENERAL BROWN</v>
          </cell>
          <cell r="C215">
            <v>36</v>
          </cell>
          <cell r="D215">
            <v>0</v>
          </cell>
          <cell r="E215">
            <v>35</v>
          </cell>
          <cell r="F215">
            <v>1</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row>
        <row r="216">
          <cell r="A216" t="str">
            <v>220701</v>
          </cell>
          <cell r="B216" t="str">
            <v>THOUSAND ISLANDS</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row>
        <row r="217">
          <cell r="A217" t="str">
            <v>220909</v>
          </cell>
          <cell r="B217" t="str">
            <v>BELLEVILLE-HENDERS</v>
          </cell>
          <cell r="C217">
            <v>27</v>
          </cell>
          <cell r="D217">
            <v>1</v>
          </cell>
          <cell r="E217">
            <v>26</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row>
        <row r="218">
          <cell r="A218" t="str">
            <v>221001</v>
          </cell>
          <cell r="B218" t="str">
            <v>SACKETS HARBOR</v>
          </cell>
          <cell r="C218">
            <v>18</v>
          </cell>
          <cell r="D218">
            <v>0</v>
          </cell>
          <cell r="E218">
            <v>0</v>
          </cell>
          <cell r="F218">
            <v>0</v>
          </cell>
          <cell r="G218">
            <v>0</v>
          </cell>
          <cell r="H218">
            <v>0</v>
          </cell>
          <cell r="I218">
            <v>0</v>
          </cell>
          <cell r="J218">
            <v>0</v>
          </cell>
          <cell r="K218">
            <v>0</v>
          </cell>
          <cell r="L218">
            <v>0</v>
          </cell>
          <cell r="M218">
            <v>0</v>
          </cell>
          <cell r="N218">
            <v>18</v>
          </cell>
          <cell r="O218">
            <v>0</v>
          </cell>
          <cell r="P218">
            <v>0</v>
          </cell>
          <cell r="Q218">
            <v>0</v>
          </cell>
          <cell r="R218">
            <v>0</v>
          </cell>
          <cell r="S218">
            <v>0</v>
          </cell>
          <cell r="T218">
            <v>0</v>
          </cell>
          <cell r="U218">
            <v>0</v>
          </cell>
        </row>
        <row r="219">
          <cell r="A219" t="str">
            <v>221301</v>
          </cell>
          <cell r="B219" t="str">
            <v>LYME</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row>
        <row r="220">
          <cell r="A220" t="str">
            <v>221401</v>
          </cell>
          <cell r="B220" t="str">
            <v>LA FARGEVILLE</v>
          </cell>
          <cell r="C220">
            <v>25</v>
          </cell>
          <cell r="D220">
            <v>0</v>
          </cell>
          <cell r="E220">
            <v>25</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row>
        <row r="221">
          <cell r="A221" t="str">
            <v>222000</v>
          </cell>
          <cell r="B221" t="str">
            <v>WATERTOWN</v>
          </cell>
          <cell r="C221">
            <v>294</v>
          </cell>
          <cell r="D221">
            <v>0</v>
          </cell>
          <cell r="E221">
            <v>0</v>
          </cell>
          <cell r="F221">
            <v>0</v>
          </cell>
          <cell r="G221">
            <v>0</v>
          </cell>
          <cell r="H221">
            <v>0</v>
          </cell>
          <cell r="I221">
            <v>0</v>
          </cell>
          <cell r="J221">
            <v>0</v>
          </cell>
          <cell r="K221">
            <v>21</v>
          </cell>
          <cell r="L221">
            <v>0</v>
          </cell>
          <cell r="M221">
            <v>119</v>
          </cell>
          <cell r="N221">
            <v>154</v>
          </cell>
          <cell r="O221">
            <v>0</v>
          </cell>
          <cell r="P221">
            <v>0</v>
          </cell>
          <cell r="Q221">
            <v>0</v>
          </cell>
          <cell r="R221">
            <v>0</v>
          </cell>
          <cell r="S221">
            <v>0</v>
          </cell>
          <cell r="T221">
            <v>0</v>
          </cell>
          <cell r="U221">
            <v>0</v>
          </cell>
        </row>
        <row r="222">
          <cell r="A222" t="str">
            <v>222201</v>
          </cell>
          <cell r="B222" t="str">
            <v>CARTHAGE</v>
          </cell>
          <cell r="C222">
            <v>82</v>
          </cell>
          <cell r="D222">
            <v>0</v>
          </cell>
          <cell r="E222">
            <v>0</v>
          </cell>
          <cell r="F222">
            <v>0</v>
          </cell>
          <cell r="G222">
            <v>0</v>
          </cell>
          <cell r="H222">
            <v>0</v>
          </cell>
          <cell r="I222">
            <v>0</v>
          </cell>
          <cell r="J222">
            <v>0</v>
          </cell>
          <cell r="K222">
            <v>0</v>
          </cell>
          <cell r="L222">
            <v>0</v>
          </cell>
          <cell r="M222">
            <v>0</v>
          </cell>
          <cell r="N222">
            <v>82</v>
          </cell>
          <cell r="O222">
            <v>0</v>
          </cell>
          <cell r="P222">
            <v>0</v>
          </cell>
          <cell r="Q222">
            <v>0</v>
          </cell>
          <cell r="R222">
            <v>0</v>
          </cell>
          <cell r="S222">
            <v>0</v>
          </cell>
          <cell r="T222">
            <v>0</v>
          </cell>
          <cell r="U222">
            <v>0</v>
          </cell>
        </row>
        <row r="223">
          <cell r="A223" t="str">
            <v>230201</v>
          </cell>
          <cell r="B223" t="str">
            <v>COPENHAGEN</v>
          </cell>
          <cell r="C223">
            <v>50</v>
          </cell>
          <cell r="D223">
            <v>12</v>
          </cell>
          <cell r="E223">
            <v>0</v>
          </cell>
          <cell r="F223">
            <v>0</v>
          </cell>
          <cell r="G223">
            <v>0</v>
          </cell>
          <cell r="H223">
            <v>32</v>
          </cell>
          <cell r="I223">
            <v>1</v>
          </cell>
          <cell r="J223">
            <v>0</v>
          </cell>
          <cell r="K223">
            <v>0</v>
          </cell>
          <cell r="L223">
            <v>0</v>
          </cell>
          <cell r="M223">
            <v>0</v>
          </cell>
          <cell r="N223">
            <v>0</v>
          </cell>
          <cell r="O223">
            <v>0</v>
          </cell>
          <cell r="P223">
            <v>0</v>
          </cell>
          <cell r="Q223">
            <v>0</v>
          </cell>
          <cell r="R223">
            <v>0</v>
          </cell>
          <cell r="S223">
            <v>0</v>
          </cell>
          <cell r="T223">
            <v>5</v>
          </cell>
          <cell r="U223">
            <v>0</v>
          </cell>
        </row>
        <row r="224">
          <cell r="A224" t="str">
            <v>230301</v>
          </cell>
          <cell r="B224" t="str">
            <v>HARRISVILLE</v>
          </cell>
          <cell r="C224">
            <v>21</v>
          </cell>
          <cell r="D224">
            <v>0</v>
          </cell>
          <cell r="E224">
            <v>19</v>
          </cell>
          <cell r="F224">
            <v>0</v>
          </cell>
          <cell r="G224">
            <v>0</v>
          </cell>
          <cell r="H224">
            <v>0</v>
          </cell>
          <cell r="I224">
            <v>0</v>
          </cell>
          <cell r="J224">
            <v>0</v>
          </cell>
          <cell r="K224">
            <v>0</v>
          </cell>
          <cell r="L224">
            <v>0</v>
          </cell>
          <cell r="M224">
            <v>0</v>
          </cell>
          <cell r="N224">
            <v>0</v>
          </cell>
          <cell r="O224">
            <v>0</v>
          </cell>
          <cell r="P224">
            <v>0</v>
          </cell>
          <cell r="Q224">
            <v>2</v>
          </cell>
          <cell r="R224">
            <v>0</v>
          </cell>
          <cell r="S224">
            <v>0</v>
          </cell>
          <cell r="T224">
            <v>0</v>
          </cell>
          <cell r="U224">
            <v>0</v>
          </cell>
        </row>
        <row r="225">
          <cell r="A225" t="str">
            <v>230901</v>
          </cell>
          <cell r="B225" t="str">
            <v>LOWVILLE</v>
          </cell>
          <cell r="C225">
            <v>37</v>
          </cell>
          <cell r="D225">
            <v>0</v>
          </cell>
          <cell r="E225">
            <v>37</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row>
        <row r="226">
          <cell r="A226" t="str">
            <v>231101</v>
          </cell>
          <cell r="B226" t="str">
            <v>SOUTH LEWIS</v>
          </cell>
          <cell r="C226">
            <v>36</v>
          </cell>
          <cell r="D226">
            <v>0</v>
          </cell>
          <cell r="E226">
            <v>36</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row>
        <row r="227">
          <cell r="A227" t="str">
            <v>231301</v>
          </cell>
          <cell r="B227" t="str">
            <v>BEAVER RIVER</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row>
        <row r="228">
          <cell r="A228" t="str">
            <v>240101</v>
          </cell>
          <cell r="B228" t="str">
            <v>AVON</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row>
        <row r="229">
          <cell r="A229" t="str">
            <v>240201</v>
          </cell>
          <cell r="B229" t="str">
            <v>CALEDONIA MUMFORD</v>
          </cell>
          <cell r="C229">
            <v>39</v>
          </cell>
          <cell r="D229">
            <v>0</v>
          </cell>
          <cell r="E229">
            <v>39</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row>
        <row r="230">
          <cell r="A230" t="str">
            <v>240401</v>
          </cell>
          <cell r="B230" t="str">
            <v>GENESEO</v>
          </cell>
          <cell r="C230">
            <v>18</v>
          </cell>
          <cell r="D230">
            <v>0</v>
          </cell>
          <cell r="E230">
            <v>0</v>
          </cell>
          <cell r="F230">
            <v>0</v>
          </cell>
          <cell r="G230">
            <v>0</v>
          </cell>
          <cell r="H230">
            <v>0</v>
          </cell>
          <cell r="I230">
            <v>0</v>
          </cell>
          <cell r="J230">
            <v>0</v>
          </cell>
          <cell r="K230">
            <v>0</v>
          </cell>
          <cell r="L230">
            <v>0</v>
          </cell>
          <cell r="M230">
            <v>0</v>
          </cell>
          <cell r="N230">
            <v>18</v>
          </cell>
          <cell r="O230">
            <v>0</v>
          </cell>
          <cell r="P230">
            <v>0</v>
          </cell>
          <cell r="Q230">
            <v>0</v>
          </cell>
          <cell r="R230">
            <v>0</v>
          </cell>
          <cell r="S230">
            <v>0</v>
          </cell>
          <cell r="T230">
            <v>0</v>
          </cell>
          <cell r="U230">
            <v>0</v>
          </cell>
        </row>
        <row r="231">
          <cell r="A231" t="str">
            <v>240801</v>
          </cell>
          <cell r="B231" t="str">
            <v>LIVONIA</v>
          </cell>
          <cell r="C231">
            <v>51</v>
          </cell>
          <cell r="D231">
            <v>0</v>
          </cell>
          <cell r="E231">
            <v>42</v>
          </cell>
          <cell r="F231">
            <v>1</v>
          </cell>
          <cell r="G231">
            <v>0</v>
          </cell>
          <cell r="H231">
            <v>0</v>
          </cell>
          <cell r="I231">
            <v>0</v>
          </cell>
          <cell r="J231">
            <v>0</v>
          </cell>
          <cell r="K231">
            <v>5</v>
          </cell>
          <cell r="L231">
            <v>1</v>
          </cell>
          <cell r="M231">
            <v>0</v>
          </cell>
          <cell r="N231">
            <v>0</v>
          </cell>
          <cell r="O231">
            <v>0</v>
          </cell>
          <cell r="P231">
            <v>0</v>
          </cell>
          <cell r="Q231">
            <v>2</v>
          </cell>
          <cell r="R231">
            <v>0</v>
          </cell>
          <cell r="S231">
            <v>0</v>
          </cell>
          <cell r="T231">
            <v>0</v>
          </cell>
          <cell r="U231">
            <v>0</v>
          </cell>
        </row>
        <row r="232">
          <cell r="A232" t="str">
            <v>240901</v>
          </cell>
          <cell r="B232" t="str">
            <v>MOUNT MORRIS</v>
          </cell>
          <cell r="C232">
            <v>21</v>
          </cell>
          <cell r="D232">
            <v>0</v>
          </cell>
          <cell r="E232">
            <v>0</v>
          </cell>
          <cell r="F232">
            <v>0</v>
          </cell>
          <cell r="G232">
            <v>0</v>
          </cell>
          <cell r="H232">
            <v>21</v>
          </cell>
          <cell r="I232">
            <v>0</v>
          </cell>
          <cell r="J232">
            <v>0</v>
          </cell>
          <cell r="K232">
            <v>0</v>
          </cell>
          <cell r="L232">
            <v>0</v>
          </cell>
          <cell r="M232">
            <v>0</v>
          </cell>
          <cell r="N232">
            <v>0</v>
          </cell>
          <cell r="O232">
            <v>0</v>
          </cell>
          <cell r="P232">
            <v>0</v>
          </cell>
          <cell r="Q232">
            <v>0</v>
          </cell>
          <cell r="R232">
            <v>0</v>
          </cell>
          <cell r="S232">
            <v>0</v>
          </cell>
          <cell r="T232">
            <v>0</v>
          </cell>
          <cell r="U232">
            <v>0</v>
          </cell>
        </row>
        <row r="233">
          <cell r="A233" t="str">
            <v>241001</v>
          </cell>
          <cell r="B233" t="str">
            <v>DANSVILLE</v>
          </cell>
          <cell r="C233">
            <v>100</v>
          </cell>
          <cell r="D233">
            <v>26</v>
          </cell>
          <cell r="E233">
            <v>0</v>
          </cell>
          <cell r="F233">
            <v>0</v>
          </cell>
          <cell r="G233">
            <v>1</v>
          </cell>
          <cell r="H233">
            <v>71</v>
          </cell>
          <cell r="I233">
            <v>0</v>
          </cell>
          <cell r="J233">
            <v>0</v>
          </cell>
          <cell r="K233">
            <v>0</v>
          </cell>
          <cell r="L233">
            <v>0</v>
          </cell>
          <cell r="M233">
            <v>0</v>
          </cell>
          <cell r="N233">
            <v>0</v>
          </cell>
          <cell r="O233">
            <v>0</v>
          </cell>
          <cell r="P233">
            <v>2</v>
          </cell>
          <cell r="Q233">
            <v>0</v>
          </cell>
          <cell r="R233">
            <v>0</v>
          </cell>
          <cell r="S233">
            <v>0</v>
          </cell>
          <cell r="T233">
            <v>0</v>
          </cell>
          <cell r="U233">
            <v>0</v>
          </cell>
        </row>
        <row r="234">
          <cell r="A234" t="str">
            <v>241101</v>
          </cell>
          <cell r="B234" t="str">
            <v>DALTON-NUNDA</v>
          </cell>
          <cell r="C234">
            <v>28</v>
          </cell>
          <cell r="D234">
            <v>0</v>
          </cell>
          <cell r="E234">
            <v>0</v>
          </cell>
          <cell r="F234">
            <v>0</v>
          </cell>
          <cell r="G234">
            <v>0</v>
          </cell>
          <cell r="H234">
            <v>28</v>
          </cell>
          <cell r="I234">
            <v>0</v>
          </cell>
          <cell r="J234">
            <v>0</v>
          </cell>
          <cell r="K234">
            <v>0</v>
          </cell>
          <cell r="L234">
            <v>0</v>
          </cell>
          <cell r="M234">
            <v>0</v>
          </cell>
          <cell r="N234">
            <v>0</v>
          </cell>
          <cell r="O234">
            <v>0</v>
          </cell>
          <cell r="P234">
            <v>0</v>
          </cell>
          <cell r="Q234">
            <v>0</v>
          </cell>
          <cell r="R234">
            <v>0</v>
          </cell>
          <cell r="S234">
            <v>0</v>
          </cell>
          <cell r="T234">
            <v>0</v>
          </cell>
          <cell r="U234">
            <v>0</v>
          </cell>
        </row>
        <row r="235">
          <cell r="A235" t="str">
            <v>241701</v>
          </cell>
          <cell r="B235" t="str">
            <v>YORK</v>
          </cell>
          <cell r="C235">
            <v>30</v>
          </cell>
          <cell r="D235">
            <v>0</v>
          </cell>
          <cell r="E235">
            <v>0</v>
          </cell>
          <cell r="F235">
            <v>0</v>
          </cell>
          <cell r="G235">
            <v>0</v>
          </cell>
          <cell r="H235">
            <v>0</v>
          </cell>
          <cell r="I235">
            <v>0</v>
          </cell>
          <cell r="J235">
            <v>0</v>
          </cell>
          <cell r="K235">
            <v>0</v>
          </cell>
          <cell r="L235">
            <v>0</v>
          </cell>
          <cell r="M235">
            <v>0</v>
          </cell>
          <cell r="N235">
            <v>30</v>
          </cell>
          <cell r="O235">
            <v>0</v>
          </cell>
          <cell r="P235">
            <v>0</v>
          </cell>
          <cell r="Q235">
            <v>0</v>
          </cell>
          <cell r="R235">
            <v>0</v>
          </cell>
          <cell r="S235">
            <v>0</v>
          </cell>
          <cell r="T235">
            <v>0</v>
          </cell>
          <cell r="U235">
            <v>0</v>
          </cell>
        </row>
        <row r="236">
          <cell r="A236" t="str">
            <v>250109</v>
          </cell>
          <cell r="B236" t="str">
            <v>BROOKFIELD</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row>
        <row r="237">
          <cell r="A237" t="str">
            <v>250201</v>
          </cell>
          <cell r="B237" t="str">
            <v>CAZENOVIA</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row>
        <row r="238">
          <cell r="A238" t="str">
            <v>250301</v>
          </cell>
          <cell r="B238" t="str">
            <v>DERUYTER</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row>
        <row r="239">
          <cell r="A239" t="str">
            <v>250401</v>
          </cell>
          <cell r="B239" t="str">
            <v>MORRISVILLE EATON</v>
          </cell>
          <cell r="C239">
            <v>22</v>
          </cell>
          <cell r="D239">
            <v>0</v>
          </cell>
          <cell r="E239">
            <v>22</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row>
        <row r="240">
          <cell r="A240" t="str">
            <v>250701</v>
          </cell>
          <cell r="B240" t="str">
            <v>HAMILTON</v>
          </cell>
          <cell r="C240">
            <v>19</v>
          </cell>
          <cell r="D240">
            <v>0</v>
          </cell>
          <cell r="E240">
            <v>19</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row>
        <row r="241">
          <cell r="A241" t="str">
            <v>250901</v>
          </cell>
          <cell r="B241" t="str">
            <v>CANASTOTA</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row>
        <row r="242">
          <cell r="A242" t="str">
            <v>251101</v>
          </cell>
          <cell r="B242" t="str">
            <v>MADISON</v>
          </cell>
          <cell r="C242">
            <v>19</v>
          </cell>
          <cell r="D242">
            <v>0</v>
          </cell>
          <cell r="E242">
            <v>0</v>
          </cell>
          <cell r="F242">
            <v>0</v>
          </cell>
          <cell r="G242">
            <v>0</v>
          </cell>
          <cell r="H242">
            <v>19</v>
          </cell>
          <cell r="I242">
            <v>0</v>
          </cell>
          <cell r="J242">
            <v>0</v>
          </cell>
          <cell r="K242">
            <v>0</v>
          </cell>
          <cell r="L242">
            <v>0</v>
          </cell>
          <cell r="M242">
            <v>0</v>
          </cell>
          <cell r="N242">
            <v>0</v>
          </cell>
          <cell r="O242">
            <v>0</v>
          </cell>
          <cell r="P242">
            <v>0</v>
          </cell>
          <cell r="Q242">
            <v>0</v>
          </cell>
          <cell r="R242">
            <v>0</v>
          </cell>
          <cell r="S242">
            <v>0</v>
          </cell>
          <cell r="T242">
            <v>0</v>
          </cell>
          <cell r="U242">
            <v>0</v>
          </cell>
        </row>
        <row r="243">
          <cell r="A243" t="str">
            <v>251400</v>
          </cell>
          <cell r="B243" t="str">
            <v>ONEIDA</v>
          </cell>
          <cell r="C243">
            <v>47</v>
          </cell>
          <cell r="D243">
            <v>0</v>
          </cell>
          <cell r="E243">
            <v>47</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row>
        <row r="244">
          <cell r="A244" t="str">
            <v>251501</v>
          </cell>
          <cell r="B244" t="str">
            <v>STOCKBRIDGE VALLEY</v>
          </cell>
          <cell r="C244">
            <v>16</v>
          </cell>
          <cell r="D244">
            <v>0</v>
          </cell>
          <cell r="E244">
            <v>0</v>
          </cell>
          <cell r="F244">
            <v>0</v>
          </cell>
          <cell r="G244">
            <v>0</v>
          </cell>
          <cell r="H244">
            <v>0</v>
          </cell>
          <cell r="I244">
            <v>0</v>
          </cell>
          <cell r="J244">
            <v>0</v>
          </cell>
          <cell r="K244">
            <v>0</v>
          </cell>
          <cell r="L244">
            <v>0</v>
          </cell>
          <cell r="M244">
            <v>1</v>
          </cell>
          <cell r="N244">
            <v>15</v>
          </cell>
          <cell r="O244">
            <v>0</v>
          </cell>
          <cell r="P244">
            <v>0</v>
          </cell>
          <cell r="Q244">
            <v>0</v>
          </cell>
          <cell r="R244">
            <v>0</v>
          </cell>
          <cell r="S244">
            <v>0</v>
          </cell>
          <cell r="T244">
            <v>0</v>
          </cell>
          <cell r="U244">
            <v>0</v>
          </cell>
        </row>
        <row r="245">
          <cell r="A245" t="str">
            <v>251601</v>
          </cell>
          <cell r="B245" t="str">
            <v>CHITTENANGO</v>
          </cell>
          <cell r="C245">
            <v>56</v>
          </cell>
          <cell r="D245">
            <v>0</v>
          </cell>
          <cell r="E245">
            <v>0</v>
          </cell>
          <cell r="F245">
            <v>0</v>
          </cell>
          <cell r="G245">
            <v>0</v>
          </cell>
          <cell r="H245">
            <v>56</v>
          </cell>
          <cell r="I245">
            <v>0</v>
          </cell>
          <cell r="J245">
            <v>0</v>
          </cell>
          <cell r="K245">
            <v>0</v>
          </cell>
          <cell r="L245">
            <v>0</v>
          </cell>
          <cell r="M245">
            <v>0</v>
          </cell>
          <cell r="N245">
            <v>0</v>
          </cell>
          <cell r="O245">
            <v>0</v>
          </cell>
          <cell r="P245">
            <v>0</v>
          </cell>
          <cell r="Q245">
            <v>0</v>
          </cell>
          <cell r="R245">
            <v>0</v>
          </cell>
          <cell r="S245">
            <v>0</v>
          </cell>
          <cell r="T245">
            <v>0</v>
          </cell>
          <cell r="U245">
            <v>0</v>
          </cell>
        </row>
        <row r="246">
          <cell r="A246" t="str">
            <v>260101</v>
          </cell>
          <cell r="B246" t="str">
            <v>BRIGHTON</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row>
        <row r="247">
          <cell r="A247" t="str">
            <v>260401</v>
          </cell>
          <cell r="B247" t="str">
            <v>GATES CHILI</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row>
        <row r="248">
          <cell r="A248" t="str">
            <v>260501</v>
          </cell>
          <cell r="B248" t="str">
            <v>GREECE</v>
          </cell>
          <cell r="C248">
            <v>338</v>
          </cell>
          <cell r="D248">
            <v>0</v>
          </cell>
          <cell r="E248">
            <v>250</v>
          </cell>
          <cell r="F248">
            <v>0</v>
          </cell>
          <cell r="G248">
            <v>0</v>
          </cell>
          <cell r="H248">
            <v>0</v>
          </cell>
          <cell r="I248">
            <v>0</v>
          </cell>
          <cell r="J248">
            <v>0</v>
          </cell>
          <cell r="K248">
            <v>88</v>
          </cell>
          <cell r="L248">
            <v>0</v>
          </cell>
          <cell r="M248">
            <v>0</v>
          </cell>
          <cell r="N248">
            <v>0</v>
          </cell>
          <cell r="O248">
            <v>0</v>
          </cell>
          <cell r="P248">
            <v>0</v>
          </cell>
          <cell r="Q248">
            <v>0</v>
          </cell>
          <cell r="R248">
            <v>0</v>
          </cell>
          <cell r="S248">
            <v>0</v>
          </cell>
          <cell r="T248">
            <v>0</v>
          </cell>
          <cell r="U248">
            <v>0</v>
          </cell>
        </row>
        <row r="249">
          <cell r="A249" t="str">
            <v>260801</v>
          </cell>
          <cell r="B249" t="str">
            <v>EAST IRONDEQUOIT</v>
          </cell>
          <cell r="C249">
            <v>59</v>
          </cell>
          <cell r="D249">
            <v>0</v>
          </cell>
          <cell r="E249">
            <v>53</v>
          </cell>
          <cell r="F249">
            <v>0</v>
          </cell>
          <cell r="G249">
            <v>0</v>
          </cell>
          <cell r="H249">
            <v>0</v>
          </cell>
          <cell r="I249">
            <v>0</v>
          </cell>
          <cell r="J249">
            <v>0</v>
          </cell>
          <cell r="K249">
            <v>6</v>
          </cell>
          <cell r="L249">
            <v>0</v>
          </cell>
          <cell r="M249">
            <v>0</v>
          </cell>
          <cell r="N249">
            <v>0</v>
          </cell>
          <cell r="O249">
            <v>0</v>
          </cell>
          <cell r="P249">
            <v>0</v>
          </cell>
          <cell r="Q249">
            <v>0</v>
          </cell>
          <cell r="R249">
            <v>0</v>
          </cell>
          <cell r="S249">
            <v>0</v>
          </cell>
          <cell r="T249">
            <v>0</v>
          </cell>
          <cell r="U249">
            <v>0</v>
          </cell>
        </row>
        <row r="250">
          <cell r="A250" t="str">
            <v>260803</v>
          </cell>
          <cell r="B250" t="str">
            <v>WEST IRONDEQUOIT</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row>
        <row r="251">
          <cell r="A251" t="str">
            <v>260901</v>
          </cell>
          <cell r="B251" t="str">
            <v>HONEOYE FALLS-LIMA</v>
          </cell>
          <cell r="C251">
            <v>28</v>
          </cell>
          <cell r="D251">
            <v>0</v>
          </cell>
          <cell r="E251">
            <v>0</v>
          </cell>
          <cell r="F251">
            <v>0</v>
          </cell>
          <cell r="G251">
            <v>0</v>
          </cell>
          <cell r="H251">
            <v>0</v>
          </cell>
          <cell r="I251">
            <v>0</v>
          </cell>
          <cell r="J251">
            <v>0</v>
          </cell>
          <cell r="K251">
            <v>28</v>
          </cell>
          <cell r="L251">
            <v>0</v>
          </cell>
          <cell r="M251">
            <v>0</v>
          </cell>
          <cell r="N251">
            <v>0</v>
          </cell>
          <cell r="O251">
            <v>0</v>
          </cell>
          <cell r="P251">
            <v>0</v>
          </cell>
          <cell r="Q251">
            <v>0</v>
          </cell>
          <cell r="R251">
            <v>0</v>
          </cell>
          <cell r="S251">
            <v>0</v>
          </cell>
          <cell r="T251">
            <v>0</v>
          </cell>
          <cell r="U251">
            <v>0</v>
          </cell>
        </row>
        <row r="252">
          <cell r="A252" t="str">
            <v>261001</v>
          </cell>
          <cell r="B252" t="str">
            <v>SPENCERPORT</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row>
        <row r="253">
          <cell r="A253" t="str">
            <v>261101</v>
          </cell>
          <cell r="B253" t="str">
            <v>HILTON</v>
          </cell>
          <cell r="C253">
            <v>87</v>
          </cell>
          <cell r="D253">
            <v>0</v>
          </cell>
          <cell r="E253">
            <v>72</v>
          </cell>
          <cell r="F253">
            <v>0</v>
          </cell>
          <cell r="G253">
            <v>0</v>
          </cell>
          <cell r="H253">
            <v>0</v>
          </cell>
          <cell r="I253">
            <v>0</v>
          </cell>
          <cell r="J253">
            <v>0</v>
          </cell>
          <cell r="K253">
            <v>15</v>
          </cell>
          <cell r="L253">
            <v>0</v>
          </cell>
          <cell r="M253">
            <v>0</v>
          </cell>
          <cell r="N253">
            <v>0</v>
          </cell>
          <cell r="O253">
            <v>0</v>
          </cell>
          <cell r="P253">
            <v>0</v>
          </cell>
          <cell r="Q253">
            <v>0</v>
          </cell>
          <cell r="R253">
            <v>0</v>
          </cell>
          <cell r="S253">
            <v>0</v>
          </cell>
          <cell r="T253">
            <v>0</v>
          </cell>
          <cell r="U253">
            <v>0</v>
          </cell>
        </row>
        <row r="254">
          <cell r="A254" t="str">
            <v>261201</v>
          </cell>
          <cell r="B254" t="str">
            <v>PENFIELD</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row>
        <row r="255">
          <cell r="A255" t="str">
            <v>261301</v>
          </cell>
          <cell r="B255" t="str">
            <v>FAIRPORT</v>
          </cell>
          <cell r="C255">
            <v>36</v>
          </cell>
          <cell r="D255">
            <v>0</v>
          </cell>
          <cell r="E255">
            <v>0</v>
          </cell>
          <cell r="F255">
            <v>0</v>
          </cell>
          <cell r="G255">
            <v>0</v>
          </cell>
          <cell r="H255">
            <v>0</v>
          </cell>
          <cell r="I255">
            <v>0</v>
          </cell>
          <cell r="J255">
            <v>0</v>
          </cell>
          <cell r="K255">
            <v>0</v>
          </cell>
          <cell r="L255">
            <v>0</v>
          </cell>
          <cell r="M255">
            <v>0</v>
          </cell>
          <cell r="N255">
            <v>36</v>
          </cell>
          <cell r="O255">
            <v>0</v>
          </cell>
          <cell r="P255">
            <v>0</v>
          </cell>
          <cell r="Q255">
            <v>0</v>
          </cell>
          <cell r="R255">
            <v>0</v>
          </cell>
          <cell r="S255">
            <v>0</v>
          </cell>
          <cell r="T255">
            <v>0</v>
          </cell>
          <cell r="U255">
            <v>0</v>
          </cell>
        </row>
        <row r="256">
          <cell r="A256" t="str">
            <v>261313</v>
          </cell>
          <cell r="B256" t="str">
            <v>EAST ROCHESTER</v>
          </cell>
          <cell r="C256">
            <v>41</v>
          </cell>
          <cell r="D256">
            <v>0</v>
          </cell>
          <cell r="E256">
            <v>39</v>
          </cell>
          <cell r="F256">
            <v>2</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row>
        <row r="257">
          <cell r="A257" t="str">
            <v>261401</v>
          </cell>
          <cell r="B257" t="str">
            <v>PITTSFORD</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row>
        <row r="258">
          <cell r="A258" t="str">
            <v>261501</v>
          </cell>
          <cell r="B258" t="str">
            <v>CHURCHVILLE CHILI</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row>
        <row r="259">
          <cell r="A259" t="str">
            <v>261600</v>
          </cell>
          <cell r="B259" t="str">
            <v>ROCHESTER</v>
          </cell>
          <cell r="C259">
            <v>2581</v>
          </cell>
          <cell r="D259">
            <v>8</v>
          </cell>
          <cell r="E259">
            <v>18</v>
          </cell>
          <cell r="F259">
            <v>2</v>
          </cell>
          <cell r="G259">
            <v>325</v>
          </cell>
          <cell r="H259">
            <v>721</v>
          </cell>
          <cell r="I259">
            <v>52</v>
          </cell>
          <cell r="J259">
            <v>175</v>
          </cell>
          <cell r="K259">
            <v>295</v>
          </cell>
          <cell r="L259">
            <v>0</v>
          </cell>
          <cell r="M259">
            <v>332</v>
          </cell>
          <cell r="N259">
            <v>649</v>
          </cell>
          <cell r="O259">
            <v>4</v>
          </cell>
          <cell r="P259">
            <v>0</v>
          </cell>
          <cell r="Q259">
            <v>0</v>
          </cell>
          <cell r="R259">
            <v>0</v>
          </cell>
          <cell r="S259">
            <v>0</v>
          </cell>
          <cell r="T259">
            <v>0</v>
          </cell>
          <cell r="U259">
            <v>0</v>
          </cell>
        </row>
        <row r="260">
          <cell r="A260" t="str">
            <v>261701</v>
          </cell>
          <cell r="B260" t="str">
            <v>RUSH HENRIETTA</v>
          </cell>
          <cell r="C260">
            <v>219</v>
          </cell>
          <cell r="D260">
            <v>0</v>
          </cell>
          <cell r="E260">
            <v>81</v>
          </cell>
          <cell r="F260">
            <v>0</v>
          </cell>
          <cell r="G260">
            <v>0</v>
          </cell>
          <cell r="H260">
            <v>0</v>
          </cell>
          <cell r="I260">
            <v>0</v>
          </cell>
          <cell r="J260">
            <v>0</v>
          </cell>
          <cell r="K260">
            <v>138</v>
          </cell>
          <cell r="L260">
            <v>0</v>
          </cell>
          <cell r="M260">
            <v>0</v>
          </cell>
          <cell r="N260">
            <v>0</v>
          </cell>
          <cell r="O260">
            <v>0</v>
          </cell>
          <cell r="P260">
            <v>0</v>
          </cell>
          <cell r="Q260">
            <v>0</v>
          </cell>
          <cell r="R260">
            <v>0</v>
          </cell>
          <cell r="S260">
            <v>0</v>
          </cell>
          <cell r="T260">
            <v>0</v>
          </cell>
          <cell r="U260">
            <v>0</v>
          </cell>
        </row>
        <row r="261">
          <cell r="A261" t="str">
            <v>261801</v>
          </cell>
          <cell r="B261" t="str">
            <v>BROCKPORT</v>
          </cell>
          <cell r="C261">
            <v>129</v>
          </cell>
          <cell r="D261">
            <v>0</v>
          </cell>
          <cell r="E261">
            <v>119</v>
          </cell>
          <cell r="F261">
            <v>0</v>
          </cell>
          <cell r="G261">
            <v>0</v>
          </cell>
          <cell r="H261">
            <v>0</v>
          </cell>
          <cell r="I261">
            <v>0</v>
          </cell>
          <cell r="J261">
            <v>0</v>
          </cell>
          <cell r="K261">
            <v>10</v>
          </cell>
          <cell r="L261">
            <v>0</v>
          </cell>
          <cell r="M261">
            <v>0</v>
          </cell>
          <cell r="N261">
            <v>0</v>
          </cell>
          <cell r="O261">
            <v>0</v>
          </cell>
          <cell r="P261">
            <v>0</v>
          </cell>
          <cell r="Q261">
            <v>0</v>
          </cell>
          <cell r="R261">
            <v>0</v>
          </cell>
          <cell r="S261">
            <v>0</v>
          </cell>
          <cell r="T261">
            <v>0</v>
          </cell>
          <cell r="U261">
            <v>0</v>
          </cell>
        </row>
        <row r="262">
          <cell r="A262" t="str">
            <v>261901</v>
          </cell>
          <cell r="B262" t="str">
            <v>WEBSTER</v>
          </cell>
          <cell r="C262">
            <v>161</v>
          </cell>
          <cell r="D262">
            <v>0</v>
          </cell>
          <cell r="E262">
            <v>145</v>
          </cell>
          <cell r="F262">
            <v>1</v>
          </cell>
          <cell r="G262">
            <v>0</v>
          </cell>
          <cell r="H262">
            <v>0</v>
          </cell>
          <cell r="I262">
            <v>0</v>
          </cell>
          <cell r="J262">
            <v>0</v>
          </cell>
          <cell r="K262">
            <v>15</v>
          </cell>
          <cell r="L262">
            <v>0</v>
          </cell>
          <cell r="M262">
            <v>0</v>
          </cell>
          <cell r="N262">
            <v>0</v>
          </cell>
          <cell r="O262">
            <v>0</v>
          </cell>
          <cell r="P262">
            <v>0</v>
          </cell>
          <cell r="Q262">
            <v>0</v>
          </cell>
          <cell r="R262">
            <v>0</v>
          </cell>
          <cell r="S262">
            <v>0</v>
          </cell>
          <cell r="T262">
            <v>0</v>
          </cell>
          <cell r="U262">
            <v>0</v>
          </cell>
        </row>
        <row r="263">
          <cell r="A263" t="str">
            <v>262001</v>
          </cell>
          <cell r="B263" t="str">
            <v>WHEATLAND CHILI</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row>
        <row r="264">
          <cell r="A264" t="str">
            <v>270100</v>
          </cell>
          <cell r="B264" t="str">
            <v>AMSTERDAM</v>
          </cell>
          <cell r="C264">
            <v>108</v>
          </cell>
          <cell r="D264">
            <v>0</v>
          </cell>
          <cell r="E264">
            <v>0</v>
          </cell>
          <cell r="F264">
            <v>0</v>
          </cell>
          <cell r="G264">
            <v>0</v>
          </cell>
          <cell r="H264">
            <v>47</v>
          </cell>
          <cell r="I264">
            <v>0</v>
          </cell>
          <cell r="J264">
            <v>0</v>
          </cell>
          <cell r="K264">
            <v>0</v>
          </cell>
          <cell r="L264">
            <v>0</v>
          </cell>
          <cell r="M264">
            <v>40</v>
          </cell>
          <cell r="N264">
            <v>21</v>
          </cell>
          <cell r="O264">
            <v>0</v>
          </cell>
          <cell r="P264">
            <v>0</v>
          </cell>
          <cell r="Q264">
            <v>0</v>
          </cell>
          <cell r="R264">
            <v>0</v>
          </cell>
          <cell r="S264">
            <v>0</v>
          </cell>
          <cell r="T264">
            <v>0</v>
          </cell>
          <cell r="U264">
            <v>0</v>
          </cell>
        </row>
        <row r="265">
          <cell r="A265" t="str">
            <v>270301</v>
          </cell>
          <cell r="B265" t="str">
            <v>CANAJOHARIE</v>
          </cell>
          <cell r="C265">
            <v>51</v>
          </cell>
          <cell r="D265">
            <v>0</v>
          </cell>
          <cell r="E265">
            <v>0</v>
          </cell>
          <cell r="F265">
            <v>0</v>
          </cell>
          <cell r="G265">
            <v>0</v>
          </cell>
          <cell r="H265">
            <v>27</v>
          </cell>
          <cell r="I265">
            <v>0</v>
          </cell>
          <cell r="J265">
            <v>18</v>
          </cell>
          <cell r="K265">
            <v>0</v>
          </cell>
          <cell r="L265">
            <v>0</v>
          </cell>
          <cell r="M265">
            <v>0</v>
          </cell>
          <cell r="N265">
            <v>5</v>
          </cell>
          <cell r="O265">
            <v>0</v>
          </cell>
          <cell r="P265">
            <v>0</v>
          </cell>
          <cell r="Q265">
            <v>0</v>
          </cell>
          <cell r="R265">
            <v>0</v>
          </cell>
          <cell r="S265">
            <v>0</v>
          </cell>
          <cell r="T265">
            <v>1</v>
          </cell>
          <cell r="U265">
            <v>0</v>
          </cell>
        </row>
        <row r="266">
          <cell r="A266" t="str">
            <v>270601</v>
          </cell>
          <cell r="B266" t="str">
            <v>FONDA FULTONVILLE</v>
          </cell>
          <cell r="C266">
            <v>53</v>
          </cell>
          <cell r="D266">
            <v>0</v>
          </cell>
          <cell r="E266">
            <v>0</v>
          </cell>
          <cell r="F266">
            <v>0</v>
          </cell>
          <cell r="G266">
            <v>0</v>
          </cell>
          <cell r="H266">
            <v>52</v>
          </cell>
          <cell r="I266">
            <v>0</v>
          </cell>
          <cell r="J266">
            <v>0</v>
          </cell>
          <cell r="K266">
            <v>0</v>
          </cell>
          <cell r="L266">
            <v>0</v>
          </cell>
          <cell r="M266">
            <v>0</v>
          </cell>
          <cell r="N266">
            <v>0</v>
          </cell>
          <cell r="O266">
            <v>0</v>
          </cell>
          <cell r="P266">
            <v>0</v>
          </cell>
          <cell r="Q266">
            <v>0</v>
          </cell>
          <cell r="R266">
            <v>0</v>
          </cell>
          <cell r="S266">
            <v>0</v>
          </cell>
          <cell r="T266">
            <v>1</v>
          </cell>
          <cell r="U266">
            <v>0</v>
          </cell>
        </row>
        <row r="267">
          <cell r="A267" t="str">
            <v>270701</v>
          </cell>
          <cell r="B267" t="str">
            <v>FORT PLAIN</v>
          </cell>
          <cell r="C267">
            <v>25</v>
          </cell>
          <cell r="D267">
            <v>0</v>
          </cell>
          <cell r="E267">
            <v>0</v>
          </cell>
          <cell r="F267">
            <v>0</v>
          </cell>
          <cell r="G267">
            <v>0</v>
          </cell>
          <cell r="H267">
            <v>22</v>
          </cell>
          <cell r="I267">
            <v>0</v>
          </cell>
          <cell r="J267">
            <v>0</v>
          </cell>
          <cell r="K267">
            <v>0</v>
          </cell>
          <cell r="L267">
            <v>0</v>
          </cell>
          <cell r="M267">
            <v>0</v>
          </cell>
          <cell r="N267">
            <v>0</v>
          </cell>
          <cell r="O267">
            <v>0</v>
          </cell>
          <cell r="P267">
            <v>0</v>
          </cell>
          <cell r="Q267">
            <v>0</v>
          </cell>
          <cell r="R267">
            <v>0</v>
          </cell>
          <cell r="S267">
            <v>0</v>
          </cell>
          <cell r="T267">
            <v>3</v>
          </cell>
          <cell r="U267">
            <v>0</v>
          </cell>
        </row>
        <row r="268">
          <cell r="A268" t="str">
            <v>271201</v>
          </cell>
          <cell r="B268" t="str">
            <v>OPPENHEIM-EPHRATAH-ST. JOHNSV</v>
          </cell>
          <cell r="C268">
            <v>29</v>
          </cell>
          <cell r="D268">
            <v>0</v>
          </cell>
          <cell r="E268">
            <v>0</v>
          </cell>
          <cell r="F268">
            <v>0</v>
          </cell>
          <cell r="G268">
            <v>0</v>
          </cell>
          <cell r="H268">
            <v>26</v>
          </cell>
          <cell r="I268">
            <v>0</v>
          </cell>
          <cell r="J268">
            <v>0</v>
          </cell>
          <cell r="K268">
            <v>0</v>
          </cell>
          <cell r="L268">
            <v>0</v>
          </cell>
          <cell r="M268">
            <v>0</v>
          </cell>
          <cell r="N268">
            <v>0</v>
          </cell>
          <cell r="O268">
            <v>0</v>
          </cell>
          <cell r="P268">
            <v>0</v>
          </cell>
          <cell r="Q268">
            <v>0</v>
          </cell>
          <cell r="R268">
            <v>0</v>
          </cell>
          <cell r="S268">
            <v>0</v>
          </cell>
          <cell r="T268">
            <v>3</v>
          </cell>
          <cell r="U268">
            <v>0</v>
          </cell>
        </row>
        <row r="269">
          <cell r="A269" t="str">
            <v>280100</v>
          </cell>
          <cell r="B269" t="str">
            <v>GLEN COVE</v>
          </cell>
          <cell r="C269">
            <v>37</v>
          </cell>
          <cell r="D269">
            <v>0</v>
          </cell>
          <cell r="E269">
            <v>0</v>
          </cell>
          <cell r="F269">
            <v>0</v>
          </cell>
          <cell r="G269">
            <v>0</v>
          </cell>
          <cell r="H269">
            <v>37</v>
          </cell>
          <cell r="I269">
            <v>0</v>
          </cell>
          <cell r="J269">
            <v>0</v>
          </cell>
          <cell r="K269">
            <v>0</v>
          </cell>
          <cell r="L269">
            <v>0</v>
          </cell>
          <cell r="M269">
            <v>0</v>
          </cell>
          <cell r="N269">
            <v>0</v>
          </cell>
          <cell r="O269">
            <v>0</v>
          </cell>
          <cell r="P269">
            <v>0</v>
          </cell>
          <cell r="Q269">
            <v>0</v>
          </cell>
          <cell r="R269">
            <v>0</v>
          </cell>
          <cell r="S269">
            <v>0</v>
          </cell>
          <cell r="T269">
            <v>0</v>
          </cell>
          <cell r="U269">
            <v>0</v>
          </cell>
        </row>
        <row r="270">
          <cell r="A270" t="str">
            <v>280201</v>
          </cell>
          <cell r="B270" t="str">
            <v>HEMPSTEAD</v>
          </cell>
          <cell r="C270">
            <v>206</v>
          </cell>
          <cell r="D270">
            <v>1</v>
          </cell>
          <cell r="E270">
            <v>183</v>
          </cell>
          <cell r="F270">
            <v>0</v>
          </cell>
          <cell r="G270">
            <v>0</v>
          </cell>
          <cell r="H270">
            <v>1</v>
          </cell>
          <cell r="I270">
            <v>0</v>
          </cell>
          <cell r="J270">
            <v>0</v>
          </cell>
          <cell r="K270">
            <v>0</v>
          </cell>
          <cell r="L270">
            <v>0</v>
          </cell>
          <cell r="M270">
            <v>0</v>
          </cell>
          <cell r="N270">
            <v>21</v>
          </cell>
          <cell r="O270">
            <v>0</v>
          </cell>
          <cell r="P270">
            <v>0</v>
          </cell>
          <cell r="Q270">
            <v>0</v>
          </cell>
          <cell r="R270">
            <v>0</v>
          </cell>
          <cell r="S270">
            <v>0</v>
          </cell>
          <cell r="T270">
            <v>0</v>
          </cell>
          <cell r="U270">
            <v>0</v>
          </cell>
        </row>
        <row r="271">
          <cell r="A271" t="str">
            <v>280202</v>
          </cell>
          <cell r="B271" t="str">
            <v>UNIONDALE</v>
          </cell>
          <cell r="C271">
            <v>253</v>
          </cell>
          <cell r="D271">
            <v>0</v>
          </cell>
          <cell r="E271">
            <v>0</v>
          </cell>
          <cell r="F271">
            <v>0</v>
          </cell>
          <cell r="G271">
            <v>0</v>
          </cell>
          <cell r="H271">
            <v>205</v>
          </cell>
          <cell r="I271">
            <v>0</v>
          </cell>
          <cell r="J271">
            <v>0</v>
          </cell>
          <cell r="K271">
            <v>0</v>
          </cell>
          <cell r="L271">
            <v>0</v>
          </cell>
          <cell r="M271">
            <v>0</v>
          </cell>
          <cell r="N271">
            <v>48</v>
          </cell>
          <cell r="O271">
            <v>0</v>
          </cell>
          <cell r="P271">
            <v>0</v>
          </cell>
          <cell r="Q271">
            <v>0</v>
          </cell>
          <cell r="R271">
            <v>0</v>
          </cell>
          <cell r="S271">
            <v>0</v>
          </cell>
          <cell r="T271">
            <v>0</v>
          </cell>
          <cell r="U271">
            <v>0</v>
          </cell>
        </row>
        <row r="272">
          <cell r="A272" t="str">
            <v>280203</v>
          </cell>
          <cell r="B272" t="str">
            <v>EAST MEADOW</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row>
        <row r="273">
          <cell r="A273" t="str">
            <v>280204</v>
          </cell>
          <cell r="B273" t="str">
            <v>NORTH BELLMORE</v>
          </cell>
          <cell r="C273">
            <v>65</v>
          </cell>
          <cell r="D273">
            <v>0</v>
          </cell>
          <cell r="E273">
            <v>0</v>
          </cell>
          <cell r="F273">
            <v>0</v>
          </cell>
          <cell r="G273">
            <v>0</v>
          </cell>
          <cell r="H273">
            <v>0</v>
          </cell>
          <cell r="I273">
            <v>0</v>
          </cell>
          <cell r="J273">
            <v>0</v>
          </cell>
          <cell r="K273">
            <v>65</v>
          </cell>
          <cell r="L273">
            <v>0</v>
          </cell>
          <cell r="M273">
            <v>0</v>
          </cell>
          <cell r="N273">
            <v>0</v>
          </cell>
          <cell r="O273">
            <v>0</v>
          </cell>
          <cell r="P273">
            <v>0</v>
          </cell>
          <cell r="Q273">
            <v>0</v>
          </cell>
          <cell r="R273">
            <v>0</v>
          </cell>
          <cell r="S273">
            <v>0</v>
          </cell>
          <cell r="T273">
            <v>0</v>
          </cell>
          <cell r="U273">
            <v>0</v>
          </cell>
        </row>
        <row r="274">
          <cell r="A274" t="str">
            <v>280205</v>
          </cell>
          <cell r="B274" t="str">
            <v>LEVITTOWN</v>
          </cell>
          <cell r="C274">
            <v>135</v>
          </cell>
          <cell r="D274">
            <v>0</v>
          </cell>
          <cell r="E274">
            <v>0</v>
          </cell>
          <cell r="F274">
            <v>0</v>
          </cell>
          <cell r="G274">
            <v>0</v>
          </cell>
          <cell r="H274">
            <v>0</v>
          </cell>
          <cell r="I274">
            <v>0</v>
          </cell>
          <cell r="J274">
            <v>0</v>
          </cell>
          <cell r="K274">
            <v>135</v>
          </cell>
          <cell r="L274">
            <v>0</v>
          </cell>
          <cell r="M274">
            <v>0</v>
          </cell>
          <cell r="N274">
            <v>0</v>
          </cell>
          <cell r="O274">
            <v>0</v>
          </cell>
          <cell r="P274">
            <v>0</v>
          </cell>
          <cell r="Q274">
            <v>0</v>
          </cell>
          <cell r="R274">
            <v>0</v>
          </cell>
          <cell r="S274">
            <v>0</v>
          </cell>
          <cell r="T274">
            <v>0</v>
          </cell>
          <cell r="U274">
            <v>0</v>
          </cell>
        </row>
        <row r="275">
          <cell r="A275" t="str">
            <v>280206</v>
          </cell>
          <cell r="B275" t="str">
            <v>SEAFORD</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row>
        <row r="276">
          <cell r="A276" t="str">
            <v>280207</v>
          </cell>
          <cell r="B276" t="str">
            <v>BELLMORE</v>
          </cell>
          <cell r="C276">
            <v>80</v>
          </cell>
          <cell r="D276">
            <v>0</v>
          </cell>
          <cell r="E276">
            <v>78</v>
          </cell>
          <cell r="F276">
            <v>2</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row>
        <row r="277">
          <cell r="A277" t="str">
            <v>280208</v>
          </cell>
          <cell r="B277" t="str">
            <v>ROOSEVELT</v>
          </cell>
          <cell r="C277">
            <v>147</v>
          </cell>
          <cell r="D277">
            <v>0</v>
          </cell>
          <cell r="E277">
            <v>0</v>
          </cell>
          <cell r="F277">
            <v>0</v>
          </cell>
          <cell r="G277">
            <v>2</v>
          </cell>
          <cell r="H277">
            <v>127</v>
          </cell>
          <cell r="I277">
            <v>0</v>
          </cell>
          <cell r="J277">
            <v>0</v>
          </cell>
          <cell r="K277">
            <v>0</v>
          </cell>
          <cell r="L277">
            <v>0</v>
          </cell>
          <cell r="M277">
            <v>18</v>
          </cell>
          <cell r="N277">
            <v>0</v>
          </cell>
          <cell r="O277">
            <v>0</v>
          </cell>
          <cell r="P277">
            <v>0</v>
          </cell>
          <cell r="Q277">
            <v>0</v>
          </cell>
          <cell r="R277">
            <v>0</v>
          </cell>
          <cell r="S277">
            <v>0</v>
          </cell>
          <cell r="T277">
            <v>0</v>
          </cell>
          <cell r="U277">
            <v>0</v>
          </cell>
        </row>
        <row r="278">
          <cell r="A278" t="str">
            <v>280209</v>
          </cell>
          <cell r="B278" t="str">
            <v>FREEPORT</v>
          </cell>
          <cell r="C278">
            <v>284</v>
          </cell>
          <cell r="D278">
            <v>0</v>
          </cell>
          <cell r="E278">
            <v>0</v>
          </cell>
          <cell r="F278">
            <v>0</v>
          </cell>
          <cell r="G278">
            <v>0</v>
          </cell>
          <cell r="H278">
            <v>0</v>
          </cell>
          <cell r="I278">
            <v>0</v>
          </cell>
          <cell r="J278">
            <v>0</v>
          </cell>
          <cell r="K278">
            <v>160</v>
          </cell>
          <cell r="L278">
            <v>0</v>
          </cell>
          <cell r="M278">
            <v>0</v>
          </cell>
          <cell r="N278">
            <v>124</v>
          </cell>
          <cell r="O278">
            <v>0</v>
          </cell>
          <cell r="P278">
            <v>0</v>
          </cell>
          <cell r="Q278">
            <v>0</v>
          </cell>
          <cell r="R278">
            <v>0</v>
          </cell>
          <cell r="S278">
            <v>0</v>
          </cell>
          <cell r="T278">
            <v>0</v>
          </cell>
          <cell r="U278">
            <v>0</v>
          </cell>
        </row>
        <row r="279">
          <cell r="A279" t="str">
            <v>280210</v>
          </cell>
          <cell r="B279" t="str">
            <v>BALDWIN</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row>
        <row r="280">
          <cell r="A280" t="str">
            <v>280211</v>
          </cell>
          <cell r="B280" t="str">
            <v>OCEANSIDE</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row>
        <row r="281">
          <cell r="A281" t="str">
            <v>280212</v>
          </cell>
          <cell r="B281" t="str">
            <v>MALVERNE</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row>
        <row r="282">
          <cell r="A282" t="str">
            <v>280213</v>
          </cell>
          <cell r="B282" t="str">
            <v>VALLEY STR HEMP 13</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row>
        <row r="283">
          <cell r="A283" t="str">
            <v>280214</v>
          </cell>
          <cell r="B283" t="str">
            <v>HEWLETT WOODMERE</v>
          </cell>
          <cell r="C283">
            <v>118</v>
          </cell>
          <cell r="D283">
            <v>0</v>
          </cell>
          <cell r="E283">
            <v>91</v>
          </cell>
          <cell r="F283">
            <v>0</v>
          </cell>
          <cell r="G283">
            <v>0</v>
          </cell>
          <cell r="H283">
            <v>0</v>
          </cell>
          <cell r="I283">
            <v>0</v>
          </cell>
          <cell r="J283">
            <v>0</v>
          </cell>
          <cell r="K283">
            <v>27</v>
          </cell>
          <cell r="L283">
            <v>0</v>
          </cell>
          <cell r="M283">
            <v>0</v>
          </cell>
          <cell r="N283">
            <v>0</v>
          </cell>
          <cell r="O283">
            <v>0</v>
          </cell>
          <cell r="P283">
            <v>0</v>
          </cell>
          <cell r="Q283">
            <v>0</v>
          </cell>
          <cell r="R283">
            <v>0</v>
          </cell>
          <cell r="S283">
            <v>0</v>
          </cell>
          <cell r="T283">
            <v>0</v>
          </cell>
          <cell r="U283">
            <v>0</v>
          </cell>
        </row>
        <row r="284">
          <cell r="A284" t="str">
            <v>280215</v>
          </cell>
          <cell r="B284" t="str">
            <v>LAWRENCE</v>
          </cell>
          <cell r="C284">
            <v>45</v>
          </cell>
          <cell r="D284">
            <v>0</v>
          </cell>
          <cell r="E284">
            <v>0</v>
          </cell>
          <cell r="F284">
            <v>0</v>
          </cell>
          <cell r="G284">
            <v>0</v>
          </cell>
          <cell r="H284">
            <v>0</v>
          </cell>
          <cell r="I284">
            <v>0</v>
          </cell>
          <cell r="J284">
            <v>0</v>
          </cell>
          <cell r="K284">
            <v>0</v>
          </cell>
          <cell r="L284">
            <v>0</v>
          </cell>
          <cell r="M284">
            <v>0</v>
          </cell>
          <cell r="N284">
            <v>44</v>
          </cell>
          <cell r="O284">
            <v>1</v>
          </cell>
          <cell r="P284">
            <v>0</v>
          </cell>
          <cell r="Q284">
            <v>0</v>
          </cell>
          <cell r="R284">
            <v>0</v>
          </cell>
          <cell r="S284">
            <v>0</v>
          </cell>
          <cell r="T284">
            <v>0</v>
          </cell>
          <cell r="U284">
            <v>0</v>
          </cell>
        </row>
        <row r="285">
          <cell r="A285" t="str">
            <v>280216</v>
          </cell>
          <cell r="B285" t="str">
            <v>ELMONT</v>
          </cell>
          <cell r="C285">
            <v>182</v>
          </cell>
          <cell r="D285">
            <v>0</v>
          </cell>
          <cell r="E285">
            <v>178</v>
          </cell>
          <cell r="F285">
            <v>0</v>
          </cell>
          <cell r="G285">
            <v>0</v>
          </cell>
          <cell r="H285">
            <v>0</v>
          </cell>
          <cell r="I285">
            <v>0</v>
          </cell>
          <cell r="J285">
            <v>0</v>
          </cell>
          <cell r="K285">
            <v>0</v>
          </cell>
          <cell r="L285">
            <v>0</v>
          </cell>
          <cell r="M285">
            <v>0</v>
          </cell>
          <cell r="N285">
            <v>4</v>
          </cell>
          <cell r="O285">
            <v>0</v>
          </cell>
          <cell r="P285">
            <v>0</v>
          </cell>
          <cell r="Q285">
            <v>0</v>
          </cell>
          <cell r="R285">
            <v>0</v>
          </cell>
          <cell r="S285">
            <v>0</v>
          </cell>
          <cell r="T285">
            <v>0</v>
          </cell>
          <cell r="U285">
            <v>0</v>
          </cell>
        </row>
        <row r="286">
          <cell r="A286" t="str">
            <v>280217</v>
          </cell>
          <cell r="B286" t="str">
            <v>FRANKLIN SQUARE</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row>
        <row r="287">
          <cell r="A287" t="str">
            <v>280218</v>
          </cell>
          <cell r="B287" t="str">
            <v>GARDEN CITY</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row>
        <row r="288">
          <cell r="A288" t="str">
            <v>280219</v>
          </cell>
          <cell r="B288" t="str">
            <v>EAST ROCKAWAY</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row>
        <row r="289">
          <cell r="A289" t="str">
            <v>280220</v>
          </cell>
          <cell r="B289" t="str">
            <v>LYNBROOK</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row>
        <row r="290">
          <cell r="A290" t="str">
            <v>280221</v>
          </cell>
          <cell r="B290" t="str">
            <v>ROCKVILLE CENTRE</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row>
        <row r="291">
          <cell r="A291" t="str">
            <v>280222</v>
          </cell>
          <cell r="B291" t="str">
            <v>FLORAL PARK</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row>
        <row r="292">
          <cell r="A292" t="str">
            <v>280223</v>
          </cell>
          <cell r="B292" t="str">
            <v>WANTAGH</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row>
        <row r="293">
          <cell r="A293" t="str">
            <v>280224</v>
          </cell>
          <cell r="B293" t="str">
            <v>VALLEY STR HEMP 24</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row>
        <row r="294">
          <cell r="A294" t="str">
            <v>280225</v>
          </cell>
          <cell r="B294" t="str">
            <v>MERRICK</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row>
        <row r="295">
          <cell r="A295" t="str">
            <v>280226</v>
          </cell>
          <cell r="B295" t="str">
            <v>ISLAND TREES</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row>
        <row r="296">
          <cell r="A296" t="str">
            <v>280227</v>
          </cell>
          <cell r="B296" t="str">
            <v>WEST HEMPSTEAD</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row>
        <row r="297">
          <cell r="A297" t="str">
            <v>280229</v>
          </cell>
          <cell r="B297" t="str">
            <v>NORTH MERRICK</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row>
        <row r="298">
          <cell r="A298" t="str">
            <v>280230</v>
          </cell>
          <cell r="B298" t="str">
            <v>VALLEY STR HEMP 30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row>
        <row r="299">
          <cell r="A299" t="str">
            <v>280231</v>
          </cell>
          <cell r="B299" t="str">
            <v>ISLAND PARK</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row>
        <row r="300">
          <cell r="A300" t="str">
            <v>280251</v>
          </cell>
          <cell r="B300" t="str">
            <v>VALLEY STREAM CHS</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row>
        <row r="301">
          <cell r="A301" t="str">
            <v>280252</v>
          </cell>
          <cell r="B301" t="str">
            <v>SEWANHAKA</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row>
        <row r="302">
          <cell r="A302" t="str">
            <v>280253</v>
          </cell>
          <cell r="B302" t="str">
            <v>BELLMORE-MERRICK</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row>
        <row r="303">
          <cell r="A303" t="str">
            <v>280300</v>
          </cell>
          <cell r="B303" t="str">
            <v>LONG BEACH</v>
          </cell>
          <cell r="C303">
            <v>135</v>
          </cell>
          <cell r="D303">
            <v>0</v>
          </cell>
          <cell r="E303">
            <v>112</v>
          </cell>
          <cell r="F303">
            <v>2</v>
          </cell>
          <cell r="G303">
            <v>0</v>
          </cell>
          <cell r="H303">
            <v>0</v>
          </cell>
          <cell r="I303">
            <v>0</v>
          </cell>
          <cell r="J303">
            <v>0</v>
          </cell>
          <cell r="K303">
            <v>21</v>
          </cell>
          <cell r="L303">
            <v>0</v>
          </cell>
          <cell r="M303">
            <v>0</v>
          </cell>
          <cell r="N303">
            <v>0</v>
          </cell>
          <cell r="O303">
            <v>0</v>
          </cell>
          <cell r="P303">
            <v>0</v>
          </cell>
          <cell r="Q303">
            <v>0</v>
          </cell>
          <cell r="R303">
            <v>0</v>
          </cell>
          <cell r="S303">
            <v>0</v>
          </cell>
          <cell r="T303">
            <v>0</v>
          </cell>
          <cell r="U303">
            <v>0</v>
          </cell>
        </row>
        <row r="304">
          <cell r="A304" t="str">
            <v>280401</v>
          </cell>
          <cell r="B304" t="str">
            <v>WESTBURY</v>
          </cell>
          <cell r="C304">
            <v>188</v>
          </cell>
          <cell r="D304">
            <v>0</v>
          </cell>
          <cell r="E304">
            <v>180</v>
          </cell>
          <cell r="F304">
            <v>1</v>
          </cell>
          <cell r="G304">
            <v>0</v>
          </cell>
          <cell r="H304">
            <v>0</v>
          </cell>
          <cell r="I304">
            <v>0</v>
          </cell>
          <cell r="J304">
            <v>0</v>
          </cell>
          <cell r="K304">
            <v>0</v>
          </cell>
          <cell r="L304">
            <v>0</v>
          </cell>
          <cell r="M304">
            <v>0</v>
          </cell>
          <cell r="N304">
            <v>7</v>
          </cell>
          <cell r="O304">
            <v>0</v>
          </cell>
          <cell r="P304">
            <v>0</v>
          </cell>
          <cell r="Q304">
            <v>0</v>
          </cell>
          <cell r="R304">
            <v>0</v>
          </cell>
          <cell r="S304">
            <v>0</v>
          </cell>
          <cell r="T304">
            <v>0</v>
          </cell>
          <cell r="U304">
            <v>0</v>
          </cell>
        </row>
        <row r="305">
          <cell r="A305" t="str">
            <v>280402</v>
          </cell>
          <cell r="B305" t="str">
            <v>EAST WILLISTON</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row>
        <row r="306">
          <cell r="A306" t="str">
            <v>280403</v>
          </cell>
          <cell r="B306" t="str">
            <v>ROSLYN</v>
          </cell>
          <cell r="C306">
            <v>18</v>
          </cell>
          <cell r="D306">
            <v>0</v>
          </cell>
          <cell r="E306">
            <v>18</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row>
        <row r="307">
          <cell r="A307" t="str">
            <v>280404</v>
          </cell>
          <cell r="B307" t="str">
            <v>PORT WASHINGTON</v>
          </cell>
          <cell r="C307">
            <v>172</v>
          </cell>
          <cell r="D307">
            <v>0</v>
          </cell>
          <cell r="E307">
            <v>0</v>
          </cell>
          <cell r="F307">
            <v>0</v>
          </cell>
          <cell r="G307">
            <v>0</v>
          </cell>
          <cell r="H307">
            <v>64</v>
          </cell>
          <cell r="I307">
            <v>0</v>
          </cell>
          <cell r="J307">
            <v>0</v>
          </cell>
          <cell r="K307">
            <v>0</v>
          </cell>
          <cell r="L307">
            <v>0</v>
          </cell>
          <cell r="M307">
            <v>0</v>
          </cell>
          <cell r="N307">
            <v>107</v>
          </cell>
          <cell r="O307">
            <v>1</v>
          </cell>
          <cell r="P307">
            <v>0</v>
          </cell>
          <cell r="Q307">
            <v>0</v>
          </cell>
          <cell r="R307">
            <v>0</v>
          </cell>
          <cell r="S307">
            <v>0</v>
          </cell>
          <cell r="T307">
            <v>0</v>
          </cell>
          <cell r="U307">
            <v>0</v>
          </cell>
        </row>
        <row r="308">
          <cell r="A308" t="str">
            <v>280405</v>
          </cell>
          <cell r="B308" t="str">
            <v>NEW HYDE PARK</v>
          </cell>
          <cell r="C308">
            <v>69</v>
          </cell>
          <cell r="D308">
            <v>0</v>
          </cell>
          <cell r="E308">
            <v>69</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row>
        <row r="309">
          <cell r="A309" t="str">
            <v>280406</v>
          </cell>
          <cell r="B309" t="str">
            <v>MANHASSET</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row>
        <row r="310">
          <cell r="A310" t="str">
            <v>280407</v>
          </cell>
          <cell r="B310" t="str">
            <v>GREAT NECK</v>
          </cell>
          <cell r="C310">
            <v>267</v>
          </cell>
          <cell r="D310">
            <v>0</v>
          </cell>
          <cell r="E310">
            <v>250</v>
          </cell>
          <cell r="F310">
            <v>0</v>
          </cell>
          <cell r="G310">
            <v>0</v>
          </cell>
          <cell r="H310">
            <v>2</v>
          </cell>
          <cell r="I310">
            <v>0</v>
          </cell>
          <cell r="J310">
            <v>0</v>
          </cell>
          <cell r="K310">
            <v>15</v>
          </cell>
          <cell r="L310">
            <v>0</v>
          </cell>
          <cell r="M310">
            <v>0</v>
          </cell>
          <cell r="N310">
            <v>0</v>
          </cell>
          <cell r="O310">
            <v>0</v>
          </cell>
          <cell r="P310">
            <v>0</v>
          </cell>
          <cell r="Q310">
            <v>0</v>
          </cell>
          <cell r="R310">
            <v>0</v>
          </cell>
          <cell r="S310">
            <v>0</v>
          </cell>
          <cell r="T310">
            <v>0</v>
          </cell>
          <cell r="U310">
            <v>0</v>
          </cell>
        </row>
        <row r="311">
          <cell r="A311" t="str">
            <v>280409</v>
          </cell>
          <cell r="B311" t="str">
            <v>HERRICKS</v>
          </cell>
          <cell r="C311">
            <v>55</v>
          </cell>
          <cell r="D311">
            <v>0</v>
          </cell>
          <cell r="E311">
            <v>0</v>
          </cell>
          <cell r="F311">
            <v>0</v>
          </cell>
          <cell r="G311">
            <v>0</v>
          </cell>
          <cell r="H311">
            <v>0</v>
          </cell>
          <cell r="I311">
            <v>0</v>
          </cell>
          <cell r="J311">
            <v>0</v>
          </cell>
          <cell r="K311">
            <v>55</v>
          </cell>
          <cell r="L311">
            <v>0</v>
          </cell>
          <cell r="M311">
            <v>0</v>
          </cell>
          <cell r="N311">
            <v>0</v>
          </cell>
          <cell r="O311">
            <v>0</v>
          </cell>
          <cell r="P311">
            <v>0</v>
          </cell>
          <cell r="Q311">
            <v>0</v>
          </cell>
          <cell r="R311">
            <v>0</v>
          </cell>
          <cell r="S311">
            <v>0</v>
          </cell>
          <cell r="T311">
            <v>0</v>
          </cell>
          <cell r="U311">
            <v>0</v>
          </cell>
        </row>
        <row r="312">
          <cell r="A312" t="str">
            <v>280410</v>
          </cell>
          <cell r="B312" t="str">
            <v>MINEOLA</v>
          </cell>
          <cell r="C312">
            <v>58</v>
          </cell>
          <cell r="D312">
            <v>0</v>
          </cell>
          <cell r="E312">
            <v>0</v>
          </cell>
          <cell r="F312">
            <v>0</v>
          </cell>
          <cell r="G312">
            <v>0</v>
          </cell>
          <cell r="H312">
            <v>0</v>
          </cell>
          <cell r="I312">
            <v>0</v>
          </cell>
          <cell r="J312">
            <v>0</v>
          </cell>
          <cell r="K312">
            <v>0</v>
          </cell>
          <cell r="L312">
            <v>0</v>
          </cell>
          <cell r="M312">
            <v>7</v>
          </cell>
          <cell r="N312">
            <v>51</v>
          </cell>
          <cell r="O312">
            <v>0</v>
          </cell>
          <cell r="P312">
            <v>0</v>
          </cell>
          <cell r="Q312">
            <v>0</v>
          </cell>
          <cell r="R312">
            <v>0</v>
          </cell>
          <cell r="S312">
            <v>0</v>
          </cell>
          <cell r="T312">
            <v>0</v>
          </cell>
          <cell r="U312">
            <v>0</v>
          </cell>
        </row>
        <row r="313">
          <cell r="A313" t="str">
            <v>280411</v>
          </cell>
          <cell r="B313" t="str">
            <v>CARLE PLACE</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row>
        <row r="314">
          <cell r="A314" t="str">
            <v>280501</v>
          </cell>
          <cell r="B314" t="str">
            <v>NORTH SHORE</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row>
        <row r="315">
          <cell r="A315" t="str">
            <v>280502</v>
          </cell>
          <cell r="B315" t="str">
            <v>SYOSSET</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row>
        <row r="316">
          <cell r="A316" t="str">
            <v>280503</v>
          </cell>
          <cell r="B316" t="str">
            <v>LOCUST VALLEY</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row>
        <row r="317">
          <cell r="A317" t="str">
            <v>280504</v>
          </cell>
          <cell r="B317" t="str">
            <v>PLAINVIEW</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row>
        <row r="318">
          <cell r="A318" t="str">
            <v>280506</v>
          </cell>
          <cell r="B318" t="str">
            <v>OYSTER BAY</v>
          </cell>
          <cell r="C318">
            <v>35</v>
          </cell>
          <cell r="D318">
            <v>0</v>
          </cell>
          <cell r="E318">
            <v>35</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row>
        <row r="319">
          <cell r="A319" t="str">
            <v>280515</v>
          </cell>
          <cell r="B319" t="str">
            <v>JERICHO</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row>
        <row r="320">
          <cell r="A320" t="str">
            <v>280517</v>
          </cell>
          <cell r="B320" t="str">
            <v>HICKSVILLE</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row>
        <row r="321">
          <cell r="A321" t="str">
            <v>280518</v>
          </cell>
          <cell r="B321" t="str">
            <v>PLAINEDGE</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row>
        <row r="322">
          <cell r="A322" t="str">
            <v>280521</v>
          </cell>
          <cell r="B322" t="str">
            <v>BETHPAGE</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row>
        <row r="323">
          <cell r="A323" t="str">
            <v>280522</v>
          </cell>
          <cell r="B323" t="str">
            <v>FARMINGDALE</v>
          </cell>
          <cell r="C323">
            <v>150</v>
          </cell>
          <cell r="D323">
            <v>0</v>
          </cell>
          <cell r="E323">
            <v>0</v>
          </cell>
          <cell r="F323">
            <v>0</v>
          </cell>
          <cell r="G323">
            <v>0</v>
          </cell>
          <cell r="H323">
            <v>0</v>
          </cell>
          <cell r="I323">
            <v>0</v>
          </cell>
          <cell r="J323">
            <v>0</v>
          </cell>
          <cell r="K323">
            <v>150</v>
          </cell>
          <cell r="L323">
            <v>0</v>
          </cell>
          <cell r="M323">
            <v>0</v>
          </cell>
          <cell r="N323">
            <v>0</v>
          </cell>
          <cell r="O323">
            <v>0</v>
          </cell>
          <cell r="P323">
            <v>0</v>
          </cell>
          <cell r="Q323">
            <v>0</v>
          </cell>
          <cell r="R323">
            <v>0</v>
          </cell>
          <cell r="S323">
            <v>0</v>
          </cell>
          <cell r="T323">
            <v>0</v>
          </cell>
          <cell r="U323">
            <v>0</v>
          </cell>
        </row>
        <row r="324">
          <cell r="A324" t="str">
            <v>280523</v>
          </cell>
          <cell r="B324" t="str">
            <v>MASSAPEQUA</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row>
        <row r="325">
          <cell r="A325" t="str">
            <v>300000</v>
          </cell>
          <cell r="B325" t="str">
            <v>NYC CITY-WIDE PUBLIC</v>
          </cell>
          <cell r="C325">
            <v>65008</v>
          </cell>
          <cell r="D325">
            <v>0</v>
          </cell>
          <cell r="E325">
            <v>56</v>
          </cell>
          <cell r="F325">
            <v>0</v>
          </cell>
          <cell r="G325">
            <v>1918</v>
          </cell>
          <cell r="H325">
            <v>19007</v>
          </cell>
          <cell r="I325">
            <v>0</v>
          </cell>
          <cell r="J325">
            <v>0</v>
          </cell>
          <cell r="K325">
            <v>1641</v>
          </cell>
          <cell r="L325">
            <v>0</v>
          </cell>
          <cell r="M325">
            <v>11054</v>
          </cell>
          <cell r="N325">
            <v>31332</v>
          </cell>
          <cell r="O325">
            <v>0</v>
          </cell>
          <cell r="P325">
            <v>0</v>
          </cell>
          <cell r="Q325">
            <v>0</v>
          </cell>
          <cell r="R325">
            <v>0</v>
          </cell>
          <cell r="S325">
            <v>0</v>
          </cell>
          <cell r="T325">
            <v>0</v>
          </cell>
          <cell r="U325">
            <v>0</v>
          </cell>
        </row>
        <row r="326">
          <cell r="A326" t="str">
            <v>400301</v>
          </cell>
          <cell r="B326" t="str">
            <v>LEWISTON PORTER</v>
          </cell>
          <cell r="C326">
            <v>73</v>
          </cell>
          <cell r="D326">
            <v>0</v>
          </cell>
          <cell r="E326">
            <v>0</v>
          </cell>
          <cell r="F326">
            <v>0</v>
          </cell>
          <cell r="G326">
            <v>0</v>
          </cell>
          <cell r="H326">
            <v>0</v>
          </cell>
          <cell r="I326">
            <v>0</v>
          </cell>
          <cell r="J326">
            <v>0</v>
          </cell>
          <cell r="K326">
            <v>62</v>
          </cell>
          <cell r="L326">
            <v>11</v>
          </cell>
          <cell r="M326">
            <v>0</v>
          </cell>
          <cell r="N326">
            <v>0</v>
          </cell>
          <cell r="O326">
            <v>0</v>
          </cell>
          <cell r="P326">
            <v>0</v>
          </cell>
          <cell r="Q326">
            <v>0</v>
          </cell>
          <cell r="R326">
            <v>0</v>
          </cell>
          <cell r="S326">
            <v>0</v>
          </cell>
          <cell r="T326">
            <v>0</v>
          </cell>
          <cell r="U326">
            <v>0</v>
          </cell>
        </row>
        <row r="327">
          <cell r="A327" t="str">
            <v>400400</v>
          </cell>
          <cell r="B327" t="str">
            <v>LOCKPORT</v>
          </cell>
          <cell r="C327">
            <v>144</v>
          </cell>
          <cell r="D327">
            <v>0</v>
          </cell>
          <cell r="E327">
            <v>0</v>
          </cell>
          <cell r="F327">
            <v>0</v>
          </cell>
          <cell r="G327">
            <v>0</v>
          </cell>
          <cell r="H327">
            <v>0</v>
          </cell>
          <cell r="I327">
            <v>0</v>
          </cell>
          <cell r="J327">
            <v>2</v>
          </cell>
          <cell r="K327">
            <v>103</v>
          </cell>
          <cell r="L327">
            <v>0</v>
          </cell>
          <cell r="M327">
            <v>0</v>
          </cell>
          <cell r="N327">
            <v>38</v>
          </cell>
          <cell r="O327">
            <v>1</v>
          </cell>
          <cell r="P327">
            <v>0</v>
          </cell>
          <cell r="Q327">
            <v>0</v>
          </cell>
          <cell r="R327">
            <v>0</v>
          </cell>
          <cell r="S327">
            <v>0</v>
          </cell>
          <cell r="T327">
            <v>0</v>
          </cell>
          <cell r="U327">
            <v>0</v>
          </cell>
        </row>
        <row r="328">
          <cell r="A328" t="str">
            <v>400601</v>
          </cell>
          <cell r="B328" t="str">
            <v>NEWFANE</v>
          </cell>
          <cell r="C328">
            <v>59</v>
          </cell>
          <cell r="D328">
            <v>0</v>
          </cell>
          <cell r="E328">
            <v>46</v>
          </cell>
          <cell r="F328">
            <v>0</v>
          </cell>
          <cell r="G328">
            <v>0</v>
          </cell>
          <cell r="H328">
            <v>0</v>
          </cell>
          <cell r="I328">
            <v>0</v>
          </cell>
          <cell r="J328">
            <v>0</v>
          </cell>
          <cell r="K328">
            <v>13</v>
          </cell>
          <cell r="L328">
            <v>0</v>
          </cell>
          <cell r="M328">
            <v>0</v>
          </cell>
          <cell r="N328">
            <v>0</v>
          </cell>
          <cell r="O328">
            <v>0</v>
          </cell>
          <cell r="P328">
            <v>0</v>
          </cell>
          <cell r="Q328">
            <v>0</v>
          </cell>
          <cell r="R328">
            <v>0</v>
          </cell>
          <cell r="S328">
            <v>0</v>
          </cell>
          <cell r="T328">
            <v>0</v>
          </cell>
          <cell r="U328">
            <v>0</v>
          </cell>
        </row>
        <row r="329">
          <cell r="A329" t="str">
            <v>400701</v>
          </cell>
          <cell r="B329" t="str">
            <v>NIAGARA WHEATFIELD</v>
          </cell>
          <cell r="C329">
            <v>114</v>
          </cell>
          <cell r="D329">
            <v>0</v>
          </cell>
          <cell r="E329">
            <v>0</v>
          </cell>
          <cell r="F329">
            <v>0</v>
          </cell>
          <cell r="G329">
            <v>0</v>
          </cell>
          <cell r="H329">
            <v>0</v>
          </cell>
          <cell r="I329">
            <v>0</v>
          </cell>
          <cell r="J329">
            <v>0</v>
          </cell>
          <cell r="K329">
            <v>0</v>
          </cell>
          <cell r="L329">
            <v>0</v>
          </cell>
          <cell r="M329">
            <v>0</v>
          </cell>
          <cell r="N329">
            <v>113</v>
          </cell>
          <cell r="O329">
            <v>0</v>
          </cell>
          <cell r="P329">
            <v>0</v>
          </cell>
          <cell r="Q329">
            <v>0</v>
          </cell>
          <cell r="R329">
            <v>0</v>
          </cell>
          <cell r="S329">
            <v>0</v>
          </cell>
          <cell r="T329">
            <v>1</v>
          </cell>
          <cell r="U329">
            <v>0</v>
          </cell>
        </row>
        <row r="330">
          <cell r="A330" t="str">
            <v>400800</v>
          </cell>
          <cell r="B330" t="str">
            <v>NIAGARA FALLS</v>
          </cell>
          <cell r="C330">
            <v>410</v>
          </cell>
          <cell r="D330">
            <v>0</v>
          </cell>
          <cell r="E330">
            <v>0</v>
          </cell>
          <cell r="F330">
            <v>0</v>
          </cell>
          <cell r="G330">
            <v>104</v>
          </cell>
          <cell r="H330">
            <v>295</v>
          </cell>
          <cell r="I330">
            <v>5</v>
          </cell>
          <cell r="J330">
            <v>0</v>
          </cell>
          <cell r="K330">
            <v>0</v>
          </cell>
          <cell r="L330">
            <v>0</v>
          </cell>
          <cell r="M330">
            <v>0</v>
          </cell>
          <cell r="N330">
            <v>6</v>
          </cell>
          <cell r="O330">
            <v>0</v>
          </cell>
          <cell r="P330">
            <v>0</v>
          </cell>
          <cell r="Q330">
            <v>0</v>
          </cell>
          <cell r="R330">
            <v>0</v>
          </cell>
          <cell r="S330">
            <v>0</v>
          </cell>
          <cell r="T330">
            <v>0</v>
          </cell>
          <cell r="U330">
            <v>0</v>
          </cell>
        </row>
        <row r="331">
          <cell r="A331" t="str">
            <v>400900</v>
          </cell>
          <cell r="B331" t="str">
            <v>NORTH TONAWANDA</v>
          </cell>
          <cell r="C331">
            <v>128</v>
          </cell>
          <cell r="D331">
            <v>0</v>
          </cell>
          <cell r="E331">
            <v>0</v>
          </cell>
          <cell r="F331">
            <v>0</v>
          </cell>
          <cell r="G331">
            <v>0</v>
          </cell>
          <cell r="H331">
            <v>0</v>
          </cell>
          <cell r="I331">
            <v>0</v>
          </cell>
          <cell r="J331">
            <v>0</v>
          </cell>
          <cell r="K331">
            <v>91</v>
          </cell>
          <cell r="L331">
            <v>0</v>
          </cell>
          <cell r="M331">
            <v>0</v>
          </cell>
          <cell r="N331">
            <v>37</v>
          </cell>
          <cell r="O331">
            <v>0</v>
          </cell>
          <cell r="P331">
            <v>0</v>
          </cell>
          <cell r="Q331">
            <v>0</v>
          </cell>
          <cell r="R331">
            <v>0</v>
          </cell>
          <cell r="S331">
            <v>0</v>
          </cell>
          <cell r="T331">
            <v>0</v>
          </cell>
          <cell r="U331">
            <v>0</v>
          </cell>
        </row>
        <row r="332">
          <cell r="A332" t="str">
            <v>401001</v>
          </cell>
          <cell r="B332" t="str">
            <v>STARPOINT</v>
          </cell>
          <cell r="C332">
            <v>35</v>
          </cell>
          <cell r="D332">
            <v>0</v>
          </cell>
          <cell r="E332">
            <v>0</v>
          </cell>
          <cell r="F332">
            <v>0</v>
          </cell>
          <cell r="G332">
            <v>0</v>
          </cell>
          <cell r="H332">
            <v>0</v>
          </cell>
          <cell r="I332">
            <v>0</v>
          </cell>
          <cell r="J332">
            <v>0</v>
          </cell>
          <cell r="K332">
            <v>35</v>
          </cell>
          <cell r="L332">
            <v>0</v>
          </cell>
          <cell r="M332">
            <v>0</v>
          </cell>
          <cell r="N332">
            <v>0</v>
          </cell>
          <cell r="O332">
            <v>0</v>
          </cell>
          <cell r="P332">
            <v>0</v>
          </cell>
          <cell r="Q332">
            <v>0</v>
          </cell>
          <cell r="R332">
            <v>0</v>
          </cell>
          <cell r="S332">
            <v>0</v>
          </cell>
          <cell r="T332">
            <v>0</v>
          </cell>
          <cell r="U332">
            <v>0</v>
          </cell>
        </row>
        <row r="333">
          <cell r="A333" t="str">
            <v>401201</v>
          </cell>
          <cell r="B333" t="str">
            <v>ROYALTON HARTLAND</v>
          </cell>
          <cell r="C333">
            <v>52</v>
          </cell>
          <cell r="D333">
            <v>0</v>
          </cell>
          <cell r="E333">
            <v>49</v>
          </cell>
          <cell r="F333">
            <v>0</v>
          </cell>
          <cell r="G333">
            <v>0</v>
          </cell>
          <cell r="H333">
            <v>0</v>
          </cell>
          <cell r="I333">
            <v>0</v>
          </cell>
          <cell r="J333">
            <v>0</v>
          </cell>
          <cell r="K333">
            <v>0</v>
          </cell>
          <cell r="L333">
            <v>0</v>
          </cell>
          <cell r="M333">
            <v>0</v>
          </cell>
          <cell r="N333">
            <v>0</v>
          </cell>
          <cell r="O333">
            <v>0</v>
          </cell>
          <cell r="P333">
            <v>0</v>
          </cell>
          <cell r="Q333">
            <v>3</v>
          </cell>
          <cell r="R333">
            <v>0</v>
          </cell>
          <cell r="S333">
            <v>0</v>
          </cell>
          <cell r="T333">
            <v>0</v>
          </cell>
          <cell r="U333">
            <v>0</v>
          </cell>
        </row>
        <row r="334">
          <cell r="A334" t="str">
            <v>401301</v>
          </cell>
          <cell r="B334" t="str">
            <v>BARKER</v>
          </cell>
          <cell r="C334">
            <v>23</v>
          </cell>
          <cell r="D334">
            <v>0</v>
          </cell>
          <cell r="E334">
            <v>23</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row>
        <row r="335">
          <cell r="A335" t="str">
            <v>401501</v>
          </cell>
          <cell r="B335" t="str">
            <v>WILSON</v>
          </cell>
          <cell r="C335">
            <v>35</v>
          </cell>
          <cell r="D335">
            <v>0</v>
          </cell>
          <cell r="E335">
            <v>0</v>
          </cell>
          <cell r="F335">
            <v>0</v>
          </cell>
          <cell r="G335">
            <v>0</v>
          </cell>
          <cell r="H335">
            <v>19</v>
          </cell>
          <cell r="I335">
            <v>0</v>
          </cell>
          <cell r="J335">
            <v>0</v>
          </cell>
          <cell r="K335">
            <v>0</v>
          </cell>
          <cell r="L335">
            <v>0</v>
          </cell>
          <cell r="M335">
            <v>0</v>
          </cell>
          <cell r="N335">
            <v>16</v>
          </cell>
          <cell r="O335">
            <v>0</v>
          </cell>
          <cell r="P335">
            <v>0</v>
          </cell>
          <cell r="Q335">
            <v>0</v>
          </cell>
          <cell r="R335">
            <v>0</v>
          </cell>
          <cell r="S335">
            <v>0</v>
          </cell>
          <cell r="T335">
            <v>0</v>
          </cell>
          <cell r="U335">
            <v>0</v>
          </cell>
        </row>
        <row r="336">
          <cell r="A336" t="str">
            <v>410401</v>
          </cell>
          <cell r="B336" t="str">
            <v>ADIRONDACK</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row>
        <row r="337">
          <cell r="A337" t="str">
            <v>410601</v>
          </cell>
          <cell r="B337" t="str">
            <v>CAMDEN</v>
          </cell>
          <cell r="C337">
            <v>69</v>
          </cell>
          <cell r="D337">
            <v>0</v>
          </cell>
          <cell r="E337">
            <v>67</v>
          </cell>
          <cell r="F337">
            <v>0</v>
          </cell>
          <cell r="G337">
            <v>0</v>
          </cell>
          <cell r="H337">
            <v>1</v>
          </cell>
          <cell r="I337">
            <v>0</v>
          </cell>
          <cell r="J337">
            <v>0</v>
          </cell>
          <cell r="K337">
            <v>0</v>
          </cell>
          <cell r="L337">
            <v>0</v>
          </cell>
          <cell r="M337">
            <v>0</v>
          </cell>
          <cell r="N337">
            <v>0</v>
          </cell>
          <cell r="O337">
            <v>0</v>
          </cell>
          <cell r="P337">
            <v>0</v>
          </cell>
          <cell r="Q337">
            <v>1</v>
          </cell>
          <cell r="R337">
            <v>0</v>
          </cell>
          <cell r="S337">
            <v>0</v>
          </cell>
          <cell r="T337">
            <v>0</v>
          </cell>
          <cell r="U337">
            <v>0</v>
          </cell>
        </row>
        <row r="338">
          <cell r="A338" t="str">
            <v>411101</v>
          </cell>
          <cell r="B338" t="str">
            <v>CLINTON</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row>
        <row r="339">
          <cell r="A339" t="str">
            <v>411501</v>
          </cell>
          <cell r="B339" t="str">
            <v>NEW HARTFORD</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row>
        <row r="340">
          <cell r="A340" t="str">
            <v>411504</v>
          </cell>
          <cell r="B340" t="str">
            <v>NEW YORK MILLS</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row>
        <row r="341">
          <cell r="A341" t="str">
            <v>411603</v>
          </cell>
          <cell r="B341" t="str">
            <v>SAUQUOIT VALLEY</v>
          </cell>
          <cell r="C341">
            <v>20</v>
          </cell>
          <cell r="D341">
            <v>0</v>
          </cell>
          <cell r="E341">
            <v>0</v>
          </cell>
          <cell r="F341">
            <v>0</v>
          </cell>
          <cell r="G341">
            <v>0</v>
          </cell>
          <cell r="H341">
            <v>0</v>
          </cell>
          <cell r="I341">
            <v>0</v>
          </cell>
          <cell r="J341">
            <v>0</v>
          </cell>
          <cell r="K341">
            <v>20</v>
          </cell>
          <cell r="L341">
            <v>0</v>
          </cell>
          <cell r="M341">
            <v>0</v>
          </cell>
          <cell r="N341">
            <v>0</v>
          </cell>
          <cell r="O341">
            <v>0</v>
          </cell>
          <cell r="P341">
            <v>0</v>
          </cell>
          <cell r="Q341">
            <v>0</v>
          </cell>
          <cell r="R341">
            <v>0</v>
          </cell>
          <cell r="S341">
            <v>0</v>
          </cell>
          <cell r="T341">
            <v>0</v>
          </cell>
          <cell r="U341">
            <v>0</v>
          </cell>
        </row>
        <row r="342">
          <cell r="A342" t="str">
            <v>411701</v>
          </cell>
          <cell r="B342" t="str">
            <v>REMSEN</v>
          </cell>
          <cell r="C342">
            <v>26</v>
          </cell>
          <cell r="D342">
            <v>0</v>
          </cell>
          <cell r="E342">
            <v>0</v>
          </cell>
          <cell r="F342">
            <v>0</v>
          </cell>
          <cell r="G342">
            <v>0</v>
          </cell>
          <cell r="H342">
            <v>25</v>
          </cell>
          <cell r="I342">
            <v>0</v>
          </cell>
          <cell r="J342">
            <v>0</v>
          </cell>
          <cell r="K342">
            <v>0</v>
          </cell>
          <cell r="L342">
            <v>0</v>
          </cell>
          <cell r="M342">
            <v>0</v>
          </cell>
          <cell r="N342">
            <v>0</v>
          </cell>
          <cell r="O342">
            <v>0</v>
          </cell>
          <cell r="P342">
            <v>0</v>
          </cell>
          <cell r="Q342">
            <v>0</v>
          </cell>
          <cell r="R342">
            <v>0</v>
          </cell>
          <cell r="S342">
            <v>0</v>
          </cell>
          <cell r="T342">
            <v>1</v>
          </cell>
          <cell r="U342">
            <v>0</v>
          </cell>
        </row>
        <row r="343">
          <cell r="A343" t="str">
            <v>411800</v>
          </cell>
          <cell r="B343" t="str">
            <v>ROME</v>
          </cell>
          <cell r="C343">
            <v>283</v>
          </cell>
          <cell r="D343">
            <v>0</v>
          </cell>
          <cell r="E343">
            <v>0</v>
          </cell>
          <cell r="F343">
            <v>0</v>
          </cell>
          <cell r="G343">
            <v>54</v>
          </cell>
          <cell r="H343">
            <v>64</v>
          </cell>
          <cell r="I343">
            <v>0</v>
          </cell>
          <cell r="J343">
            <v>0</v>
          </cell>
          <cell r="K343">
            <v>0</v>
          </cell>
          <cell r="L343">
            <v>0</v>
          </cell>
          <cell r="M343">
            <v>41</v>
          </cell>
          <cell r="N343">
            <v>124</v>
          </cell>
          <cell r="O343">
            <v>0</v>
          </cell>
          <cell r="P343">
            <v>0</v>
          </cell>
          <cell r="Q343">
            <v>0</v>
          </cell>
          <cell r="R343">
            <v>0</v>
          </cell>
          <cell r="S343">
            <v>0</v>
          </cell>
          <cell r="T343">
            <v>0</v>
          </cell>
          <cell r="U343">
            <v>0</v>
          </cell>
        </row>
        <row r="344">
          <cell r="A344" t="str">
            <v>411902</v>
          </cell>
          <cell r="B344" t="str">
            <v>WATERVILLE</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row>
        <row r="345">
          <cell r="A345" t="str">
            <v>412000</v>
          </cell>
          <cell r="B345" t="str">
            <v>SHERRILL</v>
          </cell>
          <cell r="C345">
            <v>70</v>
          </cell>
          <cell r="D345">
            <v>0</v>
          </cell>
          <cell r="E345">
            <v>70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row>
        <row r="346">
          <cell r="A346" t="str">
            <v>412201</v>
          </cell>
          <cell r="B346" t="str">
            <v>HOLLAND PATENT</v>
          </cell>
          <cell r="C346">
            <v>18</v>
          </cell>
          <cell r="D346">
            <v>0</v>
          </cell>
          <cell r="E346">
            <v>0</v>
          </cell>
          <cell r="F346">
            <v>0</v>
          </cell>
          <cell r="G346">
            <v>0</v>
          </cell>
          <cell r="H346">
            <v>18</v>
          </cell>
          <cell r="I346">
            <v>0</v>
          </cell>
          <cell r="J346">
            <v>0</v>
          </cell>
          <cell r="K346">
            <v>0</v>
          </cell>
          <cell r="L346">
            <v>0</v>
          </cell>
          <cell r="M346">
            <v>0</v>
          </cell>
          <cell r="N346">
            <v>0</v>
          </cell>
          <cell r="O346">
            <v>0</v>
          </cell>
          <cell r="P346">
            <v>0</v>
          </cell>
          <cell r="Q346">
            <v>0</v>
          </cell>
          <cell r="R346">
            <v>0</v>
          </cell>
          <cell r="S346">
            <v>0</v>
          </cell>
          <cell r="T346">
            <v>0</v>
          </cell>
          <cell r="U346">
            <v>0</v>
          </cell>
        </row>
        <row r="347">
          <cell r="A347" t="str">
            <v>412300</v>
          </cell>
          <cell r="B347" t="str">
            <v>UTICA</v>
          </cell>
          <cell r="C347">
            <v>378</v>
          </cell>
          <cell r="D347">
            <v>0</v>
          </cell>
          <cell r="E347">
            <v>0</v>
          </cell>
          <cell r="F347">
            <v>0</v>
          </cell>
          <cell r="G347">
            <v>0</v>
          </cell>
          <cell r="H347">
            <v>0</v>
          </cell>
          <cell r="I347">
            <v>0</v>
          </cell>
          <cell r="J347">
            <v>0</v>
          </cell>
          <cell r="K347">
            <v>378</v>
          </cell>
          <cell r="L347">
            <v>0</v>
          </cell>
          <cell r="M347">
            <v>0</v>
          </cell>
          <cell r="N347">
            <v>0</v>
          </cell>
          <cell r="O347">
            <v>0</v>
          </cell>
          <cell r="P347">
            <v>0</v>
          </cell>
          <cell r="Q347">
            <v>0</v>
          </cell>
          <cell r="R347">
            <v>0</v>
          </cell>
          <cell r="S347">
            <v>0</v>
          </cell>
          <cell r="T347">
            <v>0</v>
          </cell>
          <cell r="U347">
            <v>0</v>
          </cell>
        </row>
        <row r="348">
          <cell r="A348" t="str">
            <v>412801</v>
          </cell>
          <cell r="B348" t="str">
            <v>WESTMORELAND</v>
          </cell>
          <cell r="C348">
            <v>16</v>
          </cell>
          <cell r="D348">
            <v>0</v>
          </cell>
          <cell r="E348">
            <v>0</v>
          </cell>
          <cell r="F348">
            <v>0</v>
          </cell>
          <cell r="G348">
            <v>0</v>
          </cell>
          <cell r="H348">
            <v>0</v>
          </cell>
          <cell r="I348">
            <v>0</v>
          </cell>
          <cell r="J348">
            <v>0</v>
          </cell>
          <cell r="K348">
            <v>16</v>
          </cell>
          <cell r="L348">
            <v>0</v>
          </cell>
          <cell r="M348">
            <v>0</v>
          </cell>
          <cell r="N348">
            <v>0</v>
          </cell>
          <cell r="O348">
            <v>0</v>
          </cell>
          <cell r="P348">
            <v>0</v>
          </cell>
          <cell r="Q348">
            <v>0</v>
          </cell>
          <cell r="R348">
            <v>0</v>
          </cell>
          <cell r="S348">
            <v>0</v>
          </cell>
          <cell r="T348">
            <v>0</v>
          </cell>
          <cell r="U348">
            <v>0</v>
          </cell>
        </row>
        <row r="349">
          <cell r="A349" t="str">
            <v>412901</v>
          </cell>
          <cell r="B349" t="str">
            <v>ORISKANY</v>
          </cell>
          <cell r="C349">
            <v>18</v>
          </cell>
          <cell r="D349">
            <v>0</v>
          </cell>
          <cell r="E349">
            <v>0</v>
          </cell>
          <cell r="F349">
            <v>0</v>
          </cell>
          <cell r="G349">
            <v>0</v>
          </cell>
          <cell r="H349">
            <v>18</v>
          </cell>
          <cell r="I349">
            <v>0</v>
          </cell>
          <cell r="J349">
            <v>0</v>
          </cell>
          <cell r="K349">
            <v>0</v>
          </cell>
          <cell r="L349">
            <v>0</v>
          </cell>
          <cell r="M349">
            <v>0</v>
          </cell>
          <cell r="N349">
            <v>0</v>
          </cell>
          <cell r="O349">
            <v>0</v>
          </cell>
          <cell r="P349">
            <v>0</v>
          </cell>
          <cell r="Q349">
            <v>0</v>
          </cell>
          <cell r="R349">
            <v>0</v>
          </cell>
          <cell r="S349">
            <v>0</v>
          </cell>
          <cell r="T349">
            <v>0</v>
          </cell>
          <cell r="U349">
            <v>0</v>
          </cell>
        </row>
        <row r="350">
          <cell r="A350" t="str">
            <v>412902</v>
          </cell>
          <cell r="B350" t="str">
            <v>WHITESBORO</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row>
        <row r="351">
          <cell r="A351" t="str">
            <v>420101</v>
          </cell>
          <cell r="B351" t="str">
            <v>WEST GENESEE</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row>
        <row r="352">
          <cell r="A352" t="str">
            <v>420303</v>
          </cell>
          <cell r="B352" t="str">
            <v>NORTH SYRACUSE</v>
          </cell>
          <cell r="C352">
            <v>186</v>
          </cell>
          <cell r="D352">
            <v>0</v>
          </cell>
          <cell r="E352">
            <v>0</v>
          </cell>
          <cell r="F352">
            <v>0</v>
          </cell>
          <cell r="G352">
            <v>0</v>
          </cell>
          <cell r="H352">
            <v>0</v>
          </cell>
          <cell r="I352">
            <v>0</v>
          </cell>
          <cell r="J352">
            <v>0</v>
          </cell>
          <cell r="K352">
            <v>182</v>
          </cell>
          <cell r="L352">
            <v>0</v>
          </cell>
          <cell r="M352">
            <v>0</v>
          </cell>
          <cell r="N352">
            <v>4</v>
          </cell>
          <cell r="O352">
            <v>0</v>
          </cell>
          <cell r="P352">
            <v>0</v>
          </cell>
          <cell r="Q352">
            <v>0</v>
          </cell>
          <cell r="R352">
            <v>0</v>
          </cell>
          <cell r="S352">
            <v>0</v>
          </cell>
          <cell r="T352">
            <v>0</v>
          </cell>
          <cell r="U352">
            <v>0</v>
          </cell>
        </row>
        <row r="353">
          <cell r="A353" t="str">
            <v>420401</v>
          </cell>
          <cell r="B353" t="str">
            <v>EAST SYRACUSE MINOA</v>
          </cell>
          <cell r="C353">
            <v>159</v>
          </cell>
          <cell r="D353">
            <v>1</v>
          </cell>
          <cell r="E353">
            <v>155</v>
          </cell>
          <cell r="F353">
            <v>1</v>
          </cell>
          <cell r="G353">
            <v>0</v>
          </cell>
          <cell r="H353">
            <v>0</v>
          </cell>
          <cell r="I353">
            <v>0</v>
          </cell>
          <cell r="J353">
            <v>0</v>
          </cell>
          <cell r="K353">
            <v>0</v>
          </cell>
          <cell r="L353">
            <v>0</v>
          </cell>
          <cell r="M353">
            <v>0</v>
          </cell>
          <cell r="N353">
            <v>0</v>
          </cell>
          <cell r="O353">
            <v>0</v>
          </cell>
          <cell r="P353">
            <v>0</v>
          </cell>
          <cell r="Q353">
            <v>2</v>
          </cell>
          <cell r="R353">
            <v>0</v>
          </cell>
          <cell r="S353">
            <v>0</v>
          </cell>
          <cell r="T353">
            <v>0</v>
          </cell>
          <cell r="U353">
            <v>0</v>
          </cell>
        </row>
        <row r="354">
          <cell r="A354" t="str">
            <v>420411</v>
          </cell>
          <cell r="B354" t="str">
            <v>JAMESVILLE-DEWITT</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row>
        <row r="355">
          <cell r="A355" t="str">
            <v>420501</v>
          </cell>
          <cell r="B355" t="str">
            <v>JORDAN ELBRIDGE</v>
          </cell>
          <cell r="C355">
            <v>107</v>
          </cell>
          <cell r="D355">
            <v>0</v>
          </cell>
          <cell r="E355">
            <v>0</v>
          </cell>
          <cell r="F355">
            <v>0</v>
          </cell>
          <cell r="G355">
            <v>23</v>
          </cell>
          <cell r="H355">
            <v>78</v>
          </cell>
          <cell r="I355">
            <v>0</v>
          </cell>
          <cell r="J355">
            <v>0</v>
          </cell>
          <cell r="K355">
            <v>0</v>
          </cell>
          <cell r="L355">
            <v>0</v>
          </cell>
          <cell r="M355">
            <v>0</v>
          </cell>
          <cell r="N355">
            <v>0</v>
          </cell>
          <cell r="O355">
            <v>0</v>
          </cell>
          <cell r="P355">
            <v>0</v>
          </cell>
          <cell r="Q355">
            <v>0</v>
          </cell>
          <cell r="R355">
            <v>0</v>
          </cell>
          <cell r="S355">
            <v>1</v>
          </cell>
          <cell r="T355">
            <v>5</v>
          </cell>
          <cell r="U355">
            <v>0</v>
          </cell>
        </row>
        <row r="356">
          <cell r="A356" t="str">
            <v>420601</v>
          </cell>
          <cell r="B356" t="str">
            <v>FABIUS-POMPEY</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row>
        <row r="357">
          <cell r="A357" t="str">
            <v>420701</v>
          </cell>
          <cell r="B357" t="str">
            <v>WESTHILL</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row>
        <row r="358">
          <cell r="A358" t="str">
            <v>420702</v>
          </cell>
          <cell r="B358" t="str">
            <v>SOLVAY</v>
          </cell>
          <cell r="C358">
            <v>35</v>
          </cell>
          <cell r="D358">
            <v>0</v>
          </cell>
          <cell r="E358">
            <v>0</v>
          </cell>
          <cell r="F358">
            <v>0</v>
          </cell>
          <cell r="G358">
            <v>0</v>
          </cell>
          <cell r="H358">
            <v>35</v>
          </cell>
          <cell r="I358">
            <v>0</v>
          </cell>
          <cell r="J358">
            <v>0</v>
          </cell>
          <cell r="K358">
            <v>0</v>
          </cell>
          <cell r="L358">
            <v>0</v>
          </cell>
          <cell r="M358">
            <v>0</v>
          </cell>
          <cell r="N358">
            <v>0</v>
          </cell>
          <cell r="O358">
            <v>0</v>
          </cell>
          <cell r="P358">
            <v>0</v>
          </cell>
          <cell r="Q358">
            <v>0</v>
          </cell>
          <cell r="R358">
            <v>0</v>
          </cell>
          <cell r="S358">
            <v>0</v>
          </cell>
          <cell r="T358">
            <v>0</v>
          </cell>
          <cell r="U358">
            <v>0</v>
          </cell>
        </row>
        <row r="359">
          <cell r="A359" t="str">
            <v>420807</v>
          </cell>
          <cell r="B359" t="str">
            <v>LAFAYETTE</v>
          </cell>
          <cell r="C359">
            <v>20</v>
          </cell>
          <cell r="D359">
            <v>0</v>
          </cell>
          <cell r="E359">
            <v>20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row>
        <row r="360">
          <cell r="A360" t="str">
            <v>420901</v>
          </cell>
          <cell r="B360" t="str">
            <v>BALDWINSVILLE</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row>
        <row r="361">
          <cell r="A361" t="str">
            <v>421001</v>
          </cell>
          <cell r="B361" t="str">
            <v>FAYETTVLLE-MANLIUS</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row>
        <row r="362">
          <cell r="A362" t="str">
            <v>421101</v>
          </cell>
          <cell r="B362" t="str">
            <v>MARCELLUS</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row>
        <row r="363">
          <cell r="A363" t="str">
            <v>421201</v>
          </cell>
          <cell r="B363" t="str">
            <v>ONONDAGA</v>
          </cell>
          <cell r="C363">
            <v>30</v>
          </cell>
          <cell r="D363">
            <v>0</v>
          </cell>
          <cell r="E363">
            <v>29</v>
          </cell>
          <cell r="F363">
            <v>0</v>
          </cell>
          <cell r="G363">
            <v>0</v>
          </cell>
          <cell r="H363">
            <v>0</v>
          </cell>
          <cell r="I363">
            <v>0</v>
          </cell>
          <cell r="J363">
            <v>0</v>
          </cell>
          <cell r="K363">
            <v>0</v>
          </cell>
          <cell r="L363">
            <v>0</v>
          </cell>
          <cell r="M363">
            <v>0</v>
          </cell>
          <cell r="N363">
            <v>0</v>
          </cell>
          <cell r="O363">
            <v>0</v>
          </cell>
          <cell r="P363">
            <v>0</v>
          </cell>
          <cell r="Q363">
            <v>1</v>
          </cell>
          <cell r="R363">
            <v>0</v>
          </cell>
          <cell r="S363">
            <v>0</v>
          </cell>
          <cell r="T363">
            <v>0</v>
          </cell>
          <cell r="U363">
            <v>0</v>
          </cell>
        </row>
        <row r="364">
          <cell r="A364" t="str">
            <v>421501</v>
          </cell>
          <cell r="B364" t="str">
            <v>LIVERPOOL</v>
          </cell>
          <cell r="C364">
            <v>164</v>
          </cell>
          <cell r="D364">
            <v>0</v>
          </cell>
          <cell r="E364">
            <v>0</v>
          </cell>
          <cell r="F364">
            <v>0</v>
          </cell>
          <cell r="G364">
            <v>0</v>
          </cell>
          <cell r="H364">
            <v>0</v>
          </cell>
          <cell r="I364">
            <v>0</v>
          </cell>
          <cell r="J364">
            <v>1</v>
          </cell>
          <cell r="K364">
            <v>163</v>
          </cell>
          <cell r="L364">
            <v>0</v>
          </cell>
          <cell r="M364">
            <v>0</v>
          </cell>
          <cell r="N364">
            <v>0</v>
          </cell>
          <cell r="O364">
            <v>0</v>
          </cell>
          <cell r="P364">
            <v>0</v>
          </cell>
          <cell r="Q364">
            <v>0</v>
          </cell>
          <cell r="R364">
            <v>0</v>
          </cell>
          <cell r="S364">
            <v>0</v>
          </cell>
          <cell r="T364">
            <v>0</v>
          </cell>
          <cell r="U364">
            <v>0</v>
          </cell>
        </row>
        <row r="365">
          <cell r="A365" t="str">
            <v>421504</v>
          </cell>
          <cell r="B365" t="str">
            <v>LYNCOURT</v>
          </cell>
          <cell r="C365">
            <v>19</v>
          </cell>
          <cell r="D365">
            <v>0</v>
          </cell>
          <cell r="E365">
            <v>0</v>
          </cell>
          <cell r="F365">
            <v>0</v>
          </cell>
          <cell r="G365">
            <v>0</v>
          </cell>
          <cell r="H365">
            <v>19</v>
          </cell>
          <cell r="I365">
            <v>0</v>
          </cell>
          <cell r="J365">
            <v>0</v>
          </cell>
          <cell r="K365">
            <v>0</v>
          </cell>
          <cell r="L365">
            <v>0</v>
          </cell>
          <cell r="M365">
            <v>0</v>
          </cell>
          <cell r="N365">
            <v>0</v>
          </cell>
          <cell r="O365">
            <v>0</v>
          </cell>
          <cell r="P365">
            <v>0</v>
          </cell>
          <cell r="Q365">
            <v>0</v>
          </cell>
          <cell r="R365">
            <v>0</v>
          </cell>
          <cell r="S365">
            <v>0</v>
          </cell>
          <cell r="T365">
            <v>0</v>
          </cell>
          <cell r="U365">
            <v>0</v>
          </cell>
        </row>
        <row r="366">
          <cell r="A366" t="str">
            <v>421601</v>
          </cell>
          <cell r="B366" t="str">
            <v>SKANEATELES</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row>
        <row r="367">
          <cell r="A367" t="str">
            <v>421800</v>
          </cell>
          <cell r="B367" t="str">
            <v>SYRACUSE</v>
          </cell>
          <cell r="C367">
            <v>1380</v>
          </cell>
          <cell r="D367">
            <v>141</v>
          </cell>
          <cell r="E367">
            <v>28</v>
          </cell>
          <cell r="F367">
            <v>1</v>
          </cell>
          <cell r="G367">
            <v>107</v>
          </cell>
          <cell r="H367">
            <v>439</v>
          </cell>
          <cell r="I367">
            <v>0</v>
          </cell>
          <cell r="J367">
            <v>53</v>
          </cell>
          <cell r="K367">
            <v>68</v>
          </cell>
          <cell r="L367">
            <v>0</v>
          </cell>
          <cell r="M367">
            <v>186</v>
          </cell>
          <cell r="N367">
            <v>356</v>
          </cell>
          <cell r="O367">
            <v>0</v>
          </cell>
          <cell r="P367">
            <v>0</v>
          </cell>
          <cell r="Q367">
            <v>0</v>
          </cell>
          <cell r="R367">
            <v>0</v>
          </cell>
          <cell r="S367">
            <v>0</v>
          </cell>
          <cell r="T367">
            <v>1</v>
          </cell>
          <cell r="U367">
            <v>0</v>
          </cell>
        </row>
        <row r="368">
          <cell r="A368" t="str">
            <v>421902</v>
          </cell>
          <cell r="B368" t="str">
            <v>TULLY</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row>
        <row r="369">
          <cell r="A369" t="str">
            <v>430300</v>
          </cell>
          <cell r="B369" t="str">
            <v>CANANDAIGUA</v>
          </cell>
          <cell r="C369">
            <v>115</v>
          </cell>
          <cell r="D369">
            <v>0</v>
          </cell>
          <cell r="E369">
            <v>76</v>
          </cell>
          <cell r="F369">
            <v>0</v>
          </cell>
          <cell r="G369">
            <v>0</v>
          </cell>
          <cell r="H369">
            <v>0</v>
          </cell>
          <cell r="I369">
            <v>0</v>
          </cell>
          <cell r="J369">
            <v>0</v>
          </cell>
          <cell r="K369">
            <v>39</v>
          </cell>
          <cell r="L369">
            <v>0</v>
          </cell>
          <cell r="M369">
            <v>0</v>
          </cell>
          <cell r="N369">
            <v>0</v>
          </cell>
          <cell r="O369">
            <v>0</v>
          </cell>
          <cell r="P369">
            <v>0</v>
          </cell>
          <cell r="Q369">
            <v>0</v>
          </cell>
          <cell r="R369">
            <v>0</v>
          </cell>
          <cell r="S369">
            <v>0</v>
          </cell>
          <cell r="T369">
            <v>0</v>
          </cell>
          <cell r="U369">
            <v>0</v>
          </cell>
        </row>
        <row r="370">
          <cell r="A370" t="str">
            <v>430501</v>
          </cell>
          <cell r="B370" t="str">
            <v>EAST BLOOMFIELD</v>
          </cell>
          <cell r="C370">
            <v>13</v>
          </cell>
          <cell r="D370">
            <v>0</v>
          </cell>
          <cell r="E370">
            <v>13</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row>
        <row r="371">
          <cell r="A371" t="str">
            <v>430700</v>
          </cell>
          <cell r="B371" t="str">
            <v>GENEVA</v>
          </cell>
          <cell r="C371">
            <v>147</v>
          </cell>
          <cell r="D371">
            <v>3</v>
          </cell>
          <cell r="E371">
            <v>67</v>
          </cell>
          <cell r="F371">
            <v>0</v>
          </cell>
          <cell r="G371">
            <v>0</v>
          </cell>
          <cell r="H371">
            <v>0</v>
          </cell>
          <cell r="I371">
            <v>0</v>
          </cell>
          <cell r="J371">
            <v>44</v>
          </cell>
          <cell r="K371">
            <v>33</v>
          </cell>
          <cell r="L371">
            <v>0</v>
          </cell>
          <cell r="M371">
            <v>0</v>
          </cell>
          <cell r="N371">
            <v>0</v>
          </cell>
          <cell r="O371">
            <v>0</v>
          </cell>
          <cell r="P371">
            <v>0</v>
          </cell>
          <cell r="Q371">
            <v>0</v>
          </cell>
          <cell r="R371">
            <v>0</v>
          </cell>
          <cell r="S371">
            <v>0</v>
          </cell>
          <cell r="T371">
            <v>0</v>
          </cell>
          <cell r="U371">
            <v>0</v>
          </cell>
        </row>
        <row r="372">
          <cell r="A372" t="str">
            <v>430901</v>
          </cell>
          <cell r="B372" t="str">
            <v>GORHAM-MIDDLESEX</v>
          </cell>
          <cell r="C372">
            <v>45</v>
          </cell>
          <cell r="D372">
            <v>0</v>
          </cell>
          <cell r="E372">
            <v>0</v>
          </cell>
          <cell r="F372">
            <v>0</v>
          </cell>
          <cell r="G372">
            <v>0</v>
          </cell>
          <cell r="H372">
            <v>44</v>
          </cell>
          <cell r="I372">
            <v>0</v>
          </cell>
          <cell r="J372">
            <v>0</v>
          </cell>
          <cell r="K372">
            <v>0</v>
          </cell>
          <cell r="L372">
            <v>0</v>
          </cell>
          <cell r="M372">
            <v>0</v>
          </cell>
          <cell r="N372">
            <v>1</v>
          </cell>
          <cell r="O372">
            <v>0</v>
          </cell>
          <cell r="P372">
            <v>0</v>
          </cell>
          <cell r="Q372">
            <v>0</v>
          </cell>
          <cell r="R372">
            <v>0</v>
          </cell>
          <cell r="S372">
            <v>0</v>
          </cell>
          <cell r="T372">
            <v>0</v>
          </cell>
          <cell r="U372">
            <v>0</v>
          </cell>
        </row>
        <row r="373">
          <cell r="A373" t="str">
            <v>431101</v>
          </cell>
          <cell r="B373" t="str">
            <v>MANCHSTR-SHRTSVLLE</v>
          </cell>
          <cell r="C373">
            <v>19</v>
          </cell>
          <cell r="D373">
            <v>0</v>
          </cell>
          <cell r="E373">
            <v>19</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row>
        <row r="374">
          <cell r="A374" t="str">
            <v>431201</v>
          </cell>
          <cell r="B374" t="str">
            <v>NAPLES</v>
          </cell>
          <cell r="C374">
            <v>30</v>
          </cell>
          <cell r="D374">
            <v>0</v>
          </cell>
          <cell r="E374">
            <v>30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row>
        <row r="375">
          <cell r="A375" t="str">
            <v>431301</v>
          </cell>
          <cell r="B375" t="str">
            <v>PHELPS-CLIFTON SPR</v>
          </cell>
          <cell r="C375">
            <v>69</v>
          </cell>
          <cell r="D375">
            <v>0</v>
          </cell>
          <cell r="E375">
            <v>0</v>
          </cell>
          <cell r="F375">
            <v>0</v>
          </cell>
          <cell r="G375">
            <v>0</v>
          </cell>
          <cell r="H375">
            <v>0</v>
          </cell>
          <cell r="I375">
            <v>0</v>
          </cell>
          <cell r="J375">
            <v>0</v>
          </cell>
          <cell r="K375">
            <v>15</v>
          </cell>
          <cell r="L375">
            <v>0</v>
          </cell>
          <cell r="M375">
            <v>0</v>
          </cell>
          <cell r="N375">
            <v>54</v>
          </cell>
          <cell r="O375">
            <v>0</v>
          </cell>
          <cell r="P375">
            <v>0</v>
          </cell>
          <cell r="Q375">
            <v>0</v>
          </cell>
          <cell r="R375">
            <v>0</v>
          </cell>
          <cell r="S375">
            <v>0</v>
          </cell>
          <cell r="T375">
            <v>0</v>
          </cell>
          <cell r="U375">
            <v>0</v>
          </cell>
        </row>
        <row r="376">
          <cell r="A376" t="str">
            <v>431401</v>
          </cell>
          <cell r="B376" t="str">
            <v>HONEOYE</v>
          </cell>
          <cell r="C376">
            <v>29</v>
          </cell>
          <cell r="D376">
            <v>0</v>
          </cell>
          <cell r="E376">
            <v>29</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row>
        <row r="377">
          <cell r="A377" t="str">
            <v>431701</v>
          </cell>
          <cell r="B377" t="str">
            <v>VICTOR</v>
          </cell>
          <cell r="C377">
            <v>68</v>
          </cell>
          <cell r="D377">
            <v>0</v>
          </cell>
          <cell r="E377">
            <v>58</v>
          </cell>
          <cell r="F377">
            <v>0</v>
          </cell>
          <cell r="G377">
            <v>0</v>
          </cell>
          <cell r="H377">
            <v>0</v>
          </cell>
          <cell r="I377">
            <v>0</v>
          </cell>
          <cell r="J377">
            <v>0</v>
          </cell>
          <cell r="K377">
            <v>10</v>
          </cell>
          <cell r="L377">
            <v>0</v>
          </cell>
          <cell r="M377">
            <v>0</v>
          </cell>
          <cell r="N377">
            <v>0</v>
          </cell>
          <cell r="O377">
            <v>0</v>
          </cell>
          <cell r="P377">
            <v>0</v>
          </cell>
          <cell r="Q377">
            <v>0</v>
          </cell>
          <cell r="R377">
            <v>0</v>
          </cell>
          <cell r="S377">
            <v>0</v>
          </cell>
          <cell r="T377">
            <v>0</v>
          </cell>
          <cell r="U377">
            <v>0</v>
          </cell>
        </row>
        <row r="378">
          <cell r="A378" t="str">
            <v>440102</v>
          </cell>
          <cell r="B378" t="str">
            <v>WASHINGTONVILLE</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row>
        <row r="379">
          <cell r="A379" t="str">
            <v>440201</v>
          </cell>
          <cell r="B379" t="str">
            <v>CHESTER</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row>
        <row r="380">
          <cell r="A380" t="str">
            <v>440301</v>
          </cell>
          <cell r="B380" t="str">
            <v>CORNWALL</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row>
        <row r="381">
          <cell r="A381" t="str">
            <v>440401</v>
          </cell>
          <cell r="B381" t="str">
            <v>PINE BUSH</v>
          </cell>
          <cell r="C381">
            <v>105</v>
          </cell>
          <cell r="D381">
            <v>0</v>
          </cell>
          <cell r="E381">
            <v>105</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row>
        <row r="382">
          <cell r="A382" t="str">
            <v>440601</v>
          </cell>
          <cell r="B382" t="str">
            <v>GOSHEN</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row>
        <row r="383">
          <cell r="A383" t="str">
            <v>440901</v>
          </cell>
          <cell r="B383" t="str">
            <v>HIGHLAND FALLS</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row>
        <row r="384">
          <cell r="A384" t="str">
            <v>441000</v>
          </cell>
          <cell r="B384" t="str">
            <v>MIDDLETOWN</v>
          </cell>
          <cell r="C384">
            <v>224</v>
          </cell>
          <cell r="D384">
            <v>0</v>
          </cell>
          <cell r="E384">
            <v>0</v>
          </cell>
          <cell r="F384">
            <v>0</v>
          </cell>
          <cell r="G384">
            <v>0</v>
          </cell>
          <cell r="H384">
            <v>0</v>
          </cell>
          <cell r="I384">
            <v>0</v>
          </cell>
          <cell r="J384">
            <v>0</v>
          </cell>
          <cell r="K384">
            <v>210</v>
          </cell>
          <cell r="L384">
            <v>0</v>
          </cell>
          <cell r="M384">
            <v>0</v>
          </cell>
          <cell r="N384">
            <v>14</v>
          </cell>
          <cell r="O384">
            <v>0</v>
          </cell>
          <cell r="P384">
            <v>0</v>
          </cell>
          <cell r="Q384">
            <v>0</v>
          </cell>
          <cell r="R384">
            <v>0</v>
          </cell>
          <cell r="S384">
            <v>0</v>
          </cell>
          <cell r="T384">
            <v>0</v>
          </cell>
          <cell r="U384">
            <v>0</v>
          </cell>
        </row>
        <row r="385">
          <cell r="A385" t="str">
            <v>441101</v>
          </cell>
          <cell r="B385" t="str">
            <v>MINISINK VALLEY</v>
          </cell>
          <cell r="C385">
            <v>104</v>
          </cell>
          <cell r="D385">
            <v>0</v>
          </cell>
          <cell r="E385">
            <v>0</v>
          </cell>
          <cell r="F385">
            <v>0</v>
          </cell>
          <cell r="G385">
            <v>0</v>
          </cell>
          <cell r="H385">
            <v>0</v>
          </cell>
          <cell r="I385">
            <v>0</v>
          </cell>
          <cell r="J385">
            <v>0</v>
          </cell>
          <cell r="K385">
            <v>0</v>
          </cell>
          <cell r="L385">
            <v>0</v>
          </cell>
          <cell r="M385">
            <v>0</v>
          </cell>
          <cell r="N385">
            <v>104</v>
          </cell>
          <cell r="O385">
            <v>0</v>
          </cell>
          <cell r="P385">
            <v>0</v>
          </cell>
          <cell r="Q385">
            <v>0</v>
          </cell>
          <cell r="R385">
            <v>0</v>
          </cell>
          <cell r="S385">
            <v>0</v>
          </cell>
          <cell r="T385">
            <v>0</v>
          </cell>
          <cell r="U385">
            <v>0</v>
          </cell>
        </row>
        <row r="386">
          <cell r="A386" t="str">
            <v>441201</v>
          </cell>
          <cell r="B386" t="str">
            <v>MONROE WOODBURY</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row>
        <row r="387">
          <cell r="A387" t="str">
            <v>441202</v>
          </cell>
          <cell r="B387" t="str">
            <v>KIRYAS JOEL</v>
          </cell>
          <cell r="C387">
            <v>469</v>
          </cell>
          <cell r="D387">
            <v>0</v>
          </cell>
          <cell r="E387">
            <v>0</v>
          </cell>
          <cell r="F387">
            <v>0</v>
          </cell>
          <cell r="G387">
            <v>0</v>
          </cell>
          <cell r="H387">
            <v>0</v>
          </cell>
          <cell r="I387">
            <v>0</v>
          </cell>
          <cell r="J387">
            <v>0</v>
          </cell>
          <cell r="K387">
            <v>469</v>
          </cell>
          <cell r="L387">
            <v>0</v>
          </cell>
          <cell r="M387">
            <v>0</v>
          </cell>
          <cell r="N387">
            <v>0</v>
          </cell>
          <cell r="O387">
            <v>0</v>
          </cell>
          <cell r="P387">
            <v>0</v>
          </cell>
          <cell r="Q387">
            <v>0</v>
          </cell>
          <cell r="R387">
            <v>0</v>
          </cell>
          <cell r="S387">
            <v>0</v>
          </cell>
          <cell r="T387">
            <v>0</v>
          </cell>
          <cell r="U387">
            <v>0</v>
          </cell>
        </row>
        <row r="388">
          <cell r="A388" t="str">
            <v>441301</v>
          </cell>
          <cell r="B388" t="str">
            <v>VALLEY-MONTGMRY</v>
          </cell>
          <cell r="C388">
            <v>85</v>
          </cell>
          <cell r="D388">
            <v>0</v>
          </cell>
          <cell r="E388">
            <v>0</v>
          </cell>
          <cell r="F388">
            <v>0</v>
          </cell>
          <cell r="G388">
            <v>0</v>
          </cell>
          <cell r="H388">
            <v>0</v>
          </cell>
          <cell r="I388">
            <v>0</v>
          </cell>
          <cell r="J388">
            <v>0</v>
          </cell>
          <cell r="K388">
            <v>15</v>
          </cell>
          <cell r="L388">
            <v>0</v>
          </cell>
          <cell r="M388">
            <v>0</v>
          </cell>
          <cell r="N388">
            <v>70</v>
          </cell>
          <cell r="O388">
            <v>0</v>
          </cell>
          <cell r="P388">
            <v>0</v>
          </cell>
          <cell r="Q388">
            <v>0</v>
          </cell>
          <cell r="R388">
            <v>0</v>
          </cell>
          <cell r="S388">
            <v>0</v>
          </cell>
          <cell r="T388">
            <v>0</v>
          </cell>
          <cell r="U388">
            <v>0</v>
          </cell>
        </row>
        <row r="389">
          <cell r="A389" t="str">
            <v>441600</v>
          </cell>
          <cell r="B389" t="str">
            <v>NEWBURGH</v>
          </cell>
          <cell r="C389">
            <v>431</v>
          </cell>
          <cell r="D389">
            <v>0</v>
          </cell>
          <cell r="E389">
            <v>0</v>
          </cell>
          <cell r="F389">
            <v>0</v>
          </cell>
          <cell r="G389">
            <v>0</v>
          </cell>
          <cell r="H389">
            <v>322</v>
          </cell>
          <cell r="I389">
            <v>0</v>
          </cell>
          <cell r="J389">
            <v>0</v>
          </cell>
          <cell r="K389">
            <v>71</v>
          </cell>
          <cell r="L389">
            <v>0</v>
          </cell>
          <cell r="M389">
            <v>0</v>
          </cell>
          <cell r="N389">
            <v>38</v>
          </cell>
          <cell r="O389">
            <v>0</v>
          </cell>
          <cell r="P389">
            <v>0</v>
          </cell>
          <cell r="Q389">
            <v>0</v>
          </cell>
          <cell r="R389">
            <v>0</v>
          </cell>
          <cell r="S389">
            <v>0</v>
          </cell>
          <cell r="T389">
            <v>0</v>
          </cell>
          <cell r="U389">
            <v>0</v>
          </cell>
        </row>
        <row r="390">
          <cell r="A390" t="str">
            <v>441800</v>
          </cell>
          <cell r="B390" t="str">
            <v>PORT JERVIS</v>
          </cell>
          <cell r="C390">
            <v>25</v>
          </cell>
          <cell r="D390">
            <v>0</v>
          </cell>
          <cell r="E390">
            <v>0</v>
          </cell>
          <cell r="F390">
            <v>0</v>
          </cell>
          <cell r="G390">
            <v>0</v>
          </cell>
          <cell r="H390">
            <v>0</v>
          </cell>
          <cell r="I390">
            <v>0</v>
          </cell>
          <cell r="J390">
            <v>0</v>
          </cell>
          <cell r="K390">
            <v>17</v>
          </cell>
          <cell r="L390">
            <v>0</v>
          </cell>
          <cell r="M390">
            <v>0</v>
          </cell>
          <cell r="N390">
            <v>7</v>
          </cell>
          <cell r="O390">
            <v>1</v>
          </cell>
          <cell r="P390">
            <v>0</v>
          </cell>
          <cell r="Q390">
            <v>0</v>
          </cell>
          <cell r="R390">
            <v>0</v>
          </cell>
          <cell r="S390">
            <v>0</v>
          </cell>
          <cell r="T390">
            <v>0</v>
          </cell>
          <cell r="U390">
            <v>0</v>
          </cell>
        </row>
        <row r="391">
          <cell r="A391" t="str">
            <v>441903</v>
          </cell>
          <cell r="B391" t="str">
            <v>TUXEDO</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row>
        <row r="392">
          <cell r="A392" t="str">
            <v>442101</v>
          </cell>
          <cell r="B392" t="str">
            <v>WARWICK VALLEY</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row>
        <row r="393">
          <cell r="A393" t="str">
            <v>442111</v>
          </cell>
          <cell r="B393" t="str">
            <v>GREENWOOD LAKE</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row>
        <row r="394">
          <cell r="A394" t="str">
            <v>442115</v>
          </cell>
          <cell r="B394" t="str">
            <v>FLORIDA</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row>
        <row r="395">
          <cell r="A395" t="str">
            <v>450101</v>
          </cell>
          <cell r="B395" t="str">
            <v>ALBION</v>
          </cell>
          <cell r="C395">
            <v>74</v>
          </cell>
          <cell r="D395">
            <v>0</v>
          </cell>
          <cell r="E395">
            <v>72</v>
          </cell>
          <cell r="F395">
            <v>1</v>
          </cell>
          <cell r="G395">
            <v>0</v>
          </cell>
          <cell r="H395">
            <v>0</v>
          </cell>
          <cell r="I395">
            <v>0</v>
          </cell>
          <cell r="J395">
            <v>1</v>
          </cell>
          <cell r="K395">
            <v>0</v>
          </cell>
          <cell r="L395">
            <v>0</v>
          </cell>
          <cell r="M395">
            <v>0</v>
          </cell>
          <cell r="N395">
            <v>0</v>
          </cell>
          <cell r="O395">
            <v>0</v>
          </cell>
          <cell r="P395">
            <v>0</v>
          </cell>
          <cell r="Q395">
            <v>0</v>
          </cell>
          <cell r="R395">
            <v>0</v>
          </cell>
          <cell r="S395">
            <v>0</v>
          </cell>
          <cell r="T395">
            <v>0</v>
          </cell>
          <cell r="U395">
            <v>0</v>
          </cell>
        </row>
        <row r="396">
          <cell r="A396" t="str">
            <v>450607</v>
          </cell>
          <cell r="B396" t="str">
            <v>KENDALL</v>
          </cell>
          <cell r="C396">
            <v>27</v>
          </cell>
          <cell r="D396">
            <v>0</v>
          </cell>
          <cell r="E396">
            <v>23</v>
          </cell>
          <cell r="F396">
            <v>0</v>
          </cell>
          <cell r="G396">
            <v>0</v>
          </cell>
          <cell r="H396">
            <v>0</v>
          </cell>
          <cell r="I396">
            <v>0</v>
          </cell>
          <cell r="J396">
            <v>0</v>
          </cell>
          <cell r="K396">
            <v>4</v>
          </cell>
          <cell r="L396">
            <v>0</v>
          </cell>
          <cell r="M396">
            <v>0</v>
          </cell>
          <cell r="N396">
            <v>0</v>
          </cell>
          <cell r="O396">
            <v>0</v>
          </cell>
          <cell r="P396">
            <v>0</v>
          </cell>
          <cell r="Q396">
            <v>0</v>
          </cell>
          <cell r="R396">
            <v>0</v>
          </cell>
          <cell r="S396">
            <v>0</v>
          </cell>
          <cell r="T396">
            <v>0</v>
          </cell>
          <cell r="U396">
            <v>0</v>
          </cell>
        </row>
        <row r="397">
          <cell r="A397" t="str">
            <v>450704</v>
          </cell>
          <cell r="B397" t="str">
            <v>HOLLEY</v>
          </cell>
          <cell r="C397">
            <v>53</v>
          </cell>
          <cell r="D397">
            <v>0</v>
          </cell>
          <cell r="E397">
            <v>53</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A398" t="str">
            <v>450801</v>
          </cell>
          <cell r="B398" t="str">
            <v>MEDINA</v>
          </cell>
          <cell r="C398">
            <v>49</v>
          </cell>
          <cell r="D398">
            <v>0</v>
          </cell>
          <cell r="E398">
            <v>49</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row>
        <row r="399">
          <cell r="A399" t="str">
            <v>451001</v>
          </cell>
          <cell r="B399" t="str">
            <v>LYNDONVILLE</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row>
        <row r="400">
          <cell r="A400" t="str">
            <v>460102</v>
          </cell>
          <cell r="B400" t="str">
            <v>ALTMAR-PARISH</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row>
        <row r="401">
          <cell r="A401" t="str">
            <v>460500</v>
          </cell>
          <cell r="B401" t="str">
            <v>FULTON</v>
          </cell>
          <cell r="C401">
            <v>111</v>
          </cell>
          <cell r="D401">
            <v>0</v>
          </cell>
          <cell r="E401">
            <v>0</v>
          </cell>
          <cell r="F401">
            <v>0</v>
          </cell>
          <cell r="G401">
            <v>0</v>
          </cell>
          <cell r="H401">
            <v>0</v>
          </cell>
          <cell r="I401">
            <v>0</v>
          </cell>
          <cell r="J401">
            <v>0</v>
          </cell>
          <cell r="K401">
            <v>111</v>
          </cell>
          <cell r="L401">
            <v>0</v>
          </cell>
          <cell r="M401">
            <v>0</v>
          </cell>
          <cell r="N401">
            <v>0</v>
          </cell>
          <cell r="O401">
            <v>0</v>
          </cell>
          <cell r="P401">
            <v>0</v>
          </cell>
          <cell r="Q401">
            <v>0</v>
          </cell>
          <cell r="R401">
            <v>0</v>
          </cell>
          <cell r="S401">
            <v>0</v>
          </cell>
          <cell r="T401">
            <v>0</v>
          </cell>
          <cell r="U401">
            <v>0</v>
          </cell>
        </row>
        <row r="402">
          <cell r="A402" t="str">
            <v>460701</v>
          </cell>
          <cell r="B402" t="str">
            <v>HANNIBAL</v>
          </cell>
          <cell r="C402">
            <v>46</v>
          </cell>
          <cell r="D402">
            <v>0</v>
          </cell>
          <cell r="E402">
            <v>46</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row>
        <row r="403">
          <cell r="A403" t="str">
            <v>460801</v>
          </cell>
          <cell r="B403" t="str">
            <v>CENTRAL SQUARE</v>
          </cell>
          <cell r="C403">
            <v>95</v>
          </cell>
          <cell r="D403">
            <v>0</v>
          </cell>
          <cell r="E403">
            <v>95</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row>
        <row r="404">
          <cell r="A404" t="str">
            <v>460901</v>
          </cell>
          <cell r="B404" t="str">
            <v>MEXICO</v>
          </cell>
          <cell r="C404">
            <v>102</v>
          </cell>
          <cell r="D404">
            <v>0</v>
          </cell>
          <cell r="E404">
            <v>99</v>
          </cell>
          <cell r="F404">
            <v>0</v>
          </cell>
          <cell r="G404">
            <v>0</v>
          </cell>
          <cell r="H404">
            <v>0</v>
          </cell>
          <cell r="I404">
            <v>0</v>
          </cell>
          <cell r="J404">
            <v>0</v>
          </cell>
          <cell r="K404">
            <v>0</v>
          </cell>
          <cell r="L404">
            <v>0</v>
          </cell>
          <cell r="M404">
            <v>0</v>
          </cell>
          <cell r="N404">
            <v>0</v>
          </cell>
          <cell r="O404">
            <v>0</v>
          </cell>
          <cell r="P404">
            <v>0</v>
          </cell>
          <cell r="Q404">
            <v>3</v>
          </cell>
          <cell r="R404">
            <v>0</v>
          </cell>
          <cell r="S404">
            <v>0</v>
          </cell>
          <cell r="T404">
            <v>0</v>
          </cell>
          <cell r="U404">
            <v>0</v>
          </cell>
        </row>
        <row r="405">
          <cell r="A405" t="str">
            <v>461300</v>
          </cell>
          <cell r="B405" t="str">
            <v>OSWEGO</v>
          </cell>
          <cell r="C405">
            <v>93</v>
          </cell>
          <cell r="D405">
            <v>0</v>
          </cell>
          <cell r="E405">
            <v>0</v>
          </cell>
          <cell r="F405">
            <v>0</v>
          </cell>
          <cell r="G405">
            <v>0</v>
          </cell>
          <cell r="H405">
            <v>0</v>
          </cell>
          <cell r="I405">
            <v>0</v>
          </cell>
          <cell r="J405">
            <v>0</v>
          </cell>
          <cell r="K405">
            <v>83</v>
          </cell>
          <cell r="L405">
            <v>0</v>
          </cell>
          <cell r="M405">
            <v>0</v>
          </cell>
          <cell r="N405">
            <v>10</v>
          </cell>
          <cell r="O405">
            <v>0</v>
          </cell>
          <cell r="P405">
            <v>0</v>
          </cell>
          <cell r="Q405">
            <v>0</v>
          </cell>
          <cell r="R405">
            <v>0</v>
          </cell>
          <cell r="S405">
            <v>0</v>
          </cell>
          <cell r="T405">
            <v>0</v>
          </cell>
          <cell r="U405">
            <v>0</v>
          </cell>
        </row>
        <row r="406">
          <cell r="A406" t="str">
            <v>461801</v>
          </cell>
          <cell r="B406" t="str">
            <v>PULASKI</v>
          </cell>
          <cell r="C406">
            <v>47</v>
          </cell>
          <cell r="D406">
            <v>0</v>
          </cell>
          <cell r="E406">
            <v>46</v>
          </cell>
          <cell r="F406">
            <v>0</v>
          </cell>
          <cell r="G406">
            <v>0</v>
          </cell>
          <cell r="H406">
            <v>0</v>
          </cell>
          <cell r="I406">
            <v>0</v>
          </cell>
          <cell r="J406">
            <v>0</v>
          </cell>
          <cell r="K406">
            <v>0</v>
          </cell>
          <cell r="L406">
            <v>0</v>
          </cell>
          <cell r="M406">
            <v>0</v>
          </cell>
          <cell r="N406">
            <v>0</v>
          </cell>
          <cell r="O406">
            <v>0</v>
          </cell>
          <cell r="P406">
            <v>0</v>
          </cell>
          <cell r="Q406">
            <v>1</v>
          </cell>
          <cell r="R406">
            <v>0</v>
          </cell>
          <cell r="S406">
            <v>0</v>
          </cell>
          <cell r="T406">
            <v>0</v>
          </cell>
          <cell r="U406">
            <v>0</v>
          </cell>
        </row>
        <row r="407">
          <cell r="A407" t="str">
            <v>461901</v>
          </cell>
          <cell r="B407" t="str">
            <v>SANDY CREEK</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row>
        <row r="408">
          <cell r="A408" t="str">
            <v>462001</v>
          </cell>
          <cell r="B408" t="str">
            <v>PHOENIX</v>
          </cell>
          <cell r="C408">
            <v>50</v>
          </cell>
          <cell r="D408">
            <v>0</v>
          </cell>
          <cell r="E408">
            <v>40</v>
          </cell>
          <cell r="F408">
            <v>0</v>
          </cell>
          <cell r="G408">
            <v>0</v>
          </cell>
          <cell r="H408">
            <v>0</v>
          </cell>
          <cell r="I408">
            <v>0</v>
          </cell>
          <cell r="J408">
            <v>0</v>
          </cell>
          <cell r="K408">
            <v>0</v>
          </cell>
          <cell r="L408">
            <v>0</v>
          </cell>
          <cell r="M408">
            <v>0</v>
          </cell>
          <cell r="N408">
            <v>10</v>
          </cell>
          <cell r="O408">
            <v>0</v>
          </cell>
          <cell r="P408">
            <v>0</v>
          </cell>
          <cell r="Q408">
            <v>0</v>
          </cell>
          <cell r="R408">
            <v>0</v>
          </cell>
          <cell r="S408">
            <v>0</v>
          </cell>
          <cell r="T408">
            <v>0</v>
          </cell>
          <cell r="U408">
            <v>0</v>
          </cell>
        </row>
        <row r="409">
          <cell r="A409" t="str">
            <v>470202</v>
          </cell>
          <cell r="B409" t="str">
            <v>GLBTSVLLE-MT UPTON</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row>
        <row r="410">
          <cell r="A410" t="str">
            <v>470501</v>
          </cell>
          <cell r="B410" t="str">
            <v>EDMESTON</v>
          </cell>
          <cell r="C410">
            <v>15</v>
          </cell>
          <cell r="D410">
            <v>0</v>
          </cell>
          <cell r="E410">
            <v>0</v>
          </cell>
          <cell r="F410">
            <v>0</v>
          </cell>
          <cell r="G410">
            <v>0</v>
          </cell>
          <cell r="H410">
            <v>15</v>
          </cell>
          <cell r="I410">
            <v>0</v>
          </cell>
          <cell r="J410">
            <v>0</v>
          </cell>
          <cell r="K410">
            <v>0</v>
          </cell>
          <cell r="L410">
            <v>0</v>
          </cell>
          <cell r="M410">
            <v>0</v>
          </cell>
          <cell r="N410">
            <v>0</v>
          </cell>
          <cell r="O410">
            <v>0</v>
          </cell>
          <cell r="P410">
            <v>0</v>
          </cell>
          <cell r="Q410">
            <v>0</v>
          </cell>
          <cell r="R410">
            <v>0</v>
          </cell>
          <cell r="S410">
            <v>0</v>
          </cell>
          <cell r="T410">
            <v>0</v>
          </cell>
          <cell r="U410">
            <v>0</v>
          </cell>
        </row>
        <row r="411">
          <cell r="A411" t="str">
            <v>470801</v>
          </cell>
          <cell r="B411" t="str">
            <v>LAURENS</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row>
        <row r="412">
          <cell r="A412" t="str">
            <v>470901</v>
          </cell>
          <cell r="B412" t="str">
            <v>SCHENEVUS</v>
          </cell>
          <cell r="C412">
            <v>10</v>
          </cell>
          <cell r="D412">
            <v>0</v>
          </cell>
          <cell r="E412">
            <v>0</v>
          </cell>
          <cell r="F412">
            <v>0</v>
          </cell>
          <cell r="G412">
            <v>0</v>
          </cell>
          <cell r="H412">
            <v>10</v>
          </cell>
          <cell r="I412">
            <v>0</v>
          </cell>
          <cell r="J412">
            <v>0</v>
          </cell>
          <cell r="K412">
            <v>0</v>
          </cell>
          <cell r="L412">
            <v>0</v>
          </cell>
          <cell r="M412">
            <v>0</v>
          </cell>
          <cell r="N412">
            <v>0</v>
          </cell>
          <cell r="O412">
            <v>0</v>
          </cell>
          <cell r="P412">
            <v>0</v>
          </cell>
          <cell r="Q412">
            <v>0</v>
          </cell>
          <cell r="R412">
            <v>0</v>
          </cell>
          <cell r="S412">
            <v>0</v>
          </cell>
          <cell r="T412">
            <v>0</v>
          </cell>
          <cell r="U412">
            <v>0</v>
          </cell>
        </row>
        <row r="413">
          <cell r="A413" t="str">
            <v>471101</v>
          </cell>
          <cell r="B413" t="str">
            <v>MILFORD</v>
          </cell>
          <cell r="C413">
            <v>18</v>
          </cell>
          <cell r="D413">
            <v>0</v>
          </cell>
          <cell r="E413">
            <v>0</v>
          </cell>
          <cell r="F413">
            <v>0</v>
          </cell>
          <cell r="G413">
            <v>0</v>
          </cell>
          <cell r="H413">
            <v>18</v>
          </cell>
          <cell r="I413">
            <v>0</v>
          </cell>
          <cell r="J413">
            <v>0</v>
          </cell>
          <cell r="K413">
            <v>0</v>
          </cell>
          <cell r="L413">
            <v>0</v>
          </cell>
          <cell r="M413">
            <v>0</v>
          </cell>
          <cell r="N413">
            <v>0</v>
          </cell>
          <cell r="O413">
            <v>0</v>
          </cell>
          <cell r="P413">
            <v>0</v>
          </cell>
          <cell r="Q413">
            <v>0</v>
          </cell>
          <cell r="R413">
            <v>0</v>
          </cell>
          <cell r="S413">
            <v>0</v>
          </cell>
          <cell r="T413">
            <v>0</v>
          </cell>
          <cell r="U413">
            <v>0</v>
          </cell>
        </row>
        <row r="414">
          <cell r="A414" t="str">
            <v>471201</v>
          </cell>
          <cell r="B414" t="str">
            <v>MORRIS</v>
          </cell>
          <cell r="C414">
            <v>19</v>
          </cell>
          <cell r="D414">
            <v>0</v>
          </cell>
          <cell r="E414">
            <v>0</v>
          </cell>
          <cell r="F414">
            <v>0</v>
          </cell>
          <cell r="G414">
            <v>0</v>
          </cell>
          <cell r="H414">
            <v>18</v>
          </cell>
          <cell r="I414">
            <v>0</v>
          </cell>
          <cell r="J414">
            <v>0</v>
          </cell>
          <cell r="K414">
            <v>0</v>
          </cell>
          <cell r="L414">
            <v>0</v>
          </cell>
          <cell r="M414">
            <v>0</v>
          </cell>
          <cell r="N414">
            <v>0</v>
          </cell>
          <cell r="O414">
            <v>0</v>
          </cell>
          <cell r="P414">
            <v>0</v>
          </cell>
          <cell r="Q414">
            <v>0</v>
          </cell>
          <cell r="R414">
            <v>0</v>
          </cell>
          <cell r="S414">
            <v>0</v>
          </cell>
          <cell r="T414">
            <v>1</v>
          </cell>
          <cell r="U414">
            <v>0</v>
          </cell>
        </row>
        <row r="415">
          <cell r="A415" t="str">
            <v>471400</v>
          </cell>
          <cell r="B415" t="str">
            <v>ONEONTA</v>
          </cell>
          <cell r="C415">
            <v>82</v>
          </cell>
          <cell r="D415">
            <v>0</v>
          </cell>
          <cell r="E415">
            <v>0</v>
          </cell>
          <cell r="F415">
            <v>0</v>
          </cell>
          <cell r="G415">
            <v>0</v>
          </cell>
          <cell r="H415">
            <v>0</v>
          </cell>
          <cell r="I415">
            <v>0</v>
          </cell>
          <cell r="J415">
            <v>0</v>
          </cell>
          <cell r="K415">
            <v>82</v>
          </cell>
          <cell r="L415">
            <v>0</v>
          </cell>
          <cell r="M415">
            <v>0</v>
          </cell>
          <cell r="N415">
            <v>0</v>
          </cell>
          <cell r="O415">
            <v>0</v>
          </cell>
          <cell r="P415">
            <v>0</v>
          </cell>
          <cell r="Q415">
            <v>0</v>
          </cell>
          <cell r="R415">
            <v>0</v>
          </cell>
          <cell r="S415">
            <v>0</v>
          </cell>
          <cell r="T415">
            <v>0</v>
          </cell>
          <cell r="U415">
            <v>0</v>
          </cell>
        </row>
        <row r="416">
          <cell r="A416" t="str">
            <v>471601</v>
          </cell>
          <cell r="B416" t="str">
            <v>OTEGO-UNADILLA</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row>
        <row r="417">
          <cell r="A417" t="str">
            <v>471701</v>
          </cell>
          <cell r="B417" t="str">
            <v>COOPERSTOWN</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row>
        <row r="418">
          <cell r="A418" t="str">
            <v>472001</v>
          </cell>
          <cell r="B418" t="str">
            <v>RICHFIELD SPRINGS CSD</v>
          </cell>
          <cell r="C418">
            <v>18</v>
          </cell>
          <cell r="D418">
            <v>0</v>
          </cell>
          <cell r="E418">
            <v>18</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row>
        <row r="419">
          <cell r="A419" t="str">
            <v>472202</v>
          </cell>
          <cell r="B419" t="str">
            <v>CHERRY VLY-SPRGFLD</v>
          </cell>
          <cell r="C419">
            <v>20</v>
          </cell>
          <cell r="D419">
            <v>0</v>
          </cell>
          <cell r="E419">
            <v>0</v>
          </cell>
          <cell r="F419">
            <v>0</v>
          </cell>
          <cell r="G419">
            <v>0</v>
          </cell>
          <cell r="H419">
            <v>15</v>
          </cell>
          <cell r="I419">
            <v>5</v>
          </cell>
          <cell r="J419">
            <v>0</v>
          </cell>
          <cell r="K419">
            <v>0</v>
          </cell>
          <cell r="L419">
            <v>0</v>
          </cell>
          <cell r="M419">
            <v>0</v>
          </cell>
          <cell r="N419">
            <v>0</v>
          </cell>
          <cell r="O419">
            <v>0</v>
          </cell>
          <cell r="P419">
            <v>0</v>
          </cell>
          <cell r="Q419">
            <v>0</v>
          </cell>
          <cell r="R419">
            <v>0</v>
          </cell>
          <cell r="S419">
            <v>0</v>
          </cell>
          <cell r="T419">
            <v>0</v>
          </cell>
          <cell r="U419">
            <v>0</v>
          </cell>
        </row>
        <row r="420">
          <cell r="A420" t="str">
            <v>472506</v>
          </cell>
          <cell r="B420" t="str">
            <v>WORCESTER</v>
          </cell>
          <cell r="C420">
            <v>14</v>
          </cell>
          <cell r="D420">
            <v>0</v>
          </cell>
          <cell r="E420">
            <v>0</v>
          </cell>
          <cell r="F420">
            <v>0</v>
          </cell>
          <cell r="G420">
            <v>0</v>
          </cell>
          <cell r="H420">
            <v>14</v>
          </cell>
          <cell r="I420">
            <v>0</v>
          </cell>
          <cell r="J420">
            <v>0</v>
          </cell>
          <cell r="K420">
            <v>0</v>
          </cell>
          <cell r="L420">
            <v>0</v>
          </cell>
          <cell r="M420">
            <v>0</v>
          </cell>
          <cell r="N420">
            <v>0</v>
          </cell>
          <cell r="O420">
            <v>0</v>
          </cell>
          <cell r="P420">
            <v>0</v>
          </cell>
          <cell r="Q420">
            <v>0</v>
          </cell>
          <cell r="R420">
            <v>0</v>
          </cell>
          <cell r="S420">
            <v>0</v>
          </cell>
          <cell r="T420">
            <v>0</v>
          </cell>
          <cell r="U420">
            <v>0</v>
          </cell>
        </row>
        <row r="421">
          <cell r="A421" t="str">
            <v>480101</v>
          </cell>
          <cell r="B421" t="str">
            <v>MAHOPAC</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row>
        <row r="422">
          <cell r="A422" t="str">
            <v>480102</v>
          </cell>
          <cell r="B422" t="str">
            <v>CARMEL</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row>
        <row r="423">
          <cell r="A423" t="str">
            <v>480401</v>
          </cell>
          <cell r="B423" t="str">
            <v>HALDANE</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row>
        <row r="424">
          <cell r="A424" t="str">
            <v>480404</v>
          </cell>
          <cell r="B424" t="str">
            <v>GARRISON</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row>
        <row r="425">
          <cell r="A425" t="str">
            <v>480503</v>
          </cell>
          <cell r="B425" t="str">
            <v>PUTNAM VALLEY</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row>
        <row r="426">
          <cell r="A426" t="str">
            <v>480601</v>
          </cell>
          <cell r="B426" t="str">
            <v>BREWSTER</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row>
        <row r="427">
          <cell r="A427" t="str">
            <v>490101</v>
          </cell>
          <cell r="B427" t="str">
            <v>BERLIN</v>
          </cell>
          <cell r="C427">
            <v>27</v>
          </cell>
          <cell r="D427">
            <v>0</v>
          </cell>
          <cell r="E427">
            <v>0</v>
          </cell>
          <cell r="F427">
            <v>0</v>
          </cell>
          <cell r="G427">
            <v>0</v>
          </cell>
          <cell r="H427">
            <v>0</v>
          </cell>
          <cell r="I427">
            <v>0</v>
          </cell>
          <cell r="J427">
            <v>0</v>
          </cell>
          <cell r="K427">
            <v>0</v>
          </cell>
          <cell r="L427">
            <v>0</v>
          </cell>
          <cell r="M427">
            <v>0</v>
          </cell>
          <cell r="N427">
            <v>27</v>
          </cell>
          <cell r="O427">
            <v>0</v>
          </cell>
          <cell r="P427">
            <v>0</v>
          </cell>
          <cell r="Q427">
            <v>0</v>
          </cell>
          <cell r="R427">
            <v>0</v>
          </cell>
          <cell r="S427">
            <v>0</v>
          </cell>
          <cell r="T427">
            <v>0</v>
          </cell>
          <cell r="U427">
            <v>0</v>
          </cell>
        </row>
        <row r="428">
          <cell r="A428" t="str">
            <v>490202</v>
          </cell>
          <cell r="B428" t="str">
            <v>BRUNSWICK CENTRAL</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row>
        <row r="429">
          <cell r="A429" t="str">
            <v>490301</v>
          </cell>
          <cell r="B429" t="str">
            <v>EAST GREENBUSH</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row>
        <row r="430">
          <cell r="A430" t="str">
            <v>490501</v>
          </cell>
          <cell r="B430" t="str">
            <v>HOOSICK FALLS</v>
          </cell>
          <cell r="C430">
            <v>26</v>
          </cell>
          <cell r="D430">
            <v>0</v>
          </cell>
          <cell r="E430">
            <v>0</v>
          </cell>
          <cell r="F430">
            <v>0</v>
          </cell>
          <cell r="G430">
            <v>0</v>
          </cell>
          <cell r="H430">
            <v>13</v>
          </cell>
          <cell r="I430">
            <v>0</v>
          </cell>
          <cell r="J430">
            <v>0</v>
          </cell>
          <cell r="K430">
            <v>0</v>
          </cell>
          <cell r="L430">
            <v>0</v>
          </cell>
          <cell r="M430">
            <v>0</v>
          </cell>
          <cell r="N430">
            <v>13</v>
          </cell>
          <cell r="O430">
            <v>0</v>
          </cell>
          <cell r="P430">
            <v>0</v>
          </cell>
          <cell r="Q430">
            <v>0</v>
          </cell>
          <cell r="R430">
            <v>0</v>
          </cell>
          <cell r="S430">
            <v>0</v>
          </cell>
          <cell r="T430">
            <v>0</v>
          </cell>
          <cell r="U430">
            <v>0</v>
          </cell>
        </row>
        <row r="431">
          <cell r="A431" t="str">
            <v>490601</v>
          </cell>
          <cell r="B431" t="str">
            <v>LANSINGBURGH</v>
          </cell>
          <cell r="C431">
            <v>72</v>
          </cell>
          <cell r="D431">
            <v>0</v>
          </cell>
          <cell r="E431">
            <v>0</v>
          </cell>
          <cell r="F431">
            <v>0</v>
          </cell>
          <cell r="G431">
            <v>0</v>
          </cell>
          <cell r="H431">
            <v>57</v>
          </cell>
          <cell r="I431">
            <v>1</v>
          </cell>
          <cell r="J431">
            <v>0</v>
          </cell>
          <cell r="K431">
            <v>0</v>
          </cell>
          <cell r="L431">
            <v>0</v>
          </cell>
          <cell r="M431">
            <v>13</v>
          </cell>
          <cell r="N431">
            <v>0</v>
          </cell>
          <cell r="O431">
            <v>0</v>
          </cell>
          <cell r="P431">
            <v>0</v>
          </cell>
          <cell r="Q431">
            <v>0</v>
          </cell>
          <cell r="R431">
            <v>0</v>
          </cell>
          <cell r="S431">
            <v>0</v>
          </cell>
          <cell r="T431">
            <v>1</v>
          </cell>
          <cell r="U431">
            <v>0</v>
          </cell>
        </row>
        <row r="432">
          <cell r="A432" t="str">
            <v>490801</v>
          </cell>
          <cell r="B432" t="str">
            <v>NO GREENBUSH COM</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row>
        <row r="433">
          <cell r="A433" t="str">
            <v>490804</v>
          </cell>
          <cell r="B433" t="str">
            <v>WYNANTSKILL</v>
          </cell>
          <cell r="C433">
            <v>13</v>
          </cell>
          <cell r="D433">
            <v>0</v>
          </cell>
          <cell r="E433">
            <v>0</v>
          </cell>
          <cell r="F433">
            <v>0</v>
          </cell>
          <cell r="G433">
            <v>0</v>
          </cell>
          <cell r="H433">
            <v>13</v>
          </cell>
          <cell r="I433">
            <v>0</v>
          </cell>
          <cell r="J433">
            <v>0</v>
          </cell>
          <cell r="K433">
            <v>0</v>
          </cell>
          <cell r="L433">
            <v>0</v>
          </cell>
          <cell r="M433">
            <v>0</v>
          </cell>
          <cell r="N433">
            <v>0</v>
          </cell>
          <cell r="O433">
            <v>0</v>
          </cell>
          <cell r="P433">
            <v>0</v>
          </cell>
          <cell r="Q433">
            <v>0</v>
          </cell>
          <cell r="R433">
            <v>0</v>
          </cell>
          <cell r="S433">
            <v>0</v>
          </cell>
          <cell r="T433">
            <v>0</v>
          </cell>
          <cell r="U433">
            <v>0</v>
          </cell>
        </row>
        <row r="434">
          <cell r="A434" t="str">
            <v>491200</v>
          </cell>
          <cell r="B434" t="str">
            <v>RENSSELAER</v>
          </cell>
          <cell r="C434">
            <v>34</v>
          </cell>
          <cell r="D434">
            <v>0</v>
          </cell>
          <cell r="E434">
            <v>0</v>
          </cell>
          <cell r="F434">
            <v>0</v>
          </cell>
          <cell r="G434">
            <v>0</v>
          </cell>
          <cell r="H434">
            <v>25</v>
          </cell>
          <cell r="I434">
            <v>0</v>
          </cell>
          <cell r="J434">
            <v>0</v>
          </cell>
          <cell r="K434">
            <v>0</v>
          </cell>
          <cell r="L434">
            <v>0</v>
          </cell>
          <cell r="M434">
            <v>9</v>
          </cell>
          <cell r="N434">
            <v>0</v>
          </cell>
          <cell r="O434">
            <v>0</v>
          </cell>
          <cell r="P434">
            <v>0</v>
          </cell>
          <cell r="Q434">
            <v>0</v>
          </cell>
          <cell r="R434">
            <v>0</v>
          </cell>
          <cell r="S434">
            <v>0</v>
          </cell>
          <cell r="T434">
            <v>0</v>
          </cell>
          <cell r="U434">
            <v>0</v>
          </cell>
        </row>
        <row r="435">
          <cell r="A435" t="str">
            <v>491302</v>
          </cell>
          <cell r="B435" t="str">
            <v>AVERILL PARK</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row>
        <row r="436">
          <cell r="A436" t="str">
            <v>491401</v>
          </cell>
          <cell r="B436" t="str">
            <v>HOOSIC VALLEY</v>
          </cell>
          <cell r="C436">
            <v>28</v>
          </cell>
          <cell r="D436">
            <v>0</v>
          </cell>
          <cell r="E436">
            <v>0</v>
          </cell>
          <cell r="F436">
            <v>0</v>
          </cell>
          <cell r="G436">
            <v>0</v>
          </cell>
          <cell r="H436">
            <v>0</v>
          </cell>
          <cell r="I436">
            <v>0</v>
          </cell>
          <cell r="J436">
            <v>0</v>
          </cell>
          <cell r="K436">
            <v>0</v>
          </cell>
          <cell r="L436">
            <v>0</v>
          </cell>
          <cell r="M436">
            <v>0</v>
          </cell>
          <cell r="N436">
            <v>28</v>
          </cell>
          <cell r="O436">
            <v>0</v>
          </cell>
          <cell r="P436">
            <v>0</v>
          </cell>
          <cell r="Q436">
            <v>0</v>
          </cell>
          <cell r="R436">
            <v>0</v>
          </cell>
          <cell r="S436">
            <v>0</v>
          </cell>
          <cell r="T436">
            <v>0</v>
          </cell>
          <cell r="U436">
            <v>0</v>
          </cell>
        </row>
        <row r="437">
          <cell r="A437" t="str">
            <v>491501</v>
          </cell>
          <cell r="B437" t="str">
            <v>SCHODACK</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row>
        <row r="438">
          <cell r="A438" t="str">
            <v>491700</v>
          </cell>
          <cell r="B438" t="str">
            <v>TROY</v>
          </cell>
          <cell r="C438">
            <v>242</v>
          </cell>
          <cell r="D438">
            <v>0</v>
          </cell>
          <cell r="E438">
            <v>0</v>
          </cell>
          <cell r="F438">
            <v>0</v>
          </cell>
          <cell r="G438">
            <v>0</v>
          </cell>
          <cell r="H438">
            <v>36</v>
          </cell>
          <cell r="I438">
            <v>0</v>
          </cell>
          <cell r="J438">
            <v>0</v>
          </cell>
          <cell r="K438">
            <v>0</v>
          </cell>
          <cell r="L438">
            <v>0</v>
          </cell>
          <cell r="M438">
            <v>75</v>
          </cell>
          <cell r="N438">
            <v>126</v>
          </cell>
          <cell r="O438">
            <v>0</v>
          </cell>
          <cell r="P438">
            <v>0</v>
          </cell>
          <cell r="Q438">
            <v>0</v>
          </cell>
          <cell r="R438">
            <v>0</v>
          </cell>
          <cell r="S438">
            <v>0</v>
          </cell>
          <cell r="T438">
            <v>5</v>
          </cell>
          <cell r="U438">
            <v>0</v>
          </cell>
        </row>
        <row r="439">
          <cell r="A439" t="str">
            <v>500101</v>
          </cell>
          <cell r="B439" t="str">
            <v>CLARKSTOWN</v>
          </cell>
          <cell r="C439">
            <v>128</v>
          </cell>
          <cell r="D439">
            <v>0</v>
          </cell>
          <cell r="E439">
            <v>0</v>
          </cell>
          <cell r="F439">
            <v>0</v>
          </cell>
          <cell r="G439">
            <v>0</v>
          </cell>
          <cell r="H439">
            <v>0</v>
          </cell>
          <cell r="I439">
            <v>0</v>
          </cell>
          <cell r="J439">
            <v>0</v>
          </cell>
          <cell r="K439">
            <v>127</v>
          </cell>
          <cell r="L439">
            <v>1</v>
          </cell>
          <cell r="M439">
            <v>0</v>
          </cell>
          <cell r="N439">
            <v>0</v>
          </cell>
          <cell r="O439">
            <v>0</v>
          </cell>
          <cell r="P439">
            <v>0</v>
          </cell>
          <cell r="Q439">
            <v>0</v>
          </cell>
          <cell r="R439">
            <v>0</v>
          </cell>
          <cell r="S439">
            <v>0</v>
          </cell>
          <cell r="T439">
            <v>0</v>
          </cell>
          <cell r="U439">
            <v>0</v>
          </cell>
        </row>
        <row r="440">
          <cell r="A440" t="str">
            <v>500108</v>
          </cell>
          <cell r="B440" t="str">
            <v>NANUET</v>
          </cell>
          <cell r="C440">
            <v>43</v>
          </cell>
          <cell r="D440">
            <v>0</v>
          </cell>
          <cell r="E440">
            <v>0</v>
          </cell>
          <cell r="F440">
            <v>0</v>
          </cell>
          <cell r="G440">
            <v>0</v>
          </cell>
          <cell r="H440">
            <v>0</v>
          </cell>
          <cell r="I440">
            <v>0</v>
          </cell>
          <cell r="J440">
            <v>0</v>
          </cell>
          <cell r="K440">
            <v>42</v>
          </cell>
          <cell r="L440">
            <v>1</v>
          </cell>
          <cell r="M440">
            <v>0</v>
          </cell>
          <cell r="N440">
            <v>0</v>
          </cell>
          <cell r="O440">
            <v>0</v>
          </cell>
          <cell r="P440">
            <v>0</v>
          </cell>
          <cell r="Q440">
            <v>0</v>
          </cell>
          <cell r="R440">
            <v>0</v>
          </cell>
          <cell r="S440">
            <v>0</v>
          </cell>
          <cell r="T440">
            <v>0</v>
          </cell>
          <cell r="U440">
            <v>0</v>
          </cell>
        </row>
        <row r="441">
          <cell r="A441" t="str">
            <v>500201</v>
          </cell>
          <cell r="B441" t="str">
            <v>HAVERSTRAW-STONY POINT</v>
          </cell>
          <cell r="C441">
            <v>221</v>
          </cell>
          <cell r="D441">
            <v>0</v>
          </cell>
          <cell r="E441">
            <v>0</v>
          </cell>
          <cell r="F441">
            <v>0</v>
          </cell>
          <cell r="G441">
            <v>0</v>
          </cell>
          <cell r="H441">
            <v>0</v>
          </cell>
          <cell r="I441">
            <v>0</v>
          </cell>
          <cell r="J441">
            <v>0</v>
          </cell>
          <cell r="K441">
            <v>213</v>
          </cell>
          <cell r="L441">
            <v>3</v>
          </cell>
          <cell r="M441">
            <v>0</v>
          </cell>
          <cell r="N441">
            <v>5</v>
          </cell>
          <cell r="O441">
            <v>0</v>
          </cell>
          <cell r="P441">
            <v>0</v>
          </cell>
          <cell r="Q441">
            <v>0</v>
          </cell>
          <cell r="R441">
            <v>0</v>
          </cell>
          <cell r="S441">
            <v>0</v>
          </cell>
          <cell r="T441">
            <v>0</v>
          </cell>
          <cell r="U441">
            <v>0</v>
          </cell>
        </row>
        <row r="442">
          <cell r="A442" t="str">
            <v>500301</v>
          </cell>
          <cell r="B442" t="str">
            <v>SOUTH ORANGETOWN</v>
          </cell>
          <cell r="C442">
            <v>38</v>
          </cell>
          <cell r="D442">
            <v>0</v>
          </cell>
          <cell r="E442">
            <v>0</v>
          </cell>
          <cell r="F442">
            <v>0</v>
          </cell>
          <cell r="G442">
            <v>0</v>
          </cell>
          <cell r="H442">
            <v>0</v>
          </cell>
          <cell r="I442">
            <v>0</v>
          </cell>
          <cell r="J442">
            <v>0</v>
          </cell>
          <cell r="K442">
            <v>38</v>
          </cell>
          <cell r="L442">
            <v>0</v>
          </cell>
          <cell r="M442">
            <v>0</v>
          </cell>
          <cell r="N442">
            <v>0</v>
          </cell>
          <cell r="O442">
            <v>0</v>
          </cell>
          <cell r="P442">
            <v>0</v>
          </cell>
          <cell r="Q442">
            <v>0</v>
          </cell>
          <cell r="R442">
            <v>0</v>
          </cell>
          <cell r="S442">
            <v>0</v>
          </cell>
          <cell r="T442">
            <v>0</v>
          </cell>
          <cell r="U442">
            <v>0</v>
          </cell>
        </row>
        <row r="443">
          <cell r="A443" t="str">
            <v>500304</v>
          </cell>
          <cell r="B443" t="str">
            <v>NYACK</v>
          </cell>
          <cell r="C443">
            <v>55</v>
          </cell>
          <cell r="D443">
            <v>0</v>
          </cell>
          <cell r="E443">
            <v>0</v>
          </cell>
          <cell r="F443">
            <v>0</v>
          </cell>
          <cell r="G443">
            <v>0</v>
          </cell>
          <cell r="H443">
            <v>0</v>
          </cell>
          <cell r="I443">
            <v>0</v>
          </cell>
          <cell r="J443">
            <v>0</v>
          </cell>
          <cell r="K443">
            <v>46</v>
          </cell>
          <cell r="L443">
            <v>9</v>
          </cell>
          <cell r="M443">
            <v>0</v>
          </cell>
          <cell r="N443">
            <v>0</v>
          </cell>
          <cell r="O443">
            <v>0</v>
          </cell>
          <cell r="P443">
            <v>0</v>
          </cell>
          <cell r="Q443">
            <v>0</v>
          </cell>
          <cell r="R443">
            <v>0</v>
          </cell>
          <cell r="S443">
            <v>0</v>
          </cell>
          <cell r="T443">
            <v>0</v>
          </cell>
          <cell r="U443">
            <v>0</v>
          </cell>
        </row>
        <row r="444">
          <cell r="A444" t="str">
            <v>500308</v>
          </cell>
          <cell r="B444" t="str">
            <v>PEARL RIVER</v>
          </cell>
          <cell r="C444">
            <v>16</v>
          </cell>
          <cell r="D444">
            <v>0</v>
          </cell>
          <cell r="E444">
            <v>0</v>
          </cell>
          <cell r="F444">
            <v>0</v>
          </cell>
          <cell r="G444">
            <v>0</v>
          </cell>
          <cell r="H444">
            <v>0</v>
          </cell>
          <cell r="I444">
            <v>0</v>
          </cell>
          <cell r="J444">
            <v>0</v>
          </cell>
          <cell r="K444">
            <v>16</v>
          </cell>
          <cell r="L444">
            <v>0</v>
          </cell>
          <cell r="M444">
            <v>0</v>
          </cell>
          <cell r="N444">
            <v>0</v>
          </cell>
          <cell r="O444">
            <v>0</v>
          </cell>
          <cell r="P444">
            <v>0</v>
          </cell>
          <cell r="Q444">
            <v>0</v>
          </cell>
          <cell r="R444">
            <v>0</v>
          </cell>
          <cell r="S444">
            <v>0</v>
          </cell>
          <cell r="T444">
            <v>0</v>
          </cell>
          <cell r="U444">
            <v>0</v>
          </cell>
        </row>
        <row r="445">
          <cell r="A445" t="str">
            <v>500401</v>
          </cell>
          <cell r="B445" t="str">
            <v>SUFFERN</v>
          </cell>
          <cell r="C445">
            <v>68</v>
          </cell>
          <cell r="D445">
            <v>0</v>
          </cell>
          <cell r="E445">
            <v>0</v>
          </cell>
          <cell r="F445">
            <v>0</v>
          </cell>
          <cell r="G445">
            <v>0</v>
          </cell>
          <cell r="H445">
            <v>0</v>
          </cell>
          <cell r="I445">
            <v>0</v>
          </cell>
          <cell r="J445">
            <v>0</v>
          </cell>
          <cell r="K445">
            <v>68</v>
          </cell>
          <cell r="L445">
            <v>0</v>
          </cell>
          <cell r="M445">
            <v>0</v>
          </cell>
          <cell r="N445">
            <v>0</v>
          </cell>
          <cell r="O445">
            <v>0</v>
          </cell>
          <cell r="P445">
            <v>0</v>
          </cell>
          <cell r="Q445">
            <v>0</v>
          </cell>
          <cell r="R445">
            <v>0</v>
          </cell>
          <cell r="S445">
            <v>0</v>
          </cell>
          <cell r="T445">
            <v>0</v>
          </cell>
          <cell r="U445">
            <v>0</v>
          </cell>
        </row>
        <row r="446">
          <cell r="A446" t="str">
            <v>500402</v>
          </cell>
          <cell r="B446" t="str">
            <v>EAST RAMAPO</v>
          </cell>
          <cell r="C446">
            <v>1847</v>
          </cell>
          <cell r="D446">
            <v>0</v>
          </cell>
          <cell r="E446">
            <v>0</v>
          </cell>
          <cell r="F446">
            <v>0</v>
          </cell>
          <cell r="G446">
            <v>0</v>
          </cell>
          <cell r="H446">
            <v>0</v>
          </cell>
          <cell r="I446">
            <v>0</v>
          </cell>
          <cell r="J446">
            <v>0</v>
          </cell>
          <cell r="K446">
            <v>1694</v>
          </cell>
          <cell r="L446">
            <v>1</v>
          </cell>
          <cell r="M446">
            <v>0</v>
          </cell>
          <cell r="N446">
            <v>152</v>
          </cell>
          <cell r="O446">
            <v>0</v>
          </cell>
          <cell r="P446">
            <v>0</v>
          </cell>
          <cell r="Q446">
            <v>0</v>
          </cell>
          <cell r="R446">
            <v>0</v>
          </cell>
          <cell r="S446">
            <v>0</v>
          </cell>
          <cell r="T446">
            <v>0</v>
          </cell>
          <cell r="U446">
            <v>0</v>
          </cell>
        </row>
        <row r="447">
          <cell r="A447" t="str">
            <v>510101</v>
          </cell>
          <cell r="B447" t="str">
            <v>BRASHER FALLS</v>
          </cell>
          <cell r="C447">
            <v>34</v>
          </cell>
          <cell r="D447">
            <v>0</v>
          </cell>
          <cell r="E447">
            <v>32</v>
          </cell>
          <cell r="F447">
            <v>0</v>
          </cell>
          <cell r="G447">
            <v>0</v>
          </cell>
          <cell r="H447">
            <v>0</v>
          </cell>
          <cell r="I447">
            <v>0</v>
          </cell>
          <cell r="J447">
            <v>0</v>
          </cell>
          <cell r="K447">
            <v>0</v>
          </cell>
          <cell r="L447">
            <v>0</v>
          </cell>
          <cell r="M447">
            <v>0</v>
          </cell>
          <cell r="N447">
            <v>0</v>
          </cell>
          <cell r="O447">
            <v>0</v>
          </cell>
          <cell r="P447">
            <v>0</v>
          </cell>
          <cell r="Q447">
            <v>2</v>
          </cell>
          <cell r="R447">
            <v>0</v>
          </cell>
          <cell r="S447">
            <v>0</v>
          </cell>
          <cell r="T447">
            <v>0</v>
          </cell>
          <cell r="U447">
            <v>0</v>
          </cell>
        </row>
        <row r="448">
          <cell r="A448" t="str">
            <v>510201</v>
          </cell>
          <cell r="B448" t="str">
            <v>CANTON</v>
          </cell>
          <cell r="C448">
            <v>61</v>
          </cell>
          <cell r="D448">
            <v>0</v>
          </cell>
          <cell r="E448">
            <v>61</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row>
        <row r="449">
          <cell r="A449" t="str">
            <v>510401</v>
          </cell>
          <cell r="B449" t="str">
            <v>CLIFTON FINE</v>
          </cell>
          <cell r="C449">
            <v>14</v>
          </cell>
          <cell r="D449">
            <v>0</v>
          </cell>
          <cell r="E449">
            <v>14</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row>
        <row r="450">
          <cell r="A450" t="str">
            <v>510501</v>
          </cell>
          <cell r="B450" t="str">
            <v>COLTON PIERREPONT</v>
          </cell>
          <cell r="C450">
            <v>17</v>
          </cell>
          <cell r="D450">
            <v>0</v>
          </cell>
          <cell r="E450">
            <v>16</v>
          </cell>
          <cell r="F450">
            <v>0</v>
          </cell>
          <cell r="G450">
            <v>0</v>
          </cell>
          <cell r="H450">
            <v>0</v>
          </cell>
          <cell r="I450">
            <v>0</v>
          </cell>
          <cell r="J450">
            <v>0</v>
          </cell>
          <cell r="K450">
            <v>0</v>
          </cell>
          <cell r="L450">
            <v>0</v>
          </cell>
          <cell r="M450">
            <v>0</v>
          </cell>
          <cell r="N450">
            <v>0</v>
          </cell>
          <cell r="O450">
            <v>0</v>
          </cell>
          <cell r="P450">
            <v>0</v>
          </cell>
          <cell r="Q450">
            <v>1</v>
          </cell>
          <cell r="R450">
            <v>0</v>
          </cell>
          <cell r="S450">
            <v>0</v>
          </cell>
          <cell r="T450">
            <v>0</v>
          </cell>
          <cell r="U450">
            <v>0</v>
          </cell>
        </row>
        <row r="451">
          <cell r="A451" t="str">
            <v>511101</v>
          </cell>
          <cell r="B451" t="str">
            <v>GOUVERNEUR</v>
          </cell>
          <cell r="C451">
            <v>59</v>
          </cell>
          <cell r="D451">
            <v>0</v>
          </cell>
          <cell r="E451">
            <v>0</v>
          </cell>
          <cell r="F451">
            <v>0</v>
          </cell>
          <cell r="G451">
            <v>0</v>
          </cell>
          <cell r="H451">
            <v>49</v>
          </cell>
          <cell r="I451">
            <v>0</v>
          </cell>
          <cell r="J451">
            <v>0</v>
          </cell>
          <cell r="K451">
            <v>10</v>
          </cell>
          <cell r="L451">
            <v>0</v>
          </cell>
          <cell r="M451">
            <v>0</v>
          </cell>
          <cell r="N451">
            <v>0</v>
          </cell>
          <cell r="O451">
            <v>0</v>
          </cell>
          <cell r="P451">
            <v>0</v>
          </cell>
          <cell r="Q451">
            <v>0</v>
          </cell>
          <cell r="R451">
            <v>0</v>
          </cell>
          <cell r="S451">
            <v>0</v>
          </cell>
          <cell r="T451">
            <v>0</v>
          </cell>
          <cell r="U451">
            <v>0</v>
          </cell>
        </row>
        <row r="452">
          <cell r="A452" t="str">
            <v>511201</v>
          </cell>
          <cell r="B452" t="str">
            <v>HAMMOND</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row>
        <row r="453">
          <cell r="A453" t="str">
            <v>511301</v>
          </cell>
          <cell r="B453" t="str">
            <v>HERMON-DEKALB</v>
          </cell>
          <cell r="C453">
            <v>21</v>
          </cell>
          <cell r="D453">
            <v>0</v>
          </cell>
          <cell r="E453">
            <v>0</v>
          </cell>
          <cell r="F453">
            <v>0</v>
          </cell>
          <cell r="G453">
            <v>0</v>
          </cell>
          <cell r="H453">
            <v>21</v>
          </cell>
          <cell r="I453">
            <v>0</v>
          </cell>
          <cell r="J453">
            <v>0</v>
          </cell>
          <cell r="K453">
            <v>0</v>
          </cell>
          <cell r="L453">
            <v>0</v>
          </cell>
          <cell r="M453">
            <v>0</v>
          </cell>
          <cell r="N453">
            <v>0</v>
          </cell>
          <cell r="O453">
            <v>0</v>
          </cell>
          <cell r="P453">
            <v>0</v>
          </cell>
          <cell r="Q453">
            <v>0</v>
          </cell>
          <cell r="R453">
            <v>0</v>
          </cell>
          <cell r="S453">
            <v>0</v>
          </cell>
          <cell r="T453">
            <v>0</v>
          </cell>
          <cell r="U453">
            <v>0</v>
          </cell>
        </row>
        <row r="454">
          <cell r="A454" t="str">
            <v>511602</v>
          </cell>
          <cell r="B454" t="str">
            <v>LISBON</v>
          </cell>
          <cell r="C454">
            <v>30</v>
          </cell>
          <cell r="D454">
            <v>0</v>
          </cell>
          <cell r="E454">
            <v>30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row>
        <row r="455">
          <cell r="A455" t="str">
            <v>511901</v>
          </cell>
          <cell r="B455" t="str">
            <v>MADRID WADDINGTON</v>
          </cell>
          <cell r="C455">
            <v>37</v>
          </cell>
          <cell r="D455">
            <v>0</v>
          </cell>
          <cell r="E455">
            <v>37</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row>
        <row r="456">
          <cell r="A456" t="str">
            <v>512001</v>
          </cell>
          <cell r="B456" t="str">
            <v>MASSENA</v>
          </cell>
          <cell r="C456">
            <v>50</v>
          </cell>
          <cell r="D456">
            <v>0</v>
          </cell>
          <cell r="E456">
            <v>49</v>
          </cell>
          <cell r="F456">
            <v>0</v>
          </cell>
          <cell r="G456">
            <v>0</v>
          </cell>
          <cell r="H456">
            <v>1</v>
          </cell>
          <cell r="I456">
            <v>0</v>
          </cell>
          <cell r="J456">
            <v>0</v>
          </cell>
          <cell r="K456">
            <v>0</v>
          </cell>
          <cell r="L456">
            <v>0</v>
          </cell>
          <cell r="M456">
            <v>0</v>
          </cell>
          <cell r="N456">
            <v>0</v>
          </cell>
          <cell r="O456">
            <v>0</v>
          </cell>
          <cell r="P456">
            <v>0</v>
          </cell>
          <cell r="Q456">
            <v>0</v>
          </cell>
          <cell r="R456">
            <v>0</v>
          </cell>
          <cell r="S456">
            <v>0</v>
          </cell>
          <cell r="T456">
            <v>0</v>
          </cell>
          <cell r="U456">
            <v>0</v>
          </cell>
        </row>
        <row r="457">
          <cell r="A457" t="str">
            <v>512101</v>
          </cell>
          <cell r="B457" t="str">
            <v>MORRISTOWN</v>
          </cell>
          <cell r="C457">
            <v>18</v>
          </cell>
          <cell r="D457">
            <v>0</v>
          </cell>
          <cell r="E457">
            <v>18</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row>
        <row r="458">
          <cell r="A458" t="str">
            <v>512201</v>
          </cell>
          <cell r="B458" t="str">
            <v>NORWOOD NORFOLK</v>
          </cell>
          <cell r="C458">
            <v>49</v>
          </cell>
          <cell r="D458">
            <v>0</v>
          </cell>
          <cell r="E458">
            <v>22</v>
          </cell>
          <cell r="F458">
            <v>0</v>
          </cell>
          <cell r="G458">
            <v>0</v>
          </cell>
          <cell r="H458">
            <v>24</v>
          </cell>
          <cell r="I458">
            <v>0</v>
          </cell>
          <cell r="J458">
            <v>0</v>
          </cell>
          <cell r="K458">
            <v>0</v>
          </cell>
          <cell r="L458">
            <v>0</v>
          </cell>
          <cell r="M458">
            <v>0</v>
          </cell>
          <cell r="N458">
            <v>0</v>
          </cell>
          <cell r="O458">
            <v>0</v>
          </cell>
          <cell r="P458">
            <v>0</v>
          </cell>
          <cell r="Q458">
            <v>1</v>
          </cell>
          <cell r="R458">
            <v>0</v>
          </cell>
          <cell r="S458">
            <v>0</v>
          </cell>
          <cell r="T458">
            <v>2</v>
          </cell>
          <cell r="U458">
            <v>0</v>
          </cell>
        </row>
        <row r="459">
          <cell r="A459" t="str">
            <v>512300</v>
          </cell>
          <cell r="B459" t="str">
            <v>OGDENSBURG</v>
          </cell>
          <cell r="C459">
            <v>40</v>
          </cell>
          <cell r="D459">
            <v>0</v>
          </cell>
          <cell r="E459">
            <v>40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row>
        <row r="460">
          <cell r="A460" t="str">
            <v>512404</v>
          </cell>
          <cell r="B460" t="str">
            <v>HEUVELTON</v>
          </cell>
          <cell r="C460">
            <v>27</v>
          </cell>
          <cell r="D460">
            <v>0</v>
          </cell>
          <cell r="E460">
            <v>27</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row>
        <row r="461">
          <cell r="A461" t="str">
            <v>512501</v>
          </cell>
          <cell r="B461" t="str">
            <v>PARISHVL HOPKINTON</v>
          </cell>
          <cell r="C461">
            <v>12</v>
          </cell>
          <cell r="D461">
            <v>0</v>
          </cell>
          <cell r="E461">
            <v>12</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row>
        <row r="462">
          <cell r="A462" t="str">
            <v>512902</v>
          </cell>
          <cell r="B462" t="str">
            <v>POTSDAM</v>
          </cell>
          <cell r="C462">
            <v>59</v>
          </cell>
          <cell r="D462">
            <v>1</v>
          </cell>
          <cell r="E462">
            <v>58</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row>
        <row r="463">
          <cell r="A463" t="str">
            <v>513102</v>
          </cell>
          <cell r="B463" t="str">
            <v>EDWARDS-KNOX</v>
          </cell>
          <cell r="C463">
            <v>29</v>
          </cell>
          <cell r="D463">
            <v>0</v>
          </cell>
          <cell r="E463">
            <v>0</v>
          </cell>
          <cell r="F463">
            <v>0</v>
          </cell>
          <cell r="G463">
            <v>0</v>
          </cell>
          <cell r="H463">
            <v>29</v>
          </cell>
          <cell r="I463">
            <v>0</v>
          </cell>
          <cell r="J463">
            <v>0</v>
          </cell>
          <cell r="K463">
            <v>0</v>
          </cell>
          <cell r="L463">
            <v>0</v>
          </cell>
          <cell r="M463">
            <v>0</v>
          </cell>
          <cell r="N463">
            <v>0</v>
          </cell>
          <cell r="O463">
            <v>0</v>
          </cell>
          <cell r="P463">
            <v>0</v>
          </cell>
          <cell r="Q463">
            <v>0</v>
          </cell>
          <cell r="R463">
            <v>0</v>
          </cell>
          <cell r="S463">
            <v>0</v>
          </cell>
          <cell r="T463">
            <v>0</v>
          </cell>
          <cell r="U463">
            <v>0</v>
          </cell>
        </row>
        <row r="464">
          <cell r="A464" t="str">
            <v>520101</v>
          </cell>
          <cell r="B464" t="str">
            <v>BURNT HILLS</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row>
        <row r="465">
          <cell r="A465" t="str">
            <v>520302</v>
          </cell>
          <cell r="B465" t="str">
            <v>SHENENDEHOWA</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row>
        <row r="466">
          <cell r="A466" t="str">
            <v>520401</v>
          </cell>
          <cell r="B466" t="str">
            <v>CORINTH</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row>
        <row r="467">
          <cell r="A467" t="str">
            <v>520601</v>
          </cell>
          <cell r="B467" t="str">
            <v>EDINBURG COMMON SD</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row>
        <row r="468">
          <cell r="A468" t="str">
            <v>520701</v>
          </cell>
          <cell r="B468" t="str">
            <v>GALWAY</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row>
        <row r="469">
          <cell r="A469" t="str">
            <v>521200</v>
          </cell>
          <cell r="B469" t="str">
            <v>MECHANICVILLE</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row>
        <row r="470">
          <cell r="A470" t="str">
            <v>521301</v>
          </cell>
          <cell r="B470" t="str">
            <v>BALLSTON SPA</v>
          </cell>
          <cell r="C470">
            <v>86</v>
          </cell>
          <cell r="D470">
            <v>0</v>
          </cell>
          <cell r="E470">
            <v>0</v>
          </cell>
          <cell r="F470">
            <v>0</v>
          </cell>
          <cell r="G470">
            <v>0</v>
          </cell>
          <cell r="H470">
            <v>0</v>
          </cell>
          <cell r="I470">
            <v>0</v>
          </cell>
          <cell r="J470">
            <v>0</v>
          </cell>
          <cell r="K470">
            <v>42</v>
          </cell>
          <cell r="L470">
            <v>0</v>
          </cell>
          <cell r="M470">
            <v>0</v>
          </cell>
          <cell r="N470">
            <v>44</v>
          </cell>
          <cell r="O470">
            <v>0</v>
          </cell>
          <cell r="P470">
            <v>0</v>
          </cell>
          <cell r="Q470">
            <v>0</v>
          </cell>
          <cell r="R470">
            <v>0</v>
          </cell>
          <cell r="S470">
            <v>0</v>
          </cell>
          <cell r="T470">
            <v>0</v>
          </cell>
          <cell r="U470">
            <v>0</v>
          </cell>
        </row>
        <row r="471">
          <cell r="A471" t="str">
            <v>521401</v>
          </cell>
          <cell r="B471" t="str">
            <v>SOUTH GLENS FALLS</v>
          </cell>
          <cell r="C471">
            <v>109</v>
          </cell>
          <cell r="D471">
            <v>0</v>
          </cell>
          <cell r="E471">
            <v>0</v>
          </cell>
          <cell r="F471">
            <v>0</v>
          </cell>
          <cell r="G471">
            <v>0</v>
          </cell>
          <cell r="H471">
            <v>0</v>
          </cell>
          <cell r="I471">
            <v>0</v>
          </cell>
          <cell r="J471">
            <v>0</v>
          </cell>
          <cell r="K471">
            <v>109</v>
          </cell>
          <cell r="L471">
            <v>0</v>
          </cell>
          <cell r="M471">
            <v>0</v>
          </cell>
          <cell r="N471">
            <v>0</v>
          </cell>
          <cell r="O471">
            <v>0</v>
          </cell>
          <cell r="P471">
            <v>0</v>
          </cell>
          <cell r="Q471">
            <v>0</v>
          </cell>
          <cell r="R471">
            <v>0</v>
          </cell>
          <cell r="S471">
            <v>0</v>
          </cell>
          <cell r="T471">
            <v>0</v>
          </cell>
          <cell r="U471">
            <v>0</v>
          </cell>
        </row>
        <row r="472">
          <cell r="A472" t="str">
            <v>521701</v>
          </cell>
          <cell r="B472" t="str">
            <v>SCHUYLERVILLE</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row>
        <row r="473">
          <cell r="A473" t="str">
            <v>521800</v>
          </cell>
          <cell r="B473" t="str">
            <v>SARATOGA SPRINGS</v>
          </cell>
          <cell r="C473">
            <v>101</v>
          </cell>
          <cell r="D473">
            <v>0</v>
          </cell>
          <cell r="E473">
            <v>0</v>
          </cell>
          <cell r="F473">
            <v>0</v>
          </cell>
          <cell r="G473">
            <v>0</v>
          </cell>
          <cell r="H473">
            <v>0</v>
          </cell>
          <cell r="I473">
            <v>0</v>
          </cell>
          <cell r="J473">
            <v>0</v>
          </cell>
          <cell r="K473">
            <v>64</v>
          </cell>
          <cell r="L473">
            <v>0</v>
          </cell>
          <cell r="M473">
            <v>0</v>
          </cell>
          <cell r="N473">
            <v>37</v>
          </cell>
          <cell r="O473">
            <v>0</v>
          </cell>
          <cell r="P473">
            <v>0</v>
          </cell>
          <cell r="Q473">
            <v>0</v>
          </cell>
          <cell r="R473">
            <v>0</v>
          </cell>
          <cell r="S473">
            <v>0</v>
          </cell>
          <cell r="T473">
            <v>0</v>
          </cell>
          <cell r="U473">
            <v>0</v>
          </cell>
        </row>
        <row r="474">
          <cell r="A474" t="str">
            <v>522001</v>
          </cell>
          <cell r="B474" t="str">
            <v>STILLWATER</v>
          </cell>
          <cell r="C474">
            <v>23</v>
          </cell>
          <cell r="D474">
            <v>0</v>
          </cell>
          <cell r="E474">
            <v>23</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row>
        <row r="475">
          <cell r="A475" t="str">
            <v>522101</v>
          </cell>
          <cell r="B475" t="str">
            <v>WATERFORD</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row>
        <row r="476">
          <cell r="A476" t="str">
            <v>530101</v>
          </cell>
          <cell r="B476" t="str">
            <v>DUANESBURG</v>
          </cell>
          <cell r="C476">
            <v>22</v>
          </cell>
          <cell r="D476">
            <v>0</v>
          </cell>
          <cell r="E476">
            <v>0</v>
          </cell>
          <cell r="F476">
            <v>0</v>
          </cell>
          <cell r="G476">
            <v>0</v>
          </cell>
          <cell r="H476">
            <v>15</v>
          </cell>
          <cell r="I476">
            <v>0</v>
          </cell>
          <cell r="J476">
            <v>0</v>
          </cell>
          <cell r="K476">
            <v>0</v>
          </cell>
          <cell r="L476">
            <v>0</v>
          </cell>
          <cell r="M476">
            <v>0</v>
          </cell>
          <cell r="N476">
            <v>7</v>
          </cell>
          <cell r="O476">
            <v>0</v>
          </cell>
          <cell r="P476">
            <v>0</v>
          </cell>
          <cell r="Q476">
            <v>0</v>
          </cell>
          <cell r="R476">
            <v>0</v>
          </cell>
          <cell r="S476">
            <v>0</v>
          </cell>
          <cell r="T476">
            <v>0</v>
          </cell>
          <cell r="U476">
            <v>0</v>
          </cell>
        </row>
        <row r="477">
          <cell r="A477" t="str">
            <v>530202</v>
          </cell>
          <cell r="B477" t="str">
            <v>SCOTIA GLENVILLE</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row>
        <row r="478">
          <cell r="A478" t="str">
            <v>530301</v>
          </cell>
          <cell r="B478" t="str">
            <v>NISKAYUNA</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row>
        <row r="479">
          <cell r="A479" t="str">
            <v>530501</v>
          </cell>
          <cell r="B479" t="str">
            <v>SCHALMONT</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row>
        <row r="480">
          <cell r="A480" t="str">
            <v>530515</v>
          </cell>
          <cell r="B480" t="str">
            <v>MOHONASEN</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row>
        <row r="481">
          <cell r="A481" t="str">
            <v>530600</v>
          </cell>
          <cell r="B481" t="str">
            <v>SCHENECTADY</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row>
        <row r="482">
          <cell r="A482" t="str">
            <v>540801</v>
          </cell>
          <cell r="B482" t="str">
            <v>GILBOA CONESVILLE</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row>
        <row r="483">
          <cell r="A483" t="str">
            <v>540901</v>
          </cell>
          <cell r="B483" t="str">
            <v>JEFFERSON</v>
          </cell>
          <cell r="C483">
            <v>2</v>
          </cell>
          <cell r="D483">
            <v>0</v>
          </cell>
          <cell r="E483">
            <v>2</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row>
        <row r="484">
          <cell r="A484" t="str">
            <v>541001</v>
          </cell>
          <cell r="B484" t="str">
            <v>MIDDLEBURGH</v>
          </cell>
          <cell r="C484">
            <v>34</v>
          </cell>
          <cell r="D484">
            <v>0</v>
          </cell>
          <cell r="E484">
            <v>24</v>
          </cell>
          <cell r="F484">
            <v>1</v>
          </cell>
          <cell r="G484">
            <v>0</v>
          </cell>
          <cell r="H484">
            <v>0</v>
          </cell>
          <cell r="I484">
            <v>0</v>
          </cell>
          <cell r="J484">
            <v>0</v>
          </cell>
          <cell r="K484">
            <v>0</v>
          </cell>
          <cell r="L484">
            <v>0</v>
          </cell>
          <cell r="M484">
            <v>9</v>
          </cell>
          <cell r="N484">
            <v>0</v>
          </cell>
          <cell r="O484">
            <v>0</v>
          </cell>
          <cell r="P484">
            <v>0</v>
          </cell>
          <cell r="Q484">
            <v>0</v>
          </cell>
          <cell r="R484">
            <v>0</v>
          </cell>
          <cell r="S484">
            <v>0</v>
          </cell>
          <cell r="T484">
            <v>0</v>
          </cell>
          <cell r="U484">
            <v>0</v>
          </cell>
        </row>
        <row r="485">
          <cell r="A485" t="str">
            <v>541102</v>
          </cell>
          <cell r="B485" t="str">
            <v>COBLSKL-RCHMDVL</v>
          </cell>
          <cell r="C485">
            <v>66</v>
          </cell>
          <cell r="D485">
            <v>0</v>
          </cell>
          <cell r="E485">
            <v>0</v>
          </cell>
          <cell r="F485">
            <v>0</v>
          </cell>
          <cell r="G485">
            <v>5</v>
          </cell>
          <cell r="H485">
            <v>24</v>
          </cell>
          <cell r="I485">
            <v>0</v>
          </cell>
          <cell r="J485">
            <v>0</v>
          </cell>
          <cell r="K485">
            <v>0</v>
          </cell>
          <cell r="L485">
            <v>0</v>
          </cell>
          <cell r="M485">
            <v>8</v>
          </cell>
          <cell r="N485">
            <v>29</v>
          </cell>
          <cell r="O485">
            <v>0</v>
          </cell>
          <cell r="P485">
            <v>0</v>
          </cell>
          <cell r="Q485">
            <v>0</v>
          </cell>
          <cell r="R485">
            <v>0</v>
          </cell>
          <cell r="S485">
            <v>0</v>
          </cell>
          <cell r="T485">
            <v>0</v>
          </cell>
          <cell r="U485">
            <v>0</v>
          </cell>
        </row>
        <row r="486">
          <cell r="A486" t="str">
            <v>541201</v>
          </cell>
          <cell r="B486" t="str">
            <v>SCHOHARIE</v>
          </cell>
          <cell r="C486">
            <v>25</v>
          </cell>
          <cell r="D486">
            <v>0</v>
          </cell>
          <cell r="E486">
            <v>0</v>
          </cell>
          <cell r="F486">
            <v>0</v>
          </cell>
          <cell r="G486">
            <v>0</v>
          </cell>
          <cell r="H486">
            <v>0</v>
          </cell>
          <cell r="I486">
            <v>0</v>
          </cell>
          <cell r="J486">
            <v>0</v>
          </cell>
          <cell r="K486">
            <v>0</v>
          </cell>
          <cell r="L486">
            <v>0</v>
          </cell>
          <cell r="M486">
            <v>0</v>
          </cell>
          <cell r="N486">
            <v>25</v>
          </cell>
          <cell r="O486">
            <v>0</v>
          </cell>
          <cell r="P486">
            <v>0</v>
          </cell>
          <cell r="Q486">
            <v>0</v>
          </cell>
          <cell r="R486">
            <v>0</v>
          </cell>
          <cell r="S486">
            <v>0</v>
          </cell>
          <cell r="T486">
            <v>0</v>
          </cell>
          <cell r="U486">
            <v>0</v>
          </cell>
        </row>
        <row r="487">
          <cell r="A487" t="str">
            <v>541401</v>
          </cell>
          <cell r="B487" t="str">
            <v>SHARON SPRINGS</v>
          </cell>
          <cell r="C487">
            <v>10</v>
          </cell>
          <cell r="D487">
            <v>0</v>
          </cell>
          <cell r="E487">
            <v>0</v>
          </cell>
          <cell r="F487">
            <v>0</v>
          </cell>
          <cell r="G487">
            <v>0</v>
          </cell>
          <cell r="H487">
            <v>0</v>
          </cell>
          <cell r="I487">
            <v>0</v>
          </cell>
          <cell r="J487">
            <v>0</v>
          </cell>
          <cell r="K487">
            <v>8</v>
          </cell>
          <cell r="L487">
            <v>0</v>
          </cell>
          <cell r="M487">
            <v>0</v>
          </cell>
          <cell r="N487">
            <v>0</v>
          </cell>
          <cell r="O487">
            <v>0</v>
          </cell>
          <cell r="P487">
            <v>0</v>
          </cell>
          <cell r="Q487">
            <v>2</v>
          </cell>
          <cell r="R487">
            <v>0</v>
          </cell>
          <cell r="S487">
            <v>0</v>
          </cell>
          <cell r="T487">
            <v>0</v>
          </cell>
          <cell r="U487">
            <v>0</v>
          </cell>
        </row>
        <row r="488">
          <cell r="A488" t="str">
            <v>550101</v>
          </cell>
          <cell r="B488" t="str">
            <v>ODESSA MONTOUR</v>
          </cell>
          <cell r="C488">
            <v>70</v>
          </cell>
          <cell r="D488">
            <v>0</v>
          </cell>
          <cell r="E488">
            <v>0</v>
          </cell>
          <cell r="F488">
            <v>0</v>
          </cell>
          <cell r="G488">
            <v>15</v>
          </cell>
          <cell r="H488">
            <v>35</v>
          </cell>
          <cell r="I488">
            <v>0</v>
          </cell>
          <cell r="J488">
            <v>0</v>
          </cell>
          <cell r="K488">
            <v>0</v>
          </cell>
          <cell r="L488">
            <v>0</v>
          </cell>
          <cell r="M488">
            <v>7</v>
          </cell>
          <cell r="N488">
            <v>13</v>
          </cell>
          <cell r="O488">
            <v>0</v>
          </cell>
          <cell r="P488">
            <v>0</v>
          </cell>
          <cell r="Q488">
            <v>0</v>
          </cell>
          <cell r="R488">
            <v>0</v>
          </cell>
          <cell r="S488">
            <v>0</v>
          </cell>
          <cell r="T488">
            <v>0</v>
          </cell>
          <cell r="U488">
            <v>0</v>
          </cell>
        </row>
        <row r="489">
          <cell r="A489" t="str">
            <v>550301</v>
          </cell>
          <cell r="B489" t="str">
            <v>WATKINS GLEN</v>
          </cell>
          <cell r="C489">
            <v>48</v>
          </cell>
          <cell r="D489">
            <v>0</v>
          </cell>
          <cell r="E489">
            <v>0</v>
          </cell>
          <cell r="F489">
            <v>0</v>
          </cell>
          <cell r="G489">
            <v>0</v>
          </cell>
          <cell r="H489">
            <v>32</v>
          </cell>
          <cell r="I489">
            <v>0</v>
          </cell>
          <cell r="J489">
            <v>0</v>
          </cell>
          <cell r="K489">
            <v>16</v>
          </cell>
          <cell r="L489">
            <v>0</v>
          </cell>
          <cell r="M489">
            <v>0</v>
          </cell>
          <cell r="N489">
            <v>0</v>
          </cell>
          <cell r="O489">
            <v>0</v>
          </cell>
          <cell r="P489">
            <v>0</v>
          </cell>
          <cell r="Q489">
            <v>0</v>
          </cell>
          <cell r="R489">
            <v>0</v>
          </cell>
          <cell r="S489">
            <v>0</v>
          </cell>
          <cell r="T489">
            <v>0</v>
          </cell>
          <cell r="U489">
            <v>0</v>
          </cell>
        </row>
        <row r="490">
          <cell r="A490" t="str">
            <v>560501</v>
          </cell>
          <cell r="B490" t="str">
            <v>SOUTH SENECA</v>
          </cell>
          <cell r="C490">
            <v>48</v>
          </cell>
          <cell r="D490">
            <v>0</v>
          </cell>
          <cell r="E490">
            <v>0</v>
          </cell>
          <cell r="F490">
            <v>0</v>
          </cell>
          <cell r="G490">
            <v>0</v>
          </cell>
          <cell r="H490">
            <v>46</v>
          </cell>
          <cell r="I490">
            <v>0</v>
          </cell>
          <cell r="J490">
            <v>0</v>
          </cell>
          <cell r="K490">
            <v>0</v>
          </cell>
          <cell r="L490">
            <v>0</v>
          </cell>
          <cell r="M490">
            <v>0</v>
          </cell>
          <cell r="N490">
            <v>0</v>
          </cell>
          <cell r="O490">
            <v>0</v>
          </cell>
          <cell r="P490">
            <v>0</v>
          </cell>
          <cell r="Q490">
            <v>0</v>
          </cell>
          <cell r="R490">
            <v>0</v>
          </cell>
          <cell r="S490">
            <v>0</v>
          </cell>
          <cell r="T490">
            <v>2</v>
          </cell>
          <cell r="U490">
            <v>0</v>
          </cell>
        </row>
        <row r="491">
          <cell r="A491" t="str">
            <v>560603</v>
          </cell>
          <cell r="B491" t="str">
            <v>ROMULUS</v>
          </cell>
          <cell r="C491">
            <v>41</v>
          </cell>
          <cell r="D491">
            <v>8</v>
          </cell>
          <cell r="E491">
            <v>12</v>
          </cell>
          <cell r="F491">
            <v>0</v>
          </cell>
          <cell r="G491">
            <v>0</v>
          </cell>
          <cell r="H491">
            <v>2</v>
          </cell>
          <cell r="I491">
            <v>0</v>
          </cell>
          <cell r="J491">
            <v>0</v>
          </cell>
          <cell r="K491">
            <v>0</v>
          </cell>
          <cell r="L491">
            <v>0</v>
          </cell>
          <cell r="M491">
            <v>0</v>
          </cell>
          <cell r="N491">
            <v>0</v>
          </cell>
          <cell r="O491">
            <v>0</v>
          </cell>
          <cell r="P491">
            <v>8</v>
          </cell>
          <cell r="Q491">
            <v>11</v>
          </cell>
          <cell r="R491">
            <v>0</v>
          </cell>
          <cell r="S491">
            <v>0</v>
          </cell>
          <cell r="T491">
            <v>0</v>
          </cell>
          <cell r="U491">
            <v>0</v>
          </cell>
        </row>
        <row r="492">
          <cell r="A492" t="str">
            <v>560701</v>
          </cell>
          <cell r="B492" t="str">
            <v>SENECA FALLS</v>
          </cell>
          <cell r="C492">
            <v>35</v>
          </cell>
          <cell r="D492">
            <v>0</v>
          </cell>
          <cell r="E492">
            <v>0</v>
          </cell>
          <cell r="F492">
            <v>0</v>
          </cell>
          <cell r="G492">
            <v>0</v>
          </cell>
          <cell r="H492">
            <v>0</v>
          </cell>
          <cell r="I492">
            <v>0</v>
          </cell>
          <cell r="J492">
            <v>9</v>
          </cell>
          <cell r="K492">
            <v>0</v>
          </cell>
          <cell r="L492">
            <v>0</v>
          </cell>
          <cell r="M492">
            <v>2</v>
          </cell>
          <cell r="N492">
            <v>23</v>
          </cell>
          <cell r="O492">
            <v>1</v>
          </cell>
          <cell r="P492">
            <v>0</v>
          </cell>
          <cell r="Q492">
            <v>0</v>
          </cell>
          <cell r="R492">
            <v>0</v>
          </cell>
          <cell r="S492">
            <v>0</v>
          </cell>
          <cell r="T492">
            <v>0</v>
          </cell>
          <cell r="U492">
            <v>0</v>
          </cell>
        </row>
        <row r="493">
          <cell r="A493" t="str">
            <v>561006</v>
          </cell>
          <cell r="B493" t="str">
            <v>WATERLOO</v>
          </cell>
          <cell r="C493">
            <v>37</v>
          </cell>
          <cell r="D493">
            <v>0</v>
          </cell>
          <cell r="E493">
            <v>37</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row>
        <row r="494">
          <cell r="A494" t="str">
            <v>570101</v>
          </cell>
          <cell r="B494" t="str">
            <v>ADDISON</v>
          </cell>
          <cell r="C494">
            <v>74</v>
          </cell>
          <cell r="D494">
            <v>0</v>
          </cell>
          <cell r="E494">
            <v>0</v>
          </cell>
          <cell r="F494">
            <v>0</v>
          </cell>
          <cell r="G494">
            <v>15</v>
          </cell>
          <cell r="H494">
            <v>34</v>
          </cell>
          <cell r="I494">
            <v>0</v>
          </cell>
          <cell r="J494">
            <v>0</v>
          </cell>
          <cell r="K494">
            <v>0</v>
          </cell>
          <cell r="L494">
            <v>0</v>
          </cell>
          <cell r="M494">
            <v>10</v>
          </cell>
          <cell r="N494">
            <v>15</v>
          </cell>
          <cell r="O494">
            <v>0</v>
          </cell>
          <cell r="P494">
            <v>0</v>
          </cell>
          <cell r="Q494">
            <v>0</v>
          </cell>
          <cell r="R494">
            <v>0</v>
          </cell>
          <cell r="S494">
            <v>0</v>
          </cell>
          <cell r="T494">
            <v>0</v>
          </cell>
          <cell r="U494">
            <v>0</v>
          </cell>
        </row>
        <row r="495">
          <cell r="A495" t="str">
            <v>570201</v>
          </cell>
          <cell r="B495" t="str">
            <v>AVOCA</v>
          </cell>
          <cell r="C495">
            <v>17</v>
          </cell>
          <cell r="D495">
            <v>0</v>
          </cell>
          <cell r="E495">
            <v>0</v>
          </cell>
          <cell r="F495">
            <v>0</v>
          </cell>
          <cell r="G495">
            <v>0</v>
          </cell>
          <cell r="H495">
            <v>0</v>
          </cell>
          <cell r="I495">
            <v>0</v>
          </cell>
          <cell r="J495">
            <v>0</v>
          </cell>
          <cell r="K495">
            <v>0</v>
          </cell>
          <cell r="L495">
            <v>0</v>
          </cell>
          <cell r="M495">
            <v>0</v>
          </cell>
          <cell r="N495">
            <v>17</v>
          </cell>
          <cell r="O495">
            <v>0</v>
          </cell>
          <cell r="P495">
            <v>0</v>
          </cell>
          <cell r="Q495">
            <v>0</v>
          </cell>
          <cell r="R495">
            <v>0</v>
          </cell>
          <cell r="S495">
            <v>0</v>
          </cell>
          <cell r="T495">
            <v>0</v>
          </cell>
          <cell r="U495">
            <v>0</v>
          </cell>
        </row>
        <row r="496">
          <cell r="A496" t="str">
            <v>570302</v>
          </cell>
          <cell r="B496" t="str">
            <v>BATH</v>
          </cell>
          <cell r="C496">
            <v>112</v>
          </cell>
          <cell r="D496">
            <v>0</v>
          </cell>
          <cell r="E496">
            <v>0</v>
          </cell>
          <cell r="F496">
            <v>0</v>
          </cell>
          <cell r="G496">
            <v>0</v>
          </cell>
          <cell r="H496">
            <v>59</v>
          </cell>
          <cell r="I496">
            <v>1</v>
          </cell>
          <cell r="J496">
            <v>0</v>
          </cell>
          <cell r="K496">
            <v>0</v>
          </cell>
          <cell r="L496">
            <v>0</v>
          </cell>
          <cell r="M496">
            <v>35</v>
          </cell>
          <cell r="N496">
            <v>12</v>
          </cell>
          <cell r="O496">
            <v>1</v>
          </cell>
          <cell r="P496">
            <v>0</v>
          </cell>
          <cell r="Q496">
            <v>0</v>
          </cell>
          <cell r="R496">
            <v>0</v>
          </cell>
          <cell r="S496">
            <v>1</v>
          </cell>
          <cell r="T496">
            <v>3</v>
          </cell>
          <cell r="U496">
            <v>0</v>
          </cell>
        </row>
        <row r="497">
          <cell r="A497" t="str">
            <v>570401</v>
          </cell>
          <cell r="B497" t="str">
            <v>BRADFORD</v>
          </cell>
          <cell r="C497">
            <v>17</v>
          </cell>
          <cell r="D497">
            <v>0</v>
          </cell>
          <cell r="E497">
            <v>0</v>
          </cell>
          <cell r="F497">
            <v>0</v>
          </cell>
          <cell r="G497">
            <v>0</v>
          </cell>
          <cell r="H497">
            <v>16</v>
          </cell>
          <cell r="I497">
            <v>0</v>
          </cell>
          <cell r="J497">
            <v>0</v>
          </cell>
          <cell r="K497">
            <v>0</v>
          </cell>
          <cell r="L497">
            <v>0</v>
          </cell>
          <cell r="M497">
            <v>0</v>
          </cell>
          <cell r="N497">
            <v>0</v>
          </cell>
          <cell r="O497">
            <v>0</v>
          </cell>
          <cell r="P497">
            <v>0</v>
          </cell>
          <cell r="Q497">
            <v>0</v>
          </cell>
          <cell r="R497">
            <v>0</v>
          </cell>
          <cell r="S497">
            <v>0</v>
          </cell>
          <cell r="T497">
            <v>1</v>
          </cell>
          <cell r="U497">
            <v>0</v>
          </cell>
        </row>
        <row r="498">
          <cell r="A498" t="str">
            <v>570603</v>
          </cell>
          <cell r="B498" t="str">
            <v>CAMPBELL-SAVONA</v>
          </cell>
          <cell r="C498">
            <v>52</v>
          </cell>
          <cell r="D498">
            <v>0</v>
          </cell>
          <cell r="E498">
            <v>0</v>
          </cell>
          <cell r="F498">
            <v>0</v>
          </cell>
          <cell r="G498">
            <v>0</v>
          </cell>
          <cell r="H498">
            <v>32</v>
          </cell>
          <cell r="I498">
            <v>0</v>
          </cell>
          <cell r="J498">
            <v>0</v>
          </cell>
          <cell r="K498">
            <v>0</v>
          </cell>
          <cell r="L498">
            <v>0</v>
          </cell>
          <cell r="M498">
            <v>0</v>
          </cell>
          <cell r="N498">
            <v>14</v>
          </cell>
          <cell r="O498">
            <v>0</v>
          </cell>
          <cell r="P498">
            <v>0</v>
          </cell>
          <cell r="Q498">
            <v>0</v>
          </cell>
          <cell r="R498">
            <v>0</v>
          </cell>
          <cell r="S498">
            <v>0</v>
          </cell>
          <cell r="T498">
            <v>6</v>
          </cell>
          <cell r="U498">
            <v>0</v>
          </cell>
        </row>
        <row r="499">
          <cell r="A499" t="str">
            <v>571000</v>
          </cell>
          <cell r="B499" t="str">
            <v>CORNING</v>
          </cell>
          <cell r="C499">
            <v>51</v>
          </cell>
          <cell r="D499">
            <v>0</v>
          </cell>
          <cell r="E499">
            <v>0</v>
          </cell>
          <cell r="F499">
            <v>0</v>
          </cell>
          <cell r="G499">
            <v>0</v>
          </cell>
          <cell r="H499">
            <v>0</v>
          </cell>
          <cell r="I499">
            <v>0</v>
          </cell>
          <cell r="J499">
            <v>0</v>
          </cell>
          <cell r="K499">
            <v>0</v>
          </cell>
          <cell r="L499">
            <v>0</v>
          </cell>
          <cell r="M499">
            <v>0</v>
          </cell>
          <cell r="N499">
            <v>51</v>
          </cell>
          <cell r="O499">
            <v>0</v>
          </cell>
          <cell r="P499">
            <v>0</v>
          </cell>
          <cell r="Q499">
            <v>0</v>
          </cell>
          <cell r="R499">
            <v>0</v>
          </cell>
          <cell r="S499">
            <v>0</v>
          </cell>
          <cell r="T499">
            <v>0</v>
          </cell>
          <cell r="U499">
            <v>0</v>
          </cell>
        </row>
        <row r="500">
          <cell r="A500" t="str">
            <v>571502</v>
          </cell>
          <cell r="B500" t="str">
            <v>CANISTEO-GREENWOOD CSD</v>
          </cell>
          <cell r="C500">
            <v>52</v>
          </cell>
          <cell r="D500">
            <v>0</v>
          </cell>
          <cell r="E500">
            <v>0</v>
          </cell>
          <cell r="F500">
            <v>0</v>
          </cell>
          <cell r="G500">
            <v>0</v>
          </cell>
          <cell r="H500">
            <v>35</v>
          </cell>
          <cell r="I500">
            <v>0</v>
          </cell>
          <cell r="J500">
            <v>0</v>
          </cell>
          <cell r="K500">
            <v>0</v>
          </cell>
          <cell r="L500">
            <v>0</v>
          </cell>
          <cell r="M500">
            <v>0</v>
          </cell>
          <cell r="N500">
            <v>15</v>
          </cell>
          <cell r="O500">
            <v>0</v>
          </cell>
          <cell r="P500">
            <v>0</v>
          </cell>
          <cell r="Q500">
            <v>0</v>
          </cell>
          <cell r="R500">
            <v>0</v>
          </cell>
          <cell r="S500">
            <v>0</v>
          </cell>
          <cell r="T500">
            <v>2</v>
          </cell>
          <cell r="U500">
            <v>0</v>
          </cell>
        </row>
        <row r="501">
          <cell r="A501" t="str">
            <v>571800</v>
          </cell>
          <cell r="B501" t="str">
            <v>HORNELL</v>
          </cell>
          <cell r="C501">
            <v>116</v>
          </cell>
          <cell r="D501">
            <v>0</v>
          </cell>
          <cell r="E501">
            <v>0</v>
          </cell>
          <cell r="F501">
            <v>0</v>
          </cell>
          <cell r="G501">
            <v>37</v>
          </cell>
          <cell r="H501">
            <v>76</v>
          </cell>
          <cell r="I501">
            <v>0</v>
          </cell>
          <cell r="J501">
            <v>0</v>
          </cell>
          <cell r="K501">
            <v>0</v>
          </cell>
          <cell r="L501">
            <v>0</v>
          </cell>
          <cell r="M501">
            <v>0</v>
          </cell>
          <cell r="N501">
            <v>2</v>
          </cell>
          <cell r="O501">
            <v>0</v>
          </cell>
          <cell r="P501">
            <v>0</v>
          </cell>
          <cell r="Q501">
            <v>0</v>
          </cell>
          <cell r="R501">
            <v>0</v>
          </cell>
          <cell r="S501">
            <v>1</v>
          </cell>
          <cell r="T501">
            <v>0</v>
          </cell>
          <cell r="U501">
            <v>0</v>
          </cell>
        </row>
        <row r="502">
          <cell r="A502" t="str">
            <v>571901</v>
          </cell>
          <cell r="B502" t="str">
            <v>ARKPORT</v>
          </cell>
          <cell r="C502">
            <v>18</v>
          </cell>
          <cell r="D502">
            <v>0</v>
          </cell>
          <cell r="E502">
            <v>0</v>
          </cell>
          <cell r="F502">
            <v>0</v>
          </cell>
          <cell r="G502">
            <v>0</v>
          </cell>
          <cell r="H502">
            <v>18</v>
          </cell>
          <cell r="I502">
            <v>0</v>
          </cell>
          <cell r="J502">
            <v>0</v>
          </cell>
          <cell r="K502">
            <v>0</v>
          </cell>
          <cell r="L502">
            <v>0</v>
          </cell>
          <cell r="M502">
            <v>0</v>
          </cell>
          <cell r="N502">
            <v>0</v>
          </cell>
          <cell r="O502">
            <v>0</v>
          </cell>
          <cell r="P502">
            <v>0</v>
          </cell>
          <cell r="Q502">
            <v>0</v>
          </cell>
          <cell r="R502">
            <v>0</v>
          </cell>
          <cell r="S502">
            <v>0</v>
          </cell>
          <cell r="T502">
            <v>0</v>
          </cell>
          <cell r="U502">
            <v>0</v>
          </cell>
        </row>
        <row r="503">
          <cell r="A503" t="str">
            <v>572301</v>
          </cell>
          <cell r="B503" t="str">
            <v>PRATTSBURGH</v>
          </cell>
          <cell r="C503">
            <v>29</v>
          </cell>
          <cell r="D503">
            <v>0</v>
          </cell>
          <cell r="E503">
            <v>0</v>
          </cell>
          <cell r="F503">
            <v>0</v>
          </cell>
          <cell r="G503">
            <v>0</v>
          </cell>
          <cell r="H503">
            <v>29</v>
          </cell>
          <cell r="I503">
            <v>0</v>
          </cell>
          <cell r="J503">
            <v>0</v>
          </cell>
          <cell r="K503">
            <v>0</v>
          </cell>
          <cell r="L503">
            <v>0</v>
          </cell>
          <cell r="M503">
            <v>0</v>
          </cell>
          <cell r="N503">
            <v>0</v>
          </cell>
          <cell r="O503">
            <v>0</v>
          </cell>
          <cell r="P503">
            <v>0</v>
          </cell>
          <cell r="Q503">
            <v>0</v>
          </cell>
          <cell r="R503">
            <v>0</v>
          </cell>
          <cell r="S503">
            <v>0</v>
          </cell>
          <cell r="T503">
            <v>0</v>
          </cell>
          <cell r="U503">
            <v>0</v>
          </cell>
        </row>
        <row r="504">
          <cell r="A504" t="str">
            <v>572702</v>
          </cell>
          <cell r="B504" t="str">
            <v>JASPER-TRPSBRG</v>
          </cell>
          <cell r="C504">
            <v>28</v>
          </cell>
          <cell r="D504">
            <v>0</v>
          </cell>
          <cell r="E504">
            <v>0</v>
          </cell>
          <cell r="F504">
            <v>0</v>
          </cell>
          <cell r="G504">
            <v>0</v>
          </cell>
          <cell r="H504">
            <v>0</v>
          </cell>
          <cell r="I504">
            <v>0</v>
          </cell>
          <cell r="J504">
            <v>0</v>
          </cell>
          <cell r="K504">
            <v>0</v>
          </cell>
          <cell r="L504">
            <v>0</v>
          </cell>
          <cell r="M504">
            <v>0</v>
          </cell>
          <cell r="N504">
            <v>28</v>
          </cell>
          <cell r="O504">
            <v>0</v>
          </cell>
          <cell r="P504">
            <v>0</v>
          </cell>
          <cell r="Q504">
            <v>0</v>
          </cell>
          <cell r="R504">
            <v>0</v>
          </cell>
          <cell r="S504">
            <v>0</v>
          </cell>
          <cell r="T504">
            <v>0</v>
          </cell>
          <cell r="U504">
            <v>0</v>
          </cell>
        </row>
        <row r="505">
          <cell r="A505" t="str">
            <v>572901</v>
          </cell>
          <cell r="B505" t="str">
            <v>HAMMONDSPORT</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row>
        <row r="506">
          <cell r="A506" t="str">
            <v>573002</v>
          </cell>
          <cell r="B506" t="str">
            <v>WAYLAND-COHOCTON</v>
          </cell>
          <cell r="C506">
            <v>62</v>
          </cell>
          <cell r="D506">
            <v>0</v>
          </cell>
          <cell r="E506">
            <v>27</v>
          </cell>
          <cell r="F506">
            <v>0</v>
          </cell>
          <cell r="G506">
            <v>0</v>
          </cell>
          <cell r="H506">
            <v>0</v>
          </cell>
          <cell r="I506">
            <v>0</v>
          </cell>
          <cell r="J506">
            <v>0</v>
          </cell>
          <cell r="K506">
            <v>1</v>
          </cell>
          <cell r="L506">
            <v>0</v>
          </cell>
          <cell r="M506">
            <v>0</v>
          </cell>
          <cell r="N506">
            <v>34</v>
          </cell>
          <cell r="O506">
            <v>0</v>
          </cell>
          <cell r="P506">
            <v>0</v>
          </cell>
          <cell r="Q506">
            <v>0</v>
          </cell>
          <cell r="R506">
            <v>0</v>
          </cell>
          <cell r="S506">
            <v>0</v>
          </cell>
          <cell r="T506">
            <v>0</v>
          </cell>
          <cell r="U506">
            <v>0</v>
          </cell>
        </row>
        <row r="507">
          <cell r="A507" t="str">
            <v>580101</v>
          </cell>
          <cell r="B507" t="str">
            <v>BABYLON</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row>
        <row r="508">
          <cell r="A508" t="str">
            <v>580102</v>
          </cell>
          <cell r="B508" t="str">
            <v>WEST BABYLON</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row>
        <row r="509">
          <cell r="A509" t="str">
            <v>580103</v>
          </cell>
          <cell r="B509" t="str">
            <v>NORTH BABYLON</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row>
        <row r="510">
          <cell r="A510" t="str">
            <v>580104</v>
          </cell>
          <cell r="B510" t="str">
            <v>LINDENHURST</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row>
        <row r="511">
          <cell r="A511" t="str">
            <v>580105</v>
          </cell>
          <cell r="B511" t="str">
            <v>COPIAGUE</v>
          </cell>
          <cell r="C511">
            <v>161</v>
          </cell>
          <cell r="D511">
            <v>0</v>
          </cell>
          <cell r="E511">
            <v>0</v>
          </cell>
          <cell r="F511">
            <v>0</v>
          </cell>
          <cell r="G511">
            <v>0</v>
          </cell>
          <cell r="H511">
            <v>0</v>
          </cell>
          <cell r="I511">
            <v>0</v>
          </cell>
          <cell r="J511">
            <v>0</v>
          </cell>
          <cell r="K511">
            <v>0</v>
          </cell>
          <cell r="L511">
            <v>0</v>
          </cell>
          <cell r="M511">
            <v>1</v>
          </cell>
          <cell r="N511">
            <v>160</v>
          </cell>
          <cell r="O511">
            <v>0</v>
          </cell>
          <cell r="P511">
            <v>0</v>
          </cell>
          <cell r="Q511">
            <v>0</v>
          </cell>
          <cell r="R511">
            <v>0</v>
          </cell>
          <cell r="S511">
            <v>0</v>
          </cell>
          <cell r="T511">
            <v>0</v>
          </cell>
          <cell r="U511">
            <v>0</v>
          </cell>
        </row>
        <row r="512">
          <cell r="A512" t="str">
            <v>580106</v>
          </cell>
          <cell r="B512" t="str">
            <v>AMITYVILLE</v>
          </cell>
          <cell r="C512">
            <v>134</v>
          </cell>
          <cell r="D512">
            <v>0</v>
          </cell>
          <cell r="E512">
            <v>0</v>
          </cell>
          <cell r="F512">
            <v>0</v>
          </cell>
          <cell r="G512">
            <v>0</v>
          </cell>
          <cell r="H512">
            <v>134</v>
          </cell>
          <cell r="I512">
            <v>0</v>
          </cell>
          <cell r="J512">
            <v>0</v>
          </cell>
          <cell r="K512">
            <v>0</v>
          </cell>
          <cell r="L512">
            <v>0</v>
          </cell>
          <cell r="M512">
            <v>0</v>
          </cell>
          <cell r="N512">
            <v>0</v>
          </cell>
          <cell r="O512">
            <v>0</v>
          </cell>
          <cell r="P512">
            <v>0</v>
          </cell>
          <cell r="Q512">
            <v>0</v>
          </cell>
          <cell r="R512">
            <v>0</v>
          </cell>
          <cell r="S512">
            <v>0</v>
          </cell>
          <cell r="T512">
            <v>0</v>
          </cell>
          <cell r="U512">
            <v>0</v>
          </cell>
        </row>
        <row r="513">
          <cell r="A513" t="str">
            <v>580107</v>
          </cell>
          <cell r="B513" t="str">
            <v>DEER PARK</v>
          </cell>
          <cell r="C513">
            <v>129</v>
          </cell>
          <cell r="D513">
            <v>0</v>
          </cell>
          <cell r="E513">
            <v>129</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row>
        <row r="514">
          <cell r="A514" t="str">
            <v>580109</v>
          </cell>
          <cell r="B514" t="str">
            <v>WYANDANCH</v>
          </cell>
          <cell r="C514">
            <v>88</v>
          </cell>
          <cell r="D514">
            <v>0</v>
          </cell>
          <cell r="E514">
            <v>0</v>
          </cell>
          <cell r="F514">
            <v>0</v>
          </cell>
          <cell r="G514">
            <v>0</v>
          </cell>
          <cell r="H514">
            <v>88</v>
          </cell>
          <cell r="I514">
            <v>0</v>
          </cell>
          <cell r="J514">
            <v>0</v>
          </cell>
          <cell r="K514">
            <v>0</v>
          </cell>
          <cell r="L514">
            <v>0</v>
          </cell>
          <cell r="M514">
            <v>0</v>
          </cell>
          <cell r="N514">
            <v>0</v>
          </cell>
          <cell r="O514">
            <v>0</v>
          </cell>
          <cell r="P514">
            <v>0</v>
          </cell>
          <cell r="Q514">
            <v>0</v>
          </cell>
          <cell r="R514">
            <v>0</v>
          </cell>
          <cell r="S514">
            <v>0</v>
          </cell>
          <cell r="T514">
            <v>0</v>
          </cell>
          <cell r="U514">
            <v>0</v>
          </cell>
        </row>
        <row r="515">
          <cell r="A515" t="str">
            <v>580201</v>
          </cell>
          <cell r="B515" t="str">
            <v>THREE VILLAGE</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row>
        <row r="516">
          <cell r="A516" t="str">
            <v>580203</v>
          </cell>
          <cell r="B516" t="str">
            <v>BROOKHAVEN-COMSEWOGUE UFSD</v>
          </cell>
          <cell r="C516">
            <v>95</v>
          </cell>
          <cell r="D516">
            <v>0</v>
          </cell>
          <cell r="E516">
            <v>0</v>
          </cell>
          <cell r="F516">
            <v>0</v>
          </cell>
          <cell r="G516">
            <v>0</v>
          </cell>
          <cell r="H516">
            <v>0</v>
          </cell>
          <cell r="I516">
            <v>0</v>
          </cell>
          <cell r="J516">
            <v>0</v>
          </cell>
          <cell r="K516">
            <v>0</v>
          </cell>
          <cell r="L516">
            <v>0</v>
          </cell>
          <cell r="M516">
            <v>0</v>
          </cell>
          <cell r="N516">
            <v>95</v>
          </cell>
          <cell r="O516">
            <v>0</v>
          </cell>
          <cell r="P516">
            <v>0</v>
          </cell>
          <cell r="Q516">
            <v>0</v>
          </cell>
          <cell r="R516">
            <v>0</v>
          </cell>
          <cell r="S516">
            <v>0</v>
          </cell>
          <cell r="T516">
            <v>0</v>
          </cell>
          <cell r="U516">
            <v>0</v>
          </cell>
        </row>
        <row r="517">
          <cell r="A517" t="str">
            <v>580205</v>
          </cell>
          <cell r="B517" t="str">
            <v>SACHEM</v>
          </cell>
          <cell r="C517">
            <v>284</v>
          </cell>
          <cell r="D517">
            <v>0</v>
          </cell>
          <cell r="E517">
            <v>0</v>
          </cell>
          <cell r="F517">
            <v>0</v>
          </cell>
          <cell r="G517">
            <v>0</v>
          </cell>
          <cell r="H517">
            <v>0</v>
          </cell>
          <cell r="I517">
            <v>0</v>
          </cell>
          <cell r="J517">
            <v>0</v>
          </cell>
          <cell r="K517">
            <v>284</v>
          </cell>
          <cell r="L517">
            <v>0</v>
          </cell>
          <cell r="M517">
            <v>0</v>
          </cell>
          <cell r="N517">
            <v>0</v>
          </cell>
          <cell r="O517">
            <v>0</v>
          </cell>
          <cell r="P517">
            <v>0</v>
          </cell>
          <cell r="Q517">
            <v>0</v>
          </cell>
          <cell r="R517">
            <v>0</v>
          </cell>
          <cell r="S517">
            <v>0</v>
          </cell>
          <cell r="T517">
            <v>0</v>
          </cell>
          <cell r="U517">
            <v>0</v>
          </cell>
        </row>
        <row r="518">
          <cell r="A518" t="str">
            <v>580206</v>
          </cell>
          <cell r="B518" t="str">
            <v>PORT JEFFERSON</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row>
        <row r="519">
          <cell r="A519" t="str">
            <v>580207</v>
          </cell>
          <cell r="B519" t="str">
            <v>MOUNT SINAI</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row>
        <row r="520">
          <cell r="A520" t="str">
            <v>580208</v>
          </cell>
          <cell r="B520" t="str">
            <v>MILLER PLACE</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row>
        <row r="521">
          <cell r="A521" t="str">
            <v>580209</v>
          </cell>
          <cell r="B521" t="str">
            <v>ROCKY POINT</v>
          </cell>
          <cell r="C521">
            <v>84</v>
          </cell>
          <cell r="D521">
            <v>0</v>
          </cell>
          <cell r="E521">
            <v>0</v>
          </cell>
          <cell r="F521">
            <v>0</v>
          </cell>
          <cell r="G521">
            <v>0</v>
          </cell>
          <cell r="H521">
            <v>0</v>
          </cell>
          <cell r="I521">
            <v>0</v>
          </cell>
          <cell r="J521">
            <v>0</v>
          </cell>
          <cell r="K521">
            <v>84</v>
          </cell>
          <cell r="L521">
            <v>0</v>
          </cell>
          <cell r="M521">
            <v>0</v>
          </cell>
          <cell r="N521">
            <v>0</v>
          </cell>
          <cell r="O521">
            <v>0</v>
          </cell>
          <cell r="P521">
            <v>0</v>
          </cell>
          <cell r="Q521">
            <v>0</v>
          </cell>
          <cell r="R521">
            <v>0</v>
          </cell>
          <cell r="S521">
            <v>0</v>
          </cell>
          <cell r="T521">
            <v>0</v>
          </cell>
          <cell r="U521">
            <v>0</v>
          </cell>
        </row>
        <row r="522">
          <cell r="A522" t="str">
            <v>580211</v>
          </cell>
          <cell r="B522" t="str">
            <v>MIDDLE COUNTRY</v>
          </cell>
          <cell r="C522">
            <v>483</v>
          </cell>
          <cell r="D522">
            <v>0</v>
          </cell>
          <cell r="E522">
            <v>30</v>
          </cell>
          <cell r="F522">
            <v>0</v>
          </cell>
          <cell r="G522">
            <v>0</v>
          </cell>
          <cell r="H522">
            <v>355</v>
          </cell>
          <cell r="I522">
            <v>0</v>
          </cell>
          <cell r="J522">
            <v>0</v>
          </cell>
          <cell r="K522">
            <v>0</v>
          </cell>
          <cell r="L522">
            <v>0</v>
          </cell>
          <cell r="M522">
            <v>0</v>
          </cell>
          <cell r="N522">
            <v>98</v>
          </cell>
          <cell r="O522">
            <v>0</v>
          </cell>
          <cell r="P522">
            <v>0</v>
          </cell>
          <cell r="Q522">
            <v>0</v>
          </cell>
          <cell r="R522">
            <v>0</v>
          </cell>
          <cell r="S522">
            <v>0</v>
          </cell>
          <cell r="T522">
            <v>0</v>
          </cell>
          <cell r="U522">
            <v>0</v>
          </cell>
        </row>
        <row r="523">
          <cell r="A523" t="str">
            <v>580212</v>
          </cell>
          <cell r="B523" t="str">
            <v>LONGWOOD</v>
          </cell>
          <cell r="C523">
            <v>177</v>
          </cell>
          <cell r="D523">
            <v>0</v>
          </cell>
          <cell r="E523">
            <v>0</v>
          </cell>
          <cell r="F523">
            <v>0</v>
          </cell>
          <cell r="G523">
            <v>0</v>
          </cell>
          <cell r="H523">
            <v>0</v>
          </cell>
          <cell r="I523">
            <v>0</v>
          </cell>
          <cell r="J523">
            <v>0</v>
          </cell>
          <cell r="K523">
            <v>176</v>
          </cell>
          <cell r="L523">
            <v>0</v>
          </cell>
          <cell r="M523">
            <v>0</v>
          </cell>
          <cell r="N523">
            <v>1</v>
          </cell>
          <cell r="O523">
            <v>0</v>
          </cell>
          <cell r="P523">
            <v>0</v>
          </cell>
          <cell r="Q523">
            <v>0</v>
          </cell>
          <cell r="R523">
            <v>0</v>
          </cell>
          <cell r="S523">
            <v>0</v>
          </cell>
          <cell r="T523">
            <v>0</v>
          </cell>
          <cell r="U523">
            <v>0</v>
          </cell>
        </row>
        <row r="524">
          <cell r="A524" t="str">
            <v>580224</v>
          </cell>
          <cell r="B524" t="str">
            <v>PATCHOGUE-MEDFORD</v>
          </cell>
          <cell r="C524">
            <v>166</v>
          </cell>
          <cell r="D524">
            <v>0</v>
          </cell>
          <cell r="E524">
            <v>0</v>
          </cell>
          <cell r="F524">
            <v>0</v>
          </cell>
          <cell r="G524">
            <v>0</v>
          </cell>
          <cell r="H524">
            <v>0</v>
          </cell>
          <cell r="I524">
            <v>0</v>
          </cell>
          <cell r="J524">
            <v>0</v>
          </cell>
          <cell r="K524">
            <v>165</v>
          </cell>
          <cell r="L524">
            <v>1</v>
          </cell>
          <cell r="M524">
            <v>0</v>
          </cell>
          <cell r="N524">
            <v>0</v>
          </cell>
          <cell r="O524">
            <v>0</v>
          </cell>
          <cell r="P524">
            <v>0</v>
          </cell>
          <cell r="Q524">
            <v>0</v>
          </cell>
          <cell r="R524">
            <v>0</v>
          </cell>
          <cell r="S524">
            <v>0</v>
          </cell>
          <cell r="T524">
            <v>0</v>
          </cell>
          <cell r="U524">
            <v>0</v>
          </cell>
        </row>
        <row r="525">
          <cell r="A525" t="str">
            <v>580232</v>
          </cell>
          <cell r="B525" t="str">
            <v>WILLIAM FLOYD</v>
          </cell>
          <cell r="C525">
            <v>304</v>
          </cell>
          <cell r="D525">
            <v>0</v>
          </cell>
          <cell r="E525">
            <v>0</v>
          </cell>
          <cell r="F525">
            <v>0</v>
          </cell>
          <cell r="G525">
            <v>0</v>
          </cell>
          <cell r="H525">
            <v>0</v>
          </cell>
          <cell r="I525">
            <v>0</v>
          </cell>
          <cell r="J525">
            <v>0</v>
          </cell>
          <cell r="K525">
            <v>304</v>
          </cell>
          <cell r="L525">
            <v>0</v>
          </cell>
          <cell r="M525">
            <v>0</v>
          </cell>
          <cell r="N525">
            <v>0</v>
          </cell>
          <cell r="O525">
            <v>0</v>
          </cell>
          <cell r="P525">
            <v>0</v>
          </cell>
          <cell r="Q525">
            <v>0</v>
          </cell>
          <cell r="R525">
            <v>0</v>
          </cell>
          <cell r="S525">
            <v>0</v>
          </cell>
          <cell r="T525">
            <v>0</v>
          </cell>
          <cell r="U525">
            <v>0</v>
          </cell>
        </row>
        <row r="526">
          <cell r="A526" t="str">
            <v>580233</v>
          </cell>
          <cell r="B526" t="str">
            <v>CENTER MORICHES</v>
          </cell>
          <cell r="C526">
            <v>48</v>
          </cell>
          <cell r="D526">
            <v>0</v>
          </cell>
          <cell r="E526">
            <v>0</v>
          </cell>
          <cell r="F526">
            <v>0</v>
          </cell>
          <cell r="G526">
            <v>0</v>
          </cell>
          <cell r="H526">
            <v>0</v>
          </cell>
          <cell r="I526">
            <v>0</v>
          </cell>
          <cell r="J526">
            <v>0</v>
          </cell>
          <cell r="K526">
            <v>48</v>
          </cell>
          <cell r="L526">
            <v>0</v>
          </cell>
          <cell r="M526">
            <v>0</v>
          </cell>
          <cell r="N526">
            <v>0</v>
          </cell>
          <cell r="O526">
            <v>0</v>
          </cell>
          <cell r="P526">
            <v>0</v>
          </cell>
          <cell r="Q526">
            <v>0</v>
          </cell>
          <cell r="R526">
            <v>0</v>
          </cell>
          <cell r="S526">
            <v>0</v>
          </cell>
          <cell r="T526">
            <v>0</v>
          </cell>
          <cell r="U526">
            <v>0</v>
          </cell>
        </row>
        <row r="527">
          <cell r="A527" t="str">
            <v>580234</v>
          </cell>
          <cell r="B527" t="str">
            <v>EAST MORICHES</v>
          </cell>
          <cell r="C527">
            <v>27</v>
          </cell>
          <cell r="D527">
            <v>0</v>
          </cell>
          <cell r="E527">
            <v>0</v>
          </cell>
          <cell r="F527">
            <v>0</v>
          </cell>
          <cell r="G527">
            <v>0</v>
          </cell>
          <cell r="H527">
            <v>0</v>
          </cell>
          <cell r="I527">
            <v>0</v>
          </cell>
          <cell r="J527">
            <v>0</v>
          </cell>
          <cell r="K527">
            <v>0</v>
          </cell>
          <cell r="L527">
            <v>0</v>
          </cell>
          <cell r="M527">
            <v>0</v>
          </cell>
          <cell r="N527">
            <v>27</v>
          </cell>
          <cell r="O527">
            <v>0</v>
          </cell>
          <cell r="P527">
            <v>0</v>
          </cell>
          <cell r="Q527">
            <v>0</v>
          </cell>
          <cell r="R527">
            <v>0</v>
          </cell>
          <cell r="S527">
            <v>0</v>
          </cell>
          <cell r="T527">
            <v>0</v>
          </cell>
          <cell r="U527">
            <v>0</v>
          </cell>
        </row>
        <row r="528">
          <cell r="A528" t="str">
            <v>580235</v>
          </cell>
          <cell r="B528" t="str">
            <v>SOUTH COUNTRY</v>
          </cell>
          <cell r="C528">
            <v>126</v>
          </cell>
          <cell r="D528">
            <v>0</v>
          </cell>
          <cell r="E528">
            <v>35</v>
          </cell>
          <cell r="F528">
            <v>0</v>
          </cell>
          <cell r="G528">
            <v>0</v>
          </cell>
          <cell r="H528">
            <v>22</v>
          </cell>
          <cell r="I528">
            <v>0</v>
          </cell>
          <cell r="J528">
            <v>0</v>
          </cell>
          <cell r="K528">
            <v>15</v>
          </cell>
          <cell r="L528">
            <v>1</v>
          </cell>
          <cell r="M528">
            <v>0</v>
          </cell>
          <cell r="N528">
            <v>53</v>
          </cell>
          <cell r="O528">
            <v>0</v>
          </cell>
          <cell r="P528">
            <v>0</v>
          </cell>
          <cell r="Q528">
            <v>0</v>
          </cell>
          <cell r="R528">
            <v>0</v>
          </cell>
          <cell r="S528">
            <v>0</v>
          </cell>
          <cell r="T528">
            <v>0</v>
          </cell>
          <cell r="U528">
            <v>0</v>
          </cell>
        </row>
        <row r="529">
          <cell r="A529" t="str">
            <v>580301</v>
          </cell>
          <cell r="B529" t="str">
            <v>EAST HAMPTON</v>
          </cell>
          <cell r="C529">
            <v>60</v>
          </cell>
          <cell r="D529">
            <v>0</v>
          </cell>
          <cell r="E529">
            <v>55</v>
          </cell>
          <cell r="F529">
            <v>3</v>
          </cell>
          <cell r="G529">
            <v>0</v>
          </cell>
          <cell r="H529">
            <v>2</v>
          </cell>
          <cell r="I529">
            <v>0</v>
          </cell>
          <cell r="J529">
            <v>0</v>
          </cell>
          <cell r="K529">
            <v>0</v>
          </cell>
          <cell r="L529">
            <v>0</v>
          </cell>
          <cell r="M529">
            <v>0</v>
          </cell>
          <cell r="N529">
            <v>0</v>
          </cell>
          <cell r="O529">
            <v>0</v>
          </cell>
          <cell r="P529">
            <v>0</v>
          </cell>
          <cell r="Q529">
            <v>0</v>
          </cell>
          <cell r="R529">
            <v>0</v>
          </cell>
          <cell r="S529">
            <v>0</v>
          </cell>
          <cell r="T529">
            <v>0</v>
          </cell>
          <cell r="U529">
            <v>0</v>
          </cell>
        </row>
        <row r="530">
          <cell r="A530" t="str">
            <v>580302</v>
          </cell>
          <cell r="B530" t="str">
            <v>WAINSCOTT</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row>
        <row r="531">
          <cell r="A531" t="str">
            <v>580303</v>
          </cell>
          <cell r="B531" t="str">
            <v>AMAGANSETT</v>
          </cell>
          <cell r="C531">
            <v>18</v>
          </cell>
          <cell r="D531">
            <v>0</v>
          </cell>
          <cell r="E531">
            <v>18</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row>
        <row r="532">
          <cell r="A532" t="str">
            <v>580304</v>
          </cell>
          <cell r="B532" t="str">
            <v>SPRINGS</v>
          </cell>
          <cell r="C532">
            <v>34</v>
          </cell>
          <cell r="D532">
            <v>0</v>
          </cell>
          <cell r="E532">
            <v>34</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row>
        <row r="533">
          <cell r="A533" t="str">
            <v>580305</v>
          </cell>
          <cell r="B533" t="str">
            <v>SAG HARBOR</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row>
        <row r="534">
          <cell r="A534" t="str">
            <v>580306</v>
          </cell>
          <cell r="B534" t="str">
            <v>MONTAUK</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row>
        <row r="535">
          <cell r="A535" t="str">
            <v>580401</v>
          </cell>
          <cell r="B535" t="str">
            <v>ELWOOD</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row>
        <row r="536">
          <cell r="A536" t="str">
            <v>580402</v>
          </cell>
          <cell r="B536" t="str">
            <v>COLD SPRING HARBOR</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row>
        <row r="537">
          <cell r="A537" t="str">
            <v>580403</v>
          </cell>
          <cell r="B537" t="str">
            <v>HUNTINGTON</v>
          </cell>
          <cell r="C537">
            <v>86</v>
          </cell>
          <cell r="D537">
            <v>0</v>
          </cell>
          <cell r="E537">
            <v>0</v>
          </cell>
          <cell r="F537">
            <v>0</v>
          </cell>
          <cell r="G537">
            <v>0</v>
          </cell>
          <cell r="H537">
            <v>0</v>
          </cell>
          <cell r="I537">
            <v>0</v>
          </cell>
          <cell r="J537">
            <v>0</v>
          </cell>
          <cell r="K537">
            <v>86</v>
          </cell>
          <cell r="L537">
            <v>0</v>
          </cell>
          <cell r="M537">
            <v>0</v>
          </cell>
          <cell r="N537">
            <v>0</v>
          </cell>
          <cell r="O537">
            <v>0</v>
          </cell>
          <cell r="P537">
            <v>0</v>
          </cell>
          <cell r="Q537">
            <v>0</v>
          </cell>
          <cell r="R537">
            <v>0</v>
          </cell>
          <cell r="S537">
            <v>0</v>
          </cell>
          <cell r="T537">
            <v>0</v>
          </cell>
          <cell r="U537">
            <v>0</v>
          </cell>
        </row>
        <row r="538">
          <cell r="A538" t="str">
            <v>580404</v>
          </cell>
          <cell r="B538" t="str">
            <v>NORTHPORT</v>
          </cell>
          <cell r="C538">
            <v>17</v>
          </cell>
          <cell r="D538">
            <v>0</v>
          </cell>
          <cell r="E538">
            <v>0</v>
          </cell>
          <cell r="F538">
            <v>0</v>
          </cell>
          <cell r="G538">
            <v>0</v>
          </cell>
          <cell r="H538">
            <v>0</v>
          </cell>
          <cell r="I538">
            <v>0</v>
          </cell>
          <cell r="J538">
            <v>1</v>
          </cell>
          <cell r="K538">
            <v>16</v>
          </cell>
          <cell r="L538">
            <v>0</v>
          </cell>
          <cell r="M538">
            <v>0</v>
          </cell>
          <cell r="N538">
            <v>0</v>
          </cell>
          <cell r="O538">
            <v>0</v>
          </cell>
          <cell r="P538">
            <v>0</v>
          </cell>
          <cell r="Q538">
            <v>0</v>
          </cell>
          <cell r="R538">
            <v>0</v>
          </cell>
          <cell r="S538">
            <v>0</v>
          </cell>
          <cell r="T538">
            <v>0</v>
          </cell>
          <cell r="U538">
            <v>0</v>
          </cell>
        </row>
        <row r="539">
          <cell r="A539" t="str">
            <v>580405</v>
          </cell>
          <cell r="B539" t="str">
            <v>HALF HOLLOW HILLS</v>
          </cell>
          <cell r="C539">
            <v>153</v>
          </cell>
          <cell r="D539">
            <v>0</v>
          </cell>
          <cell r="E539">
            <v>0</v>
          </cell>
          <cell r="F539">
            <v>0</v>
          </cell>
          <cell r="G539">
            <v>0</v>
          </cell>
          <cell r="H539">
            <v>0</v>
          </cell>
          <cell r="I539">
            <v>0</v>
          </cell>
          <cell r="J539">
            <v>7</v>
          </cell>
          <cell r="K539">
            <v>146</v>
          </cell>
          <cell r="L539">
            <v>0</v>
          </cell>
          <cell r="M539">
            <v>0</v>
          </cell>
          <cell r="N539">
            <v>0</v>
          </cell>
          <cell r="O539">
            <v>0</v>
          </cell>
          <cell r="P539">
            <v>0</v>
          </cell>
          <cell r="Q539">
            <v>0</v>
          </cell>
          <cell r="R539">
            <v>0</v>
          </cell>
          <cell r="S539">
            <v>0</v>
          </cell>
          <cell r="T539">
            <v>0</v>
          </cell>
          <cell r="U539">
            <v>0</v>
          </cell>
        </row>
        <row r="540">
          <cell r="A540" t="str">
            <v>580406</v>
          </cell>
          <cell r="B540" t="str">
            <v>HARBORFIELDS</v>
          </cell>
          <cell r="C540">
            <v>53</v>
          </cell>
          <cell r="D540">
            <v>0</v>
          </cell>
          <cell r="E540">
            <v>0</v>
          </cell>
          <cell r="F540">
            <v>0</v>
          </cell>
          <cell r="G540">
            <v>0</v>
          </cell>
          <cell r="H540">
            <v>0</v>
          </cell>
          <cell r="I540">
            <v>0</v>
          </cell>
          <cell r="J540">
            <v>0</v>
          </cell>
          <cell r="K540">
            <v>53</v>
          </cell>
          <cell r="L540">
            <v>0</v>
          </cell>
          <cell r="M540">
            <v>0</v>
          </cell>
          <cell r="N540">
            <v>0</v>
          </cell>
          <cell r="O540">
            <v>0</v>
          </cell>
          <cell r="P540">
            <v>0</v>
          </cell>
          <cell r="Q540">
            <v>0</v>
          </cell>
          <cell r="R540">
            <v>0</v>
          </cell>
          <cell r="S540">
            <v>0</v>
          </cell>
          <cell r="T540">
            <v>0</v>
          </cell>
          <cell r="U540">
            <v>0</v>
          </cell>
        </row>
        <row r="541">
          <cell r="A541" t="str">
            <v>580410</v>
          </cell>
          <cell r="B541" t="str">
            <v>COMMACK</v>
          </cell>
          <cell r="C541">
            <v>117</v>
          </cell>
          <cell r="D541">
            <v>0</v>
          </cell>
          <cell r="E541">
            <v>0</v>
          </cell>
          <cell r="F541">
            <v>0</v>
          </cell>
          <cell r="G541">
            <v>0</v>
          </cell>
          <cell r="H541">
            <v>0</v>
          </cell>
          <cell r="I541">
            <v>0</v>
          </cell>
          <cell r="J541">
            <v>0</v>
          </cell>
          <cell r="K541">
            <v>117</v>
          </cell>
          <cell r="L541">
            <v>0</v>
          </cell>
          <cell r="M541">
            <v>0</v>
          </cell>
          <cell r="N541">
            <v>0</v>
          </cell>
          <cell r="O541">
            <v>0</v>
          </cell>
          <cell r="P541">
            <v>0</v>
          </cell>
          <cell r="Q541">
            <v>0</v>
          </cell>
          <cell r="R541">
            <v>0</v>
          </cell>
          <cell r="S541">
            <v>0</v>
          </cell>
          <cell r="T541">
            <v>0</v>
          </cell>
          <cell r="U541">
            <v>0</v>
          </cell>
        </row>
        <row r="542">
          <cell r="A542" t="str">
            <v>580413</v>
          </cell>
          <cell r="B542" t="str">
            <v>SOUTH HUNTINGTON</v>
          </cell>
          <cell r="C542">
            <v>81</v>
          </cell>
          <cell r="D542">
            <v>0</v>
          </cell>
          <cell r="E542">
            <v>31</v>
          </cell>
          <cell r="F542">
            <v>0</v>
          </cell>
          <cell r="G542">
            <v>0</v>
          </cell>
          <cell r="H542">
            <v>0</v>
          </cell>
          <cell r="I542">
            <v>0</v>
          </cell>
          <cell r="J542">
            <v>0</v>
          </cell>
          <cell r="K542">
            <v>50</v>
          </cell>
          <cell r="L542">
            <v>0</v>
          </cell>
          <cell r="M542">
            <v>0</v>
          </cell>
          <cell r="N542">
            <v>0</v>
          </cell>
          <cell r="O542">
            <v>0</v>
          </cell>
          <cell r="P542">
            <v>0</v>
          </cell>
          <cell r="Q542">
            <v>0</v>
          </cell>
          <cell r="R542">
            <v>0</v>
          </cell>
          <cell r="S542">
            <v>0</v>
          </cell>
          <cell r="T542">
            <v>0</v>
          </cell>
          <cell r="U542">
            <v>0</v>
          </cell>
        </row>
        <row r="543">
          <cell r="A543" t="str">
            <v>580501</v>
          </cell>
          <cell r="B543" t="str">
            <v>BAY SHORE</v>
          </cell>
          <cell r="C543">
            <v>164</v>
          </cell>
          <cell r="D543">
            <v>0</v>
          </cell>
          <cell r="E543">
            <v>0</v>
          </cell>
          <cell r="F543">
            <v>0</v>
          </cell>
          <cell r="G543">
            <v>0</v>
          </cell>
          <cell r="H543">
            <v>0</v>
          </cell>
          <cell r="I543">
            <v>0</v>
          </cell>
          <cell r="J543">
            <v>0</v>
          </cell>
          <cell r="K543">
            <v>0</v>
          </cell>
          <cell r="L543">
            <v>0</v>
          </cell>
          <cell r="M543">
            <v>0</v>
          </cell>
          <cell r="N543">
            <v>164</v>
          </cell>
          <cell r="O543">
            <v>0</v>
          </cell>
          <cell r="P543">
            <v>0</v>
          </cell>
          <cell r="Q543">
            <v>0</v>
          </cell>
          <cell r="R543">
            <v>0</v>
          </cell>
          <cell r="S543">
            <v>0</v>
          </cell>
          <cell r="T543">
            <v>0</v>
          </cell>
          <cell r="U543">
            <v>0</v>
          </cell>
        </row>
        <row r="544">
          <cell r="A544" t="str">
            <v>580502</v>
          </cell>
          <cell r="B544" t="str">
            <v>ISLIP</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row>
        <row r="545">
          <cell r="A545" t="str">
            <v>580503</v>
          </cell>
          <cell r="B545" t="str">
            <v>EAST ISLIP</v>
          </cell>
          <cell r="C545">
            <v>81</v>
          </cell>
          <cell r="D545">
            <v>0</v>
          </cell>
          <cell r="E545">
            <v>0</v>
          </cell>
          <cell r="F545">
            <v>0</v>
          </cell>
          <cell r="G545">
            <v>0</v>
          </cell>
          <cell r="H545">
            <v>0</v>
          </cell>
          <cell r="I545">
            <v>0</v>
          </cell>
          <cell r="J545">
            <v>0</v>
          </cell>
          <cell r="K545">
            <v>81</v>
          </cell>
          <cell r="L545">
            <v>0</v>
          </cell>
          <cell r="M545">
            <v>0</v>
          </cell>
          <cell r="N545">
            <v>0</v>
          </cell>
          <cell r="O545">
            <v>0</v>
          </cell>
          <cell r="P545">
            <v>0</v>
          </cell>
          <cell r="Q545">
            <v>0</v>
          </cell>
          <cell r="R545">
            <v>0</v>
          </cell>
          <cell r="S545">
            <v>0</v>
          </cell>
          <cell r="T545">
            <v>0</v>
          </cell>
          <cell r="U545">
            <v>0</v>
          </cell>
        </row>
        <row r="546">
          <cell r="A546" t="str">
            <v>580504</v>
          </cell>
          <cell r="B546" t="str">
            <v>SAYVILLE</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row>
        <row r="547">
          <cell r="A547" t="str">
            <v>580505</v>
          </cell>
          <cell r="B547" t="str">
            <v>BAYPORT BLUE POINT</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row>
        <row r="548">
          <cell r="A548" t="str">
            <v>580506</v>
          </cell>
          <cell r="B548" t="str">
            <v>HAUPPAUGE</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row>
        <row r="549">
          <cell r="A549" t="str">
            <v>580507</v>
          </cell>
          <cell r="B549" t="str">
            <v>CONNETQUOT</v>
          </cell>
          <cell r="C549">
            <v>135</v>
          </cell>
          <cell r="D549">
            <v>0</v>
          </cell>
          <cell r="E549">
            <v>0</v>
          </cell>
          <cell r="F549">
            <v>0</v>
          </cell>
          <cell r="G549">
            <v>0</v>
          </cell>
          <cell r="H549">
            <v>0</v>
          </cell>
          <cell r="I549">
            <v>0</v>
          </cell>
          <cell r="J549">
            <v>0</v>
          </cell>
          <cell r="K549">
            <v>135</v>
          </cell>
          <cell r="L549">
            <v>0</v>
          </cell>
          <cell r="M549">
            <v>0</v>
          </cell>
          <cell r="N549">
            <v>0</v>
          </cell>
          <cell r="O549">
            <v>0</v>
          </cell>
          <cell r="P549">
            <v>0</v>
          </cell>
          <cell r="Q549">
            <v>0</v>
          </cell>
          <cell r="R549">
            <v>0</v>
          </cell>
          <cell r="S549">
            <v>0</v>
          </cell>
          <cell r="T549">
            <v>0</v>
          </cell>
          <cell r="U549">
            <v>0</v>
          </cell>
        </row>
        <row r="550">
          <cell r="A550" t="str">
            <v>580509</v>
          </cell>
          <cell r="B550" t="str">
            <v>WEST ISLIP</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row>
        <row r="551">
          <cell r="A551" t="str">
            <v>580512</v>
          </cell>
          <cell r="B551" t="str">
            <v>BRENTWOOD</v>
          </cell>
          <cell r="C551">
            <v>448</v>
          </cell>
          <cell r="D551">
            <v>0</v>
          </cell>
          <cell r="E551">
            <v>0</v>
          </cell>
          <cell r="F551">
            <v>0</v>
          </cell>
          <cell r="G551">
            <v>0</v>
          </cell>
          <cell r="H551">
            <v>0</v>
          </cell>
          <cell r="I551">
            <v>0</v>
          </cell>
          <cell r="J551">
            <v>0</v>
          </cell>
          <cell r="K551">
            <v>96</v>
          </cell>
          <cell r="L551">
            <v>0</v>
          </cell>
          <cell r="M551">
            <v>1</v>
          </cell>
          <cell r="N551">
            <v>351</v>
          </cell>
          <cell r="O551">
            <v>0</v>
          </cell>
          <cell r="P551">
            <v>0</v>
          </cell>
          <cell r="Q551">
            <v>0</v>
          </cell>
          <cell r="R551">
            <v>0</v>
          </cell>
          <cell r="S551">
            <v>0</v>
          </cell>
          <cell r="T551">
            <v>0</v>
          </cell>
          <cell r="U551">
            <v>0</v>
          </cell>
        </row>
        <row r="552">
          <cell r="A552" t="str">
            <v>580513</v>
          </cell>
          <cell r="B552" t="str">
            <v>CENTRAL ISLIP</v>
          </cell>
          <cell r="C552">
            <v>247</v>
          </cell>
          <cell r="D552">
            <v>0</v>
          </cell>
          <cell r="E552">
            <v>161</v>
          </cell>
          <cell r="F552">
            <v>0</v>
          </cell>
          <cell r="G552">
            <v>0</v>
          </cell>
          <cell r="H552">
            <v>37</v>
          </cell>
          <cell r="I552">
            <v>0</v>
          </cell>
          <cell r="J552">
            <v>0</v>
          </cell>
          <cell r="K552">
            <v>49</v>
          </cell>
          <cell r="L552">
            <v>0</v>
          </cell>
          <cell r="M552">
            <v>0</v>
          </cell>
          <cell r="N552">
            <v>0</v>
          </cell>
          <cell r="O552">
            <v>0</v>
          </cell>
          <cell r="P552">
            <v>0</v>
          </cell>
          <cell r="Q552">
            <v>0</v>
          </cell>
          <cell r="R552">
            <v>0</v>
          </cell>
          <cell r="S552">
            <v>0</v>
          </cell>
          <cell r="T552">
            <v>0</v>
          </cell>
          <cell r="U552">
            <v>0</v>
          </cell>
        </row>
        <row r="553">
          <cell r="A553" t="str">
            <v>580514</v>
          </cell>
          <cell r="B553" t="str">
            <v>FIRE ISLAND</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row>
        <row r="554">
          <cell r="A554" t="str">
            <v>580601</v>
          </cell>
          <cell r="B554" t="str">
            <v>SHOREHAM-WADING R</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row>
        <row r="555">
          <cell r="A555" t="str">
            <v>580602</v>
          </cell>
          <cell r="B555" t="str">
            <v>RIVERHEAD</v>
          </cell>
          <cell r="C555">
            <v>162</v>
          </cell>
          <cell r="D555">
            <v>0</v>
          </cell>
          <cell r="E555">
            <v>0</v>
          </cell>
          <cell r="F555">
            <v>0</v>
          </cell>
          <cell r="G555">
            <v>0</v>
          </cell>
          <cell r="H555">
            <v>0</v>
          </cell>
          <cell r="I555">
            <v>0</v>
          </cell>
          <cell r="J555">
            <v>0</v>
          </cell>
          <cell r="K555">
            <v>162</v>
          </cell>
          <cell r="L555">
            <v>0</v>
          </cell>
          <cell r="M555">
            <v>0</v>
          </cell>
          <cell r="N555">
            <v>0</v>
          </cell>
          <cell r="O555">
            <v>0</v>
          </cell>
          <cell r="P555">
            <v>0</v>
          </cell>
          <cell r="Q555">
            <v>0</v>
          </cell>
          <cell r="R555">
            <v>0</v>
          </cell>
          <cell r="S555">
            <v>0</v>
          </cell>
          <cell r="T555">
            <v>0</v>
          </cell>
          <cell r="U555">
            <v>0</v>
          </cell>
        </row>
        <row r="556">
          <cell r="A556" t="str">
            <v>580603</v>
          </cell>
          <cell r="B556" t="str">
            <v>LITTLE FLOWER</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row>
        <row r="557">
          <cell r="A557" t="str">
            <v>580701</v>
          </cell>
          <cell r="B557" t="str">
            <v>SHELTER ISLAND</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row>
        <row r="558">
          <cell r="A558" t="str">
            <v>580801</v>
          </cell>
          <cell r="B558" t="str">
            <v>SMITHTOWN</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row>
        <row r="559">
          <cell r="A559" t="str">
            <v>580805</v>
          </cell>
          <cell r="B559" t="str">
            <v>KINGS PARK</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row>
        <row r="560">
          <cell r="A560" t="str">
            <v>580901</v>
          </cell>
          <cell r="B560" t="str">
            <v>REMSENBURG</v>
          </cell>
          <cell r="C560">
            <v>11</v>
          </cell>
          <cell r="D560">
            <v>0</v>
          </cell>
          <cell r="E560">
            <v>0</v>
          </cell>
          <cell r="F560">
            <v>0</v>
          </cell>
          <cell r="G560">
            <v>0</v>
          </cell>
          <cell r="H560">
            <v>0</v>
          </cell>
          <cell r="I560">
            <v>0</v>
          </cell>
          <cell r="J560">
            <v>0</v>
          </cell>
          <cell r="K560">
            <v>11</v>
          </cell>
          <cell r="L560">
            <v>0</v>
          </cell>
          <cell r="M560">
            <v>0</v>
          </cell>
          <cell r="N560">
            <v>0</v>
          </cell>
          <cell r="O560">
            <v>0</v>
          </cell>
          <cell r="P560">
            <v>0</v>
          </cell>
          <cell r="Q560">
            <v>0</v>
          </cell>
          <cell r="R560">
            <v>0</v>
          </cell>
          <cell r="S560">
            <v>0</v>
          </cell>
          <cell r="T560">
            <v>0</v>
          </cell>
          <cell r="U560">
            <v>0</v>
          </cell>
        </row>
        <row r="561">
          <cell r="A561" t="str">
            <v>580902</v>
          </cell>
          <cell r="B561" t="str">
            <v>WESTHAMPTON BEACH</v>
          </cell>
          <cell r="C561">
            <v>25</v>
          </cell>
          <cell r="D561">
            <v>0</v>
          </cell>
          <cell r="E561">
            <v>0</v>
          </cell>
          <cell r="F561">
            <v>0</v>
          </cell>
          <cell r="G561">
            <v>0</v>
          </cell>
          <cell r="H561">
            <v>0</v>
          </cell>
          <cell r="I561">
            <v>0</v>
          </cell>
          <cell r="J561">
            <v>0</v>
          </cell>
          <cell r="K561">
            <v>24</v>
          </cell>
          <cell r="L561">
            <v>1</v>
          </cell>
          <cell r="M561">
            <v>0</v>
          </cell>
          <cell r="N561">
            <v>0</v>
          </cell>
          <cell r="O561">
            <v>0</v>
          </cell>
          <cell r="P561">
            <v>0</v>
          </cell>
          <cell r="Q561">
            <v>0</v>
          </cell>
          <cell r="R561">
            <v>0</v>
          </cell>
          <cell r="S561">
            <v>0</v>
          </cell>
          <cell r="T561">
            <v>0</v>
          </cell>
          <cell r="U561">
            <v>0</v>
          </cell>
        </row>
        <row r="562">
          <cell r="A562" t="str">
            <v>580903</v>
          </cell>
          <cell r="B562" t="str">
            <v>QUOGUE</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row>
        <row r="563">
          <cell r="A563" t="str">
            <v>580905</v>
          </cell>
          <cell r="B563" t="str">
            <v>HAMPTON BAYS</v>
          </cell>
          <cell r="C563">
            <v>31</v>
          </cell>
          <cell r="D563">
            <v>0</v>
          </cell>
          <cell r="E563">
            <v>0</v>
          </cell>
          <cell r="F563">
            <v>0</v>
          </cell>
          <cell r="G563">
            <v>0</v>
          </cell>
          <cell r="H563">
            <v>0</v>
          </cell>
          <cell r="I563">
            <v>0</v>
          </cell>
          <cell r="J563">
            <v>0</v>
          </cell>
          <cell r="K563">
            <v>30</v>
          </cell>
          <cell r="L563">
            <v>1</v>
          </cell>
          <cell r="M563">
            <v>0</v>
          </cell>
          <cell r="N563">
            <v>0</v>
          </cell>
          <cell r="O563">
            <v>0</v>
          </cell>
          <cell r="P563">
            <v>0</v>
          </cell>
          <cell r="Q563">
            <v>0</v>
          </cell>
          <cell r="R563">
            <v>0</v>
          </cell>
          <cell r="S563">
            <v>0</v>
          </cell>
          <cell r="T563">
            <v>0</v>
          </cell>
          <cell r="U563">
            <v>0</v>
          </cell>
        </row>
        <row r="564">
          <cell r="A564" t="str">
            <v>580906</v>
          </cell>
          <cell r="B564" t="str">
            <v>SOUTHAMPTON</v>
          </cell>
          <cell r="C564">
            <v>36</v>
          </cell>
          <cell r="D564">
            <v>0</v>
          </cell>
          <cell r="E564">
            <v>35</v>
          </cell>
          <cell r="F564">
            <v>0</v>
          </cell>
          <cell r="G564">
            <v>0</v>
          </cell>
          <cell r="H564">
            <v>0</v>
          </cell>
          <cell r="I564">
            <v>0</v>
          </cell>
          <cell r="J564">
            <v>0</v>
          </cell>
          <cell r="K564">
            <v>0</v>
          </cell>
          <cell r="L564">
            <v>0</v>
          </cell>
          <cell r="M564">
            <v>0</v>
          </cell>
          <cell r="N564">
            <v>0</v>
          </cell>
          <cell r="O564">
            <v>0</v>
          </cell>
          <cell r="P564">
            <v>0</v>
          </cell>
          <cell r="Q564">
            <v>1</v>
          </cell>
          <cell r="R564">
            <v>0</v>
          </cell>
          <cell r="S564">
            <v>0</v>
          </cell>
          <cell r="T564">
            <v>0</v>
          </cell>
          <cell r="U564">
            <v>0</v>
          </cell>
        </row>
        <row r="565">
          <cell r="A565" t="str">
            <v>580909</v>
          </cell>
          <cell r="B565" t="str">
            <v>BRIDGEHAMPTON</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row>
        <row r="566">
          <cell r="A566" t="str">
            <v>580910</v>
          </cell>
          <cell r="B566" t="str">
            <v>SAGAPONACK</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row>
        <row r="567">
          <cell r="A567" t="str">
            <v>580912</v>
          </cell>
          <cell r="B567" t="str">
            <v>ESTPRT-S MANOR CSD</v>
          </cell>
          <cell r="C567">
            <v>51</v>
          </cell>
          <cell r="D567">
            <v>0</v>
          </cell>
          <cell r="E567">
            <v>0</v>
          </cell>
          <cell r="F567">
            <v>0</v>
          </cell>
          <cell r="G567">
            <v>0</v>
          </cell>
          <cell r="H567">
            <v>0</v>
          </cell>
          <cell r="I567">
            <v>0</v>
          </cell>
          <cell r="J567">
            <v>0</v>
          </cell>
          <cell r="K567">
            <v>50</v>
          </cell>
          <cell r="L567">
            <v>1</v>
          </cell>
          <cell r="M567">
            <v>0</v>
          </cell>
          <cell r="N567">
            <v>0</v>
          </cell>
          <cell r="O567">
            <v>0</v>
          </cell>
          <cell r="P567">
            <v>0</v>
          </cell>
          <cell r="Q567">
            <v>0</v>
          </cell>
          <cell r="R567">
            <v>0</v>
          </cell>
          <cell r="S567">
            <v>0</v>
          </cell>
          <cell r="T567">
            <v>0</v>
          </cell>
          <cell r="U567">
            <v>0</v>
          </cell>
        </row>
        <row r="568">
          <cell r="A568" t="str">
            <v>580913</v>
          </cell>
          <cell r="B568" t="str">
            <v>TUCKAHOE COMMON</v>
          </cell>
          <cell r="C568">
            <v>22</v>
          </cell>
          <cell r="D568">
            <v>0</v>
          </cell>
          <cell r="E568">
            <v>0</v>
          </cell>
          <cell r="F568">
            <v>0</v>
          </cell>
          <cell r="G568">
            <v>0</v>
          </cell>
          <cell r="H568">
            <v>20</v>
          </cell>
          <cell r="I568">
            <v>2</v>
          </cell>
          <cell r="J568">
            <v>0</v>
          </cell>
          <cell r="K568">
            <v>0</v>
          </cell>
          <cell r="L568">
            <v>0</v>
          </cell>
          <cell r="M568">
            <v>0</v>
          </cell>
          <cell r="N568">
            <v>0</v>
          </cell>
          <cell r="O568">
            <v>0</v>
          </cell>
          <cell r="P568">
            <v>0</v>
          </cell>
          <cell r="Q568">
            <v>0</v>
          </cell>
          <cell r="R568">
            <v>0</v>
          </cell>
          <cell r="S568">
            <v>0</v>
          </cell>
          <cell r="T568">
            <v>0</v>
          </cell>
          <cell r="U568">
            <v>0</v>
          </cell>
        </row>
        <row r="569">
          <cell r="A569" t="str">
            <v>580917</v>
          </cell>
          <cell r="B569" t="str">
            <v>EAST QUOGUE</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row>
        <row r="570">
          <cell r="A570" t="str">
            <v>581002</v>
          </cell>
          <cell r="B570" t="str">
            <v>OYSTERPONDS</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row>
        <row r="571">
          <cell r="A571" t="str">
            <v>581004</v>
          </cell>
          <cell r="B571" t="str">
            <v>FISHERS ISLAND</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row>
        <row r="572">
          <cell r="A572" t="str">
            <v>581005</v>
          </cell>
          <cell r="B572" t="str">
            <v>SOUTHOLD</v>
          </cell>
          <cell r="C572">
            <v>13</v>
          </cell>
          <cell r="D572">
            <v>0</v>
          </cell>
          <cell r="E572">
            <v>0</v>
          </cell>
          <cell r="F572">
            <v>0</v>
          </cell>
          <cell r="G572">
            <v>0</v>
          </cell>
          <cell r="H572">
            <v>0</v>
          </cell>
          <cell r="I572">
            <v>0</v>
          </cell>
          <cell r="J572">
            <v>0</v>
          </cell>
          <cell r="K572">
            <v>13</v>
          </cell>
          <cell r="L572">
            <v>0</v>
          </cell>
          <cell r="M572">
            <v>0</v>
          </cell>
          <cell r="N572">
            <v>0</v>
          </cell>
          <cell r="O572">
            <v>0</v>
          </cell>
          <cell r="P572">
            <v>0</v>
          </cell>
          <cell r="Q572">
            <v>0</v>
          </cell>
          <cell r="R572">
            <v>0</v>
          </cell>
          <cell r="S572">
            <v>0</v>
          </cell>
          <cell r="T572">
            <v>0</v>
          </cell>
          <cell r="U572">
            <v>0</v>
          </cell>
        </row>
        <row r="573">
          <cell r="A573" t="str">
            <v>581010</v>
          </cell>
          <cell r="B573" t="str">
            <v>GREENPORT</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row>
        <row r="574">
          <cell r="A574" t="str">
            <v>581012</v>
          </cell>
          <cell r="B574" t="str">
            <v>MATTITUCK</v>
          </cell>
          <cell r="C574">
            <v>28</v>
          </cell>
          <cell r="D574">
            <v>0</v>
          </cell>
          <cell r="E574">
            <v>0</v>
          </cell>
          <cell r="F574">
            <v>0</v>
          </cell>
          <cell r="G574">
            <v>0</v>
          </cell>
          <cell r="H574">
            <v>0</v>
          </cell>
          <cell r="I574">
            <v>0</v>
          </cell>
          <cell r="J574">
            <v>0</v>
          </cell>
          <cell r="K574">
            <v>28</v>
          </cell>
          <cell r="L574">
            <v>0</v>
          </cell>
          <cell r="M574">
            <v>0</v>
          </cell>
          <cell r="N574">
            <v>0</v>
          </cell>
          <cell r="O574">
            <v>0</v>
          </cell>
          <cell r="P574">
            <v>0</v>
          </cell>
          <cell r="Q574">
            <v>0</v>
          </cell>
          <cell r="R574">
            <v>0</v>
          </cell>
          <cell r="S574">
            <v>0</v>
          </cell>
          <cell r="T574">
            <v>0</v>
          </cell>
          <cell r="U574">
            <v>0</v>
          </cell>
        </row>
        <row r="575">
          <cell r="A575" t="str">
            <v>581015</v>
          </cell>
          <cell r="B575" t="str">
            <v>NEW SUFFOLK</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row>
        <row r="576">
          <cell r="A576" t="str">
            <v>590501</v>
          </cell>
          <cell r="B576" t="str">
            <v>FALLSBURG</v>
          </cell>
          <cell r="C576">
            <v>34</v>
          </cell>
          <cell r="D576">
            <v>0</v>
          </cell>
          <cell r="E576">
            <v>33</v>
          </cell>
          <cell r="F576">
            <v>1</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row>
        <row r="577">
          <cell r="A577" t="str">
            <v>590801</v>
          </cell>
          <cell r="B577" t="str">
            <v>ELDRED</v>
          </cell>
          <cell r="C577">
            <v>21</v>
          </cell>
          <cell r="D577">
            <v>0</v>
          </cell>
          <cell r="E577">
            <v>0</v>
          </cell>
          <cell r="F577">
            <v>0</v>
          </cell>
          <cell r="G577">
            <v>0</v>
          </cell>
          <cell r="H577">
            <v>21</v>
          </cell>
          <cell r="I577">
            <v>0</v>
          </cell>
          <cell r="J577">
            <v>0</v>
          </cell>
          <cell r="K577">
            <v>0</v>
          </cell>
          <cell r="L577">
            <v>0</v>
          </cell>
          <cell r="M577">
            <v>0</v>
          </cell>
          <cell r="N577">
            <v>0</v>
          </cell>
          <cell r="O577">
            <v>0</v>
          </cell>
          <cell r="P577">
            <v>0</v>
          </cell>
          <cell r="Q577">
            <v>0</v>
          </cell>
          <cell r="R577">
            <v>0</v>
          </cell>
          <cell r="S577">
            <v>0</v>
          </cell>
          <cell r="T577">
            <v>0</v>
          </cell>
          <cell r="U577">
            <v>0</v>
          </cell>
        </row>
        <row r="578">
          <cell r="A578" t="str">
            <v>590901</v>
          </cell>
          <cell r="B578" t="str">
            <v>LIBERTY</v>
          </cell>
          <cell r="C578">
            <v>56</v>
          </cell>
          <cell r="D578">
            <v>0</v>
          </cell>
          <cell r="E578">
            <v>35</v>
          </cell>
          <cell r="F578">
            <v>0</v>
          </cell>
          <cell r="G578">
            <v>0</v>
          </cell>
          <cell r="H578">
            <v>21</v>
          </cell>
          <cell r="I578">
            <v>0</v>
          </cell>
          <cell r="J578">
            <v>0</v>
          </cell>
          <cell r="K578">
            <v>0</v>
          </cell>
          <cell r="L578">
            <v>0</v>
          </cell>
          <cell r="M578">
            <v>0</v>
          </cell>
          <cell r="N578">
            <v>0</v>
          </cell>
          <cell r="O578">
            <v>0</v>
          </cell>
          <cell r="P578">
            <v>0</v>
          </cell>
          <cell r="Q578">
            <v>0</v>
          </cell>
          <cell r="R578">
            <v>0</v>
          </cell>
          <cell r="S578">
            <v>0</v>
          </cell>
          <cell r="T578">
            <v>0</v>
          </cell>
          <cell r="U578">
            <v>0</v>
          </cell>
        </row>
        <row r="579">
          <cell r="A579" t="str">
            <v>591201</v>
          </cell>
          <cell r="B579" t="str">
            <v>TRI VALLEY</v>
          </cell>
          <cell r="C579">
            <v>24</v>
          </cell>
          <cell r="D579">
            <v>0</v>
          </cell>
          <cell r="E579">
            <v>0</v>
          </cell>
          <cell r="F579">
            <v>0</v>
          </cell>
          <cell r="G579">
            <v>0</v>
          </cell>
          <cell r="H579">
            <v>23</v>
          </cell>
          <cell r="I579">
            <v>0</v>
          </cell>
          <cell r="J579">
            <v>0</v>
          </cell>
          <cell r="K579">
            <v>0</v>
          </cell>
          <cell r="L579">
            <v>0</v>
          </cell>
          <cell r="M579">
            <v>0</v>
          </cell>
          <cell r="N579">
            <v>1</v>
          </cell>
          <cell r="O579">
            <v>0</v>
          </cell>
          <cell r="P579">
            <v>0</v>
          </cell>
          <cell r="Q579">
            <v>0</v>
          </cell>
          <cell r="R579">
            <v>0</v>
          </cell>
          <cell r="S579">
            <v>0</v>
          </cell>
          <cell r="T579">
            <v>0</v>
          </cell>
          <cell r="U579">
            <v>0</v>
          </cell>
        </row>
        <row r="580">
          <cell r="A580" t="str">
            <v>591301</v>
          </cell>
          <cell r="B580" t="str">
            <v>ROSCOE</v>
          </cell>
          <cell r="C580">
            <v>13</v>
          </cell>
          <cell r="D580">
            <v>0</v>
          </cell>
          <cell r="E580">
            <v>0</v>
          </cell>
          <cell r="F580">
            <v>0</v>
          </cell>
          <cell r="G580">
            <v>0</v>
          </cell>
          <cell r="H580">
            <v>12</v>
          </cell>
          <cell r="I580">
            <v>1</v>
          </cell>
          <cell r="J580">
            <v>0</v>
          </cell>
          <cell r="K580">
            <v>0</v>
          </cell>
          <cell r="L580">
            <v>0</v>
          </cell>
          <cell r="M580">
            <v>0</v>
          </cell>
          <cell r="N580">
            <v>0</v>
          </cell>
          <cell r="O580">
            <v>0</v>
          </cell>
          <cell r="P580">
            <v>0</v>
          </cell>
          <cell r="Q580">
            <v>0</v>
          </cell>
          <cell r="R580">
            <v>0</v>
          </cell>
          <cell r="S580">
            <v>0</v>
          </cell>
          <cell r="T580">
            <v>0</v>
          </cell>
          <cell r="U580">
            <v>0</v>
          </cell>
        </row>
        <row r="581">
          <cell r="A581" t="str">
            <v>591302</v>
          </cell>
          <cell r="B581" t="str">
            <v>LIVINGSTON MANOR</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row>
        <row r="582">
          <cell r="A582" t="str">
            <v>591401</v>
          </cell>
          <cell r="B582" t="str">
            <v>MONTICELLO</v>
          </cell>
          <cell r="C582">
            <v>185</v>
          </cell>
          <cell r="D582">
            <v>0</v>
          </cell>
          <cell r="E582">
            <v>0</v>
          </cell>
          <cell r="F582">
            <v>0</v>
          </cell>
          <cell r="G582">
            <v>0</v>
          </cell>
          <cell r="H582">
            <v>0</v>
          </cell>
          <cell r="I582">
            <v>0</v>
          </cell>
          <cell r="J582">
            <v>0</v>
          </cell>
          <cell r="K582">
            <v>0</v>
          </cell>
          <cell r="L582">
            <v>0</v>
          </cell>
          <cell r="M582">
            <v>71</v>
          </cell>
          <cell r="N582">
            <v>114</v>
          </cell>
          <cell r="O582">
            <v>0</v>
          </cell>
          <cell r="P582">
            <v>0</v>
          </cell>
          <cell r="Q582">
            <v>0</v>
          </cell>
          <cell r="R582">
            <v>0</v>
          </cell>
          <cell r="S582">
            <v>0</v>
          </cell>
          <cell r="T582">
            <v>0</v>
          </cell>
          <cell r="U582">
            <v>0</v>
          </cell>
        </row>
        <row r="583">
          <cell r="A583" t="str">
            <v>591502</v>
          </cell>
          <cell r="B583" t="str">
            <v>JEFF YOUNGSVILLE</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row>
        <row r="584">
          <cell r="A584" t="str">
            <v>600101</v>
          </cell>
          <cell r="B584" t="str">
            <v>WAVERLY</v>
          </cell>
          <cell r="C584">
            <v>89</v>
          </cell>
          <cell r="D584">
            <v>0</v>
          </cell>
          <cell r="E584">
            <v>0</v>
          </cell>
          <cell r="F584">
            <v>0</v>
          </cell>
          <cell r="G584">
            <v>33</v>
          </cell>
          <cell r="H584">
            <v>55</v>
          </cell>
          <cell r="I584">
            <v>0</v>
          </cell>
          <cell r="J584">
            <v>0</v>
          </cell>
          <cell r="K584">
            <v>0</v>
          </cell>
          <cell r="L584">
            <v>0</v>
          </cell>
          <cell r="M584">
            <v>0</v>
          </cell>
          <cell r="N584">
            <v>0</v>
          </cell>
          <cell r="O584">
            <v>0</v>
          </cell>
          <cell r="P584">
            <v>0</v>
          </cell>
          <cell r="Q584">
            <v>0</v>
          </cell>
          <cell r="R584">
            <v>0</v>
          </cell>
          <cell r="S584">
            <v>1</v>
          </cell>
          <cell r="T584">
            <v>0</v>
          </cell>
          <cell r="U584">
            <v>0</v>
          </cell>
        </row>
        <row r="585">
          <cell r="A585" t="str">
            <v>600301</v>
          </cell>
          <cell r="B585" t="str">
            <v>CANDOR</v>
          </cell>
          <cell r="C585">
            <v>18</v>
          </cell>
          <cell r="D585">
            <v>0</v>
          </cell>
          <cell r="E585">
            <v>0</v>
          </cell>
          <cell r="F585">
            <v>0</v>
          </cell>
          <cell r="G585">
            <v>0</v>
          </cell>
          <cell r="H585">
            <v>18</v>
          </cell>
          <cell r="I585">
            <v>0</v>
          </cell>
          <cell r="J585">
            <v>0</v>
          </cell>
          <cell r="K585">
            <v>0</v>
          </cell>
          <cell r="L585">
            <v>0</v>
          </cell>
          <cell r="M585">
            <v>0</v>
          </cell>
          <cell r="N585">
            <v>0</v>
          </cell>
          <cell r="O585">
            <v>0</v>
          </cell>
          <cell r="P585">
            <v>0</v>
          </cell>
          <cell r="Q585">
            <v>0</v>
          </cell>
          <cell r="R585">
            <v>0</v>
          </cell>
          <cell r="S585">
            <v>0</v>
          </cell>
          <cell r="T585">
            <v>0</v>
          </cell>
          <cell r="U585">
            <v>0</v>
          </cell>
        </row>
        <row r="586">
          <cell r="A586" t="str">
            <v>600402</v>
          </cell>
          <cell r="B586" t="str">
            <v>NEWARK VALLEY</v>
          </cell>
          <cell r="C586">
            <v>44</v>
          </cell>
          <cell r="D586">
            <v>0</v>
          </cell>
          <cell r="E586">
            <v>44</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row>
        <row r="587">
          <cell r="A587" t="str">
            <v>600601</v>
          </cell>
          <cell r="B587" t="str">
            <v>OWEGO-APALACHIN</v>
          </cell>
          <cell r="C587">
            <v>58</v>
          </cell>
          <cell r="D587">
            <v>0</v>
          </cell>
          <cell r="E587">
            <v>0</v>
          </cell>
          <cell r="F587">
            <v>0</v>
          </cell>
          <cell r="G587">
            <v>0</v>
          </cell>
          <cell r="H587">
            <v>57</v>
          </cell>
          <cell r="I587">
            <v>1</v>
          </cell>
          <cell r="J587">
            <v>0</v>
          </cell>
          <cell r="K587">
            <v>0</v>
          </cell>
          <cell r="L587">
            <v>0</v>
          </cell>
          <cell r="M587">
            <v>0</v>
          </cell>
          <cell r="N587">
            <v>0</v>
          </cell>
          <cell r="O587">
            <v>0</v>
          </cell>
          <cell r="P587">
            <v>0</v>
          </cell>
          <cell r="Q587">
            <v>0</v>
          </cell>
          <cell r="R587">
            <v>0</v>
          </cell>
          <cell r="S587">
            <v>0</v>
          </cell>
          <cell r="T587">
            <v>0</v>
          </cell>
          <cell r="U587">
            <v>0</v>
          </cell>
        </row>
        <row r="588">
          <cell r="A588" t="str">
            <v>600801</v>
          </cell>
          <cell r="B588" t="str">
            <v>SPENCER VAN ETTEN</v>
          </cell>
          <cell r="C588">
            <v>52</v>
          </cell>
          <cell r="D588">
            <v>0</v>
          </cell>
          <cell r="E588">
            <v>0</v>
          </cell>
          <cell r="F588">
            <v>0</v>
          </cell>
          <cell r="G588">
            <v>17</v>
          </cell>
          <cell r="H588">
            <v>35</v>
          </cell>
          <cell r="I588">
            <v>0</v>
          </cell>
          <cell r="J588">
            <v>0</v>
          </cell>
          <cell r="K588">
            <v>0</v>
          </cell>
          <cell r="L588">
            <v>0</v>
          </cell>
          <cell r="M588">
            <v>0</v>
          </cell>
          <cell r="N588">
            <v>0</v>
          </cell>
          <cell r="O588">
            <v>0</v>
          </cell>
          <cell r="P588">
            <v>0</v>
          </cell>
          <cell r="Q588">
            <v>0</v>
          </cell>
          <cell r="R588">
            <v>0</v>
          </cell>
          <cell r="S588">
            <v>0</v>
          </cell>
          <cell r="T588">
            <v>0</v>
          </cell>
          <cell r="U588">
            <v>0</v>
          </cell>
        </row>
        <row r="589">
          <cell r="A589" t="str">
            <v>600903</v>
          </cell>
          <cell r="B589" t="str">
            <v>TIOGA</v>
          </cell>
          <cell r="C589">
            <v>21</v>
          </cell>
          <cell r="D589">
            <v>0</v>
          </cell>
          <cell r="E589">
            <v>21</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row>
        <row r="590">
          <cell r="A590" t="str">
            <v>610301</v>
          </cell>
          <cell r="B590" t="str">
            <v>DRYDEN</v>
          </cell>
          <cell r="C590">
            <v>58</v>
          </cell>
          <cell r="D590">
            <v>0</v>
          </cell>
          <cell r="E590">
            <v>0</v>
          </cell>
          <cell r="F590">
            <v>0</v>
          </cell>
          <cell r="G590">
            <v>0</v>
          </cell>
          <cell r="H590">
            <v>47</v>
          </cell>
          <cell r="I590">
            <v>0</v>
          </cell>
          <cell r="J590">
            <v>0</v>
          </cell>
          <cell r="K590">
            <v>0</v>
          </cell>
          <cell r="L590">
            <v>0</v>
          </cell>
          <cell r="M590">
            <v>4</v>
          </cell>
          <cell r="N590">
            <v>4</v>
          </cell>
          <cell r="O590">
            <v>0</v>
          </cell>
          <cell r="P590">
            <v>0</v>
          </cell>
          <cell r="Q590">
            <v>0</v>
          </cell>
          <cell r="R590">
            <v>0</v>
          </cell>
          <cell r="S590">
            <v>0</v>
          </cell>
          <cell r="T590">
            <v>3</v>
          </cell>
          <cell r="U590">
            <v>0</v>
          </cell>
        </row>
        <row r="591">
          <cell r="A591" t="str">
            <v>610327</v>
          </cell>
          <cell r="B591" t="str">
            <v>GEORGE JR REPUBLIC</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row>
        <row r="592">
          <cell r="A592" t="str">
            <v>610501</v>
          </cell>
          <cell r="B592" t="str">
            <v>GROTON</v>
          </cell>
          <cell r="C592">
            <v>45</v>
          </cell>
          <cell r="D592">
            <v>15</v>
          </cell>
          <cell r="E592">
            <v>0</v>
          </cell>
          <cell r="F592">
            <v>0</v>
          </cell>
          <cell r="G592">
            <v>0</v>
          </cell>
          <cell r="H592">
            <v>29</v>
          </cell>
          <cell r="I592">
            <v>0</v>
          </cell>
          <cell r="J592">
            <v>0</v>
          </cell>
          <cell r="K592">
            <v>0</v>
          </cell>
          <cell r="L592">
            <v>0</v>
          </cell>
          <cell r="M592">
            <v>0</v>
          </cell>
          <cell r="N592">
            <v>0</v>
          </cell>
          <cell r="O592">
            <v>0</v>
          </cell>
          <cell r="P592">
            <v>0</v>
          </cell>
          <cell r="Q592">
            <v>0</v>
          </cell>
          <cell r="R592">
            <v>0</v>
          </cell>
          <cell r="S592">
            <v>0</v>
          </cell>
          <cell r="T592">
            <v>1</v>
          </cell>
          <cell r="U592">
            <v>0</v>
          </cell>
        </row>
        <row r="593">
          <cell r="A593" t="str">
            <v>610600</v>
          </cell>
          <cell r="B593" t="str">
            <v>ITHACA</v>
          </cell>
          <cell r="C593">
            <v>134</v>
          </cell>
          <cell r="D593">
            <v>0</v>
          </cell>
          <cell r="E593">
            <v>0</v>
          </cell>
          <cell r="F593">
            <v>0</v>
          </cell>
          <cell r="G593">
            <v>0</v>
          </cell>
          <cell r="H593">
            <v>80</v>
          </cell>
          <cell r="I593">
            <v>0</v>
          </cell>
          <cell r="J593">
            <v>0</v>
          </cell>
          <cell r="K593">
            <v>0</v>
          </cell>
          <cell r="L593">
            <v>0</v>
          </cell>
          <cell r="M593">
            <v>0</v>
          </cell>
          <cell r="N593">
            <v>54</v>
          </cell>
          <cell r="O593">
            <v>0</v>
          </cell>
          <cell r="P593">
            <v>0</v>
          </cell>
          <cell r="Q593">
            <v>0</v>
          </cell>
          <cell r="R593">
            <v>0</v>
          </cell>
          <cell r="S593">
            <v>0</v>
          </cell>
          <cell r="T593">
            <v>0</v>
          </cell>
          <cell r="U593">
            <v>0</v>
          </cell>
        </row>
        <row r="594">
          <cell r="A594" t="str">
            <v>610801</v>
          </cell>
          <cell r="B594" t="str">
            <v>LANSING</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row>
        <row r="595">
          <cell r="A595" t="str">
            <v>610901</v>
          </cell>
          <cell r="B595" t="str">
            <v>NEWFIELD</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row>
        <row r="596">
          <cell r="A596" t="str">
            <v>611001</v>
          </cell>
          <cell r="B596" t="str">
            <v>TRUMANSBURG</v>
          </cell>
          <cell r="C596">
            <v>37</v>
          </cell>
          <cell r="D596">
            <v>0</v>
          </cell>
          <cell r="E596">
            <v>0</v>
          </cell>
          <cell r="F596">
            <v>0</v>
          </cell>
          <cell r="G596">
            <v>0</v>
          </cell>
          <cell r="H596">
            <v>37</v>
          </cell>
          <cell r="I596">
            <v>0</v>
          </cell>
          <cell r="J596">
            <v>0</v>
          </cell>
          <cell r="K596">
            <v>0</v>
          </cell>
          <cell r="L596">
            <v>0</v>
          </cell>
          <cell r="M596">
            <v>0</v>
          </cell>
          <cell r="N596">
            <v>0</v>
          </cell>
          <cell r="O596">
            <v>0</v>
          </cell>
          <cell r="P596">
            <v>0</v>
          </cell>
          <cell r="Q596">
            <v>0</v>
          </cell>
          <cell r="R596">
            <v>0</v>
          </cell>
          <cell r="S596">
            <v>0</v>
          </cell>
          <cell r="T596">
            <v>0</v>
          </cell>
          <cell r="U596">
            <v>0</v>
          </cell>
        </row>
        <row r="597">
          <cell r="A597" t="str">
            <v>620600</v>
          </cell>
          <cell r="B597" t="str">
            <v>KINGSTON</v>
          </cell>
          <cell r="C597">
            <v>286</v>
          </cell>
          <cell r="D597">
            <v>0</v>
          </cell>
          <cell r="E597">
            <v>0</v>
          </cell>
          <cell r="F597">
            <v>0</v>
          </cell>
          <cell r="G597">
            <v>45</v>
          </cell>
          <cell r="H597">
            <v>118</v>
          </cell>
          <cell r="I597">
            <v>0</v>
          </cell>
          <cell r="J597">
            <v>0</v>
          </cell>
          <cell r="K597">
            <v>25</v>
          </cell>
          <cell r="L597">
            <v>0</v>
          </cell>
          <cell r="M597">
            <v>0</v>
          </cell>
          <cell r="N597">
            <v>98</v>
          </cell>
          <cell r="O597">
            <v>0</v>
          </cell>
          <cell r="P597">
            <v>0</v>
          </cell>
          <cell r="Q597">
            <v>0</v>
          </cell>
          <cell r="R597">
            <v>0</v>
          </cell>
          <cell r="S597">
            <v>0</v>
          </cell>
          <cell r="T597">
            <v>0</v>
          </cell>
          <cell r="U597">
            <v>0</v>
          </cell>
        </row>
        <row r="598">
          <cell r="A598" t="str">
            <v>620803</v>
          </cell>
          <cell r="B598" t="str">
            <v>HIGHLAND</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row>
        <row r="599">
          <cell r="A599" t="str">
            <v>620901</v>
          </cell>
          <cell r="B599" t="str">
            <v>RONDOUT VALLEY</v>
          </cell>
          <cell r="C599">
            <v>75</v>
          </cell>
          <cell r="D599">
            <v>0</v>
          </cell>
          <cell r="E599">
            <v>5</v>
          </cell>
          <cell r="F599">
            <v>0</v>
          </cell>
          <cell r="G599">
            <v>0</v>
          </cell>
          <cell r="H599">
            <v>0</v>
          </cell>
          <cell r="I599">
            <v>0</v>
          </cell>
          <cell r="J599">
            <v>0</v>
          </cell>
          <cell r="K599">
            <v>3</v>
          </cell>
          <cell r="L599">
            <v>0</v>
          </cell>
          <cell r="M599">
            <v>30</v>
          </cell>
          <cell r="N599">
            <v>37</v>
          </cell>
          <cell r="O599">
            <v>0</v>
          </cell>
          <cell r="P599">
            <v>0</v>
          </cell>
          <cell r="Q599">
            <v>0</v>
          </cell>
          <cell r="R599">
            <v>0</v>
          </cell>
          <cell r="S599">
            <v>0</v>
          </cell>
          <cell r="T599">
            <v>0</v>
          </cell>
          <cell r="U599">
            <v>0</v>
          </cell>
        </row>
        <row r="600">
          <cell r="A600" t="str">
            <v>621001</v>
          </cell>
          <cell r="B600" t="str">
            <v>MARLBORO</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row>
        <row r="601">
          <cell r="A601" t="str">
            <v>621101</v>
          </cell>
          <cell r="B601" t="str">
            <v>NEW PALTZ</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row>
        <row r="602">
          <cell r="A602" t="str">
            <v>621201</v>
          </cell>
          <cell r="B602" t="str">
            <v>ONTEORA</v>
          </cell>
          <cell r="C602">
            <v>20</v>
          </cell>
          <cell r="D602">
            <v>0</v>
          </cell>
          <cell r="E602">
            <v>0</v>
          </cell>
          <cell r="F602">
            <v>0</v>
          </cell>
          <cell r="G602">
            <v>0</v>
          </cell>
          <cell r="H602">
            <v>0</v>
          </cell>
          <cell r="I602">
            <v>0</v>
          </cell>
          <cell r="J602">
            <v>0</v>
          </cell>
          <cell r="K602">
            <v>14</v>
          </cell>
          <cell r="L602">
            <v>0</v>
          </cell>
          <cell r="M602">
            <v>0</v>
          </cell>
          <cell r="N602">
            <v>6</v>
          </cell>
          <cell r="O602">
            <v>0</v>
          </cell>
          <cell r="P602">
            <v>0</v>
          </cell>
          <cell r="Q602">
            <v>0</v>
          </cell>
          <cell r="R602">
            <v>0</v>
          </cell>
          <cell r="S602">
            <v>0</v>
          </cell>
          <cell r="T602">
            <v>0</v>
          </cell>
          <cell r="U602">
            <v>0</v>
          </cell>
        </row>
        <row r="603">
          <cell r="A603" t="str">
            <v>621601</v>
          </cell>
          <cell r="B603" t="str">
            <v>SAUGERTIES</v>
          </cell>
          <cell r="C603">
            <v>66</v>
          </cell>
          <cell r="D603">
            <v>0</v>
          </cell>
          <cell r="E603">
            <v>0</v>
          </cell>
          <cell r="F603">
            <v>0</v>
          </cell>
          <cell r="G603">
            <v>0</v>
          </cell>
          <cell r="H603">
            <v>0</v>
          </cell>
          <cell r="I603">
            <v>0</v>
          </cell>
          <cell r="J603">
            <v>0</v>
          </cell>
          <cell r="K603">
            <v>0</v>
          </cell>
          <cell r="L603">
            <v>0</v>
          </cell>
          <cell r="M603">
            <v>0</v>
          </cell>
          <cell r="N603">
            <v>66</v>
          </cell>
          <cell r="O603">
            <v>0</v>
          </cell>
          <cell r="P603">
            <v>0</v>
          </cell>
          <cell r="Q603">
            <v>0</v>
          </cell>
          <cell r="R603">
            <v>0</v>
          </cell>
          <cell r="S603">
            <v>0</v>
          </cell>
          <cell r="T603">
            <v>0</v>
          </cell>
          <cell r="U603">
            <v>0</v>
          </cell>
        </row>
        <row r="604">
          <cell r="A604" t="str">
            <v>621801</v>
          </cell>
          <cell r="B604" t="str">
            <v>WALLKILL</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row>
        <row r="605">
          <cell r="A605" t="str">
            <v>622002</v>
          </cell>
          <cell r="B605" t="str">
            <v>ELLENVILLE</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row>
        <row r="606">
          <cell r="A606" t="str">
            <v>630101</v>
          </cell>
          <cell r="B606" t="str">
            <v>BOLTON</v>
          </cell>
          <cell r="C606">
            <v>9</v>
          </cell>
          <cell r="D606">
            <v>0</v>
          </cell>
          <cell r="E606">
            <v>0</v>
          </cell>
          <cell r="F606">
            <v>0</v>
          </cell>
          <cell r="G606">
            <v>0</v>
          </cell>
          <cell r="H606">
            <v>8</v>
          </cell>
          <cell r="I606">
            <v>1</v>
          </cell>
          <cell r="J606">
            <v>0</v>
          </cell>
          <cell r="K606">
            <v>0</v>
          </cell>
          <cell r="L606">
            <v>0</v>
          </cell>
          <cell r="M606">
            <v>0</v>
          </cell>
          <cell r="N606">
            <v>0</v>
          </cell>
          <cell r="O606">
            <v>0</v>
          </cell>
          <cell r="P606">
            <v>0</v>
          </cell>
          <cell r="Q606">
            <v>0</v>
          </cell>
          <cell r="R606">
            <v>0</v>
          </cell>
          <cell r="S606">
            <v>0</v>
          </cell>
          <cell r="T606">
            <v>0</v>
          </cell>
          <cell r="U606">
            <v>0</v>
          </cell>
        </row>
        <row r="607">
          <cell r="A607" t="str">
            <v>630202</v>
          </cell>
          <cell r="B607" t="str">
            <v>NORTH WARREN</v>
          </cell>
          <cell r="C607">
            <v>12</v>
          </cell>
          <cell r="D607">
            <v>0</v>
          </cell>
          <cell r="E607">
            <v>0</v>
          </cell>
          <cell r="F607">
            <v>0</v>
          </cell>
          <cell r="G607">
            <v>0</v>
          </cell>
          <cell r="H607">
            <v>12</v>
          </cell>
          <cell r="I607">
            <v>0</v>
          </cell>
          <cell r="J607">
            <v>0</v>
          </cell>
          <cell r="K607">
            <v>0</v>
          </cell>
          <cell r="L607">
            <v>0</v>
          </cell>
          <cell r="M607">
            <v>0</v>
          </cell>
          <cell r="N607">
            <v>0</v>
          </cell>
          <cell r="O607">
            <v>0</v>
          </cell>
          <cell r="P607">
            <v>0</v>
          </cell>
          <cell r="Q607">
            <v>0</v>
          </cell>
          <cell r="R607">
            <v>0</v>
          </cell>
          <cell r="S607">
            <v>0</v>
          </cell>
          <cell r="T607">
            <v>0</v>
          </cell>
          <cell r="U607">
            <v>0</v>
          </cell>
        </row>
        <row r="608">
          <cell r="A608" t="str">
            <v>630300</v>
          </cell>
          <cell r="B608" t="str">
            <v>GLENS FALLS</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row>
        <row r="609">
          <cell r="A609" t="str">
            <v>630601</v>
          </cell>
          <cell r="B609" t="str">
            <v>JOHNSBURG</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row>
        <row r="610">
          <cell r="A610" t="str">
            <v>630701</v>
          </cell>
          <cell r="B610" t="str">
            <v>LAKE GEORGE</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row>
        <row r="611">
          <cell r="A611" t="str">
            <v>630801</v>
          </cell>
          <cell r="B611" t="str">
            <v>HADLEY LUZERNE</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row>
        <row r="612">
          <cell r="A612" t="str">
            <v>630902</v>
          </cell>
          <cell r="B612" t="str">
            <v>QUEENSBURY</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row>
        <row r="613">
          <cell r="A613" t="str">
            <v>630918</v>
          </cell>
          <cell r="B613" t="str">
            <v>GLENS FALLS COM</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row>
        <row r="614">
          <cell r="A614" t="str">
            <v>631201</v>
          </cell>
          <cell r="B614" t="str">
            <v>WARRENSBURG</v>
          </cell>
          <cell r="C614">
            <v>18</v>
          </cell>
          <cell r="D614">
            <v>0</v>
          </cell>
          <cell r="E614">
            <v>18</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row>
        <row r="615">
          <cell r="A615" t="str">
            <v>640101</v>
          </cell>
          <cell r="B615" t="str">
            <v>ARGYLE</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row>
        <row r="616">
          <cell r="A616" t="str">
            <v>640502</v>
          </cell>
          <cell r="B616" t="str">
            <v>FORT ANN</v>
          </cell>
          <cell r="C616">
            <v>1</v>
          </cell>
          <cell r="D616">
            <v>0</v>
          </cell>
          <cell r="E616">
            <v>0</v>
          </cell>
          <cell r="F616">
            <v>1</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row>
        <row r="617">
          <cell r="A617" t="str">
            <v>640601</v>
          </cell>
          <cell r="B617" t="str">
            <v>FORT EDWARD</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row>
        <row r="618">
          <cell r="A618" t="str">
            <v>640701</v>
          </cell>
          <cell r="B618" t="str">
            <v>GRANVILLE</v>
          </cell>
          <cell r="C618">
            <v>38</v>
          </cell>
          <cell r="D618">
            <v>0</v>
          </cell>
          <cell r="E618">
            <v>38</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row>
        <row r="619">
          <cell r="A619" t="str">
            <v>640801</v>
          </cell>
          <cell r="B619" t="str">
            <v>GREENWICH</v>
          </cell>
          <cell r="C619">
            <v>41</v>
          </cell>
          <cell r="D619">
            <v>0</v>
          </cell>
          <cell r="E619">
            <v>41</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row>
        <row r="620">
          <cell r="A620" t="str">
            <v>641001</v>
          </cell>
          <cell r="B620" t="str">
            <v>HARTFORD</v>
          </cell>
          <cell r="C620">
            <v>15</v>
          </cell>
          <cell r="D620">
            <v>0</v>
          </cell>
          <cell r="E620">
            <v>15</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row>
        <row r="621">
          <cell r="A621" t="str">
            <v>641301</v>
          </cell>
          <cell r="B621" t="str">
            <v>HUDSON FALLS</v>
          </cell>
          <cell r="C621">
            <v>71</v>
          </cell>
          <cell r="D621">
            <v>0</v>
          </cell>
          <cell r="E621">
            <v>71</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row>
        <row r="622">
          <cell r="A622" t="str">
            <v>641401</v>
          </cell>
          <cell r="B622" t="str">
            <v>PUTNAM</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row>
        <row r="623">
          <cell r="A623" t="str">
            <v>641501</v>
          </cell>
          <cell r="B623" t="str">
            <v>SALEM</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row>
        <row r="624">
          <cell r="A624" t="str">
            <v>641610</v>
          </cell>
          <cell r="B624" t="str">
            <v>CAMBRIDGE</v>
          </cell>
          <cell r="C624">
            <v>18</v>
          </cell>
          <cell r="D624">
            <v>0</v>
          </cell>
          <cell r="E624">
            <v>0</v>
          </cell>
          <cell r="F624">
            <v>0</v>
          </cell>
          <cell r="G624">
            <v>0</v>
          </cell>
          <cell r="H624">
            <v>0</v>
          </cell>
          <cell r="I624">
            <v>0</v>
          </cell>
          <cell r="J624">
            <v>0</v>
          </cell>
          <cell r="K624">
            <v>0</v>
          </cell>
          <cell r="L624">
            <v>0</v>
          </cell>
          <cell r="M624">
            <v>0</v>
          </cell>
          <cell r="N624">
            <v>18</v>
          </cell>
          <cell r="O624">
            <v>0</v>
          </cell>
          <cell r="P624">
            <v>0</v>
          </cell>
          <cell r="Q624">
            <v>0</v>
          </cell>
          <cell r="R624">
            <v>0</v>
          </cell>
          <cell r="S624">
            <v>0</v>
          </cell>
          <cell r="T624">
            <v>0</v>
          </cell>
          <cell r="U624">
            <v>0</v>
          </cell>
        </row>
        <row r="625">
          <cell r="A625" t="str">
            <v>641701</v>
          </cell>
          <cell r="B625" t="str">
            <v>WHITEHALL</v>
          </cell>
          <cell r="C625">
            <v>16</v>
          </cell>
          <cell r="D625">
            <v>0</v>
          </cell>
          <cell r="E625">
            <v>12</v>
          </cell>
          <cell r="F625">
            <v>4</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row>
        <row r="626">
          <cell r="A626" t="str">
            <v>650101</v>
          </cell>
          <cell r="B626" t="str">
            <v>NEWARK</v>
          </cell>
          <cell r="C626">
            <v>94</v>
          </cell>
          <cell r="D626">
            <v>0</v>
          </cell>
          <cell r="E626">
            <v>23</v>
          </cell>
          <cell r="F626">
            <v>0</v>
          </cell>
          <cell r="G626">
            <v>0</v>
          </cell>
          <cell r="H626">
            <v>54</v>
          </cell>
          <cell r="I626">
            <v>0</v>
          </cell>
          <cell r="J626">
            <v>0</v>
          </cell>
          <cell r="K626">
            <v>15</v>
          </cell>
          <cell r="L626">
            <v>0</v>
          </cell>
          <cell r="M626">
            <v>0</v>
          </cell>
          <cell r="N626">
            <v>0</v>
          </cell>
          <cell r="O626">
            <v>0</v>
          </cell>
          <cell r="P626">
            <v>0</v>
          </cell>
          <cell r="Q626">
            <v>1</v>
          </cell>
          <cell r="R626">
            <v>0</v>
          </cell>
          <cell r="S626">
            <v>0</v>
          </cell>
          <cell r="T626">
            <v>1</v>
          </cell>
          <cell r="U626">
            <v>0</v>
          </cell>
        </row>
        <row r="627">
          <cell r="A627" t="str">
            <v>650301</v>
          </cell>
          <cell r="B627" t="str">
            <v>CLYDE-SAVANNAH</v>
          </cell>
          <cell r="C627">
            <v>25</v>
          </cell>
          <cell r="D627">
            <v>0</v>
          </cell>
          <cell r="E627">
            <v>0</v>
          </cell>
          <cell r="F627">
            <v>0</v>
          </cell>
          <cell r="G627">
            <v>0</v>
          </cell>
          <cell r="H627">
            <v>19</v>
          </cell>
          <cell r="I627">
            <v>0</v>
          </cell>
          <cell r="J627">
            <v>0</v>
          </cell>
          <cell r="K627">
            <v>0</v>
          </cell>
          <cell r="L627">
            <v>0</v>
          </cell>
          <cell r="M627">
            <v>1</v>
          </cell>
          <cell r="N627">
            <v>5</v>
          </cell>
          <cell r="O627">
            <v>0</v>
          </cell>
          <cell r="P627">
            <v>0</v>
          </cell>
          <cell r="Q627">
            <v>0</v>
          </cell>
          <cell r="R627">
            <v>0</v>
          </cell>
          <cell r="S627">
            <v>0</v>
          </cell>
          <cell r="T627">
            <v>0</v>
          </cell>
          <cell r="U627">
            <v>0</v>
          </cell>
        </row>
        <row r="628">
          <cell r="A628" t="str">
            <v>650501</v>
          </cell>
          <cell r="B628" t="str">
            <v>LYONS</v>
          </cell>
          <cell r="C628">
            <v>53</v>
          </cell>
          <cell r="D628">
            <v>0</v>
          </cell>
          <cell r="E628">
            <v>0</v>
          </cell>
          <cell r="F628">
            <v>0</v>
          </cell>
          <cell r="G628">
            <v>0</v>
          </cell>
          <cell r="H628">
            <v>33</v>
          </cell>
          <cell r="I628">
            <v>0</v>
          </cell>
          <cell r="J628">
            <v>0</v>
          </cell>
          <cell r="K628">
            <v>0</v>
          </cell>
          <cell r="L628">
            <v>0</v>
          </cell>
          <cell r="M628">
            <v>6</v>
          </cell>
          <cell r="N628">
            <v>12</v>
          </cell>
          <cell r="O628">
            <v>1</v>
          </cell>
          <cell r="P628">
            <v>0</v>
          </cell>
          <cell r="Q628">
            <v>0</v>
          </cell>
          <cell r="R628">
            <v>0</v>
          </cell>
          <cell r="S628">
            <v>0</v>
          </cell>
          <cell r="T628">
            <v>1</v>
          </cell>
          <cell r="U628">
            <v>0</v>
          </cell>
        </row>
        <row r="629">
          <cell r="A629" t="str">
            <v>650701</v>
          </cell>
          <cell r="B629" t="str">
            <v>MARION</v>
          </cell>
          <cell r="C629">
            <v>22</v>
          </cell>
          <cell r="D629">
            <v>0</v>
          </cell>
          <cell r="E629">
            <v>22</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row>
        <row r="630">
          <cell r="A630" t="str">
            <v>650801</v>
          </cell>
          <cell r="B630" t="str">
            <v>WAYNE</v>
          </cell>
          <cell r="C630">
            <v>78</v>
          </cell>
          <cell r="D630">
            <v>0</v>
          </cell>
          <cell r="E630">
            <v>0</v>
          </cell>
          <cell r="F630">
            <v>0</v>
          </cell>
          <cell r="G630">
            <v>0</v>
          </cell>
          <cell r="H630">
            <v>0</v>
          </cell>
          <cell r="I630">
            <v>0</v>
          </cell>
          <cell r="J630">
            <v>0</v>
          </cell>
          <cell r="K630">
            <v>77</v>
          </cell>
          <cell r="L630">
            <v>0</v>
          </cell>
          <cell r="M630">
            <v>0</v>
          </cell>
          <cell r="N630">
            <v>1</v>
          </cell>
          <cell r="O630">
            <v>0</v>
          </cell>
          <cell r="P630">
            <v>0</v>
          </cell>
          <cell r="Q630">
            <v>0</v>
          </cell>
          <cell r="R630">
            <v>0</v>
          </cell>
          <cell r="S630">
            <v>0</v>
          </cell>
          <cell r="T630">
            <v>0</v>
          </cell>
          <cell r="U630">
            <v>0</v>
          </cell>
        </row>
        <row r="631">
          <cell r="A631" t="str">
            <v>650901</v>
          </cell>
          <cell r="B631" t="str">
            <v>PALMYRA-MACEDON</v>
          </cell>
          <cell r="C631">
            <v>52</v>
          </cell>
          <cell r="D631">
            <v>0</v>
          </cell>
          <cell r="E631">
            <v>46</v>
          </cell>
          <cell r="F631">
            <v>0</v>
          </cell>
          <cell r="G631">
            <v>0</v>
          </cell>
          <cell r="H631">
            <v>0</v>
          </cell>
          <cell r="I631">
            <v>0</v>
          </cell>
          <cell r="J631">
            <v>0</v>
          </cell>
          <cell r="K631">
            <v>6</v>
          </cell>
          <cell r="L631">
            <v>0</v>
          </cell>
          <cell r="M631">
            <v>0</v>
          </cell>
          <cell r="N631">
            <v>0</v>
          </cell>
          <cell r="O631">
            <v>0</v>
          </cell>
          <cell r="P631">
            <v>0</v>
          </cell>
          <cell r="Q631">
            <v>0</v>
          </cell>
          <cell r="R631">
            <v>0</v>
          </cell>
          <cell r="S631">
            <v>0</v>
          </cell>
          <cell r="T631">
            <v>0</v>
          </cell>
          <cell r="U631">
            <v>0</v>
          </cell>
        </row>
        <row r="632">
          <cell r="A632" t="str">
            <v>650902</v>
          </cell>
          <cell r="B632" t="str">
            <v>GANANDA</v>
          </cell>
          <cell r="C632">
            <v>47</v>
          </cell>
          <cell r="D632">
            <v>11</v>
          </cell>
          <cell r="E632">
            <v>36</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row>
        <row r="633">
          <cell r="A633" t="str">
            <v>651201</v>
          </cell>
          <cell r="B633" t="str">
            <v>SODUS</v>
          </cell>
          <cell r="C633">
            <v>53</v>
          </cell>
          <cell r="D633">
            <v>0</v>
          </cell>
          <cell r="E633">
            <v>0</v>
          </cell>
          <cell r="F633">
            <v>0</v>
          </cell>
          <cell r="G633">
            <v>19</v>
          </cell>
          <cell r="H633">
            <v>25</v>
          </cell>
          <cell r="I633">
            <v>0</v>
          </cell>
          <cell r="J633">
            <v>0</v>
          </cell>
          <cell r="K633">
            <v>0</v>
          </cell>
          <cell r="L633">
            <v>0</v>
          </cell>
          <cell r="M633">
            <v>2</v>
          </cell>
          <cell r="N633">
            <v>7</v>
          </cell>
          <cell r="O633">
            <v>0</v>
          </cell>
          <cell r="P633">
            <v>0</v>
          </cell>
          <cell r="Q633">
            <v>0</v>
          </cell>
          <cell r="R633">
            <v>0</v>
          </cell>
          <cell r="S633">
            <v>0</v>
          </cell>
          <cell r="T633">
            <v>0</v>
          </cell>
          <cell r="U633">
            <v>0</v>
          </cell>
        </row>
        <row r="634">
          <cell r="A634" t="str">
            <v>651402</v>
          </cell>
          <cell r="B634" t="str">
            <v>WILLIAMSON</v>
          </cell>
          <cell r="C634">
            <v>58</v>
          </cell>
          <cell r="D634">
            <v>0</v>
          </cell>
          <cell r="E634">
            <v>32</v>
          </cell>
          <cell r="F634">
            <v>0</v>
          </cell>
          <cell r="G634">
            <v>0</v>
          </cell>
          <cell r="H634">
            <v>26</v>
          </cell>
          <cell r="I634">
            <v>0</v>
          </cell>
          <cell r="J634">
            <v>0</v>
          </cell>
          <cell r="K634">
            <v>0</v>
          </cell>
          <cell r="L634">
            <v>0</v>
          </cell>
          <cell r="M634">
            <v>0</v>
          </cell>
          <cell r="N634">
            <v>0</v>
          </cell>
          <cell r="O634">
            <v>0</v>
          </cell>
          <cell r="P634">
            <v>0</v>
          </cell>
          <cell r="Q634">
            <v>0</v>
          </cell>
          <cell r="R634">
            <v>0</v>
          </cell>
          <cell r="S634">
            <v>0</v>
          </cell>
          <cell r="T634">
            <v>0</v>
          </cell>
          <cell r="U634">
            <v>0</v>
          </cell>
        </row>
        <row r="635">
          <cell r="A635" t="str">
            <v>651501</v>
          </cell>
          <cell r="B635" t="str">
            <v>NORTH ROSE WOLCOTT</v>
          </cell>
          <cell r="C635">
            <v>57</v>
          </cell>
          <cell r="D635">
            <v>0</v>
          </cell>
          <cell r="E635">
            <v>0</v>
          </cell>
          <cell r="F635">
            <v>0</v>
          </cell>
          <cell r="G635">
            <v>0</v>
          </cell>
          <cell r="H635">
            <v>31</v>
          </cell>
          <cell r="I635">
            <v>0</v>
          </cell>
          <cell r="J635">
            <v>0</v>
          </cell>
          <cell r="K635">
            <v>0</v>
          </cell>
          <cell r="L635">
            <v>0</v>
          </cell>
          <cell r="M635">
            <v>18</v>
          </cell>
          <cell r="N635">
            <v>8</v>
          </cell>
          <cell r="O635">
            <v>0</v>
          </cell>
          <cell r="P635">
            <v>0</v>
          </cell>
          <cell r="Q635">
            <v>0</v>
          </cell>
          <cell r="R635">
            <v>0</v>
          </cell>
          <cell r="S635">
            <v>0</v>
          </cell>
          <cell r="T635">
            <v>0</v>
          </cell>
          <cell r="U635">
            <v>0</v>
          </cell>
        </row>
        <row r="636">
          <cell r="A636" t="str">
            <v>651503</v>
          </cell>
          <cell r="B636" t="str">
            <v>RED CREEK</v>
          </cell>
          <cell r="C636">
            <v>32</v>
          </cell>
          <cell r="D636">
            <v>0</v>
          </cell>
          <cell r="E636">
            <v>0</v>
          </cell>
          <cell r="F636">
            <v>0</v>
          </cell>
          <cell r="G636">
            <v>0</v>
          </cell>
          <cell r="H636">
            <v>32</v>
          </cell>
          <cell r="I636">
            <v>0</v>
          </cell>
          <cell r="J636">
            <v>0</v>
          </cell>
          <cell r="K636">
            <v>0</v>
          </cell>
          <cell r="L636">
            <v>0</v>
          </cell>
          <cell r="M636">
            <v>0</v>
          </cell>
          <cell r="N636">
            <v>0</v>
          </cell>
          <cell r="O636">
            <v>0</v>
          </cell>
          <cell r="P636">
            <v>0</v>
          </cell>
          <cell r="Q636">
            <v>0</v>
          </cell>
          <cell r="R636">
            <v>0</v>
          </cell>
          <cell r="S636">
            <v>0</v>
          </cell>
          <cell r="T636">
            <v>0</v>
          </cell>
          <cell r="U636">
            <v>0</v>
          </cell>
        </row>
        <row r="637">
          <cell r="A637" t="str">
            <v>660101</v>
          </cell>
          <cell r="B637" t="str">
            <v>KATONAH LEWISBORO</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row>
        <row r="638">
          <cell r="A638" t="str">
            <v>660102</v>
          </cell>
          <cell r="B638" t="str">
            <v>BEDFORD</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row>
        <row r="639">
          <cell r="A639" t="str">
            <v>660202</v>
          </cell>
          <cell r="B639" t="str">
            <v>CROTON HARMON</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row>
        <row r="640">
          <cell r="A640" t="str">
            <v>660203</v>
          </cell>
          <cell r="B640" t="str">
            <v>HENDRICK HUDSON</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row>
        <row r="641">
          <cell r="A641" t="str">
            <v>660301</v>
          </cell>
          <cell r="B641" t="str">
            <v>EASTCHESTER</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row>
        <row r="642">
          <cell r="A642" t="str">
            <v>660302</v>
          </cell>
          <cell r="B642" t="str">
            <v>TUCKAHOE</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row>
        <row r="643">
          <cell r="A643" t="str">
            <v>660303</v>
          </cell>
          <cell r="B643" t="str">
            <v>BRONXVILLE</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row>
        <row r="644">
          <cell r="A644" t="str">
            <v>660401</v>
          </cell>
          <cell r="B644" t="str">
            <v>TARRYTOWN</v>
          </cell>
          <cell r="C644">
            <v>109</v>
          </cell>
          <cell r="D644">
            <v>0</v>
          </cell>
          <cell r="E644">
            <v>0</v>
          </cell>
          <cell r="F644">
            <v>0</v>
          </cell>
          <cell r="G644">
            <v>0</v>
          </cell>
          <cell r="H644">
            <v>0</v>
          </cell>
          <cell r="I644">
            <v>0</v>
          </cell>
          <cell r="J644">
            <v>0</v>
          </cell>
          <cell r="K644">
            <v>108</v>
          </cell>
          <cell r="L644">
            <v>1</v>
          </cell>
          <cell r="M644">
            <v>0</v>
          </cell>
          <cell r="N644">
            <v>0</v>
          </cell>
          <cell r="O644">
            <v>0</v>
          </cell>
          <cell r="P644">
            <v>0</v>
          </cell>
          <cell r="Q644">
            <v>0</v>
          </cell>
          <cell r="R644">
            <v>0</v>
          </cell>
          <cell r="S644">
            <v>0</v>
          </cell>
          <cell r="T644">
            <v>0</v>
          </cell>
          <cell r="U644">
            <v>0</v>
          </cell>
        </row>
        <row r="645">
          <cell r="A645" t="str">
            <v>660402</v>
          </cell>
          <cell r="B645" t="str">
            <v>IRVINGTON</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row>
        <row r="646">
          <cell r="A646" t="str">
            <v>660403</v>
          </cell>
          <cell r="B646" t="str">
            <v>DOBBS FERRY</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row>
        <row r="647">
          <cell r="A647" t="str">
            <v>660404</v>
          </cell>
          <cell r="B647" t="str">
            <v>HASTINGS ON HUDSON</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row>
        <row r="648">
          <cell r="A648" t="str">
            <v>660405</v>
          </cell>
          <cell r="B648" t="str">
            <v>ARDSLEY</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row>
        <row r="649">
          <cell r="A649" t="str">
            <v>660406</v>
          </cell>
          <cell r="B649" t="str">
            <v>EDGEMONT</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row>
        <row r="650">
          <cell r="A650" t="str">
            <v>660407</v>
          </cell>
          <cell r="B650" t="str">
            <v>GREENBURGH</v>
          </cell>
          <cell r="C650">
            <v>124</v>
          </cell>
          <cell r="D650">
            <v>0</v>
          </cell>
          <cell r="E650">
            <v>0</v>
          </cell>
          <cell r="F650">
            <v>0</v>
          </cell>
          <cell r="G650">
            <v>6</v>
          </cell>
          <cell r="H650">
            <v>112</v>
          </cell>
          <cell r="I650">
            <v>0</v>
          </cell>
          <cell r="J650">
            <v>0</v>
          </cell>
          <cell r="K650">
            <v>0</v>
          </cell>
          <cell r="L650">
            <v>0</v>
          </cell>
          <cell r="M650">
            <v>0</v>
          </cell>
          <cell r="N650">
            <v>0</v>
          </cell>
          <cell r="O650">
            <v>0</v>
          </cell>
          <cell r="P650">
            <v>0</v>
          </cell>
          <cell r="Q650">
            <v>0</v>
          </cell>
          <cell r="R650">
            <v>0</v>
          </cell>
          <cell r="S650">
            <v>1</v>
          </cell>
          <cell r="T650">
            <v>5</v>
          </cell>
          <cell r="U650">
            <v>0</v>
          </cell>
        </row>
        <row r="651">
          <cell r="A651" t="str">
            <v>660409</v>
          </cell>
          <cell r="B651" t="str">
            <v>ELMSFORD</v>
          </cell>
          <cell r="C651">
            <v>37</v>
          </cell>
          <cell r="D651">
            <v>0</v>
          </cell>
          <cell r="E651">
            <v>37</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row>
        <row r="652">
          <cell r="A652" t="str">
            <v>660410</v>
          </cell>
          <cell r="B652" t="str">
            <v>GREENBURGH-GRAHAM</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row>
        <row r="653">
          <cell r="A653" t="str">
            <v>660411</v>
          </cell>
          <cell r="B653" t="str">
            <v>GREENBURGH 11</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row>
        <row r="654">
          <cell r="A654" t="str">
            <v>660412</v>
          </cell>
          <cell r="B654" t="str">
            <v>GREENBRG-NO CASTLE</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row>
        <row r="655">
          <cell r="A655" t="str">
            <v>660501</v>
          </cell>
          <cell r="B655" t="str">
            <v>HARRISON</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row>
        <row r="656">
          <cell r="A656" t="str">
            <v>660701</v>
          </cell>
          <cell r="B656" t="str">
            <v>MAMARONECK</v>
          </cell>
          <cell r="C656">
            <v>78</v>
          </cell>
          <cell r="D656">
            <v>0</v>
          </cell>
          <cell r="E656">
            <v>0</v>
          </cell>
          <cell r="F656">
            <v>0</v>
          </cell>
          <cell r="G656">
            <v>0</v>
          </cell>
          <cell r="H656">
            <v>0</v>
          </cell>
          <cell r="I656">
            <v>0</v>
          </cell>
          <cell r="J656">
            <v>4</v>
          </cell>
          <cell r="K656">
            <v>74</v>
          </cell>
          <cell r="L656">
            <v>0</v>
          </cell>
          <cell r="M656">
            <v>0</v>
          </cell>
          <cell r="N656">
            <v>0</v>
          </cell>
          <cell r="O656">
            <v>0</v>
          </cell>
          <cell r="P656">
            <v>0</v>
          </cell>
          <cell r="Q656">
            <v>0</v>
          </cell>
          <cell r="R656">
            <v>0</v>
          </cell>
          <cell r="S656">
            <v>0</v>
          </cell>
          <cell r="T656">
            <v>0</v>
          </cell>
          <cell r="U656">
            <v>0</v>
          </cell>
        </row>
        <row r="657">
          <cell r="A657" t="str">
            <v>660801</v>
          </cell>
          <cell r="B657" t="str">
            <v>MT PLEASANT CENT</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row>
        <row r="658">
          <cell r="A658" t="str">
            <v>660802</v>
          </cell>
          <cell r="B658" t="str">
            <v>POCANTICO HILLS</v>
          </cell>
          <cell r="C658">
            <v>22</v>
          </cell>
          <cell r="D658">
            <v>0</v>
          </cell>
          <cell r="E658">
            <v>0</v>
          </cell>
          <cell r="F658">
            <v>0</v>
          </cell>
          <cell r="G658">
            <v>0</v>
          </cell>
          <cell r="H658">
            <v>22</v>
          </cell>
          <cell r="I658">
            <v>0</v>
          </cell>
          <cell r="J658">
            <v>0</v>
          </cell>
          <cell r="K658">
            <v>0</v>
          </cell>
          <cell r="L658">
            <v>0</v>
          </cell>
          <cell r="M658">
            <v>0</v>
          </cell>
          <cell r="N658">
            <v>0</v>
          </cell>
          <cell r="O658">
            <v>0</v>
          </cell>
          <cell r="P658">
            <v>0</v>
          </cell>
          <cell r="Q658">
            <v>0</v>
          </cell>
          <cell r="R658">
            <v>0</v>
          </cell>
          <cell r="S658">
            <v>0</v>
          </cell>
          <cell r="T658">
            <v>0</v>
          </cell>
          <cell r="U658">
            <v>0</v>
          </cell>
        </row>
        <row r="659">
          <cell r="A659" t="str">
            <v>660803</v>
          </cell>
          <cell r="B659" t="str">
            <v>HAWTHORNE KNOLLS</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row>
        <row r="660">
          <cell r="A660" t="str">
            <v>660804</v>
          </cell>
          <cell r="B660" t="str">
            <v>MT PLEASANT-COTTAG</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row>
        <row r="661">
          <cell r="A661" t="str">
            <v>660805</v>
          </cell>
          <cell r="B661" t="str">
            <v>VALHALLA</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row>
        <row r="662">
          <cell r="A662" t="str">
            <v>660806</v>
          </cell>
          <cell r="B662" t="str">
            <v>MT PLSNT-BLYTHEDLE</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row>
        <row r="663">
          <cell r="A663" t="str">
            <v>660809</v>
          </cell>
          <cell r="B663" t="str">
            <v>PLEASANTVILLE</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row>
        <row r="664">
          <cell r="A664" t="str">
            <v>660900</v>
          </cell>
          <cell r="B664" t="str">
            <v>MOUNT VERNON</v>
          </cell>
          <cell r="C664">
            <v>316</v>
          </cell>
          <cell r="D664">
            <v>0</v>
          </cell>
          <cell r="E664">
            <v>0</v>
          </cell>
          <cell r="F664">
            <v>0</v>
          </cell>
          <cell r="G664">
            <v>0</v>
          </cell>
          <cell r="H664">
            <v>172</v>
          </cell>
          <cell r="I664">
            <v>0</v>
          </cell>
          <cell r="J664">
            <v>0</v>
          </cell>
          <cell r="K664">
            <v>0</v>
          </cell>
          <cell r="L664">
            <v>0</v>
          </cell>
          <cell r="M664">
            <v>4</v>
          </cell>
          <cell r="N664">
            <v>138</v>
          </cell>
          <cell r="O664">
            <v>0</v>
          </cell>
          <cell r="P664">
            <v>0</v>
          </cell>
          <cell r="Q664">
            <v>0</v>
          </cell>
          <cell r="R664">
            <v>0</v>
          </cell>
          <cell r="S664">
            <v>0</v>
          </cell>
          <cell r="T664">
            <v>2</v>
          </cell>
          <cell r="U664">
            <v>0</v>
          </cell>
        </row>
        <row r="665">
          <cell r="A665" t="str">
            <v>661004</v>
          </cell>
          <cell r="B665" t="str">
            <v>CHAPPAQUA</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row>
        <row r="666">
          <cell r="A666" t="str">
            <v>661100</v>
          </cell>
          <cell r="B666" t="str">
            <v>NEW ROCHELLE</v>
          </cell>
          <cell r="C666">
            <v>408</v>
          </cell>
          <cell r="D666">
            <v>12</v>
          </cell>
          <cell r="E666">
            <v>197</v>
          </cell>
          <cell r="F666">
            <v>0</v>
          </cell>
          <cell r="G666">
            <v>0</v>
          </cell>
          <cell r="H666">
            <v>0</v>
          </cell>
          <cell r="I666">
            <v>0</v>
          </cell>
          <cell r="J666">
            <v>11</v>
          </cell>
          <cell r="K666">
            <v>133</v>
          </cell>
          <cell r="L666">
            <v>0</v>
          </cell>
          <cell r="M666">
            <v>3</v>
          </cell>
          <cell r="N666">
            <v>52</v>
          </cell>
          <cell r="O666">
            <v>0</v>
          </cell>
          <cell r="P666">
            <v>0</v>
          </cell>
          <cell r="Q666">
            <v>0</v>
          </cell>
          <cell r="R666">
            <v>0</v>
          </cell>
          <cell r="S666">
            <v>0</v>
          </cell>
          <cell r="T666">
            <v>0</v>
          </cell>
          <cell r="U666">
            <v>0</v>
          </cell>
        </row>
        <row r="667">
          <cell r="A667" t="str">
            <v>661201</v>
          </cell>
          <cell r="B667" t="str">
            <v>BYRAM HILLS</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row>
        <row r="668">
          <cell r="A668" t="str">
            <v>661301</v>
          </cell>
          <cell r="B668" t="str">
            <v>NORTH SALEM</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row>
        <row r="669">
          <cell r="A669" t="str">
            <v>661401</v>
          </cell>
          <cell r="B669" t="str">
            <v>OSSINING</v>
          </cell>
          <cell r="C669">
            <v>272</v>
          </cell>
          <cell r="D669">
            <v>0</v>
          </cell>
          <cell r="E669">
            <v>0</v>
          </cell>
          <cell r="F669">
            <v>0</v>
          </cell>
          <cell r="G669">
            <v>0</v>
          </cell>
          <cell r="H669">
            <v>226</v>
          </cell>
          <cell r="I669">
            <v>0</v>
          </cell>
          <cell r="J669">
            <v>0</v>
          </cell>
          <cell r="K669">
            <v>0</v>
          </cell>
          <cell r="L669">
            <v>0</v>
          </cell>
          <cell r="M669">
            <v>0</v>
          </cell>
          <cell r="N669">
            <v>45</v>
          </cell>
          <cell r="O669">
            <v>1</v>
          </cell>
          <cell r="P669">
            <v>0</v>
          </cell>
          <cell r="Q669">
            <v>0</v>
          </cell>
          <cell r="R669">
            <v>0</v>
          </cell>
          <cell r="S669">
            <v>0</v>
          </cell>
          <cell r="T669">
            <v>0</v>
          </cell>
          <cell r="U669">
            <v>0</v>
          </cell>
        </row>
        <row r="670">
          <cell r="A670" t="str">
            <v>661402</v>
          </cell>
          <cell r="B670" t="str">
            <v>BRIARCLIFF MANOR</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row>
        <row r="671">
          <cell r="A671" t="str">
            <v>661500</v>
          </cell>
          <cell r="B671" t="str">
            <v>PEEKSKILL</v>
          </cell>
          <cell r="C671">
            <v>164</v>
          </cell>
          <cell r="D671">
            <v>0</v>
          </cell>
          <cell r="E671">
            <v>0</v>
          </cell>
          <cell r="F671">
            <v>0</v>
          </cell>
          <cell r="G671">
            <v>0</v>
          </cell>
          <cell r="H671">
            <v>146</v>
          </cell>
          <cell r="I671">
            <v>0</v>
          </cell>
          <cell r="J671">
            <v>0</v>
          </cell>
          <cell r="K671">
            <v>0</v>
          </cell>
          <cell r="L671">
            <v>0</v>
          </cell>
          <cell r="M671">
            <v>0</v>
          </cell>
          <cell r="N671">
            <v>17</v>
          </cell>
          <cell r="O671">
            <v>1</v>
          </cell>
          <cell r="P671">
            <v>0</v>
          </cell>
          <cell r="Q671">
            <v>0</v>
          </cell>
          <cell r="R671">
            <v>0</v>
          </cell>
          <cell r="S671">
            <v>0</v>
          </cell>
          <cell r="T671">
            <v>0</v>
          </cell>
          <cell r="U671">
            <v>0</v>
          </cell>
        </row>
        <row r="672">
          <cell r="A672" t="str">
            <v>661601</v>
          </cell>
          <cell r="B672" t="str">
            <v>PELHAM</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row>
        <row r="673">
          <cell r="A673" t="str">
            <v>661800</v>
          </cell>
          <cell r="B673" t="str">
            <v>RYE</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row>
        <row r="674">
          <cell r="A674" t="str">
            <v>661901</v>
          </cell>
          <cell r="B674" t="str">
            <v>RYE NECK</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row>
        <row r="675">
          <cell r="A675" t="str">
            <v>661904</v>
          </cell>
          <cell r="B675" t="str">
            <v>PORT CHESTER-RYE</v>
          </cell>
          <cell r="C675">
            <v>159</v>
          </cell>
          <cell r="D675">
            <v>0</v>
          </cell>
          <cell r="E675">
            <v>0</v>
          </cell>
          <cell r="F675">
            <v>0</v>
          </cell>
          <cell r="G675">
            <v>0</v>
          </cell>
          <cell r="H675">
            <v>0</v>
          </cell>
          <cell r="I675">
            <v>0</v>
          </cell>
          <cell r="J675">
            <v>0</v>
          </cell>
          <cell r="K675">
            <v>0</v>
          </cell>
          <cell r="L675">
            <v>0</v>
          </cell>
          <cell r="M675">
            <v>0</v>
          </cell>
          <cell r="N675">
            <v>159</v>
          </cell>
          <cell r="O675">
            <v>0</v>
          </cell>
          <cell r="P675">
            <v>0</v>
          </cell>
          <cell r="Q675">
            <v>0</v>
          </cell>
          <cell r="R675">
            <v>0</v>
          </cell>
          <cell r="S675">
            <v>0</v>
          </cell>
          <cell r="T675">
            <v>0</v>
          </cell>
          <cell r="U675">
            <v>0</v>
          </cell>
        </row>
        <row r="676">
          <cell r="A676" t="str">
            <v>661905</v>
          </cell>
          <cell r="B676" t="str">
            <v>BLIND BROOK-RYE</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row>
        <row r="677">
          <cell r="A677" t="str">
            <v>662001</v>
          </cell>
          <cell r="B677" t="str">
            <v>SCARSDALE</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row>
        <row r="678">
          <cell r="A678" t="str">
            <v>662101</v>
          </cell>
          <cell r="B678" t="str">
            <v>SOMERS</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row>
        <row r="679">
          <cell r="A679" t="str">
            <v>662200</v>
          </cell>
          <cell r="B679" t="str">
            <v>WHITE PLAINS</v>
          </cell>
          <cell r="C679">
            <v>209</v>
          </cell>
          <cell r="D679">
            <v>0</v>
          </cell>
          <cell r="E679">
            <v>0</v>
          </cell>
          <cell r="F679">
            <v>0</v>
          </cell>
          <cell r="G679">
            <v>0</v>
          </cell>
          <cell r="H679">
            <v>0</v>
          </cell>
          <cell r="I679">
            <v>0</v>
          </cell>
          <cell r="J679">
            <v>0</v>
          </cell>
          <cell r="K679">
            <v>74</v>
          </cell>
          <cell r="L679">
            <v>0</v>
          </cell>
          <cell r="M679">
            <v>0</v>
          </cell>
          <cell r="N679">
            <v>135</v>
          </cell>
          <cell r="O679">
            <v>0</v>
          </cell>
          <cell r="P679">
            <v>0</v>
          </cell>
          <cell r="Q679">
            <v>0</v>
          </cell>
          <cell r="R679">
            <v>0</v>
          </cell>
          <cell r="S679">
            <v>0</v>
          </cell>
          <cell r="T679">
            <v>0</v>
          </cell>
          <cell r="U679">
            <v>0</v>
          </cell>
        </row>
        <row r="680">
          <cell r="A680" t="str">
            <v>662300</v>
          </cell>
          <cell r="B680" t="str">
            <v>YONKERS</v>
          </cell>
          <cell r="C680">
            <v>1237</v>
          </cell>
          <cell r="D680">
            <v>0</v>
          </cell>
          <cell r="E680">
            <v>0</v>
          </cell>
          <cell r="F680">
            <v>0</v>
          </cell>
          <cell r="G680">
            <v>1</v>
          </cell>
          <cell r="H680">
            <v>1032</v>
          </cell>
          <cell r="I680">
            <v>0</v>
          </cell>
          <cell r="J680">
            <v>0</v>
          </cell>
          <cell r="K680">
            <v>0</v>
          </cell>
          <cell r="L680">
            <v>0</v>
          </cell>
          <cell r="M680">
            <v>105</v>
          </cell>
          <cell r="N680">
            <v>99</v>
          </cell>
          <cell r="O680">
            <v>0</v>
          </cell>
          <cell r="P680">
            <v>0</v>
          </cell>
          <cell r="Q680">
            <v>0</v>
          </cell>
          <cell r="R680">
            <v>0</v>
          </cell>
          <cell r="S680">
            <v>0</v>
          </cell>
          <cell r="T680">
            <v>0</v>
          </cell>
          <cell r="U680">
            <v>0</v>
          </cell>
        </row>
        <row r="681">
          <cell r="A681" t="str">
            <v>662401</v>
          </cell>
          <cell r="B681" t="str">
            <v>LAKELAND</v>
          </cell>
          <cell r="C681">
            <v>69</v>
          </cell>
          <cell r="D681">
            <v>0</v>
          </cell>
          <cell r="E681">
            <v>69</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row>
        <row r="682">
          <cell r="A682" t="str">
            <v>662402</v>
          </cell>
          <cell r="B682" t="str">
            <v>YORKTOWN</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row>
        <row r="683">
          <cell r="A683" t="str">
            <v>670201</v>
          </cell>
          <cell r="B683" t="str">
            <v>ATTICA</v>
          </cell>
          <cell r="C683">
            <v>36</v>
          </cell>
          <cell r="D683">
            <v>0</v>
          </cell>
          <cell r="E683">
            <v>36</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row>
        <row r="684">
          <cell r="A684" t="str">
            <v>670401</v>
          </cell>
          <cell r="B684" t="str">
            <v>LETCHWORTH</v>
          </cell>
          <cell r="C684">
            <v>42</v>
          </cell>
          <cell r="D684">
            <v>0</v>
          </cell>
          <cell r="E684">
            <v>0</v>
          </cell>
          <cell r="F684">
            <v>0</v>
          </cell>
          <cell r="G684">
            <v>1</v>
          </cell>
          <cell r="H684">
            <v>41</v>
          </cell>
          <cell r="I684">
            <v>0</v>
          </cell>
          <cell r="J684">
            <v>0</v>
          </cell>
          <cell r="K684">
            <v>0</v>
          </cell>
          <cell r="L684">
            <v>0</v>
          </cell>
          <cell r="M684">
            <v>0</v>
          </cell>
          <cell r="N684">
            <v>0</v>
          </cell>
          <cell r="O684">
            <v>0</v>
          </cell>
          <cell r="P684">
            <v>0</v>
          </cell>
          <cell r="Q684">
            <v>0</v>
          </cell>
          <cell r="R684">
            <v>0</v>
          </cell>
          <cell r="S684">
            <v>0</v>
          </cell>
          <cell r="T684">
            <v>0</v>
          </cell>
          <cell r="U684">
            <v>0</v>
          </cell>
        </row>
        <row r="685">
          <cell r="A685" t="str">
            <v>671002</v>
          </cell>
          <cell r="B685" t="str">
            <v>WYOMING</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row>
        <row r="686">
          <cell r="A686" t="str">
            <v>671201</v>
          </cell>
          <cell r="B686" t="str">
            <v>PERRY</v>
          </cell>
          <cell r="C686">
            <v>35</v>
          </cell>
          <cell r="D686">
            <v>0</v>
          </cell>
          <cell r="E686">
            <v>35</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row>
        <row r="687">
          <cell r="A687" t="str">
            <v>671501</v>
          </cell>
          <cell r="B687" t="str">
            <v>WARSAW</v>
          </cell>
          <cell r="C687">
            <v>33</v>
          </cell>
          <cell r="D687">
            <v>0</v>
          </cell>
          <cell r="E687">
            <v>30</v>
          </cell>
          <cell r="F687">
            <v>0</v>
          </cell>
          <cell r="G687">
            <v>0</v>
          </cell>
          <cell r="H687">
            <v>2</v>
          </cell>
          <cell r="I687">
            <v>0</v>
          </cell>
          <cell r="J687">
            <v>0</v>
          </cell>
          <cell r="K687">
            <v>0</v>
          </cell>
          <cell r="L687">
            <v>0</v>
          </cell>
          <cell r="M687">
            <v>0</v>
          </cell>
          <cell r="N687">
            <v>0</v>
          </cell>
          <cell r="O687">
            <v>0</v>
          </cell>
          <cell r="P687">
            <v>0</v>
          </cell>
          <cell r="Q687">
            <v>1</v>
          </cell>
          <cell r="R687">
            <v>0</v>
          </cell>
          <cell r="S687">
            <v>0</v>
          </cell>
          <cell r="T687">
            <v>0</v>
          </cell>
          <cell r="U687">
            <v>0</v>
          </cell>
        </row>
        <row r="688">
          <cell r="A688" t="str">
            <v>680601</v>
          </cell>
          <cell r="B688" t="str">
            <v>PENN YAN</v>
          </cell>
          <cell r="C688">
            <v>100</v>
          </cell>
          <cell r="D688">
            <v>0</v>
          </cell>
          <cell r="E688">
            <v>0</v>
          </cell>
          <cell r="F688">
            <v>0</v>
          </cell>
          <cell r="G688">
            <v>0</v>
          </cell>
          <cell r="H688">
            <v>29</v>
          </cell>
          <cell r="I688">
            <v>0</v>
          </cell>
          <cell r="J688">
            <v>0</v>
          </cell>
          <cell r="K688">
            <v>0</v>
          </cell>
          <cell r="L688">
            <v>0</v>
          </cell>
          <cell r="M688">
            <v>38</v>
          </cell>
          <cell r="N688">
            <v>33</v>
          </cell>
          <cell r="O688">
            <v>0</v>
          </cell>
          <cell r="P688">
            <v>0</v>
          </cell>
          <cell r="Q688">
            <v>0</v>
          </cell>
          <cell r="R688">
            <v>0</v>
          </cell>
          <cell r="S688">
            <v>0</v>
          </cell>
          <cell r="T688">
            <v>0</v>
          </cell>
          <cell r="U688">
            <v>0</v>
          </cell>
        </row>
        <row r="689">
          <cell r="A689" t="str">
            <v>680801</v>
          </cell>
          <cell r="B689" t="str">
            <v>DUNDEE</v>
          </cell>
          <cell r="C689">
            <v>38</v>
          </cell>
          <cell r="D689">
            <v>0</v>
          </cell>
          <cell r="E689">
            <v>27</v>
          </cell>
          <cell r="F689">
            <v>1</v>
          </cell>
          <cell r="G689">
            <v>0</v>
          </cell>
          <cell r="H689">
            <v>0</v>
          </cell>
          <cell r="I689">
            <v>0</v>
          </cell>
          <cell r="J689">
            <v>0</v>
          </cell>
          <cell r="K689">
            <v>0</v>
          </cell>
          <cell r="L689">
            <v>0</v>
          </cell>
          <cell r="M689">
            <v>10</v>
          </cell>
          <cell r="N689">
            <v>0</v>
          </cell>
          <cell r="O689">
            <v>0</v>
          </cell>
          <cell r="P689">
            <v>0</v>
          </cell>
          <cell r="Q689">
            <v>0</v>
          </cell>
          <cell r="R689">
            <v>0</v>
          </cell>
          <cell r="S689">
            <v>0</v>
          </cell>
          <cell r="T689">
            <v>0</v>
          </cell>
          <cell r="U689">
            <v>0</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5F1C-B947-4466-8229-6D128C09DB8E}">
  <sheetPr>
    <pageSetUpPr fitToPage="1"/>
  </sheetPr>
  <dimension ref="B1:H42"/>
  <sheetViews>
    <sheetView showGridLines="0" tabSelected="1" zoomScale="90" zoomScaleNormal="90" zoomScalePageLayoutView="90" workbookViewId="0">
      <selection activeCell="D7" sqref="D7"/>
    </sheetView>
  </sheetViews>
  <sheetFormatPr defaultColWidth="9.1796875" defaultRowHeight="14" x14ac:dyDescent="0.3"/>
  <cols>
    <col min="1" max="1" width="4.7265625" style="2" customWidth="1"/>
    <col min="2" max="2" width="16.1796875" style="2" customWidth="1"/>
    <col min="3" max="3" width="13.453125" style="2" customWidth="1"/>
    <col min="4" max="4" width="27.453125" style="2" customWidth="1"/>
    <col min="5" max="5" width="21.1796875" style="2" customWidth="1"/>
    <col min="6" max="6" width="19.453125" style="2" customWidth="1"/>
    <col min="7" max="7" width="20.81640625" style="2" customWidth="1"/>
    <col min="8" max="8" width="2.54296875" style="2" customWidth="1"/>
    <col min="9" max="16384" width="9.1796875" style="2"/>
  </cols>
  <sheetData>
    <row r="1" spans="2:8" ht="21" x14ac:dyDescent="0.5">
      <c r="B1" s="265"/>
      <c r="C1" s="266"/>
      <c r="D1" s="266"/>
      <c r="E1" s="266"/>
      <c r="F1" s="266"/>
      <c r="G1" s="266"/>
      <c r="H1" s="5"/>
    </row>
    <row r="2" spans="2:8" ht="25" customHeight="1" x14ac:dyDescent="0.5">
      <c r="B2" s="263" t="s">
        <v>8</v>
      </c>
      <c r="C2" s="264"/>
      <c r="D2" s="264"/>
      <c r="E2" s="264"/>
      <c r="F2" s="264"/>
      <c r="G2" s="264"/>
      <c r="H2" s="5"/>
    </row>
    <row r="3" spans="2:8" ht="39.75" customHeight="1" x14ac:dyDescent="0.45">
      <c r="B3" s="267" t="s">
        <v>1420</v>
      </c>
      <c r="C3" s="268"/>
      <c r="D3" s="268"/>
      <c r="E3" s="268"/>
      <c r="F3" s="268"/>
      <c r="G3" s="268"/>
      <c r="H3" s="5"/>
    </row>
    <row r="4" spans="2:8" ht="30" customHeight="1" thickBot="1" x14ac:dyDescent="0.35">
      <c r="B4" s="275" t="s">
        <v>5068</v>
      </c>
      <c r="C4" s="275"/>
      <c r="D4" s="275"/>
      <c r="E4" s="275"/>
      <c r="F4" s="275"/>
      <c r="G4" s="275"/>
      <c r="H4" s="5"/>
    </row>
    <row r="5" spans="2:8" ht="23.25" customHeight="1" thickBot="1" x14ac:dyDescent="0.35">
      <c r="B5" s="276" t="s">
        <v>687</v>
      </c>
      <c r="C5" s="277"/>
      <c r="D5" s="277"/>
      <c r="E5" s="277"/>
      <c r="F5" s="277"/>
      <c r="G5" s="278"/>
      <c r="H5" s="5"/>
    </row>
    <row r="6" spans="2:8" s="34" customFormat="1" ht="66.650000000000006" customHeight="1" x14ac:dyDescent="0.35">
      <c r="B6" s="269" t="s">
        <v>1403</v>
      </c>
      <c r="C6" s="270"/>
      <c r="D6" s="270"/>
      <c r="E6" s="270"/>
      <c r="F6" s="270"/>
      <c r="G6" s="271"/>
      <c r="H6" s="33"/>
    </row>
    <row r="7" spans="2:8" ht="34.5" customHeight="1" thickBot="1" x14ac:dyDescent="0.35">
      <c r="B7" s="279" t="s">
        <v>689</v>
      </c>
      <c r="C7" s="280"/>
      <c r="D7" s="312"/>
      <c r="E7" s="35" t="s">
        <v>690</v>
      </c>
      <c r="F7" s="281" t="str">
        <f>IFERROR(VLOOKUP($D$7,'BEDS Codes'!B3:D727,2,FALSE),"Name Will Enter Automatically")</f>
        <v>Name Will Enter Automatically</v>
      </c>
      <c r="G7" s="282"/>
      <c r="H7" s="5"/>
    </row>
    <row r="8" spans="2:8" ht="16.5" customHeight="1" x14ac:dyDescent="0.3">
      <c r="B8" s="19"/>
      <c r="C8" s="19"/>
      <c r="D8" s="20"/>
      <c r="E8" s="21"/>
      <c r="F8" s="22"/>
      <c r="G8" s="22"/>
      <c r="H8" s="5"/>
    </row>
    <row r="9" spans="2:8" ht="9" customHeight="1" thickBot="1" x14ac:dyDescent="0.35">
      <c r="B9" s="5"/>
      <c r="C9" s="14"/>
      <c r="D9" s="15"/>
      <c r="E9" s="16"/>
      <c r="F9" s="17"/>
      <c r="G9" s="17"/>
      <c r="H9" s="5"/>
    </row>
    <row r="10" spans="2:8" ht="18.75" customHeight="1" thickBot="1" x14ac:dyDescent="0.45">
      <c r="B10" s="36" t="s">
        <v>685</v>
      </c>
      <c r="C10" s="37"/>
      <c r="D10" s="38"/>
      <c r="E10" s="39"/>
      <c r="F10" s="40"/>
      <c r="G10" s="18"/>
      <c r="H10" s="5"/>
    </row>
    <row r="11" spans="2:8" ht="18.75" customHeight="1" thickBot="1" x14ac:dyDescent="0.35">
      <c r="B11" s="269" t="s">
        <v>1404</v>
      </c>
      <c r="C11" s="270"/>
      <c r="D11" s="270"/>
      <c r="E11" s="270"/>
      <c r="F11" s="270"/>
      <c r="G11" s="271"/>
      <c r="H11" s="5"/>
    </row>
    <row r="12" spans="2:8" ht="18" customHeight="1" thickBot="1" x14ac:dyDescent="0.35">
      <c r="B12" s="272" t="s">
        <v>1421</v>
      </c>
      <c r="C12" s="273"/>
      <c r="D12" s="273"/>
      <c r="E12" s="273"/>
      <c r="F12" s="274"/>
      <c r="G12" s="41"/>
      <c r="H12" s="5"/>
    </row>
    <row r="13" spans="2:8" ht="17.25" customHeight="1" thickBot="1" x14ac:dyDescent="0.35">
      <c r="B13" s="283" t="s">
        <v>686</v>
      </c>
      <c r="C13" s="284"/>
      <c r="D13" s="284"/>
      <c r="E13" s="284"/>
      <c r="F13" s="285"/>
      <c r="G13" s="42"/>
      <c r="H13" s="5"/>
    </row>
    <row r="14" spans="2:8" ht="17.25" customHeight="1" thickBot="1" x14ac:dyDescent="0.35">
      <c r="B14" s="286" t="s">
        <v>1405</v>
      </c>
      <c r="C14" s="287"/>
      <c r="D14" s="287"/>
      <c r="E14" s="287"/>
      <c r="F14" s="288"/>
      <c r="G14" s="43"/>
      <c r="H14" s="5"/>
    </row>
    <row r="15" spans="2:8" ht="21" customHeight="1" x14ac:dyDescent="0.3">
      <c r="D15" s="13"/>
      <c r="H15" s="5"/>
    </row>
    <row r="16" spans="2:8" ht="19.5" customHeight="1" x14ac:dyDescent="0.3">
      <c r="B16" s="215" t="s">
        <v>688</v>
      </c>
      <c r="C16" s="216"/>
      <c r="D16" s="216"/>
      <c r="E16" s="216"/>
      <c r="F16" s="216"/>
      <c r="G16" s="217"/>
      <c r="H16" s="5"/>
    </row>
    <row r="17" spans="2:8" ht="15.5" x14ac:dyDescent="0.3">
      <c r="B17" s="228" t="s">
        <v>684</v>
      </c>
      <c r="C17" s="229"/>
      <c r="D17" s="229"/>
      <c r="E17" s="229"/>
      <c r="F17" s="229"/>
      <c r="G17" s="230"/>
      <c r="H17" s="5"/>
    </row>
    <row r="18" spans="2:8" ht="35.5" customHeight="1" x14ac:dyDescent="0.3">
      <c r="B18" s="260" t="s">
        <v>1419</v>
      </c>
      <c r="C18" s="261"/>
      <c r="D18" s="261"/>
      <c r="E18" s="261"/>
      <c r="F18" s="261"/>
      <c r="G18" s="262"/>
      <c r="H18" s="5"/>
    </row>
    <row r="19" spans="2:8" ht="30.75" customHeight="1" x14ac:dyDescent="0.35">
      <c r="B19" s="258"/>
      <c r="C19" s="259"/>
      <c r="D19" s="50" t="s">
        <v>1</v>
      </c>
      <c r="E19" s="44" t="s">
        <v>1398</v>
      </c>
      <c r="F19" s="231" t="s">
        <v>2</v>
      </c>
      <c r="G19" s="232"/>
      <c r="H19" s="5"/>
    </row>
    <row r="20" spans="2:8" s="3" customFormat="1" ht="33" customHeight="1" x14ac:dyDescent="0.35">
      <c r="B20" s="218" t="s">
        <v>1396</v>
      </c>
      <c r="C20" s="218"/>
      <c r="D20" s="45"/>
      <c r="E20" s="46">
        <v>10000</v>
      </c>
      <c r="F20" s="219">
        <f>D20*E20</f>
        <v>0</v>
      </c>
      <c r="G20" s="219"/>
      <c r="H20" s="6"/>
    </row>
    <row r="21" spans="2:8" s="3" customFormat="1" ht="35.25" customHeight="1" x14ac:dyDescent="0.35">
      <c r="B21" s="218" t="s">
        <v>1397</v>
      </c>
      <c r="C21" s="218"/>
      <c r="D21" s="45"/>
      <c r="E21" s="47" t="str">
        <f>IFERROR(MAX(0,E20-(VLOOKUP($D$7,'BEDS Codes'!B3:D702,3,FALSE))),"Please Enter BEDS Code Above")</f>
        <v>Please Enter BEDS Code Above</v>
      </c>
      <c r="F21" s="219">
        <f>IFERROR(D21*E21,0)</f>
        <v>0</v>
      </c>
      <c r="G21" s="219"/>
      <c r="H21" s="6"/>
    </row>
    <row r="22" spans="2:8" ht="13.5" customHeight="1" x14ac:dyDescent="0.3">
      <c r="B22" s="220"/>
      <c r="C22" s="221"/>
      <c r="D22" s="221"/>
      <c r="E22" s="221"/>
      <c r="F22" s="221"/>
      <c r="G22" s="222"/>
      <c r="H22" s="5"/>
    </row>
    <row r="23" spans="2:8" ht="17.5" customHeight="1" x14ac:dyDescent="0.3">
      <c r="B23" s="223" t="s">
        <v>682</v>
      </c>
      <c r="C23" s="224"/>
      <c r="D23" s="224"/>
      <c r="E23" s="224"/>
      <c r="F23" s="224"/>
      <c r="G23" s="225"/>
      <c r="H23" s="5"/>
    </row>
    <row r="24" spans="2:8" ht="35.5" customHeight="1" x14ac:dyDescent="0.3">
      <c r="B24" s="212" t="s">
        <v>1418</v>
      </c>
      <c r="C24" s="213"/>
      <c r="D24" s="213"/>
      <c r="E24" s="213"/>
      <c r="F24" s="213"/>
      <c r="G24" s="214"/>
      <c r="H24" s="5"/>
    </row>
    <row r="25" spans="2:8" s="3" customFormat="1" ht="29.15" customHeight="1" x14ac:dyDescent="0.35">
      <c r="B25" s="210"/>
      <c r="C25" s="211"/>
      <c r="D25" s="49" t="s">
        <v>1</v>
      </c>
      <c r="E25" s="48" t="s">
        <v>1398</v>
      </c>
      <c r="F25" s="226" t="s">
        <v>2</v>
      </c>
      <c r="G25" s="227"/>
      <c r="H25" s="6"/>
    </row>
    <row r="26" spans="2:8" ht="32.25" customHeight="1" x14ac:dyDescent="0.3">
      <c r="B26" s="218" t="s">
        <v>1396</v>
      </c>
      <c r="C26" s="218"/>
      <c r="D26" s="45"/>
      <c r="E26" s="46">
        <v>7000</v>
      </c>
      <c r="F26" s="219">
        <f>E26*D26</f>
        <v>0</v>
      </c>
      <c r="G26" s="219"/>
      <c r="H26" s="5"/>
    </row>
    <row r="27" spans="2:8" s="3" customFormat="1" ht="32.25" customHeight="1" x14ac:dyDescent="0.35">
      <c r="B27" s="218" t="s">
        <v>1397</v>
      </c>
      <c r="C27" s="218"/>
      <c r="D27" s="45"/>
      <c r="E27" s="47" t="str">
        <f>IFERROR(MAX(0,E26-(VLOOKUP($D$7,'BEDS Codes'!B3:D702,3,FALSE))),"Please Enter BEDS Code Above")</f>
        <v>Please Enter BEDS Code Above</v>
      </c>
      <c r="F27" s="219">
        <f>IFERROR(D27*E27,0)</f>
        <v>0</v>
      </c>
      <c r="G27" s="219"/>
      <c r="H27" s="6"/>
    </row>
    <row r="28" spans="2:8" s="3" customFormat="1" ht="22.5" customHeight="1" thickBot="1" x14ac:dyDescent="0.4">
      <c r="B28" s="7"/>
      <c r="C28" s="7"/>
      <c r="D28" s="7"/>
      <c r="E28" s="7"/>
      <c r="F28" s="7"/>
      <c r="G28" s="7"/>
      <c r="H28" s="6"/>
    </row>
    <row r="29" spans="2:8" s="4" customFormat="1" ht="62.25" customHeight="1" thickTop="1" x14ac:dyDescent="0.35">
      <c r="B29" s="241" t="s">
        <v>5067</v>
      </c>
      <c r="C29" s="242"/>
      <c r="D29" s="242"/>
      <c r="E29" s="242"/>
      <c r="F29" s="243">
        <f>(F20+F21+F26+F27)*MIN(1,(G14/180))</f>
        <v>0</v>
      </c>
      <c r="G29" s="244"/>
      <c r="H29" s="8"/>
    </row>
    <row r="30" spans="2:8" ht="41.25" customHeight="1" x14ac:dyDescent="0.3">
      <c r="B30" s="256" t="s">
        <v>9</v>
      </c>
      <c r="C30" s="257"/>
      <c r="D30" s="257"/>
      <c r="E30" s="257"/>
      <c r="F30" s="254">
        <f>(F20+F21+F26+F27)*0.1</f>
        <v>0</v>
      </c>
      <c r="G30" s="255"/>
      <c r="H30" s="5"/>
    </row>
    <row r="31" spans="2:8" ht="102" customHeight="1" thickBot="1" x14ac:dyDescent="0.35">
      <c r="B31" s="245" t="s">
        <v>683</v>
      </c>
      <c r="C31" s="246"/>
      <c r="D31" s="246"/>
      <c r="E31" s="246"/>
      <c r="F31" s="246"/>
      <c r="G31" s="247"/>
      <c r="H31" s="5"/>
    </row>
    <row r="32" spans="2:8" ht="20.149999999999999" customHeight="1" thickTop="1" thickBot="1" x14ac:dyDescent="0.4">
      <c r="B32" s="9"/>
      <c r="C32" s="10"/>
      <c r="D32" s="10"/>
      <c r="E32" s="10"/>
      <c r="F32" s="10"/>
      <c r="G32" s="10"/>
      <c r="H32" s="5"/>
    </row>
    <row r="33" spans="2:8" ht="20.149999999999999" customHeight="1" thickTop="1" x14ac:dyDescent="0.45">
      <c r="B33" s="248" t="s">
        <v>3</v>
      </c>
      <c r="C33" s="249"/>
      <c r="D33" s="249"/>
      <c r="E33" s="249"/>
      <c r="F33" s="249"/>
      <c r="G33" s="250"/>
      <c r="H33" s="5"/>
    </row>
    <row r="34" spans="2:8" ht="20.149999999999999" customHeight="1" x14ac:dyDescent="0.45">
      <c r="B34" s="251" t="s">
        <v>4</v>
      </c>
      <c r="C34" s="252"/>
      <c r="D34" s="23" t="s">
        <v>5</v>
      </c>
      <c r="E34" s="23" t="s">
        <v>6</v>
      </c>
      <c r="F34" s="252" t="s">
        <v>7</v>
      </c>
      <c r="G34" s="253"/>
      <c r="H34" s="5"/>
    </row>
    <row r="35" spans="2:8" ht="18.5" x14ac:dyDescent="0.3">
      <c r="B35" s="233"/>
      <c r="C35" s="234"/>
      <c r="D35" s="24"/>
      <c r="E35" s="24"/>
      <c r="F35" s="235"/>
      <c r="G35" s="236"/>
    </row>
    <row r="36" spans="2:8" ht="19" thickBot="1" x14ac:dyDescent="0.35">
      <c r="B36" s="237"/>
      <c r="C36" s="238"/>
      <c r="D36" s="25"/>
      <c r="E36" s="25"/>
      <c r="F36" s="239"/>
      <c r="G36" s="240"/>
    </row>
    <row r="37" spans="2:8" ht="14.5" thickTop="1" x14ac:dyDescent="0.3">
      <c r="B37" s="1" t="s">
        <v>1423</v>
      </c>
      <c r="C37" s="1"/>
      <c r="D37" s="1"/>
      <c r="E37" s="1"/>
      <c r="F37" s="1"/>
    </row>
    <row r="38" spans="2:8" x14ac:dyDescent="0.3">
      <c r="B38" s="1"/>
      <c r="C38" s="1"/>
      <c r="D38" s="1"/>
      <c r="E38" s="1"/>
      <c r="F38" s="1"/>
    </row>
    <row r="39" spans="2:8" x14ac:dyDescent="0.3">
      <c r="B39" s="1"/>
      <c r="C39" s="1"/>
      <c r="D39" s="1"/>
      <c r="E39" s="1"/>
      <c r="F39" s="1"/>
    </row>
    <row r="40" spans="2:8" x14ac:dyDescent="0.3">
      <c r="B40" s="1"/>
      <c r="C40" s="1"/>
      <c r="D40" s="1"/>
      <c r="E40" s="1"/>
      <c r="F40" s="1"/>
    </row>
    <row r="41" spans="2:8" x14ac:dyDescent="0.3">
      <c r="B41" s="1"/>
      <c r="C41" s="1"/>
      <c r="D41" s="1"/>
      <c r="E41" s="1"/>
      <c r="F41" s="1"/>
    </row>
    <row r="42" spans="2:8" x14ac:dyDescent="0.3">
      <c r="B42" s="1"/>
      <c r="C42" s="1"/>
      <c r="D42" s="1"/>
      <c r="E42" s="1"/>
      <c r="F42" s="1"/>
    </row>
  </sheetData>
  <mergeCells count="42">
    <mergeCell ref="B19:C19"/>
    <mergeCell ref="B18:G18"/>
    <mergeCell ref="B2:G2"/>
    <mergeCell ref="B1:G1"/>
    <mergeCell ref="B3:G3"/>
    <mergeCell ref="B6:G6"/>
    <mergeCell ref="B12:F12"/>
    <mergeCell ref="B4:G4"/>
    <mergeCell ref="B5:G5"/>
    <mergeCell ref="B7:C7"/>
    <mergeCell ref="F7:G7"/>
    <mergeCell ref="B11:G11"/>
    <mergeCell ref="B13:F13"/>
    <mergeCell ref="B14:F14"/>
    <mergeCell ref="B35:C35"/>
    <mergeCell ref="F35:G35"/>
    <mergeCell ref="B36:C36"/>
    <mergeCell ref="F36:G36"/>
    <mergeCell ref="B29:E29"/>
    <mergeCell ref="F29:G29"/>
    <mergeCell ref="B31:G31"/>
    <mergeCell ref="B33:G33"/>
    <mergeCell ref="B34:C34"/>
    <mergeCell ref="F34:G34"/>
    <mergeCell ref="F30:G30"/>
    <mergeCell ref="B30:E30"/>
    <mergeCell ref="B25:C25"/>
    <mergeCell ref="B24:G24"/>
    <mergeCell ref="B16:G16"/>
    <mergeCell ref="B27:C27"/>
    <mergeCell ref="F27:G27"/>
    <mergeCell ref="B21:C21"/>
    <mergeCell ref="F21:G21"/>
    <mergeCell ref="B22:G22"/>
    <mergeCell ref="B23:G23"/>
    <mergeCell ref="F25:G25"/>
    <mergeCell ref="B26:C26"/>
    <mergeCell ref="F26:G26"/>
    <mergeCell ref="B17:G17"/>
    <mergeCell ref="F19:G19"/>
    <mergeCell ref="B20:C20"/>
    <mergeCell ref="F20:G20"/>
  </mergeCells>
  <conditionalFormatting sqref="B31 G18 D34:F36 D19:F19 B13:B14 D10 G13:G14 C9 B28:G28 B32:G32 G22:G23 B33:B36 B37:G1048576 E9 B17:G17 B18:B19 B20:F20 B23:G23 B25 B22:B23 B6:B8 B11 D25:F26 H25:XFD1048576 H3:XFD23">
    <cfRule type="containsText" dxfId="18" priority="41" operator="containsText" text="Lower">
      <formula>NOT(ISERROR(SEARCH("Lower",B3)))</formula>
    </cfRule>
  </conditionalFormatting>
  <conditionalFormatting sqref="B29:B31">
    <cfRule type="containsText" dxfId="17" priority="40" operator="containsText" text="Lower">
      <formula>NOT(ISERROR(SEARCH("Lower",B29)))</formula>
    </cfRule>
  </conditionalFormatting>
  <conditionalFormatting sqref="B18">
    <cfRule type="containsText" dxfId="16" priority="37" operator="containsText" text="Lower">
      <formula>NOT(ISERROR(SEARCH("Lower",B18)))</formula>
    </cfRule>
  </conditionalFormatting>
  <conditionalFormatting sqref="B4">
    <cfRule type="containsText" dxfId="15" priority="35" operator="containsText" text="Lower">
      <formula>NOT(ISERROR(SEARCH("Lower",B4)))</formula>
    </cfRule>
  </conditionalFormatting>
  <conditionalFormatting sqref="B22:B23">
    <cfRule type="containsText" dxfId="14" priority="29" operator="containsText" text="Lower">
      <formula>NOT(ISERROR(SEARCH("Lower",B22)))</formula>
    </cfRule>
  </conditionalFormatting>
  <conditionalFormatting sqref="F10">
    <cfRule type="containsText" dxfId="13" priority="19" operator="containsText" text="Lower">
      <formula>NOT(ISERROR(SEARCH("Lower",F10)))</formula>
    </cfRule>
  </conditionalFormatting>
  <conditionalFormatting sqref="G12">
    <cfRule type="containsText" dxfId="12" priority="18" operator="containsText" text="Lower">
      <formula>NOT(ISERROR(SEARCH("Lower",G12)))</formula>
    </cfRule>
  </conditionalFormatting>
  <conditionalFormatting sqref="D17">
    <cfRule type="containsText" dxfId="11" priority="15" operator="containsText" text="Lower">
      <formula>NOT(ISERROR(SEARCH("Lower",D17)))</formula>
    </cfRule>
  </conditionalFormatting>
  <conditionalFormatting sqref="F17">
    <cfRule type="containsText" dxfId="10" priority="14" operator="containsText" text="Lower">
      <formula>NOT(ISERROR(SEARCH("Lower",F17)))</formula>
    </cfRule>
  </conditionalFormatting>
  <conditionalFormatting sqref="B21:F21">
    <cfRule type="containsText" dxfId="9" priority="13" operator="containsText" text="Lower">
      <formula>NOT(ISERROR(SEARCH("Lower",B21)))</formula>
    </cfRule>
  </conditionalFormatting>
  <conditionalFormatting sqref="D27:E27">
    <cfRule type="containsText" dxfId="8" priority="12" operator="containsText" text="Lower">
      <formula>NOT(ISERROR(SEARCH("Lower",D27)))</formula>
    </cfRule>
  </conditionalFormatting>
  <conditionalFormatting sqref="E7:E8">
    <cfRule type="containsText" dxfId="7" priority="9" operator="containsText" text="Lower">
      <formula>NOT(ISERROR(SEARCH("Lower",E7)))</formula>
    </cfRule>
  </conditionalFormatting>
  <conditionalFormatting sqref="D8">
    <cfRule type="containsText" dxfId="6" priority="10" operator="containsText" text="Lower">
      <formula>NOT(ISERROR(SEARCH("Lower",D8)))</formula>
    </cfRule>
  </conditionalFormatting>
  <conditionalFormatting sqref="F27">
    <cfRule type="containsText" dxfId="5" priority="6" operator="containsText" text="Lower">
      <formula>NOT(ISERROR(SEARCH("Lower",F27)))</formula>
    </cfRule>
  </conditionalFormatting>
  <conditionalFormatting sqref="B26:C26">
    <cfRule type="containsText" dxfId="4" priority="5" operator="containsText" text="Lower">
      <formula>NOT(ISERROR(SEARCH("Lower",B26)))</formula>
    </cfRule>
  </conditionalFormatting>
  <conditionalFormatting sqref="B27:C27">
    <cfRule type="containsText" dxfId="3" priority="4" operator="containsText" text="Lower">
      <formula>NOT(ISERROR(SEARCH("Lower",B27)))</formula>
    </cfRule>
  </conditionalFormatting>
  <conditionalFormatting sqref="B24 G24:XFD24">
    <cfRule type="containsText" dxfId="2" priority="3" operator="containsText" text="Lower">
      <formula>NOT(ISERROR(SEARCH("Lower",B24)))</formula>
    </cfRule>
  </conditionalFormatting>
  <conditionalFormatting sqref="B24">
    <cfRule type="containsText" dxfId="1" priority="2" operator="containsText" text="Lower">
      <formula>NOT(ISERROR(SEARCH("Lower",B24)))</formula>
    </cfRule>
  </conditionalFormatting>
  <conditionalFormatting sqref="D7">
    <cfRule type="containsText" dxfId="0" priority="1" operator="containsText" text="Lower">
      <formula>NOT(ISERROR(SEARCH("Lower",D7)))</formula>
    </cfRule>
  </conditionalFormatting>
  <printOptions horizontalCentered="1"/>
  <pageMargins left="0.7" right="0.7" top="0.75" bottom="0.75" header="0.3" footer="0.3"/>
  <pageSetup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21DF9-6146-459E-BA74-4963102EA965}">
  <dimension ref="A1:G729"/>
  <sheetViews>
    <sheetView workbookViewId="0">
      <pane ySplit="1" topLeftCell="A2" activePane="bottomLeft" state="frozen"/>
      <selection pane="bottomLeft" activeCell="A7" sqref="A7"/>
    </sheetView>
  </sheetViews>
  <sheetFormatPr defaultColWidth="8.7265625" defaultRowHeight="13" x14ac:dyDescent="0.35"/>
  <cols>
    <col min="1" max="1" width="6.81640625" style="62" bestFit="1" customWidth="1"/>
    <col min="2" max="2" width="65.81640625" style="62" bestFit="1" customWidth="1"/>
    <col min="3" max="3" width="15.1796875" style="62" customWidth="1"/>
    <col min="4" max="4" width="30.54296875" style="62" bestFit="1" customWidth="1"/>
    <col min="5" max="6" width="8.7265625" style="62"/>
    <col min="7" max="7" width="30.54296875" style="62" bestFit="1" customWidth="1"/>
    <col min="8" max="16384" width="8.7265625" style="62"/>
  </cols>
  <sheetData>
    <row r="1" spans="1:7" ht="56" x14ac:dyDescent="0.35">
      <c r="A1" s="61" t="s">
        <v>1428</v>
      </c>
      <c r="B1" s="61" t="s">
        <v>1429</v>
      </c>
      <c r="C1" s="61" t="s">
        <v>1430</v>
      </c>
      <c r="D1" s="66" t="s">
        <v>2223</v>
      </c>
      <c r="F1" s="66" t="s">
        <v>2222</v>
      </c>
      <c r="G1" s="66" t="s">
        <v>2223</v>
      </c>
    </row>
    <row r="2" spans="1:7" ht="13.4" customHeight="1" x14ac:dyDescent="0.35">
      <c r="A2" s="63" t="s">
        <v>1431</v>
      </c>
      <c r="B2" s="64" t="s">
        <v>1432</v>
      </c>
      <c r="C2" s="67">
        <v>5</v>
      </c>
      <c r="D2" s="67" t="s">
        <v>1433</v>
      </c>
      <c r="F2" s="65">
        <v>1</v>
      </c>
      <c r="G2" s="65" t="s">
        <v>1818</v>
      </c>
    </row>
    <row r="3" spans="1:7" ht="13.5" customHeight="1" x14ac:dyDescent="0.35">
      <c r="A3" s="63" t="s">
        <v>497</v>
      </c>
      <c r="B3" s="64" t="s">
        <v>1882</v>
      </c>
      <c r="C3" s="67">
        <v>4</v>
      </c>
      <c r="D3" s="67" t="s">
        <v>1883</v>
      </c>
      <c r="F3" s="65">
        <v>2</v>
      </c>
      <c r="G3" s="65" t="s">
        <v>1812</v>
      </c>
    </row>
    <row r="4" spans="1:7" ht="13.4" customHeight="1" x14ac:dyDescent="0.35">
      <c r="A4" s="63" t="s">
        <v>340</v>
      </c>
      <c r="B4" s="64" t="s">
        <v>1884</v>
      </c>
      <c r="C4" s="67">
        <v>4</v>
      </c>
      <c r="D4" s="67" t="s">
        <v>1883</v>
      </c>
      <c r="F4" s="65">
        <v>3</v>
      </c>
      <c r="G4" s="65" t="s">
        <v>2040</v>
      </c>
    </row>
    <row r="5" spans="1:7" ht="13.5" customHeight="1" x14ac:dyDescent="0.35">
      <c r="A5" s="63" t="s">
        <v>86</v>
      </c>
      <c r="B5" s="64" t="s">
        <v>1885</v>
      </c>
      <c r="C5" s="67">
        <v>4</v>
      </c>
      <c r="D5" s="67" t="s">
        <v>1883</v>
      </c>
      <c r="F5" s="65">
        <v>4</v>
      </c>
      <c r="G5" s="65" t="s">
        <v>1883</v>
      </c>
    </row>
    <row r="6" spans="1:7" ht="13.4" customHeight="1" x14ac:dyDescent="0.35">
      <c r="A6" s="63" t="s">
        <v>160</v>
      </c>
      <c r="B6" s="64" t="s">
        <v>1434</v>
      </c>
      <c r="C6" s="67">
        <v>5</v>
      </c>
      <c r="D6" s="67" t="s">
        <v>1433</v>
      </c>
      <c r="F6" s="65">
        <v>5</v>
      </c>
      <c r="G6" s="65" t="s">
        <v>1433</v>
      </c>
    </row>
    <row r="7" spans="1:7" ht="13.5" customHeight="1" x14ac:dyDescent="0.35">
      <c r="A7" s="63" t="s">
        <v>10</v>
      </c>
      <c r="B7" s="64" t="s">
        <v>2039</v>
      </c>
      <c r="C7" s="67">
        <v>3</v>
      </c>
      <c r="D7" s="67" t="s">
        <v>2040</v>
      </c>
      <c r="F7" s="65">
        <v>6</v>
      </c>
      <c r="G7" s="65" t="s">
        <v>2087</v>
      </c>
    </row>
    <row r="8" spans="1:7" ht="13.4" customHeight="1" x14ac:dyDescent="0.35">
      <c r="A8" s="63" t="s">
        <v>399</v>
      </c>
      <c r="B8" s="64" t="s">
        <v>1886</v>
      </c>
      <c r="C8" s="67">
        <v>4</v>
      </c>
      <c r="D8" s="67" t="s">
        <v>1883</v>
      </c>
    </row>
    <row r="9" spans="1:7" ht="13.5" customHeight="1" x14ac:dyDescent="0.35">
      <c r="A9" s="63" t="s">
        <v>138</v>
      </c>
      <c r="B9" s="64" t="s">
        <v>1435</v>
      </c>
      <c r="C9" s="67">
        <v>5</v>
      </c>
      <c r="D9" s="67" t="s">
        <v>1433</v>
      </c>
    </row>
    <row r="10" spans="1:7" ht="13.4" customHeight="1" x14ac:dyDescent="0.35">
      <c r="A10" s="63" t="s">
        <v>188</v>
      </c>
      <c r="B10" s="64" t="s">
        <v>1436</v>
      </c>
      <c r="C10" s="67">
        <v>5</v>
      </c>
      <c r="D10" s="67" t="s">
        <v>1433</v>
      </c>
    </row>
    <row r="11" spans="1:7" ht="13.5" customHeight="1" x14ac:dyDescent="0.35">
      <c r="A11" s="63" t="s">
        <v>217</v>
      </c>
      <c r="B11" s="64" t="s">
        <v>1437</v>
      </c>
      <c r="C11" s="67">
        <v>5</v>
      </c>
      <c r="D11" s="67" t="s">
        <v>1433</v>
      </c>
    </row>
    <row r="12" spans="1:7" ht="13.4" customHeight="1" x14ac:dyDescent="0.35">
      <c r="A12" s="63" t="s">
        <v>22</v>
      </c>
      <c r="B12" s="64" t="s">
        <v>1438</v>
      </c>
      <c r="C12" s="67">
        <v>5</v>
      </c>
      <c r="D12" s="67" t="s">
        <v>1433</v>
      </c>
    </row>
    <row r="13" spans="1:7" ht="13.5" customHeight="1" x14ac:dyDescent="0.35">
      <c r="A13" s="63" t="s">
        <v>47</v>
      </c>
      <c r="B13" s="64" t="s">
        <v>1439</v>
      </c>
      <c r="C13" s="67">
        <v>5</v>
      </c>
      <c r="D13" s="67" t="s">
        <v>1433</v>
      </c>
    </row>
    <row r="14" spans="1:7" ht="13.4" customHeight="1" x14ac:dyDescent="0.35">
      <c r="A14" s="63" t="s">
        <v>404</v>
      </c>
      <c r="B14" s="64" t="s">
        <v>1887</v>
      </c>
      <c r="C14" s="67">
        <v>4</v>
      </c>
      <c r="D14" s="67" t="s">
        <v>1883</v>
      </c>
    </row>
    <row r="15" spans="1:7" ht="13.5" customHeight="1" x14ac:dyDescent="0.35">
      <c r="A15" s="63" t="s">
        <v>533</v>
      </c>
      <c r="B15" s="64" t="s">
        <v>2086</v>
      </c>
      <c r="C15" s="67">
        <v>6</v>
      </c>
      <c r="D15" s="67" t="s">
        <v>2087</v>
      </c>
    </row>
    <row r="16" spans="1:7" ht="13.4" customHeight="1" x14ac:dyDescent="0.35">
      <c r="A16" s="63" t="s">
        <v>139</v>
      </c>
      <c r="B16" s="64" t="s">
        <v>1440</v>
      </c>
      <c r="C16" s="67">
        <v>5</v>
      </c>
      <c r="D16" s="67" t="s">
        <v>1433</v>
      </c>
    </row>
    <row r="17" spans="1:4" ht="13.5" customHeight="1" x14ac:dyDescent="0.35">
      <c r="A17" s="63" t="s">
        <v>515</v>
      </c>
      <c r="B17" s="64" t="s">
        <v>2041</v>
      </c>
      <c r="C17" s="67">
        <v>3</v>
      </c>
      <c r="D17" s="67" t="s">
        <v>2040</v>
      </c>
    </row>
    <row r="18" spans="1:4" ht="13.4" customHeight="1" x14ac:dyDescent="0.35">
      <c r="A18" s="63" t="s">
        <v>268</v>
      </c>
      <c r="B18" s="64" t="s">
        <v>1888</v>
      </c>
      <c r="C18" s="67">
        <v>4</v>
      </c>
      <c r="D18" s="67" t="s">
        <v>1883</v>
      </c>
    </row>
    <row r="19" spans="1:4" ht="13.5" customHeight="1" x14ac:dyDescent="0.35">
      <c r="A19" s="63" t="s">
        <v>113</v>
      </c>
      <c r="B19" s="64" t="s">
        <v>1441</v>
      </c>
      <c r="C19" s="67">
        <v>5</v>
      </c>
      <c r="D19" s="67" t="s">
        <v>1433</v>
      </c>
    </row>
    <row r="20" spans="1:4" ht="13.4" customHeight="1" x14ac:dyDescent="0.35">
      <c r="A20" s="63" t="s">
        <v>23</v>
      </c>
      <c r="B20" s="64" t="s">
        <v>1889</v>
      </c>
      <c r="C20" s="67">
        <v>4</v>
      </c>
      <c r="D20" s="67" t="s">
        <v>1883</v>
      </c>
    </row>
    <row r="21" spans="1:4" ht="13.5" customHeight="1" x14ac:dyDescent="0.35">
      <c r="A21" s="63" t="s">
        <v>646</v>
      </c>
      <c r="B21" s="64" t="s">
        <v>2088</v>
      </c>
      <c r="C21" s="67">
        <v>6</v>
      </c>
      <c r="D21" s="67" t="s">
        <v>2087</v>
      </c>
    </row>
    <row r="22" spans="1:4" ht="13.4" customHeight="1" x14ac:dyDescent="0.35">
      <c r="A22" s="63" t="s">
        <v>613</v>
      </c>
      <c r="B22" s="64" t="s">
        <v>1442</v>
      </c>
      <c r="C22" s="67">
        <v>5</v>
      </c>
      <c r="D22" s="67" t="s">
        <v>1433</v>
      </c>
    </row>
    <row r="23" spans="1:4" ht="13.5" customHeight="1" x14ac:dyDescent="0.35">
      <c r="A23" s="63" t="s">
        <v>505</v>
      </c>
      <c r="B23" s="64" t="s">
        <v>1443</v>
      </c>
      <c r="C23" s="67">
        <v>5</v>
      </c>
      <c r="D23" s="67" t="s">
        <v>1433</v>
      </c>
    </row>
    <row r="24" spans="1:4" ht="13.4" customHeight="1" x14ac:dyDescent="0.35">
      <c r="A24" s="63" t="s">
        <v>132</v>
      </c>
      <c r="B24" s="64" t="s">
        <v>1444</v>
      </c>
      <c r="C24" s="67">
        <v>5</v>
      </c>
      <c r="D24" s="67" t="s">
        <v>1433</v>
      </c>
    </row>
    <row r="25" spans="1:4" ht="13.5" customHeight="1" x14ac:dyDescent="0.35">
      <c r="A25" s="63" t="s">
        <v>675</v>
      </c>
      <c r="B25" s="64" t="s">
        <v>1445</v>
      </c>
      <c r="C25" s="67">
        <v>5</v>
      </c>
      <c r="D25" s="67" t="s">
        <v>1433</v>
      </c>
    </row>
    <row r="26" spans="1:4" ht="13.4" customHeight="1" x14ac:dyDescent="0.35">
      <c r="A26" s="63" t="s">
        <v>58</v>
      </c>
      <c r="B26" s="64" t="s">
        <v>2042</v>
      </c>
      <c r="C26" s="67">
        <v>3</v>
      </c>
      <c r="D26" s="67" t="s">
        <v>2040</v>
      </c>
    </row>
    <row r="27" spans="1:4" ht="13.5" customHeight="1" x14ac:dyDescent="0.35">
      <c r="A27" s="63" t="s">
        <v>94</v>
      </c>
      <c r="B27" s="64" t="s">
        <v>1446</v>
      </c>
      <c r="C27" s="67">
        <v>5</v>
      </c>
      <c r="D27" s="67" t="s">
        <v>1433</v>
      </c>
    </row>
    <row r="28" spans="1:4" ht="13.4" customHeight="1" x14ac:dyDescent="0.35">
      <c r="A28" s="63" t="s">
        <v>438</v>
      </c>
      <c r="B28" s="64" t="s">
        <v>1447</v>
      </c>
      <c r="C28" s="67">
        <v>5</v>
      </c>
      <c r="D28" s="67" t="s">
        <v>1433</v>
      </c>
    </row>
    <row r="29" spans="1:4" ht="13.5" customHeight="1" x14ac:dyDescent="0.35">
      <c r="A29" s="63" t="s">
        <v>498</v>
      </c>
      <c r="B29" s="64" t="s">
        <v>1890</v>
      </c>
      <c r="C29" s="67">
        <v>4</v>
      </c>
      <c r="D29" s="67" t="s">
        <v>1883</v>
      </c>
    </row>
    <row r="30" spans="1:4" ht="13.4" customHeight="1" x14ac:dyDescent="0.35">
      <c r="A30" s="63" t="s">
        <v>232</v>
      </c>
      <c r="B30" s="64" t="s">
        <v>1448</v>
      </c>
      <c r="C30" s="67">
        <v>5</v>
      </c>
      <c r="D30" s="67" t="s">
        <v>1433</v>
      </c>
    </row>
    <row r="31" spans="1:4" ht="13.4" customHeight="1" x14ac:dyDescent="0.35">
      <c r="A31" s="63" t="s">
        <v>510</v>
      </c>
      <c r="B31" s="64" t="s">
        <v>2089</v>
      </c>
      <c r="C31" s="67">
        <v>6</v>
      </c>
      <c r="D31" s="67" t="s">
        <v>2087</v>
      </c>
    </row>
    <row r="32" spans="1:4" ht="13.5" customHeight="1" x14ac:dyDescent="0.35">
      <c r="A32" s="63" t="s">
        <v>87</v>
      </c>
      <c r="B32" s="64" t="s">
        <v>1449</v>
      </c>
      <c r="C32" s="67">
        <v>5</v>
      </c>
      <c r="D32" s="67" t="s">
        <v>1433</v>
      </c>
    </row>
    <row r="33" spans="1:4" ht="13.4" customHeight="1" x14ac:dyDescent="0.35">
      <c r="A33" s="63" t="s">
        <v>283</v>
      </c>
      <c r="B33" s="64" t="s">
        <v>2090</v>
      </c>
      <c r="C33" s="67">
        <v>6</v>
      </c>
      <c r="D33" s="67" t="s">
        <v>2087</v>
      </c>
    </row>
    <row r="34" spans="1:4" ht="13.5" customHeight="1" x14ac:dyDescent="0.35">
      <c r="A34" s="63" t="s">
        <v>364</v>
      </c>
      <c r="B34" s="64" t="s">
        <v>1450</v>
      </c>
      <c r="C34" s="67">
        <v>5</v>
      </c>
      <c r="D34" s="67" t="s">
        <v>1433</v>
      </c>
    </row>
    <row r="35" spans="1:4" ht="13.4" customHeight="1" x14ac:dyDescent="0.35">
      <c r="A35" s="63" t="s">
        <v>473</v>
      </c>
      <c r="B35" s="64" t="s">
        <v>1451</v>
      </c>
      <c r="C35" s="67">
        <v>5</v>
      </c>
      <c r="D35" s="67" t="s">
        <v>1433</v>
      </c>
    </row>
    <row r="36" spans="1:4" ht="13.5" customHeight="1" x14ac:dyDescent="0.35">
      <c r="A36" s="63" t="s">
        <v>338</v>
      </c>
      <c r="B36" s="64" t="s">
        <v>1452</v>
      </c>
      <c r="C36" s="67">
        <v>5</v>
      </c>
      <c r="D36" s="67" t="s">
        <v>1433</v>
      </c>
    </row>
    <row r="37" spans="1:4" ht="13.4" customHeight="1" x14ac:dyDescent="0.35">
      <c r="A37" s="63" t="s">
        <v>189</v>
      </c>
      <c r="B37" s="64" t="s">
        <v>1891</v>
      </c>
      <c r="C37" s="67">
        <v>4</v>
      </c>
      <c r="D37" s="67" t="s">
        <v>1883</v>
      </c>
    </row>
    <row r="38" spans="1:4" ht="13.5" customHeight="1" x14ac:dyDescent="0.35">
      <c r="A38" s="63" t="s">
        <v>499</v>
      </c>
      <c r="B38" s="64" t="s">
        <v>1892</v>
      </c>
      <c r="C38" s="67">
        <v>4</v>
      </c>
      <c r="D38" s="67" t="s">
        <v>1883</v>
      </c>
    </row>
    <row r="39" spans="1:4" ht="13.4" customHeight="1" x14ac:dyDescent="0.35">
      <c r="A39" s="63" t="s">
        <v>545</v>
      </c>
      <c r="B39" s="64" t="s">
        <v>1453</v>
      </c>
      <c r="C39" s="67">
        <v>5</v>
      </c>
      <c r="D39" s="67" t="s">
        <v>1433</v>
      </c>
    </row>
    <row r="40" spans="1:4" ht="13.5" customHeight="1" x14ac:dyDescent="0.35">
      <c r="A40" s="63" t="s">
        <v>549</v>
      </c>
      <c r="B40" s="64" t="s">
        <v>2091</v>
      </c>
      <c r="C40" s="67">
        <v>6</v>
      </c>
      <c r="D40" s="67" t="s">
        <v>2087</v>
      </c>
    </row>
    <row r="41" spans="1:4" ht="13.4" customHeight="1" x14ac:dyDescent="0.35">
      <c r="A41" s="63" t="s">
        <v>125</v>
      </c>
      <c r="B41" s="64" t="s">
        <v>1454</v>
      </c>
      <c r="C41" s="67">
        <v>5</v>
      </c>
      <c r="D41" s="67" t="s">
        <v>1433</v>
      </c>
    </row>
    <row r="42" spans="1:4" ht="13.5" customHeight="1" x14ac:dyDescent="0.35">
      <c r="A42" s="63" t="s">
        <v>231</v>
      </c>
      <c r="B42" s="64" t="s">
        <v>1893</v>
      </c>
      <c r="C42" s="67">
        <v>4</v>
      </c>
      <c r="D42" s="67" t="s">
        <v>1883</v>
      </c>
    </row>
    <row r="43" spans="1:4" ht="13.4" customHeight="1" x14ac:dyDescent="0.35">
      <c r="A43" s="63" t="s">
        <v>636</v>
      </c>
      <c r="B43" s="64" t="s">
        <v>2092</v>
      </c>
      <c r="C43" s="67">
        <v>6</v>
      </c>
      <c r="D43" s="67" t="s">
        <v>2087</v>
      </c>
    </row>
    <row r="44" spans="1:4" ht="13.5" customHeight="1" x14ac:dyDescent="0.35">
      <c r="A44" s="63" t="s">
        <v>95</v>
      </c>
      <c r="B44" s="64" t="s">
        <v>1455</v>
      </c>
      <c r="C44" s="67">
        <v>5</v>
      </c>
      <c r="D44" s="67" t="s">
        <v>1433</v>
      </c>
    </row>
    <row r="45" spans="1:4" ht="13.4" customHeight="1" x14ac:dyDescent="0.35">
      <c r="A45" s="63" t="s">
        <v>25</v>
      </c>
      <c r="B45" s="64" t="s">
        <v>1894</v>
      </c>
      <c r="C45" s="67">
        <v>4</v>
      </c>
      <c r="D45" s="67" t="s">
        <v>1883</v>
      </c>
    </row>
    <row r="46" spans="1:4" ht="13.4" customHeight="1" x14ac:dyDescent="0.35">
      <c r="A46" s="63" t="s">
        <v>221</v>
      </c>
      <c r="B46" s="64" t="s">
        <v>1895</v>
      </c>
      <c r="C46" s="67">
        <v>4</v>
      </c>
      <c r="D46" s="67" t="s">
        <v>1883</v>
      </c>
    </row>
    <row r="47" spans="1:4" ht="13.5" customHeight="1" x14ac:dyDescent="0.35">
      <c r="A47" s="63" t="s">
        <v>280</v>
      </c>
      <c r="B47" s="64" t="s">
        <v>2093</v>
      </c>
      <c r="C47" s="67">
        <v>6</v>
      </c>
      <c r="D47" s="67" t="s">
        <v>2087</v>
      </c>
    </row>
    <row r="48" spans="1:4" ht="13.4" customHeight="1" x14ac:dyDescent="0.35">
      <c r="A48" s="63" t="s">
        <v>306</v>
      </c>
      <c r="B48" s="64" t="s">
        <v>2094</v>
      </c>
      <c r="C48" s="67">
        <v>6</v>
      </c>
      <c r="D48" s="67" t="s">
        <v>2087</v>
      </c>
    </row>
    <row r="49" spans="1:4" ht="13.5" customHeight="1" x14ac:dyDescent="0.35">
      <c r="A49" s="63" t="s">
        <v>72</v>
      </c>
      <c r="B49" s="64" t="s">
        <v>1456</v>
      </c>
      <c r="C49" s="67">
        <v>5</v>
      </c>
      <c r="D49" s="67" t="s">
        <v>1433</v>
      </c>
    </row>
    <row r="50" spans="1:4" ht="13.4" customHeight="1" x14ac:dyDescent="0.35">
      <c r="A50" s="63" t="s">
        <v>1457</v>
      </c>
      <c r="B50" s="64" t="s">
        <v>1458</v>
      </c>
      <c r="C50" s="67">
        <v>5</v>
      </c>
      <c r="D50" s="67" t="s">
        <v>1433</v>
      </c>
    </row>
    <row r="51" spans="1:4" ht="13.5" customHeight="1" x14ac:dyDescent="0.35">
      <c r="A51" s="63" t="s">
        <v>431</v>
      </c>
      <c r="B51" s="64" t="s">
        <v>1459</v>
      </c>
      <c r="C51" s="67">
        <v>5</v>
      </c>
      <c r="D51" s="67" t="s">
        <v>1433</v>
      </c>
    </row>
    <row r="52" spans="1:4" ht="13.4" customHeight="1" x14ac:dyDescent="0.35">
      <c r="A52" s="63" t="s">
        <v>11</v>
      </c>
      <c r="B52" s="64" t="s">
        <v>1460</v>
      </c>
      <c r="C52" s="67">
        <v>5</v>
      </c>
      <c r="D52" s="67" t="s">
        <v>1433</v>
      </c>
    </row>
    <row r="53" spans="1:4" ht="13.5" customHeight="1" x14ac:dyDescent="0.35">
      <c r="A53" s="63" t="s">
        <v>12</v>
      </c>
      <c r="B53" s="64" t="s">
        <v>2095</v>
      </c>
      <c r="C53" s="67">
        <v>6</v>
      </c>
      <c r="D53" s="67" t="s">
        <v>2087</v>
      </c>
    </row>
    <row r="54" spans="1:4" ht="13.4" customHeight="1" x14ac:dyDescent="0.35">
      <c r="A54" s="63" t="s">
        <v>326</v>
      </c>
      <c r="B54" s="64" t="s">
        <v>2096</v>
      </c>
      <c r="C54" s="67">
        <v>6</v>
      </c>
      <c r="D54" s="67" t="s">
        <v>2087</v>
      </c>
    </row>
    <row r="55" spans="1:4" ht="13.5" customHeight="1" x14ac:dyDescent="0.35">
      <c r="A55" s="63" t="s">
        <v>35</v>
      </c>
      <c r="B55" s="64" t="s">
        <v>2043</v>
      </c>
      <c r="C55" s="67">
        <v>3</v>
      </c>
      <c r="D55" s="67" t="s">
        <v>2040</v>
      </c>
    </row>
    <row r="56" spans="1:4" ht="13.4" customHeight="1" x14ac:dyDescent="0.35">
      <c r="A56" s="63" t="s">
        <v>668</v>
      </c>
      <c r="B56" s="64" t="s">
        <v>2097</v>
      </c>
      <c r="C56" s="67">
        <v>6</v>
      </c>
      <c r="D56" s="67" t="s">
        <v>2087</v>
      </c>
    </row>
    <row r="57" spans="1:4" ht="13.5" customHeight="1" x14ac:dyDescent="0.35">
      <c r="A57" s="63" t="s">
        <v>33</v>
      </c>
      <c r="B57" s="64" t="s">
        <v>1896</v>
      </c>
      <c r="C57" s="67">
        <v>4</v>
      </c>
      <c r="D57" s="67" t="s">
        <v>1883</v>
      </c>
    </row>
    <row r="58" spans="1:4" ht="13.4" customHeight="1" x14ac:dyDescent="0.35">
      <c r="A58" s="63" t="s">
        <v>604</v>
      </c>
      <c r="B58" s="64" t="s">
        <v>2098</v>
      </c>
      <c r="C58" s="67">
        <v>6</v>
      </c>
      <c r="D58" s="67" t="s">
        <v>2087</v>
      </c>
    </row>
    <row r="59" spans="1:4" ht="13.5" customHeight="1" x14ac:dyDescent="0.35">
      <c r="A59" s="63" t="s">
        <v>500</v>
      </c>
      <c r="B59" s="64" t="s">
        <v>1897</v>
      </c>
      <c r="C59" s="67">
        <v>4</v>
      </c>
      <c r="D59" s="67" t="s">
        <v>1883</v>
      </c>
    </row>
    <row r="60" spans="1:4" ht="13.4" customHeight="1" x14ac:dyDescent="0.35">
      <c r="A60" s="63" t="s">
        <v>450</v>
      </c>
      <c r="B60" s="64" t="s">
        <v>1898</v>
      </c>
      <c r="C60" s="67">
        <v>4</v>
      </c>
      <c r="D60" s="67" t="s">
        <v>1883</v>
      </c>
    </row>
    <row r="61" spans="1:4" ht="13.5" customHeight="1" x14ac:dyDescent="0.35">
      <c r="A61" s="63" t="s">
        <v>553</v>
      </c>
      <c r="B61" s="64" t="s">
        <v>2044</v>
      </c>
      <c r="C61" s="67">
        <v>3</v>
      </c>
      <c r="D61" s="67" t="s">
        <v>2040</v>
      </c>
    </row>
    <row r="62" spans="1:4" ht="13.4" customHeight="1" x14ac:dyDescent="0.35">
      <c r="A62" s="63" t="s">
        <v>430</v>
      </c>
      <c r="B62" s="64" t="s">
        <v>2099</v>
      </c>
      <c r="C62" s="67">
        <v>6</v>
      </c>
      <c r="D62" s="67" t="s">
        <v>2087</v>
      </c>
    </row>
    <row r="63" spans="1:4" ht="13.5" customHeight="1" x14ac:dyDescent="0.35">
      <c r="A63" s="63" t="s">
        <v>662</v>
      </c>
      <c r="B63" s="64" t="s">
        <v>2100</v>
      </c>
      <c r="C63" s="67">
        <v>6</v>
      </c>
      <c r="D63" s="67" t="s">
        <v>2087</v>
      </c>
    </row>
    <row r="64" spans="1:4" ht="13.4" customHeight="1" x14ac:dyDescent="0.35">
      <c r="A64" s="63" t="s">
        <v>566</v>
      </c>
      <c r="B64" s="64" t="s">
        <v>2101</v>
      </c>
      <c r="C64" s="67">
        <v>6</v>
      </c>
      <c r="D64" s="67" t="s">
        <v>2087</v>
      </c>
    </row>
    <row r="65" spans="1:4" ht="13.5" customHeight="1" x14ac:dyDescent="0.35">
      <c r="A65" s="63" t="s">
        <v>250</v>
      </c>
      <c r="B65" s="64" t="s">
        <v>2102</v>
      </c>
      <c r="C65" s="67">
        <v>6</v>
      </c>
      <c r="D65" s="67" t="s">
        <v>2087</v>
      </c>
    </row>
    <row r="66" spans="1:4" ht="13.4" customHeight="1" x14ac:dyDescent="0.35">
      <c r="A66" s="63" t="s">
        <v>187</v>
      </c>
      <c r="B66" s="64" t="s">
        <v>1461</v>
      </c>
      <c r="C66" s="67">
        <v>5</v>
      </c>
      <c r="D66" s="67" t="s">
        <v>1433</v>
      </c>
    </row>
    <row r="67" spans="1:4" ht="13.5" customHeight="1" x14ac:dyDescent="0.35">
      <c r="A67" s="63" t="s">
        <v>265</v>
      </c>
      <c r="B67" s="64" t="s">
        <v>1462</v>
      </c>
      <c r="C67" s="67">
        <v>5</v>
      </c>
      <c r="D67" s="67" t="s">
        <v>1433</v>
      </c>
    </row>
    <row r="68" spans="1:4" ht="13.4" customHeight="1" x14ac:dyDescent="0.35">
      <c r="A68" s="63" t="s">
        <v>79</v>
      </c>
      <c r="B68" s="64" t="s">
        <v>1899</v>
      </c>
      <c r="C68" s="67">
        <v>4</v>
      </c>
      <c r="D68" s="67" t="s">
        <v>1883</v>
      </c>
    </row>
    <row r="69" spans="1:4" ht="13.5" customHeight="1" x14ac:dyDescent="0.35">
      <c r="A69" s="63" t="s">
        <v>641</v>
      </c>
      <c r="B69" s="64" t="s">
        <v>2103</v>
      </c>
      <c r="C69" s="67">
        <v>6</v>
      </c>
      <c r="D69" s="67" t="s">
        <v>2087</v>
      </c>
    </row>
    <row r="70" spans="1:4" ht="13.4" customHeight="1" x14ac:dyDescent="0.35">
      <c r="A70" s="63" t="s">
        <v>240</v>
      </c>
      <c r="B70" s="64" t="s">
        <v>1900</v>
      </c>
      <c r="C70" s="67">
        <v>4</v>
      </c>
      <c r="D70" s="67" t="s">
        <v>1883</v>
      </c>
    </row>
    <row r="71" spans="1:4" ht="13.5" customHeight="1" x14ac:dyDescent="0.35">
      <c r="A71" s="63" t="s">
        <v>519</v>
      </c>
      <c r="B71" s="64" t="s">
        <v>1463</v>
      </c>
      <c r="C71" s="67">
        <v>5</v>
      </c>
      <c r="D71" s="67" t="s">
        <v>1433</v>
      </c>
    </row>
    <row r="72" spans="1:4" ht="13.4" customHeight="1" x14ac:dyDescent="0.35">
      <c r="A72" s="63" t="s">
        <v>432</v>
      </c>
      <c r="B72" s="64" t="s">
        <v>1464</v>
      </c>
      <c r="C72" s="67">
        <v>5</v>
      </c>
      <c r="D72" s="67" t="s">
        <v>1433</v>
      </c>
    </row>
    <row r="73" spans="1:4" ht="13.5" customHeight="1" x14ac:dyDescent="0.35">
      <c r="A73" s="63" t="s">
        <v>180</v>
      </c>
      <c r="B73" s="64" t="s">
        <v>1901</v>
      </c>
      <c r="C73" s="67">
        <v>4</v>
      </c>
      <c r="D73" s="67" t="s">
        <v>1883</v>
      </c>
    </row>
    <row r="74" spans="1:4" ht="13.4" customHeight="1" x14ac:dyDescent="0.35">
      <c r="A74" s="63" t="s">
        <v>143</v>
      </c>
      <c r="B74" s="64" t="s">
        <v>1811</v>
      </c>
      <c r="C74" s="67">
        <v>2</v>
      </c>
      <c r="D74" s="67" t="s">
        <v>1812</v>
      </c>
    </row>
    <row r="75" spans="1:4" ht="13.5" customHeight="1" x14ac:dyDescent="0.35">
      <c r="A75" s="63" t="s">
        <v>467</v>
      </c>
      <c r="B75" s="64" t="s">
        <v>2104</v>
      </c>
      <c r="C75" s="67">
        <v>6</v>
      </c>
      <c r="D75" s="67" t="s">
        <v>2087</v>
      </c>
    </row>
    <row r="76" spans="1:4" ht="13.4" customHeight="1" x14ac:dyDescent="0.35">
      <c r="A76" s="63" t="s">
        <v>659</v>
      </c>
      <c r="B76" s="64" t="s">
        <v>2105</v>
      </c>
      <c r="C76" s="67">
        <v>6</v>
      </c>
      <c r="D76" s="67" t="s">
        <v>2087</v>
      </c>
    </row>
    <row r="77" spans="1:4" ht="13.4" customHeight="1" x14ac:dyDescent="0.35">
      <c r="A77" s="63" t="s">
        <v>190</v>
      </c>
      <c r="B77" s="64" t="s">
        <v>1465</v>
      </c>
      <c r="C77" s="67">
        <v>5</v>
      </c>
      <c r="D77" s="67" t="s">
        <v>1433</v>
      </c>
    </row>
    <row r="78" spans="1:4" ht="13.5" customHeight="1" x14ac:dyDescent="0.35">
      <c r="A78" s="63" t="s">
        <v>196</v>
      </c>
      <c r="B78" s="64" t="s">
        <v>1466</v>
      </c>
      <c r="C78" s="67">
        <v>5</v>
      </c>
      <c r="D78" s="67" t="s">
        <v>1433</v>
      </c>
    </row>
    <row r="79" spans="1:4" ht="13.4" customHeight="1" x14ac:dyDescent="0.35">
      <c r="A79" s="63" t="s">
        <v>233</v>
      </c>
      <c r="B79" s="64" t="s">
        <v>1467</v>
      </c>
      <c r="C79" s="67">
        <v>5</v>
      </c>
      <c r="D79" s="67" t="s">
        <v>1433</v>
      </c>
    </row>
    <row r="80" spans="1:4" ht="13.5" customHeight="1" x14ac:dyDescent="0.35">
      <c r="A80" s="63" t="s">
        <v>622</v>
      </c>
      <c r="B80" s="64" t="s">
        <v>1468</v>
      </c>
      <c r="C80" s="67">
        <v>5</v>
      </c>
      <c r="D80" s="67" t="s">
        <v>1433</v>
      </c>
    </row>
    <row r="81" spans="1:4" ht="13.4" customHeight="1" x14ac:dyDescent="0.35">
      <c r="A81" s="63" t="s">
        <v>341</v>
      </c>
      <c r="B81" s="64" t="s">
        <v>1902</v>
      </c>
      <c r="C81" s="67">
        <v>4</v>
      </c>
      <c r="D81" s="67" t="s">
        <v>1883</v>
      </c>
    </row>
    <row r="82" spans="1:4" ht="13.5" customHeight="1" x14ac:dyDescent="0.35">
      <c r="A82" s="63" t="s">
        <v>501</v>
      </c>
      <c r="B82" s="64" t="s">
        <v>1903</v>
      </c>
      <c r="C82" s="67">
        <v>4</v>
      </c>
      <c r="D82" s="67" t="s">
        <v>1883</v>
      </c>
    </row>
    <row r="83" spans="1:4" ht="13.4" customHeight="1" x14ac:dyDescent="0.35">
      <c r="A83" s="63" t="s">
        <v>269</v>
      </c>
      <c r="B83" s="64" t="s">
        <v>1904</v>
      </c>
      <c r="C83" s="67">
        <v>4</v>
      </c>
      <c r="D83" s="67" t="s">
        <v>1883</v>
      </c>
    </row>
    <row r="84" spans="1:4" ht="13.5" customHeight="1" x14ac:dyDescent="0.35">
      <c r="A84" s="63" t="s">
        <v>373</v>
      </c>
      <c r="B84" s="64" t="s">
        <v>1469</v>
      </c>
      <c r="C84" s="67">
        <v>5</v>
      </c>
      <c r="D84" s="67" t="s">
        <v>1433</v>
      </c>
    </row>
    <row r="85" spans="1:4" ht="13.4" customHeight="1" x14ac:dyDescent="0.35">
      <c r="A85" s="63" t="s">
        <v>26</v>
      </c>
      <c r="B85" s="64" t="s">
        <v>1905</v>
      </c>
      <c r="C85" s="67">
        <v>4</v>
      </c>
      <c r="D85" s="67" t="s">
        <v>1883</v>
      </c>
    </row>
    <row r="86" spans="1:4" ht="13.5" customHeight="1" x14ac:dyDescent="0.35">
      <c r="A86" s="63" t="s">
        <v>245</v>
      </c>
      <c r="B86" s="64" t="s">
        <v>1470</v>
      </c>
      <c r="C86" s="67">
        <v>5</v>
      </c>
      <c r="D86" s="67" t="s">
        <v>1433</v>
      </c>
    </row>
    <row r="87" spans="1:4" ht="13.4" customHeight="1" x14ac:dyDescent="0.35">
      <c r="A87" s="63" t="s">
        <v>584</v>
      </c>
      <c r="B87" s="64" t="s">
        <v>1906</v>
      </c>
      <c r="C87" s="67">
        <v>4</v>
      </c>
      <c r="D87" s="67" t="s">
        <v>1883</v>
      </c>
    </row>
    <row r="88" spans="1:4" ht="13.5" customHeight="1" x14ac:dyDescent="0.35">
      <c r="A88" s="63" t="s">
        <v>503</v>
      </c>
      <c r="B88" s="64" t="s">
        <v>1907</v>
      </c>
      <c r="C88" s="67">
        <v>4</v>
      </c>
      <c r="D88" s="67" t="s">
        <v>1883</v>
      </c>
    </row>
    <row r="89" spans="1:4" ht="13.4" customHeight="1" x14ac:dyDescent="0.35">
      <c r="A89" s="63" t="s">
        <v>451</v>
      </c>
      <c r="B89" s="64" t="s">
        <v>1471</v>
      </c>
      <c r="C89" s="67">
        <v>5</v>
      </c>
      <c r="D89" s="67" t="s">
        <v>1433</v>
      </c>
    </row>
    <row r="90" spans="1:4" ht="13.4" customHeight="1" x14ac:dyDescent="0.35">
      <c r="A90" s="63" t="s">
        <v>317</v>
      </c>
      <c r="B90" s="64" t="s">
        <v>2106</v>
      </c>
      <c r="C90" s="67">
        <v>6</v>
      </c>
      <c r="D90" s="67" t="s">
        <v>2087</v>
      </c>
    </row>
    <row r="91" spans="1:4" ht="13.4" customHeight="1" x14ac:dyDescent="0.35">
      <c r="A91" s="63" t="s">
        <v>426</v>
      </c>
      <c r="B91" s="64" t="s">
        <v>1472</v>
      </c>
      <c r="C91" s="67">
        <v>5</v>
      </c>
      <c r="D91" s="67" t="s">
        <v>1433</v>
      </c>
    </row>
    <row r="92" spans="1:4" ht="13.5" customHeight="1" x14ac:dyDescent="0.35">
      <c r="A92" s="63" t="s">
        <v>226</v>
      </c>
      <c r="B92" s="64" t="s">
        <v>1908</v>
      </c>
      <c r="C92" s="67">
        <v>4</v>
      </c>
      <c r="D92" s="67" t="s">
        <v>1883</v>
      </c>
    </row>
    <row r="93" spans="1:4" ht="13.4" customHeight="1" x14ac:dyDescent="0.35">
      <c r="A93" s="63" t="s">
        <v>67</v>
      </c>
      <c r="B93" s="64" t="s">
        <v>1909</v>
      </c>
      <c r="C93" s="67">
        <v>4</v>
      </c>
      <c r="D93" s="67" t="s">
        <v>1883</v>
      </c>
    </row>
    <row r="94" spans="1:4" ht="13.5" customHeight="1" x14ac:dyDescent="0.35">
      <c r="A94" s="63" t="s">
        <v>60</v>
      </c>
      <c r="B94" s="64" t="s">
        <v>1473</v>
      </c>
      <c r="C94" s="67">
        <v>5</v>
      </c>
      <c r="D94" s="67" t="s">
        <v>1433</v>
      </c>
    </row>
    <row r="95" spans="1:4" ht="13.4" customHeight="1" x14ac:dyDescent="0.35">
      <c r="A95" s="63" t="s">
        <v>197</v>
      </c>
      <c r="B95" s="64" t="s">
        <v>1474</v>
      </c>
      <c r="C95" s="67">
        <v>5</v>
      </c>
      <c r="D95" s="67" t="s">
        <v>1433</v>
      </c>
    </row>
    <row r="96" spans="1:4" ht="13.5" customHeight="1" x14ac:dyDescent="0.35">
      <c r="A96" s="63" t="s">
        <v>51</v>
      </c>
      <c r="B96" s="64" t="s">
        <v>1475</v>
      </c>
      <c r="C96" s="67">
        <v>5</v>
      </c>
      <c r="D96" s="67" t="s">
        <v>1433</v>
      </c>
    </row>
    <row r="97" spans="1:4" ht="13.4" customHeight="1" x14ac:dyDescent="0.35">
      <c r="A97" s="63" t="s">
        <v>241</v>
      </c>
      <c r="B97" s="64" t="s">
        <v>1476</v>
      </c>
      <c r="C97" s="67">
        <v>5</v>
      </c>
      <c r="D97" s="67" t="s">
        <v>1433</v>
      </c>
    </row>
    <row r="98" spans="1:4" ht="13.5" customHeight="1" x14ac:dyDescent="0.35">
      <c r="A98" s="63" t="s">
        <v>529</v>
      </c>
      <c r="B98" s="64" t="s">
        <v>1477</v>
      </c>
      <c r="C98" s="67">
        <v>5</v>
      </c>
      <c r="D98" s="67" t="s">
        <v>1433</v>
      </c>
    </row>
    <row r="99" spans="1:4" ht="13.4" customHeight="1" x14ac:dyDescent="0.35">
      <c r="A99" s="63" t="s">
        <v>554</v>
      </c>
      <c r="B99" s="64" t="s">
        <v>2045</v>
      </c>
      <c r="C99" s="67">
        <v>3</v>
      </c>
      <c r="D99" s="67" t="s">
        <v>2040</v>
      </c>
    </row>
    <row r="100" spans="1:4" ht="13.5" customHeight="1" x14ac:dyDescent="0.35">
      <c r="A100" s="63" t="s">
        <v>407</v>
      </c>
      <c r="B100" s="64" t="s">
        <v>1478</v>
      </c>
      <c r="C100" s="67">
        <v>5</v>
      </c>
      <c r="D100" s="67" t="s">
        <v>1433</v>
      </c>
    </row>
    <row r="101" spans="1:4" ht="13.4" customHeight="1" x14ac:dyDescent="0.35">
      <c r="A101" s="63" t="s">
        <v>657</v>
      </c>
      <c r="B101" s="64" t="s">
        <v>2107</v>
      </c>
      <c r="C101" s="67">
        <v>6</v>
      </c>
      <c r="D101" s="67" t="s">
        <v>2087</v>
      </c>
    </row>
    <row r="102" spans="1:4" ht="13.5" customHeight="1" x14ac:dyDescent="0.35">
      <c r="A102" s="63" t="s">
        <v>115</v>
      </c>
      <c r="B102" s="64" t="s">
        <v>1910</v>
      </c>
      <c r="C102" s="67">
        <v>4</v>
      </c>
      <c r="D102" s="67" t="s">
        <v>1883</v>
      </c>
    </row>
    <row r="103" spans="1:4" ht="13.4" customHeight="1" x14ac:dyDescent="0.35">
      <c r="A103" s="63" t="s">
        <v>176</v>
      </c>
      <c r="B103" s="64" t="s">
        <v>1911</v>
      </c>
      <c r="C103" s="67">
        <v>4</v>
      </c>
      <c r="D103" s="67" t="s">
        <v>1883</v>
      </c>
    </row>
    <row r="104" spans="1:4" ht="13.5" customHeight="1" x14ac:dyDescent="0.35">
      <c r="A104" s="63" t="s">
        <v>104</v>
      </c>
      <c r="B104" s="64" t="s">
        <v>1479</v>
      </c>
      <c r="C104" s="67">
        <v>5</v>
      </c>
      <c r="D104" s="67" t="s">
        <v>1433</v>
      </c>
    </row>
    <row r="105" spans="1:4" ht="13.4" customHeight="1" x14ac:dyDescent="0.35">
      <c r="A105" s="63" t="s">
        <v>68</v>
      </c>
      <c r="B105" s="64" t="s">
        <v>1480</v>
      </c>
      <c r="C105" s="67">
        <v>5</v>
      </c>
      <c r="D105" s="67" t="s">
        <v>1433</v>
      </c>
    </row>
    <row r="106" spans="1:4" ht="13.5" customHeight="1" x14ac:dyDescent="0.35">
      <c r="A106" s="63" t="s">
        <v>97</v>
      </c>
      <c r="B106" s="64" t="s">
        <v>1481</v>
      </c>
      <c r="C106" s="67">
        <v>5</v>
      </c>
      <c r="D106" s="67" t="s">
        <v>1433</v>
      </c>
    </row>
    <row r="107" spans="1:4" ht="13.4" customHeight="1" x14ac:dyDescent="0.35">
      <c r="A107" s="63" t="s">
        <v>144</v>
      </c>
      <c r="B107" s="64" t="s">
        <v>1482</v>
      </c>
      <c r="C107" s="67">
        <v>5</v>
      </c>
      <c r="D107" s="67" t="s">
        <v>1433</v>
      </c>
    </row>
    <row r="108" spans="1:4" ht="13.5" customHeight="1" x14ac:dyDescent="0.35">
      <c r="A108" s="63" t="s">
        <v>145</v>
      </c>
      <c r="B108" s="64" t="s">
        <v>1483</v>
      </c>
      <c r="C108" s="67">
        <v>5</v>
      </c>
      <c r="D108" s="67" t="s">
        <v>1433</v>
      </c>
    </row>
    <row r="109" spans="1:4" ht="13.4" customHeight="1" x14ac:dyDescent="0.35">
      <c r="A109" s="63" t="s">
        <v>148</v>
      </c>
      <c r="B109" s="64" t="s">
        <v>2046</v>
      </c>
      <c r="C109" s="67">
        <v>3</v>
      </c>
      <c r="D109" s="67" t="s">
        <v>2040</v>
      </c>
    </row>
    <row r="110" spans="1:4" ht="13.5" customHeight="1" x14ac:dyDescent="0.35">
      <c r="A110" s="63" t="s">
        <v>34</v>
      </c>
      <c r="B110" s="64" t="s">
        <v>1484</v>
      </c>
      <c r="C110" s="67">
        <v>5</v>
      </c>
      <c r="D110" s="67" t="s">
        <v>1433</v>
      </c>
    </row>
    <row r="111" spans="1:4" ht="13.4" customHeight="1" x14ac:dyDescent="0.35">
      <c r="A111" s="63" t="s">
        <v>38</v>
      </c>
      <c r="B111" s="64" t="s">
        <v>1912</v>
      </c>
      <c r="C111" s="67">
        <v>4</v>
      </c>
      <c r="D111" s="67" t="s">
        <v>1883</v>
      </c>
    </row>
    <row r="112" spans="1:4" ht="13.5" customHeight="1" x14ac:dyDescent="0.35">
      <c r="A112" s="63" t="s">
        <v>423</v>
      </c>
      <c r="B112" s="64" t="s">
        <v>1485</v>
      </c>
      <c r="C112" s="67">
        <v>5</v>
      </c>
      <c r="D112" s="67" t="s">
        <v>1433</v>
      </c>
    </row>
    <row r="113" spans="1:4" ht="13.4" customHeight="1" x14ac:dyDescent="0.35">
      <c r="A113" s="63" t="s">
        <v>383</v>
      </c>
      <c r="B113" s="64" t="s">
        <v>1486</v>
      </c>
      <c r="C113" s="67">
        <v>5</v>
      </c>
      <c r="D113" s="67" t="s">
        <v>1433</v>
      </c>
    </row>
    <row r="114" spans="1:4" ht="13.5" customHeight="1" x14ac:dyDescent="0.35">
      <c r="A114" s="63" t="s">
        <v>249</v>
      </c>
      <c r="B114" s="64" t="s">
        <v>1487</v>
      </c>
      <c r="C114" s="67">
        <v>5</v>
      </c>
      <c r="D114" s="67" t="s">
        <v>1433</v>
      </c>
    </row>
    <row r="115" spans="1:4" ht="13.4" customHeight="1" x14ac:dyDescent="0.35">
      <c r="A115" s="63" t="s">
        <v>262</v>
      </c>
      <c r="B115" s="64" t="s">
        <v>1488</v>
      </c>
      <c r="C115" s="67">
        <v>5</v>
      </c>
      <c r="D115" s="67" t="s">
        <v>1433</v>
      </c>
    </row>
    <row r="116" spans="1:4" ht="13.5" customHeight="1" x14ac:dyDescent="0.35">
      <c r="A116" s="63" t="s">
        <v>108</v>
      </c>
      <c r="B116" s="64" t="s">
        <v>1913</v>
      </c>
      <c r="C116" s="67">
        <v>4</v>
      </c>
      <c r="D116" s="67" t="s">
        <v>1883</v>
      </c>
    </row>
    <row r="117" spans="1:4" ht="13.4" customHeight="1" x14ac:dyDescent="0.35">
      <c r="A117" s="63" t="s">
        <v>149</v>
      </c>
      <c r="B117" s="64" t="s">
        <v>2108</v>
      </c>
      <c r="C117" s="67">
        <v>6</v>
      </c>
      <c r="D117" s="67" t="s">
        <v>2087</v>
      </c>
    </row>
    <row r="118" spans="1:4" ht="13.5" customHeight="1" x14ac:dyDescent="0.35">
      <c r="A118" s="63" t="s">
        <v>442</v>
      </c>
      <c r="B118" s="64" t="s">
        <v>2109</v>
      </c>
      <c r="C118" s="67">
        <v>6</v>
      </c>
      <c r="D118" s="67" t="s">
        <v>2087</v>
      </c>
    </row>
    <row r="119" spans="1:4" ht="13.4" customHeight="1" x14ac:dyDescent="0.35">
      <c r="A119" s="63" t="s">
        <v>146</v>
      </c>
      <c r="B119" s="64" t="s">
        <v>1489</v>
      </c>
      <c r="C119" s="67">
        <v>5</v>
      </c>
      <c r="D119" s="67" t="s">
        <v>1433</v>
      </c>
    </row>
    <row r="120" spans="1:4" ht="13.5" customHeight="1" x14ac:dyDescent="0.35">
      <c r="A120" s="63" t="s">
        <v>452</v>
      </c>
      <c r="B120" s="64" t="s">
        <v>1914</v>
      </c>
      <c r="C120" s="67">
        <v>4</v>
      </c>
      <c r="D120" s="67" t="s">
        <v>1883</v>
      </c>
    </row>
    <row r="121" spans="1:4" ht="13.4" customHeight="1" x14ac:dyDescent="0.35">
      <c r="A121" s="63" t="s">
        <v>342</v>
      </c>
      <c r="B121" s="64" t="s">
        <v>1490</v>
      </c>
      <c r="C121" s="67">
        <v>5</v>
      </c>
      <c r="D121" s="67" t="s">
        <v>1433</v>
      </c>
    </row>
    <row r="122" spans="1:4" ht="13.4" customHeight="1" x14ac:dyDescent="0.35">
      <c r="A122" s="63" t="s">
        <v>625</v>
      </c>
      <c r="B122" s="64" t="s">
        <v>1915</v>
      </c>
      <c r="C122" s="67">
        <v>4</v>
      </c>
      <c r="D122" s="67" t="s">
        <v>1883</v>
      </c>
    </row>
    <row r="123" spans="1:4" ht="13.5" customHeight="1" x14ac:dyDescent="0.35">
      <c r="A123" s="63" t="s">
        <v>70</v>
      </c>
      <c r="B123" s="64" t="s">
        <v>1491</v>
      </c>
      <c r="C123" s="67">
        <v>5</v>
      </c>
      <c r="D123" s="67" t="s">
        <v>1433</v>
      </c>
    </row>
    <row r="124" spans="1:4" ht="13.4" customHeight="1" x14ac:dyDescent="0.35">
      <c r="A124" s="63" t="s">
        <v>488</v>
      </c>
      <c r="B124" s="64" t="s">
        <v>1492</v>
      </c>
      <c r="C124" s="67">
        <v>5</v>
      </c>
      <c r="D124" s="67" t="s">
        <v>1433</v>
      </c>
    </row>
    <row r="125" spans="1:4" ht="13.5" customHeight="1" x14ac:dyDescent="0.35">
      <c r="A125" s="63" t="s">
        <v>14</v>
      </c>
      <c r="B125" s="64" t="s">
        <v>2047</v>
      </c>
      <c r="C125" s="67">
        <v>3</v>
      </c>
      <c r="D125" s="67" t="s">
        <v>2040</v>
      </c>
    </row>
    <row r="126" spans="1:4" ht="13.4" customHeight="1" x14ac:dyDescent="0.35">
      <c r="A126" s="63" t="s">
        <v>538</v>
      </c>
      <c r="B126" s="64" t="s">
        <v>2110</v>
      </c>
      <c r="C126" s="67">
        <v>6</v>
      </c>
      <c r="D126" s="67" t="s">
        <v>2087</v>
      </c>
    </row>
    <row r="127" spans="1:4" ht="13.5" customHeight="1" x14ac:dyDescent="0.35">
      <c r="A127" s="63" t="s">
        <v>453</v>
      </c>
      <c r="B127" s="64" t="s">
        <v>1493</v>
      </c>
      <c r="C127" s="67">
        <v>5</v>
      </c>
      <c r="D127" s="67" t="s">
        <v>1433</v>
      </c>
    </row>
    <row r="128" spans="1:4" ht="13.4" customHeight="1" x14ac:dyDescent="0.35">
      <c r="A128" s="63" t="s">
        <v>543</v>
      </c>
      <c r="B128" s="64" t="s">
        <v>2111</v>
      </c>
      <c r="C128" s="67">
        <v>6</v>
      </c>
      <c r="D128" s="67" t="s">
        <v>2087</v>
      </c>
    </row>
    <row r="129" spans="1:4" ht="13.5" customHeight="1" x14ac:dyDescent="0.35">
      <c r="A129" s="63" t="s">
        <v>551</v>
      </c>
      <c r="B129" s="64" t="s">
        <v>1494</v>
      </c>
      <c r="C129" s="67">
        <v>5</v>
      </c>
      <c r="D129" s="67" t="s">
        <v>1433</v>
      </c>
    </row>
    <row r="130" spans="1:4" ht="13.4" customHeight="1" x14ac:dyDescent="0.35">
      <c r="A130" s="63" t="s">
        <v>421</v>
      </c>
      <c r="B130" s="64" t="s">
        <v>1495</v>
      </c>
      <c r="C130" s="67">
        <v>5</v>
      </c>
      <c r="D130" s="67" t="s">
        <v>1433</v>
      </c>
    </row>
    <row r="131" spans="1:4" ht="13.5" customHeight="1" x14ac:dyDescent="0.35">
      <c r="A131" s="63" t="s">
        <v>227</v>
      </c>
      <c r="B131" s="64" t="s">
        <v>1916</v>
      </c>
      <c r="C131" s="67">
        <v>4</v>
      </c>
      <c r="D131" s="67" t="s">
        <v>1883</v>
      </c>
    </row>
    <row r="132" spans="1:4" ht="13.4" customHeight="1" x14ac:dyDescent="0.35">
      <c r="A132" s="63" t="s">
        <v>514</v>
      </c>
      <c r="B132" s="64" t="s">
        <v>2048</v>
      </c>
      <c r="C132" s="67">
        <v>3</v>
      </c>
      <c r="D132" s="67" t="s">
        <v>2040</v>
      </c>
    </row>
    <row r="133" spans="1:4" ht="13.5" customHeight="1" x14ac:dyDescent="0.35">
      <c r="A133" s="63" t="s">
        <v>469</v>
      </c>
      <c r="B133" s="64" t="s">
        <v>1496</v>
      </c>
      <c r="C133" s="67">
        <v>5</v>
      </c>
      <c r="D133" s="67" t="s">
        <v>1433</v>
      </c>
    </row>
    <row r="134" spans="1:4" ht="13.4" customHeight="1" x14ac:dyDescent="0.35">
      <c r="A134" s="63" t="s">
        <v>502</v>
      </c>
      <c r="B134" s="64" t="s">
        <v>1497</v>
      </c>
      <c r="C134" s="67">
        <v>5</v>
      </c>
      <c r="D134" s="67" t="s">
        <v>1433</v>
      </c>
    </row>
    <row r="135" spans="1:4" ht="13.4" customHeight="1" x14ac:dyDescent="0.35">
      <c r="A135" s="63" t="s">
        <v>384</v>
      </c>
      <c r="B135" s="64" t="s">
        <v>1498</v>
      </c>
      <c r="C135" s="67">
        <v>5</v>
      </c>
      <c r="D135" s="67" t="s">
        <v>1433</v>
      </c>
    </row>
    <row r="136" spans="1:4" ht="13.4" customHeight="1" x14ac:dyDescent="0.35">
      <c r="A136" s="63" t="s">
        <v>109</v>
      </c>
      <c r="B136" s="64" t="s">
        <v>2049</v>
      </c>
      <c r="C136" s="67">
        <v>3</v>
      </c>
      <c r="D136" s="67" t="s">
        <v>2040</v>
      </c>
    </row>
    <row r="137" spans="1:4" ht="13.5" customHeight="1" x14ac:dyDescent="0.35">
      <c r="A137" s="63" t="s">
        <v>198</v>
      </c>
      <c r="B137" s="64" t="s">
        <v>1499</v>
      </c>
      <c r="C137" s="67">
        <v>5</v>
      </c>
      <c r="D137" s="67" t="s">
        <v>1433</v>
      </c>
    </row>
    <row r="138" spans="1:4" ht="13.4" customHeight="1" x14ac:dyDescent="0.35">
      <c r="A138" s="63" t="s">
        <v>637</v>
      </c>
      <c r="B138" s="64" t="s">
        <v>2112</v>
      </c>
      <c r="C138" s="67">
        <v>6</v>
      </c>
      <c r="D138" s="67" t="s">
        <v>2087</v>
      </c>
    </row>
    <row r="139" spans="1:4" ht="13.5" customHeight="1" x14ac:dyDescent="0.35">
      <c r="A139" s="63" t="s">
        <v>166</v>
      </c>
      <c r="B139" s="64" t="s">
        <v>1917</v>
      </c>
      <c r="C139" s="67">
        <v>4</v>
      </c>
      <c r="D139" s="67" t="s">
        <v>1883</v>
      </c>
    </row>
    <row r="140" spans="1:4" ht="13.4" customHeight="1" x14ac:dyDescent="0.35">
      <c r="A140" s="63" t="s">
        <v>30</v>
      </c>
      <c r="B140" s="64" t="s">
        <v>1918</v>
      </c>
      <c r="C140" s="67">
        <v>4</v>
      </c>
      <c r="D140" s="67" t="s">
        <v>1883</v>
      </c>
    </row>
    <row r="141" spans="1:4" ht="13.5" customHeight="1" x14ac:dyDescent="0.35">
      <c r="A141" s="63" t="s">
        <v>238</v>
      </c>
      <c r="B141" s="64" t="s">
        <v>1500</v>
      </c>
      <c r="C141" s="67">
        <v>5</v>
      </c>
      <c r="D141" s="67" t="s">
        <v>1433</v>
      </c>
    </row>
    <row r="142" spans="1:4" ht="13.4" customHeight="1" x14ac:dyDescent="0.35">
      <c r="A142" s="63" t="s">
        <v>237</v>
      </c>
      <c r="B142" s="64" t="s">
        <v>1919</v>
      </c>
      <c r="C142" s="67">
        <v>4</v>
      </c>
      <c r="D142" s="67" t="s">
        <v>1883</v>
      </c>
    </row>
    <row r="143" spans="1:4" ht="13.5" customHeight="1" x14ac:dyDescent="0.35">
      <c r="A143" s="63" t="s">
        <v>516</v>
      </c>
      <c r="B143" s="64" t="s">
        <v>1501</v>
      </c>
      <c r="C143" s="67">
        <v>5</v>
      </c>
      <c r="D143" s="67" t="s">
        <v>1433</v>
      </c>
    </row>
    <row r="144" spans="1:4" ht="13.4" customHeight="1" x14ac:dyDescent="0.35">
      <c r="A144" s="63" t="s">
        <v>116</v>
      </c>
      <c r="B144" s="64" t="s">
        <v>1502</v>
      </c>
      <c r="C144" s="67">
        <v>5</v>
      </c>
      <c r="D144" s="67" t="s">
        <v>1433</v>
      </c>
    </row>
    <row r="145" spans="1:4" ht="13.5" customHeight="1" x14ac:dyDescent="0.35">
      <c r="A145" s="63" t="s">
        <v>147</v>
      </c>
      <c r="B145" s="64" t="s">
        <v>1503</v>
      </c>
      <c r="C145" s="67">
        <v>5</v>
      </c>
      <c r="D145" s="67" t="s">
        <v>1433</v>
      </c>
    </row>
    <row r="146" spans="1:4" ht="13.4" customHeight="1" x14ac:dyDescent="0.35">
      <c r="A146" s="63" t="s">
        <v>40</v>
      </c>
      <c r="B146" s="64" t="s">
        <v>1920</v>
      </c>
      <c r="C146" s="67">
        <v>4</v>
      </c>
      <c r="D146" s="67" t="s">
        <v>1883</v>
      </c>
    </row>
    <row r="147" spans="1:4" ht="13.5" customHeight="1" x14ac:dyDescent="0.35">
      <c r="A147" s="63" t="s">
        <v>242</v>
      </c>
      <c r="B147" s="64" t="s">
        <v>1921</v>
      </c>
      <c r="C147" s="67">
        <v>4</v>
      </c>
      <c r="D147" s="67" t="s">
        <v>1883</v>
      </c>
    </row>
    <row r="148" spans="1:4" ht="13.4" customHeight="1" x14ac:dyDescent="0.35">
      <c r="A148" s="63" t="s">
        <v>644</v>
      </c>
      <c r="B148" s="64" t="s">
        <v>2113</v>
      </c>
      <c r="C148" s="67">
        <v>6</v>
      </c>
      <c r="D148" s="67" t="s">
        <v>2087</v>
      </c>
    </row>
    <row r="149" spans="1:4" ht="13.5" customHeight="1" x14ac:dyDescent="0.35">
      <c r="A149" s="63" t="s">
        <v>210</v>
      </c>
      <c r="B149" s="64" t="s">
        <v>1922</v>
      </c>
      <c r="C149" s="67">
        <v>4</v>
      </c>
      <c r="D149" s="67" t="s">
        <v>1883</v>
      </c>
    </row>
    <row r="150" spans="1:4" ht="13.4" customHeight="1" x14ac:dyDescent="0.35">
      <c r="A150" s="63" t="s">
        <v>126</v>
      </c>
      <c r="B150" s="64" t="s">
        <v>1504</v>
      </c>
      <c r="C150" s="67">
        <v>5</v>
      </c>
      <c r="D150" s="67" t="s">
        <v>1433</v>
      </c>
    </row>
    <row r="151" spans="1:4" ht="13.5" customHeight="1" x14ac:dyDescent="0.35">
      <c r="A151" s="63" t="s">
        <v>114</v>
      </c>
      <c r="B151" s="64" t="s">
        <v>1923</v>
      </c>
      <c r="C151" s="67">
        <v>4</v>
      </c>
      <c r="D151" s="67" t="s">
        <v>1883</v>
      </c>
    </row>
    <row r="152" spans="1:4" ht="13.4" customHeight="1" x14ac:dyDescent="0.35">
      <c r="A152" s="63" t="s">
        <v>589</v>
      </c>
      <c r="B152" s="64" t="s">
        <v>1505</v>
      </c>
      <c r="C152" s="67">
        <v>5</v>
      </c>
      <c r="D152" s="67" t="s">
        <v>1433</v>
      </c>
    </row>
    <row r="153" spans="1:4" ht="13.5" customHeight="1" x14ac:dyDescent="0.35">
      <c r="A153" s="63" t="s">
        <v>479</v>
      </c>
      <c r="B153" s="64" t="s">
        <v>1506</v>
      </c>
      <c r="C153" s="67">
        <v>5</v>
      </c>
      <c r="D153" s="67" t="s">
        <v>1433</v>
      </c>
    </row>
    <row r="154" spans="1:4" ht="13.4" customHeight="1" x14ac:dyDescent="0.35">
      <c r="A154" s="63" t="s">
        <v>681</v>
      </c>
      <c r="B154" s="64" t="s">
        <v>1924</v>
      </c>
      <c r="C154" s="67">
        <v>4</v>
      </c>
      <c r="D154" s="67" t="s">
        <v>1883</v>
      </c>
    </row>
    <row r="155" spans="1:4" ht="13.5" customHeight="1" x14ac:dyDescent="0.35">
      <c r="A155" s="63" t="s">
        <v>71</v>
      </c>
      <c r="B155" s="64" t="s">
        <v>2050</v>
      </c>
      <c r="C155" s="67">
        <v>3</v>
      </c>
      <c r="D155" s="67" t="s">
        <v>2040</v>
      </c>
    </row>
    <row r="156" spans="1:4" ht="13.4" customHeight="1" x14ac:dyDescent="0.35">
      <c r="A156" s="63" t="s">
        <v>142</v>
      </c>
      <c r="B156" s="64" t="s">
        <v>2114</v>
      </c>
      <c r="C156" s="67">
        <v>6</v>
      </c>
      <c r="D156" s="67" t="s">
        <v>2087</v>
      </c>
    </row>
    <row r="157" spans="1:4" ht="13.5" customHeight="1" x14ac:dyDescent="0.35">
      <c r="A157" s="63" t="s">
        <v>374</v>
      </c>
      <c r="B157" s="64" t="s">
        <v>1507</v>
      </c>
      <c r="C157" s="67">
        <v>5</v>
      </c>
      <c r="D157" s="67" t="s">
        <v>1433</v>
      </c>
    </row>
    <row r="158" spans="1:4" ht="13.4" customHeight="1" x14ac:dyDescent="0.35">
      <c r="A158" s="63" t="s">
        <v>433</v>
      </c>
      <c r="B158" s="64" t="s">
        <v>1508</v>
      </c>
      <c r="C158" s="67">
        <v>5</v>
      </c>
      <c r="D158" s="67" t="s">
        <v>1433</v>
      </c>
    </row>
    <row r="159" spans="1:4" ht="13.5" customHeight="1" x14ac:dyDescent="0.35">
      <c r="A159" s="63" t="s">
        <v>532</v>
      </c>
      <c r="B159" s="64" t="s">
        <v>2115</v>
      </c>
      <c r="C159" s="67">
        <v>6</v>
      </c>
      <c r="D159" s="67" t="s">
        <v>2087</v>
      </c>
    </row>
    <row r="160" spans="1:4" ht="13.4" customHeight="1" x14ac:dyDescent="0.35">
      <c r="A160" s="63" t="s">
        <v>253</v>
      </c>
      <c r="B160" s="64" t="s">
        <v>1509</v>
      </c>
      <c r="C160" s="67">
        <v>5</v>
      </c>
      <c r="D160" s="67" t="s">
        <v>1433</v>
      </c>
    </row>
    <row r="161" spans="1:4" ht="13.5" customHeight="1" x14ac:dyDescent="0.35">
      <c r="A161" s="63" t="s">
        <v>547</v>
      </c>
      <c r="B161" s="64" t="s">
        <v>1510</v>
      </c>
      <c r="C161" s="67">
        <v>5</v>
      </c>
      <c r="D161" s="67" t="s">
        <v>1433</v>
      </c>
    </row>
    <row r="162" spans="1:4" ht="13.4" customHeight="1" x14ac:dyDescent="0.35">
      <c r="A162" s="63" t="s">
        <v>276</v>
      </c>
      <c r="B162" s="64" t="s">
        <v>2116</v>
      </c>
      <c r="C162" s="67">
        <v>6</v>
      </c>
      <c r="D162" s="67" t="s">
        <v>2087</v>
      </c>
    </row>
    <row r="163" spans="1:4" ht="13.5" customHeight="1" x14ac:dyDescent="0.35">
      <c r="A163" s="63" t="s">
        <v>530</v>
      </c>
      <c r="B163" s="64" t="s">
        <v>2117</v>
      </c>
      <c r="C163" s="67">
        <v>6</v>
      </c>
      <c r="D163" s="67" t="s">
        <v>2087</v>
      </c>
    </row>
    <row r="164" spans="1:4" ht="13.4" customHeight="1" x14ac:dyDescent="0.35">
      <c r="A164" s="63" t="s">
        <v>569</v>
      </c>
      <c r="B164" s="64" t="s">
        <v>2118</v>
      </c>
      <c r="C164" s="67">
        <v>6</v>
      </c>
      <c r="D164" s="67" t="s">
        <v>2087</v>
      </c>
    </row>
    <row r="165" spans="1:4" ht="13.5" customHeight="1" x14ac:dyDescent="0.35">
      <c r="A165" s="63" t="s">
        <v>449</v>
      </c>
      <c r="B165" s="64" t="s">
        <v>2051</v>
      </c>
      <c r="C165" s="67">
        <v>3</v>
      </c>
      <c r="D165" s="67" t="s">
        <v>2040</v>
      </c>
    </row>
    <row r="166" spans="1:4" ht="13.4" customHeight="1" x14ac:dyDescent="0.35">
      <c r="A166" s="63" t="s">
        <v>260</v>
      </c>
      <c r="B166" s="64" t="s">
        <v>1511</v>
      </c>
      <c r="C166" s="67">
        <v>5</v>
      </c>
      <c r="D166" s="67" t="s">
        <v>1433</v>
      </c>
    </row>
    <row r="167" spans="1:4" ht="13.4" customHeight="1" x14ac:dyDescent="0.35">
      <c r="A167" s="63" t="s">
        <v>292</v>
      </c>
      <c r="B167" s="64" t="s">
        <v>1512</v>
      </c>
      <c r="C167" s="67">
        <v>5</v>
      </c>
      <c r="D167" s="67" t="s">
        <v>1433</v>
      </c>
    </row>
    <row r="168" spans="1:4" ht="13.5" customHeight="1" x14ac:dyDescent="0.35">
      <c r="A168" s="63" t="s">
        <v>357</v>
      </c>
      <c r="B168" s="64" t="s">
        <v>1513</v>
      </c>
      <c r="C168" s="67">
        <v>5</v>
      </c>
      <c r="D168" s="67" t="s">
        <v>1433</v>
      </c>
    </row>
    <row r="169" spans="1:4" ht="13.4" customHeight="1" x14ac:dyDescent="0.35">
      <c r="A169" s="63" t="s">
        <v>309</v>
      </c>
      <c r="B169" s="64" t="s">
        <v>2119</v>
      </c>
      <c r="C169" s="67">
        <v>6</v>
      </c>
      <c r="D169" s="67" t="s">
        <v>2087</v>
      </c>
    </row>
    <row r="170" spans="1:4" ht="13.5" customHeight="1" x14ac:dyDescent="0.35">
      <c r="A170" s="63" t="s">
        <v>639</v>
      </c>
      <c r="B170" s="64" t="s">
        <v>2120</v>
      </c>
      <c r="C170" s="67">
        <v>6</v>
      </c>
      <c r="D170" s="67" t="s">
        <v>2087</v>
      </c>
    </row>
    <row r="171" spans="1:4" ht="13.4" customHeight="1" x14ac:dyDescent="0.35">
      <c r="A171" s="63" t="s">
        <v>567</v>
      </c>
      <c r="B171" s="64" t="s">
        <v>2121</v>
      </c>
      <c r="C171" s="67">
        <v>6</v>
      </c>
      <c r="D171" s="67" t="s">
        <v>2087</v>
      </c>
    </row>
    <row r="172" spans="1:4" ht="13.5" customHeight="1" x14ac:dyDescent="0.35">
      <c r="A172" s="63" t="s">
        <v>151</v>
      </c>
      <c r="B172" s="64" t="s">
        <v>1514</v>
      </c>
      <c r="C172" s="67">
        <v>5</v>
      </c>
      <c r="D172" s="67" t="s">
        <v>1433</v>
      </c>
    </row>
    <row r="173" spans="1:4" ht="13.4" customHeight="1" x14ac:dyDescent="0.35">
      <c r="A173" s="63" t="s">
        <v>647</v>
      </c>
      <c r="B173" s="64" t="s">
        <v>2122</v>
      </c>
      <c r="C173" s="67">
        <v>6</v>
      </c>
      <c r="D173" s="67" t="s">
        <v>2087</v>
      </c>
    </row>
    <row r="174" spans="1:4" ht="13.5" customHeight="1" x14ac:dyDescent="0.35">
      <c r="A174" s="63" t="s">
        <v>470</v>
      </c>
      <c r="B174" s="64" t="s">
        <v>1515</v>
      </c>
      <c r="C174" s="67">
        <v>5</v>
      </c>
      <c r="D174" s="67" t="s">
        <v>1433</v>
      </c>
    </row>
    <row r="175" spans="1:4" ht="13.4" customHeight="1" x14ac:dyDescent="0.35">
      <c r="A175" s="63" t="s">
        <v>414</v>
      </c>
      <c r="B175" s="64" t="s">
        <v>1925</v>
      </c>
      <c r="C175" s="67">
        <v>4</v>
      </c>
      <c r="D175" s="67" t="s">
        <v>1883</v>
      </c>
    </row>
    <row r="176" spans="1:4" ht="13.5" customHeight="1" x14ac:dyDescent="0.35">
      <c r="A176" s="63" t="s">
        <v>466</v>
      </c>
      <c r="B176" s="64" t="s">
        <v>1926</v>
      </c>
      <c r="C176" s="67">
        <v>4</v>
      </c>
      <c r="D176" s="67" t="s">
        <v>1883</v>
      </c>
    </row>
    <row r="177" spans="1:4" ht="13.4" customHeight="1" x14ac:dyDescent="0.35">
      <c r="A177" s="63" t="s">
        <v>191</v>
      </c>
      <c r="B177" s="64" t="s">
        <v>1516</v>
      </c>
      <c r="C177" s="67">
        <v>5</v>
      </c>
      <c r="D177" s="67" t="s">
        <v>1433</v>
      </c>
    </row>
    <row r="178" spans="1:4" ht="13.5" customHeight="1" x14ac:dyDescent="0.35">
      <c r="A178" s="63" t="s">
        <v>576</v>
      </c>
      <c r="B178" s="64" t="s">
        <v>1517</v>
      </c>
      <c r="C178" s="67">
        <v>5</v>
      </c>
      <c r="D178" s="67" t="s">
        <v>1433</v>
      </c>
    </row>
    <row r="179" spans="1:4" ht="13.4" customHeight="1" x14ac:dyDescent="0.35">
      <c r="A179" s="63" t="s">
        <v>1927</v>
      </c>
      <c r="B179" s="64" t="s">
        <v>1928</v>
      </c>
      <c r="C179" s="67">
        <v>4</v>
      </c>
      <c r="D179" s="67" t="s">
        <v>1883</v>
      </c>
    </row>
    <row r="180" spans="1:4" ht="13.4" customHeight="1" x14ac:dyDescent="0.35">
      <c r="A180" s="63" t="s">
        <v>603</v>
      </c>
      <c r="B180" s="64" t="s">
        <v>1929</v>
      </c>
      <c r="C180" s="67">
        <v>4</v>
      </c>
      <c r="D180" s="67" t="s">
        <v>1883</v>
      </c>
    </row>
    <row r="181" spans="1:4" ht="13.4" customHeight="1" x14ac:dyDescent="0.35">
      <c r="A181" s="63" t="s">
        <v>48</v>
      </c>
      <c r="B181" s="64" t="s">
        <v>1518</v>
      </c>
      <c r="C181" s="67">
        <v>5</v>
      </c>
      <c r="D181" s="67" t="s">
        <v>1433</v>
      </c>
    </row>
    <row r="182" spans="1:4" ht="13.5" customHeight="1" x14ac:dyDescent="0.35">
      <c r="A182" s="63" t="s">
        <v>83</v>
      </c>
      <c r="B182" s="64" t="s">
        <v>2052</v>
      </c>
      <c r="C182" s="67">
        <v>3</v>
      </c>
      <c r="D182" s="67" t="s">
        <v>2040</v>
      </c>
    </row>
    <row r="183" spans="1:4" ht="13.4" customHeight="1" x14ac:dyDescent="0.35">
      <c r="A183" s="63" t="s">
        <v>85</v>
      </c>
      <c r="B183" s="64" t="s">
        <v>1519</v>
      </c>
      <c r="C183" s="67">
        <v>5</v>
      </c>
      <c r="D183" s="67" t="s">
        <v>1433</v>
      </c>
    </row>
    <row r="184" spans="1:4" ht="13.5" customHeight="1" x14ac:dyDescent="0.35">
      <c r="A184" s="63" t="s">
        <v>289</v>
      </c>
      <c r="B184" s="64" t="s">
        <v>1520</v>
      </c>
      <c r="C184" s="67">
        <v>5</v>
      </c>
      <c r="D184" s="67" t="s">
        <v>1433</v>
      </c>
    </row>
    <row r="185" spans="1:4" ht="13.4" customHeight="1" x14ac:dyDescent="0.35">
      <c r="A185" s="63" t="s">
        <v>649</v>
      </c>
      <c r="B185" s="64" t="s">
        <v>1521</v>
      </c>
      <c r="C185" s="67">
        <v>5</v>
      </c>
      <c r="D185" s="67" t="s">
        <v>1433</v>
      </c>
    </row>
    <row r="186" spans="1:4" ht="13.5" customHeight="1" x14ac:dyDescent="0.35">
      <c r="A186" s="63" t="s">
        <v>537</v>
      </c>
      <c r="B186" s="64" t="s">
        <v>1522</v>
      </c>
      <c r="C186" s="67">
        <v>5</v>
      </c>
      <c r="D186" s="67" t="s">
        <v>1433</v>
      </c>
    </row>
    <row r="187" spans="1:4" ht="13.4" customHeight="1" x14ac:dyDescent="0.35">
      <c r="A187" s="63" t="s">
        <v>153</v>
      </c>
      <c r="B187" s="64" t="s">
        <v>1523</v>
      </c>
      <c r="C187" s="67">
        <v>5</v>
      </c>
      <c r="D187" s="67" t="s">
        <v>1433</v>
      </c>
    </row>
    <row r="188" spans="1:4" ht="13.5" customHeight="1" x14ac:dyDescent="0.35">
      <c r="A188" s="63" t="s">
        <v>360</v>
      </c>
      <c r="B188" s="64" t="s">
        <v>1524</v>
      </c>
      <c r="C188" s="67">
        <v>5</v>
      </c>
      <c r="D188" s="67" t="s">
        <v>1433</v>
      </c>
    </row>
    <row r="189" spans="1:4" ht="13.4" customHeight="1" x14ac:dyDescent="0.35">
      <c r="A189" s="63" t="s">
        <v>259</v>
      </c>
      <c r="B189" s="64" t="s">
        <v>1525</v>
      </c>
      <c r="C189" s="67">
        <v>5</v>
      </c>
      <c r="D189" s="67" t="s">
        <v>1433</v>
      </c>
    </row>
    <row r="190" spans="1:4" ht="13.5" customHeight="1" x14ac:dyDescent="0.35">
      <c r="A190" s="63" t="s">
        <v>73</v>
      </c>
      <c r="B190" s="64" t="s">
        <v>1526</v>
      </c>
      <c r="C190" s="67">
        <v>5</v>
      </c>
      <c r="D190" s="67" t="s">
        <v>1433</v>
      </c>
    </row>
    <row r="191" spans="1:4" ht="13.4" customHeight="1" x14ac:dyDescent="0.35">
      <c r="A191" s="63" t="s">
        <v>575</v>
      </c>
      <c r="B191" s="64" t="s">
        <v>1930</v>
      </c>
      <c r="C191" s="67">
        <v>4</v>
      </c>
      <c r="D191" s="67" t="s">
        <v>1883</v>
      </c>
    </row>
    <row r="192" spans="1:4" ht="13.5" customHeight="1" x14ac:dyDescent="0.35">
      <c r="A192" s="63" t="s">
        <v>327</v>
      </c>
      <c r="B192" s="64" t="s">
        <v>1527</v>
      </c>
      <c r="C192" s="67">
        <v>5</v>
      </c>
      <c r="D192" s="67" t="s">
        <v>1433</v>
      </c>
    </row>
    <row r="193" spans="1:4" ht="13.4" customHeight="1" x14ac:dyDescent="0.35">
      <c r="A193" s="63" t="s">
        <v>365</v>
      </c>
      <c r="B193" s="64" t="s">
        <v>2123</v>
      </c>
      <c r="C193" s="67">
        <v>6</v>
      </c>
      <c r="D193" s="67" t="s">
        <v>2087</v>
      </c>
    </row>
    <row r="194" spans="1:4" ht="13.5" customHeight="1" x14ac:dyDescent="0.35">
      <c r="A194" s="63" t="s">
        <v>28</v>
      </c>
      <c r="B194" s="64" t="s">
        <v>1931</v>
      </c>
      <c r="C194" s="67">
        <v>4</v>
      </c>
      <c r="D194" s="67" t="s">
        <v>1883</v>
      </c>
    </row>
    <row r="195" spans="1:4" ht="13.4" customHeight="1" x14ac:dyDescent="0.35">
      <c r="A195" s="63" t="s">
        <v>555</v>
      </c>
      <c r="B195" s="64" t="s">
        <v>2124</v>
      </c>
      <c r="C195" s="67">
        <v>6</v>
      </c>
      <c r="D195" s="67" t="s">
        <v>2087</v>
      </c>
    </row>
    <row r="196" spans="1:4" ht="13.5" customHeight="1" x14ac:dyDescent="0.35">
      <c r="A196" s="63" t="s">
        <v>571</v>
      </c>
      <c r="B196" s="64" t="s">
        <v>2125</v>
      </c>
      <c r="C196" s="67">
        <v>6</v>
      </c>
      <c r="D196" s="67" t="s">
        <v>2087</v>
      </c>
    </row>
    <row r="197" spans="1:4" ht="13.4" customHeight="1" x14ac:dyDescent="0.35">
      <c r="A197" s="63" t="s">
        <v>295</v>
      </c>
      <c r="B197" s="64" t="s">
        <v>2126</v>
      </c>
      <c r="C197" s="67">
        <v>6</v>
      </c>
      <c r="D197" s="67" t="s">
        <v>2087</v>
      </c>
    </row>
    <row r="198" spans="1:4" ht="13.5" customHeight="1" x14ac:dyDescent="0.35">
      <c r="A198" s="63" t="s">
        <v>398</v>
      </c>
      <c r="B198" s="64" t="s">
        <v>1528</v>
      </c>
      <c r="C198" s="67">
        <v>5</v>
      </c>
      <c r="D198" s="67" t="s">
        <v>1433</v>
      </c>
    </row>
    <row r="199" spans="1:4" ht="13.4" customHeight="1" x14ac:dyDescent="0.35">
      <c r="A199" s="63" t="s">
        <v>270</v>
      </c>
      <c r="B199" s="64" t="s">
        <v>1529</v>
      </c>
      <c r="C199" s="67">
        <v>5</v>
      </c>
      <c r="D199" s="67" t="s">
        <v>1433</v>
      </c>
    </row>
    <row r="200" spans="1:4" ht="13.5" customHeight="1" x14ac:dyDescent="0.35">
      <c r="A200" s="63" t="s">
        <v>75</v>
      </c>
      <c r="B200" s="64" t="s">
        <v>1530</v>
      </c>
      <c r="C200" s="67">
        <v>5</v>
      </c>
      <c r="D200" s="67" t="s">
        <v>1433</v>
      </c>
    </row>
    <row r="201" spans="1:4" ht="13.4" customHeight="1" x14ac:dyDescent="0.35">
      <c r="A201" s="63" t="s">
        <v>614</v>
      </c>
      <c r="B201" s="64" t="s">
        <v>1531</v>
      </c>
      <c r="C201" s="67">
        <v>5</v>
      </c>
      <c r="D201" s="67" t="s">
        <v>1433</v>
      </c>
    </row>
    <row r="202" spans="1:4" ht="13.5" customHeight="1" x14ac:dyDescent="0.35">
      <c r="A202" s="63" t="s">
        <v>615</v>
      </c>
      <c r="B202" s="64" t="s">
        <v>1532</v>
      </c>
      <c r="C202" s="67">
        <v>5</v>
      </c>
      <c r="D202" s="67" t="s">
        <v>1433</v>
      </c>
    </row>
    <row r="203" spans="1:4" ht="13.4" customHeight="1" x14ac:dyDescent="0.35">
      <c r="A203" s="63" t="s">
        <v>271</v>
      </c>
      <c r="B203" s="64" t="s">
        <v>1932</v>
      </c>
      <c r="C203" s="67">
        <v>4</v>
      </c>
      <c r="D203" s="67" t="s">
        <v>1883</v>
      </c>
    </row>
    <row r="204" spans="1:4" ht="13.5" customHeight="1" x14ac:dyDescent="0.35">
      <c r="A204" s="63" t="s">
        <v>207</v>
      </c>
      <c r="B204" s="64" t="s">
        <v>1533</v>
      </c>
      <c r="C204" s="67">
        <v>5</v>
      </c>
      <c r="D204" s="67" t="s">
        <v>1433</v>
      </c>
    </row>
    <row r="205" spans="1:4" ht="13.4" customHeight="1" x14ac:dyDescent="0.35">
      <c r="A205" s="63" t="s">
        <v>117</v>
      </c>
      <c r="B205" s="64" t="s">
        <v>1933</v>
      </c>
      <c r="C205" s="67">
        <v>4</v>
      </c>
      <c r="D205" s="67" t="s">
        <v>1883</v>
      </c>
    </row>
    <row r="206" spans="1:4" ht="13.5" customHeight="1" x14ac:dyDescent="0.35">
      <c r="A206" s="63" t="s">
        <v>290</v>
      </c>
      <c r="B206" s="64" t="s">
        <v>2127</v>
      </c>
      <c r="C206" s="67">
        <v>6</v>
      </c>
      <c r="D206" s="67" t="s">
        <v>2087</v>
      </c>
    </row>
    <row r="207" spans="1:4" ht="13.4" customHeight="1" x14ac:dyDescent="0.35">
      <c r="A207" s="63" t="s">
        <v>49</v>
      </c>
      <c r="B207" s="64" t="s">
        <v>1934</v>
      </c>
      <c r="C207" s="67">
        <v>4</v>
      </c>
      <c r="D207" s="67" t="s">
        <v>1883</v>
      </c>
    </row>
    <row r="208" spans="1:4" ht="13.5" customHeight="1" x14ac:dyDescent="0.35">
      <c r="A208" s="63" t="s">
        <v>78</v>
      </c>
      <c r="B208" s="64" t="s">
        <v>1534</v>
      </c>
      <c r="C208" s="67">
        <v>5</v>
      </c>
      <c r="D208" s="67" t="s">
        <v>1433</v>
      </c>
    </row>
    <row r="209" spans="1:4" ht="13.4" customHeight="1" x14ac:dyDescent="0.35">
      <c r="A209" s="63" t="s">
        <v>282</v>
      </c>
      <c r="B209" s="64" t="s">
        <v>2053</v>
      </c>
      <c r="C209" s="67">
        <v>3</v>
      </c>
      <c r="D209" s="67" t="s">
        <v>2040</v>
      </c>
    </row>
    <row r="210" spans="1:4" ht="13.5" customHeight="1" x14ac:dyDescent="0.35">
      <c r="A210" s="63" t="s">
        <v>66</v>
      </c>
      <c r="B210" s="64" t="s">
        <v>1535</v>
      </c>
      <c r="C210" s="67">
        <v>5</v>
      </c>
      <c r="D210" s="67" t="s">
        <v>1433</v>
      </c>
    </row>
    <row r="211" spans="1:4" ht="13.4" customHeight="1" x14ac:dyDescent="0.35">
      <c r="A211" s="63" t="s">
        <v>27</v>
      </c>
      <c r="B211" s="64" t="s">
        <v>1935</v>
      </c>
      <c r="C211" s="67">
        <v>4</v>
      </c>
      <c r="D211" s="67" t="s">
        <v>1883</v>
      </c>
    </row>
    <row r="212" spans="1:4" ht="13.4" customHeight="1" x14ac:dyDescent="0.35">
      <c r="A212" s="63" t="s">
        <v>156</v>
      </c>
      <c r="B212" s="64" t="s">
        <v>1536</v>
      </c>
      <c r="C212" s="67">
        <v>5</v>
      </c>
      <c r="D212" s="67" t="s">
        <v>1433</v>
      </c>
    </row>
    <row r="213" spans="1:4" ht="13.5" customHeight="1" x14ac:dyDescent="0.35">
      <c r="A213" s="63" t="s">
        <v>405</v>
      </c>
      <c r="B213" s="64" t="s">
        <v>2054</v>
      </c>
      <c r="C213" s="67">
        <v>3</v>
      </c>
      <c r="D213" s="67" t="s">
        <v>2040</v>
      </c>
    </row>
    <row r="214" spans="1:4" ht="13.4" customHeight="1" x14ac:dyDescent="0.35">
      <c r="A214" s="63" t="s">
        <v>471</v>
      </c>
      <c r="B214" s="64" t="s">
        <v>1537</v>
      </c>
      <c r="C214" s="67">
        <v>5</v>
      </c>
      <c r="D214" s="67" t="s">
        <v>1433</v>
      </c>
    </row>
    <row r="215" spans="1:4" ht="13.5" customHeight="1" x14ac:dyDescent="0.35">
      <c r="A215" s="63" t="s">
        <v>630</v>
      </c>
      <c r="B215" s="64" t="s">
        <v>1538</v>
      </c>
      <c r="C215" s="67">
        <v>5</v>
      </c>
      <c r="D215" s="67" t="s">
        <v>1433</v>
      </c>
    </row>
    <row r="216" spans="1:4" ht="13.4" customHeight="1" x14ac:dyDescent="0.35">
      <c r="A216" s="63" t="s">
        <v>291</v>
      </c>
      <c r="B216" s="64" t="s">
        <v>2128</v>
      </c>
      <c r="C216" s="67">
        <v>6</v>
      </c>
      <c r="D216" s="67" t="s">
        <v>2087</v>
      </c>
    </row>
    <row r="217" spans="1:4" ht="13.5" customHeight="1" x14ac:dyDescent="0.35">
      <c r="A217" s="63" t="s">
        <v>428</v>
      </c>
      <c r="B217" s="64" t="s">
        <v>2129</v>
      </c>
      <c r="C217" s="67">
        <v>6</v>
      </c>
      <c r="D217" s="67" t="s">
        <v>2087</v>
      </c>
    </row>
    <row r="218" spans="1:4" ht="13.4" customHeight="1" x14ac:dyDescent="0.35">
      <c r="A218" s="63" t="s">
        <v>251</v>
      </c>
      <c r="B218" s="64" t="s">
        <v>1539</v>
      </c>
      <c r="C218" s="67">
        <v>5</v>
      </c>
      <c r="D218" s="67" t="s">
        <v>1433</v>
      </c>
    </row>
    <row r="219" spans="1:4" ht="13.5" customHeight="1" x14ac:dyDescent="0.35">
      <c r="A219" s="63" t="s">
        <v>219</v>
      </c>
      <c r="B219" s="64" t="s">
        <v>1540</v>
      </c>
      <c r="C219" s="67">
        <v>5</v>
      </c>
      <c r="D219" s="67" t="s">
        <v>1433</v>
      </c>
    </row>
    <row r="220" spans="1:4" ht="23.9" customHeight="1" x14ac:dyDescent="0.35">
      <c r="A220" s="63" t="s">
        <v>24</v>
      </c>
      <c r="B220" s="64" t="s">
        <v>1936</v>
      </c>
      <c r="C220" s="67">
        <v>4</v>
      </c>
      <c r="D220" s="67" t="s">
        <v>1883</v>
      </c>
    </row>
    <row r="221" spans="1:4" ht="13.4" customHeight="1" x14ac:dyDescent="0.35">
      <c r="A221" s="63" t="s">
        <v>234</v>
      </c>
      <c r="B221" s="64" t="s">
        <v>1541</v>
      </c>
      <c r="C221" s="67">
        <v>5</v>
      </c>
      <c r="D221" s="67" t="s">
        <v>1433</v>
      </c>
    </row>
    <row r="222" spans="1:4" ht="13.5" customHeight="1" x14ac:dyDescent="0.35">
      <c r="A222" s="63" t="s">
        <v>375</v>
      </c>
      <c r="B222" s="64" t="s">
        <v>1937</v>
      </c>
      <c r="C222" s="67">
        <v>4</v>
      </c>
      <c r="D222" s="67" t="s">
        <v>1883</v>
      </c>
    </row>
    <row r="223" spans="1:4" ht="13.4" customHeight="1" x14ac:dyDescent="0.35">
      <c r="A223" s="63" t="s">
        <v>1542</v>
      </c>
      <c r="B223" s="64" t="s">
        <v>1543</v>
      </c>
      <c r="C223" s="67">
        <v>5</v>
      </c>
      <c r="D223" s="67" t="s">
        <v>1433</v>
      </c>
    </row>
    <row r="224" spans="1:4" ht="13.4" customHeight="1" x14ac:dyDescent="0.35">
      <c r="A224" s="63" t="s">
        <v>91</v>
      </c>
      <c r="B224" s="64" t="s">
        <v>1938</v>
      </c>
      <c r="C224" s="67">
        <v>4</v>
      </c>
      <c r="D224" s="67" t="s">
        <v>1883</v>
      </c>
    </row>
    <row r="225" spans="1:4" ht="13.4" customHeight="1" x14ac:dyDescent="0.35">
      <c r="A225" s="63" t="s">
        <v>103</v>
      </c>
      <c r="B225" s="64" t="s">
        <v>1544</v>
      </c>
      <c r="C225" s="67">
        <v>5</v>
      </c>
      <c r="D225" s="67" t="s">
        <v>1433</v>
      </c>
    </row>
    <row r="226" spans="1:4" ht="13.5" customHeight="1" x14ac:dyDescent="0.35">
      <c r="A226" s="63" t="s">
        <v>413</v>
      </c>
      <c r="B226" s="64" t="s">
        <v>1939</v>
      </c>
      <c r="C226" s="67">
        <v>4</v>
      </c>
      <c r="D226" s="67" t="s">
        <v>1883</v>
      </c>
    </row>
    <row r="227" spans="1:4" ht="13.4" customHeight="1" x14ac:dyDescent="0.35">
      <c r="A227" s="63" t="s">
        <v>485</v>
      </c>
      <c r="B227" s="64" t="s">
        <v>1545</v>
      </c>
      <c r="C227" s="67">
        <v>5</v>
      </c>
      <c r="D227" s="67" t="s">
        <v>1433</v>
      </c>
    </row>
    <row r="228" spans="1:4" ht="13.5" customHeight="1" x14ac:dyDescent="0.35">
      <c r="A228" s="63" t="s">
        <v>273</v>
      </c>
      <c r="B228" s="64" t="s">
        <v>1546</v>
      </c>
      <c r="C228" s="67">
        <v>5</v>
      </c>
      <c r="D228" s="67" t="s">
        <v>1433</v>
      </c>
    </row>
    <row r="229" spans="1:4" ht="13.4" customHeight="1" x14ac:dyDescent="0.35">
      <c r="A229" s="63" t="s">
        <v>606</v>
      </c>
      <c r="B229" s="64" t="s">
        <v>1547</v>
      </c>
      <c r="C229" s="67">
        <v>5</v>
      </c>
      <c r="D229" s="67" t="s">
        <v>1433</v>
      </c>
    </row>
    <row r="230" spans="1:4" ht="13.5" customHeight="1" x14ac:dyDescent="0.35">
      <c r="A230" s="63" t="s">
        <v>611</v>
      </c>
      <c r="B230" s="64" t="s">
        <v>2055</v>
      </c>
      <c r="C230" s="67">
        <v>3</v>
      </c>
      <c r="D230" s="67" t="s">
        <v>2040</v>
      </c>
    </row>
    <row r="231" spans="1:4" ht="13.4" customHeight="1" x14ac:dyDescent="0.35">
      <c r="A231" s="63" t="s">
        <v>183</v>
      </c>
      <c r="B231" s="64" t="s">
        <v>1940</v>
      </c>
      <c r="C231" s="67">
        <v>4</v>
      </c>
      <c r="D231" s="67" t="s">
        <v>1883</v>
      </c>
    </row>
    <row r="232" spans="1:4" ht="23.9" customHeight="1" x14ac:dyDescent="0.35">
      <c r="A232" s="63" t="s">
        <v>376</v>
      </c>
      <c r="B232" s="64" t="s">
        <v>1548</v>
      </c>
      <c r="C232" s="67">
        <v>5</v>
      </c>
      <c r="D232" s="67" t="s">
        <v>1433</v>
      </c>
    </row>
    <row r="233" spans="1:4" ht="13.5" customHeight="1" x14ac:dyDescent="0.35">
      <c r="A233" s="63" t="s">
        <v>386</v>
      </c>
      <c r="B233" s="64" t="s">
        <v>1549</v>
      </c>
      <c r="C233" s="67">
        <v>5</v>
      </c>
      <c r="D233" s="67" t="s">
        <v>1433</v>
      </c>
    </row>
    <row r="234" spans="1:4" ht="13.4" customHeight="1" x14ac:dyDescent="0.35">
      <c r="A234" s="63" t="s">
        <v>454</v>
      </c>
      <c r="B234" s="64" t="s">
        <v>1941</v>
      </c>
      <c r="C234" s="67">
        <v>4</v>
      </c>
      <c r="D234" s="67" t="s">
        <v>1883</v>
      </c>
    </row>
    <row r="235" spans="1:4" ht="13.5" customHeight="1" x14ac:dyDescent="0.35">
      <c r="A235" s="63" t="s">
        <v>53</v>
      </c>
      <c r="B235" s="64" t="s">
        <v>1942</v>
      </c>
      <c r="C235" s="67">
        <v>4</v>
      </c>
      <c r="D235" s="67" t="s">
        <v>1883</v>
      </c>
    </row>
    <row r="236" spans="1:4" ht="13.4" customHeight="1" x14ac:dyDescent="0.35">
      <c r="A236" s="63" t="s">
        <v>154</v>
      </c>
      <c r="B236" s="64" t="s">
        <v>1550</v>
      </c>
      <c r="C236" s="67">
        <v>5</v>
      </c>
      <c r="D236" s="67" t="s">
        <v>1433</v>
      </c>
    </row>
    <row r="237" spans="1:4" ht="13.5" customHeight="1" x14ac:dyDescent="0.35">
      <c r="A237" s="63" t="s">
        <v>616</v>
      </c>
      <c r="B237" s="64" t="s">
        <v>1943</v>
      </c>
      <c r="C237" s="67">
        <v>4</v>
      </c>
      <c r="D237" s="67" t="s">
        <v>1883</v>
      </c>
    </row>
    <row r="238" spans="1:4" ht="13.4" customHeight="1" x14ac:dyDescent="0.35">
      <c r="A238" s="63" t="s">
        <v>314</v>
      </c>
      <c r="B238" s="64" t="s">
        <v>2130</v>
      </c>
      <c r="C238" s="67">
        <v>6</v>
      </c>
      <c r="D238" s="67" t="s">
        <v>2087</v>
      </c>
    </row>
    <row r="239" spans="1:4" ht="13.5" customHeight="1" x14ac:dyDescent="0.35">
      <c r="A239" s="63" t="s">
        <v>252</v>
      </c>
      <c r="B239" s="64" t="s">
        <v>1551</v>
      </c>
      <c r="C239" s="67">
        <v>5</v>
      </c>
      <c r="D239" s="67" t="s">
        <v>1433</v>
      </c>
    </row>
    <row r="240" spans="1:4" ht="13.4" customHeight="1" x14ac:dyDescent="0.35">
      <c r="A240" s="63" t="s">
        <v>18</v>
      </c>
      <c r="B240" s="64" t="s">
        <v>2056</v>
      </c>
      <c r="C240" s="67">
        <v>3</v>
      </c>
      <c r="D240" s="67" t="s">
        <v>2040</v>
      </c>
    </row>
    <row r="241" spans="1:4" ht="13.5" customHeight="1" x14ac:dyDescent="0.35">
      <c r="A241" s="63" t="s">
        <v>648</v>
      </c>
      <c r="B241" s="64" t="s">
        <v>1552</v>
      </c>
      <c r="C241" s="67">
        <v>5</v>
      </c>
      <c r="D241" s="67" t="s">
        <v>1433</v>
      </c>
    </row>
    <row r="242" spans="1:4" ht="13.4" customHeight="1" x14ac:dyDescent="0.35">
      <c r="A242" s="63" t="s">
        <v>1553</v>
      </c>
      <c r="B242" s="64" t="s">
        <v>1554</v>
      </c>
      <c r="C242" s="67">
        <v>5</v>
      </c>
      <c r="D242" s="67" t="s">
        <v>1433</v>
      </c>
    </row>
    <row r="243" spans="1:4" ht="13.5" customHeight="1" x14ac:dyDescent="0.35">
      <c r="A243" s="63" t="s">
        <v>1555</v>
      </c>
      <c r="B243" s="64" t="s">
        <v>1556</v>
      </c>
      <c r="C243" s="67">
        <v>5</v>
      </c>
      <c r="D243" s="67" t="s">
        <v>1433</v>
      </c>
    </row>
    <row r="244" spans="1:4" ht="13.4" customHeight="1" x14ac:dyDescent="0.35">
      <c r="A244" s="63" t="s">
        <v>1557</v>
      </c>
      <c r="B244" s="64" t="s">
        <v>1558</v>
      </c>
      <c r="C244" s="67">
        <v>5</v>
      </c>
      <c r="D244" s="67" t="s">
        <v>1433</v>
      </c>
    </row>
    <row r="245" spans="1:4" ht="13.5" customHeight="1" x14ac:dyDescent="0.35">
      <c r="A245" s="63" t="s">
        <v>88</v>
      </c>
      <c r="B245" s="64" t="s">
        <v>1944</v>
      </c>
      <c r="C245" s="67">
        <v>4</v>
      </c>
      <c r="D245" s="67" t="s">
        <v>1883</v>
      </c>
    </row>
    <row r="246" spans="1:4" ht="13.4" customHeight="1" x14ac:dyDescent="0.35">
      <c r="A246" s="63" t="s">
        <v>573</v>
      </c>
      <c r="B246" s="64" t="s">
        <v>1559</v>
      </c>
      <c r="C246" s="67">
        <v>5</v>
      </c>
      <c r="D246" s="67" t="s">
        <v>1433</v>
      </c>
    </row>
    <row r="247" spans="1:4" ht="13.5" customHeight="1" x14ac:dyDescent="0.35">
      <c r="A247" s="63" t="s">
        <v>199</v>
      </c>
      <c r="B247" s="64" t="s">
        <v>1560</v>
      </c>
      <c r="C247" s="67">
        <v>5</v>
      </c>
      <c r="D247" s="67" t="s">
        <v>1433</v>
      </c>
    </row>
    <row r="248" spans="1:4" ht="13.4" customHeight="1" x14ac:dyDescent="0.35">
      <c r="A248" s="63" t="s">
        <v>617</v>
      </c>
      <c r="B248" s="64" t="s">
        <v>1561</v>
      </c>
      <c r="C248" s="67">
        <v>5</v>
      </c>
      <c r="D248" s="67" t="s">
        <v>1433</v>
      </c>
    </row>
    <row r="249" spans="1:4" ht="13.5" customHeight="1" x14ac:dyDescent="0.35">
      <c r="A249" s="63" t="s">
        <v>397</v>
      </c>
      <c r="B249" s="64" t="s">
        <v>1562</v>
      </c>
      <c r="C249" s="67">
        <v>5</v>
      </c>
      <c r="D249" s="67" t="s">
        <v>1433</v>
      </c>
    </row>
    <row r="250" spans="1:4" ht="13.4" customHeight="1" x14ac:dyDescent="0.35">
      <c r="A250" s="63" t="s">
        <v>590</v>
      </c>
      <c r="B250" s="64" t="s">
        <v>1563</v>
      </c>
      <c r="C250" s="67">
        <v>5</v>
      </c>
      <c r="D250" s="67" t="s">
        <v>1433</v>
      </c>
    </row>
    <row r="251" spans="1:4" ht="13.5" customHeight="1" x14ac:dyDescent="0.35">
      <c r="A251" s="63" t="s">
        <v>19</v>
      </c>
      <c r="B251" s="64" t="s">
        <v>2131</v>
      </c>
      <c r="C251" s="67">
        <v>6</v>
      </c>
      <c r="D251" s="67" t="s">
        <v>2087</v>
      </c>
    </row>
    <row r="252" spans="1:4" ht="13.4" customHeight="1" x14ac:dyDescent="0.35">
      <c r="A252" s="63" t="s">
        <v>609</v>
      </c>
      <c r="B252" s="64" t="s">
        <v>1945</v>
      </c>
      <c r="C252" s="67">
        <v>4</v>
      </c>
      <c r="D252" s="67" t="s">
        <v>1883</v>
      </c>
    </row>
    <row r="253" spans="1:4" ht="13.5" customHeight="1" x14ac:dyDescent="0.35">
      <c r="A253" s="63" t="s">
        <v>427</v>
      </c>
      <c r="B253" s="64" t="s">
        <v>2132</v>
      </c>
      <c r="C253" s="67">
        <v>6</v>
      </c>
      <c r="D253" s="67" t="s">
        <v>2087</v>
      </c>
    </row>
    <row r="254" spans="1:4" ht="13.4" customHeight="1" x14ac:dyDescent="0.35">
      <c r="A254" s="63" t="s">
        <v>541</v>
      </c>
      <c r="B254" s="64" t="s">
        <v>2133</v>
      </c>
      <c r="C254" s="67">
        <v>6</v>
      </c>
      <c r="D254" s="67" t="s">
        <v>2087</v>
      </c>
    </row>
    <row r="255" spans="1:4" ht="13.4" customHeight="1" x14ac:dyDescent="0.35">
      <c r="A255" s="63" t="s">
        <v>155</v>
      </c>
      <c r="B255" s="64" t="s">
        <v>1564</v>
      </c>
      <c r="C255" s="67">
        <v>5</v>
      </c>
      <c r="D255" s="67" t="s">
        <v>1433</v>
      </c>
    </row>
    <row r="256" spans="1:4" ht="13.5" customHeight="1" x14ac:dyDescent="0.35">
      <c r="A256" s="63" t="s">
        <v>244</v>
      </c>
      <c r="B256" s="64" t="s">
        <v>1565</v>
      </c>
      <c r="C256" s="67">
        <v>5</v>
      </c>
      <c r="D256" s="67" t="s">
        <v>1433</v>
      </c>
    </row>
    <row r="257" spans="1:4" ht="13.4" customHeight="1" x14ac:dyDescent="0.35">
      <c r="A257" s="63" t="s">
        <v>455</v>
      </c>
      <c r="B257" s="64" t="s">
        <v>1946</v>
      </c>
      <c r="C257" s="67">
        <v>4</v>
      </c>
      <c r="D257" s="67" t="s">
        <v>1883</v>
      </c>
    </row>
    <row r="258" spans="1:4" ht="13.5" customHeight="1" x14ac:dyDescent="0.35">
      <c r="A258" s="63" t="s">
        <v>508</v>
      </c>
      <c r="B258" s="64" t="s">
        <v>1566</v>
      </c>
      <c r="C258" s="67">
        <v>5</v>
      </c>
      <c r="D258" s="67" t="s">
        <v>1433</v>
      </c>
    </row>
    <row r="259" spans="1:4" ht="13.4" customHeight="1" x14ac:dyDescent="0.35">
      <c r="A259" s="63" t="s">
        <v>564</v>
      </c>
      <c r="B259" s="64" t="s">
        <v>1567</v>
      </c>
      <c r="C259" s="67">
        <v>5</v>
      </c>
      <c r="D259" s="67" t="s">
        <v>1433</v>
      </c>
    </row>
    <row r="260" spans="1:4" ht="13.5" customHeight="1" x14ac:dyDescent="0.35">
      <c r="A260" s="63" t="s">
        <v>118</v>
      </c>
      <c r="B260" s="64" t="s">
        <v>1947</v>
      </c>
      <c r="C260" s="67">
        <v>4</v>
      </c>
      <c r="D260" s="67" t="s">
        <v>1883</v>
      </c>
    </row>
    <row r="261" spans="1:4" ht="13.4" customHeight="1" x14ac:dyDescent="0.35">
      <c r="A261" s="63" t="s">
        <v>406</v>
      </c>
      <c r="B261" s="64" t="s">
        <v>1948</v>
      </c>
      <c r="C261" s="67">
        <v>4</v>
      </c>
      <c r="D261" s="67" t="s">
        <v>1883</v>
      </c>
    </row>
    <row r="262" spans="1:4" ht="13.5" customHeight="1" x14ac:dyDescent="0.35">
      <c r="A262" s="63" t="s">
        <v>542</v>
      </c>
      <c r="B262" s="64" t="s">
        <v>2134</v>
      </c>
      <c r="C262" s="67">
        <v>6</v>
      </c>
      <c r="D262" s="67" t="s">
        <v>2087</v>
      </c>
    </row>
    <row r="263" spans="1:4" ht="13.4" customHeight="1" x14ac:dyDescent="0.35">
      <c r="A263" s="63" t="s">
        <v>36</v>
      </c>
      <c r="B263" s="64" t="s">
        <v>1949</v>
      </c>
      <c r="C263" s="67">
        <v>4</v>
      </c>
      <c r="D263" s="67" t="s">
        <v>1883</v>
      </c>
    </row>
    <row r="264" spans="1:4" ht="13.5" customHeight="1" x14ac:dyDescent="0.35">
      <c r="A264" s="63" t="s">
        <v>650</v>
      </c>
      <c r="B264" s="64" t="s">
        <v>2135</v>
      </c>
      <c r="C264" s="67">
        <v>6</v>
      </c>
      <c r="D264" s="67" t="s">
        <v>2087</v>
      </c>
    </row>
    <row r="265" spans="1:4" ht="13.4" customHeight="1" x14ac:dyDescent="0.35">
      <c r="A265" s="63" t="s">
        <v>228</v>
      </c>
      <c r="B265" s="64" t="s">
        <v>1568</v>
      </c>
      <c r="C265" s="67">
        <v>5</v>
      </c>
      <c r="D265" s="67" t="s">
        <v>1433</v>
      </c>
    </row>
    <row r="266" spans="1:4" ht="13.5" customHeight="1" x14ac:dyDescent="0.35">
      <c r="A266" s="63" t="s">
        <v>618</v>
      </c>
      <c r="B266" s="64" t="s">
        <v>1569</v>
      </c>
      <c r="C266" s="67">
        <v>5</v>
      </c>
      <c r="D266" s="67" t="s">
        <v>1433</v>
      </c>
    </row>
    <row r="267" spans="1:4" ht="13.4" customHeight="1" x14ac:dyDescent="0.35">
      <c r="A267" s="63" t="s">
        <v>645</v>
      </c>
      <c r="B267" s="64" t="s">
        <v>2136</v>
      </c>
      <c r="C267" s="67">
        <v>6</v>
      </c>
      <c r="D267" s="67" t="s">
        <v>2087</v>
      </c>
    </row>
    <row r="268" spans="1:4" ht="13.4" customHeight="1" x14ac:dyDescent="0.35">
      <c r="A268" s="63" t="s">
        <v>550</v>
      </c>
      <c r="B268" s="64" t="s">
        <v>2137</v>
      </c>
      <c r="C268" s="67">
        <v>6</v>
      </c>
      <c r="D268" s="67" t="s">
        <v>2087</v>
      </c>
    </row>
    <row r="269" spans="1:4" ht="13.4" customHeight="1" x14ac:dyDescent="0.35">
      <c r="A269" s="63" t="s">
        <v>444</v>
      </c>
      <c r="B269" s="64" t="s">
        <v>1570</v>
      </c>
      <c r="C269" s="67">
        <v>5</v>
      </c>
      <c r="D269" s="67" t="s">
        <v>1433</v>
      </c>
    </row>
    <row r="270" spans="1:4" ht="13.5" customHeight="1" x14ac:dyDescent="0.35">
      <c r="A270" s="63" t="s">
        <v>1571</v>
      </c>
      <c r="B270" s="64" t="s">
        <v>1572</v>
      </c>
      <c r="C270" s="67">
        <v>5</v>
      </c>
      <c r="D270" s="67" t="s">
        <v>1433</v>
      </c>
    </row>
    <row r="271" spans="1:4" ht="13.4" customHeight="1" x14ac:dyDescent="0.35">
      <c r="A271" s="63" t="s">
        <v>274</v>
      </c>
      <c r="B271" s="64" t="s">
        <v>2057</v>
      </c>
      <c r="C271" s="67">
        <v>3</v>
      </c>
      <c r="D271" s="67" t="s">
        <v>2040</v>
      </c>
    </row>
    <row r="272" spans="1:4" ht="13.5" customHeight="1" x14ac:dyDescent="0.35">
      <c r="A272" s="63" t="s">
        <v>638</v>
      </c>
      <c r="B272" s="64" t="s">
        <v>2138</v>
      </c>
      <c r="C272" s="67">
        <v>6</v>
      </c>
      <c r="D272" s="67" t="s">
        <v>2087</v>
      </c>
    </row>
    <row r="273" spans="1:4" ht="13.4" customHeight="1" x14ac:dyDescent="0.35">
      <c r="A273" s="63" t="s">
        <v>208</v>
      </c>
      <c r="B273" s="64" t="s">
        <v>1950</v>
      </c>
      <c r="C273" s="67">
        <v>4</v>
      </c>
      <c r="D273" s="67" t="s">
        <v>1883</v>
      </c>
    </row>
    <row r="274" spans="1:4" ht="13.5" customHeight="1" x14ac:dyDescent="0.35">
      <c r="A274" s="63" t="s">
        <v>456</v>
      </c>
      <c r="B274" s="64" t="s">
        <v>1951</v>
      </c>
      <c r="C274" s="67">
        <v>4</v>
      </c>
      <c r="D274" s="67" t="s">
        <v>1883</v>
      </c>
    </row>
    <row r="275" spans="1:4" ht="13.4" customHeight="1" x14ac:dyDescent="0.35">
      <c r="A275" s="63" t="s">
        <v>315</v>
      </c>
      <c r="B275" s="64" t="s">
        <v>2139</v>
      </c>
      <c r="C275" s="67">
        <v>6</v>
      </c>
      <c r="D275" s="67" t="s">
        <v>2087</v>
      </c>
    </row>
    <row r="276" spans="1:4" ht="13.5" customHeight="1" x14ac:dyDescent="0.35">
      <c r="A276" s="63" t="s">
        <v>463</v>
      </c>
      <c r="B276" s="64" t="s">
        <v>1952</v>
      </c>
      <c r="C276" s="67">
        <v>4</v>
      </c>
      <c r="D276" s="67" t="s">
        <v>1883</v>
      </c>
    </row>
    <row r="277" spans="1:4" ht="13.4" customHeight="1" x14ac:dyDescent="0.35">
      <c r="A277" s="63" t="s">
        <v>287</v>
      </c>
      <c r="B277" s="64" t="s">
        <v>2140</v>
      </c>
      <c r="C277" s="67">
        <v>6</v>
      </c>
      <c r="D277" s="67" t="s">
        <v>2087</v>
      </c>
    </row>
    <row r="278" spans="1:4" ht="13.5" customHeight="1" x14ac:dyDescent="0.35">
      <c r="A278" s="63" t="s">
        <v>324</v>
      </c>
      <c r="B278" s="64" t="s">
        <v>1573</v>
      </c>
      <c r="C278" s="67">
        <v>5</v>
      </c>
      <c r="D278" s="67" t="s">
        <v>1433</v>
      </c>
    </row>
    <row r="279" spans="1:4" ht="13.4" customHeight="1" x14ac:dyDescent="0.35">
      <c r="A279" s="63" t="s">
        <v>596</v>
      </c>
      <c r="B279" s="64" t="s">
        <v>1574</v>
      </c>
      <c r="C279" s="67">
        <v>5</v>
      </c>
      <c r="D279" s="67" t="s">
        <v>1433</v>
      </c>
    </row>
    <row r="280" spans="1:4" ht="13.5" customHeight="1" x14ac:dyDescent="0.35">
      <c r="A280" s="63" t="s">
        <v>387</v>
      </c>
      <c r="B280" s="64" t="s">
        <v>1575</v>
      </c>
      <c r="C280" s="67">
        <v>5</v>
      </c>
      <c r="D280" s="67" t="s">
        <v>1433</v>
      </c>
    </row>
    <row r="281" spans="1:4" ht="13.4" customHeight="1" x14ac:dyDescent="0.35">
      <c r="A281" s="63" t="s">
        <v>257</v>
      </c>
      <c r="B281" s="64" t="s">
        <v>1576</v>
      </c>
      <c r="C281" s="67">
        <v>5</v>
      </c>
      <c r="D281" s="67" t="s">
        <v>1433</v>
      </c>
    </row>
    <row r="282" spans="1:4" ht="13.5" customHeight="1" x14ac:dyDescent="0.35">
      <c r="A282" s="63" t="s">
        <v>50</v>
      </c>
      <c r="B282" s="64" t="s">
        <v>1953</v>
      </c>
      <c r="C282" s="67">
        <v>4</v>
      </c>
      <c r="D282" s="67" t="s">
        <v>1883</v>
      </c>
    </row>
    <row r="283" spans="1:4" ht="13.4" customHeight="1" x14ac:dyDescent="0.35">
      <c r="A283" s="63" t="s">
        <v>157</v>
      </c>
      <c r="B283" s="64" t="s">
        <v>1577</v>
      </c>
      <c r="C283" s="67">
        <v>5</v>
      </c>
      <c r="D283" s="67" t="s">
        <v>1433</v>
      </c>
    </row>
    <row r="284" spans="1:4" ht="13.5" customHeight="1" x14ac:dyDescent="0.35">
      <c r="A284" s="63" t="s">
        <v>350</v>
      </c>
      <c r="B284" s="64" t="s">
        <v>1578</v>
      </c>
      <c r="C284" s="67">
        <v>5</v>
      </c>
      <c r="D284" s="67" t="s">
        <v>1433</v>
      </c>
    </row>
    <row r="285" spans="1:4" ht="13.4" customHeight="1" x14ac:dyDescent="0.35">
      <c r="A285" s="63" t="s">
        <v>401</v>
      </c>
      <c r="B285" s="64" t="s">
        <v>1579</v>
      </c>
      <c r="C285" s="67">
        <v>5</v>
      </c>
      <c r="D285" s="67" t="s">
        <v>1433</v>
      </c>
    </row>
    <row r="286" spans="1:4" ht="13.5" customHeight="1" x14ac:dyDescent="0.35">
      <c r="A286" s="63" t="s">
        <v>111</v>
      </c>
      <c r="B286" s="64" t="s">
        <v>1580</v>
      </c>
      <c r="C286" s="67">
        <v>5</v>
      </c>
      <c r="D286" s="67" t="s">
        <v>1433</v>
      </c>
    </row>
    <row r="287" spans="1:4" ht="13.4" customHeight="1" x14ac:dyDescent="0.35">
      <c r="A287" s="63" t="s">
        <v>380</v>
      </c>
      <c r="B287" s="64" t="s">
        <v>1581</v>
      </c>
      <c r="C287" s="67">
        <v>5</v>
      </c>
      <c r="D287" s="67" t="s">
        <v>1433</v>
      </c>
    </row>
    <row r="288" spans="1:4" ht="13.5" customHeight="1" x14ac:dyDescent="0.35">
      <c r="A288" s="63" t="s">
        <v>255</v>
      </c>
      <c r="B288" s="64" t="s">
        <v>1582</v>
      </c>
      <c r="C288" s="67">
        <v>5</v>
      </c>
      <c r="D288" s="67" t="s">
        <v>1433</v>
      </c>
    </row>
    <row r="289" spans="1:4" ht="13.4" customHeight="1" x14ac:dyDescent="0.35">
      <c r="A289" s="63" t="s">
        <v>439</v>
      </c>
      <c r="B289" s="64" t="s">
        <v>1583</v>
      </c>
      <c r="C289" s="67">
        <v>5</v>
      </c>
      <c r="D289" s="67" t="s">
        <v>1433</v>
      </c>
    </row>
    <row r="290" spans="1:4" ht="13.5" customHeight="1" x14ac:dyDescent="0.35">
      <c r="A290" s="63" t="s">
        <v>434</v>
      </c>
      <c r="B290" s="64" t="s">
        <v>1584</v>
      </c>
      <c r="C290" s="67">
        <v>5</v>
      </c>
      <c r="D290" s="67" t="s">
        <v>1433</v>
      </c>
    </row>
    <row r="291" spans="1:4" ht="13.4" customHeight="1" x14ac:dyDescent="0.35">
      <c r="A291" s="63" t="s">
        <v>1585</v>
      </c>
      <c r="B291" s="64" t="s">
        <v>1586</v>
      </c>
      <c r="C291" s="67">
        <v>5</v>
      </c>
      <c r="D291" s="67" t="s">
        <v>1433</v>
      </c>
    </row>
    <row r="292" spans="1:4" ht="13.5" customHeight="1" x14ac:dyDescent="0.35">
      <c r="A292" s="63" t="s">
        <v>504</v>
      </c>
      <c r="B292" s="64" t="s">
        <v>1954</v>
      </c>
      <c r="C292" s="67">
        <v>4</v>
      </c>
      <c r="D292" s="67" t="s">
        <v>1883</v>
      </c>
    </row>
    <row r="293" spans="1:4" ht="13.4" customHeight="1" x14ac:dyDescent="0.35">
      <c r="A293" s="63" t="s">
        <v>84</v>
      </c>
      <c r="B293" s="64" t="s">
        <v>1587</v>
      </c>
      <c r="C293" s="67">
        <v>5</v>
      </c>
      <c r="D293" s="67" t="s">
        <v>1433</v>
      </c>
    </row>
    <row r="294" spans="1:4" ht="13.5" customHeight="1" x14ac:dyDescent="0.35">
      <c r="A294" s="63" t="s">
        <v>105</v>
      </c>
      <c r="B294" s="64" t="s">
        <v>1955</v>
      </c>
      <c r="C294" s="67">
        <v>4</v>
      </c>
      <c r="D294" s="67" t="s">
        <v>1883</v>
      </c>
    </row>
    <row r="295" spans="1:4" ht="13.4" customHeight="1" x14ac:dyDescent="0.35">
      <c r="A295" s="63" t="s">
        <v>619</v>
      </c>
      <c r="B295" s="64" t="s">
        <v>1956</v>
      </c>
      <c r="C295" s="67">
        <v>4</v>
      </c>
      <c r="D295" s="67" t="s">
        <v>1883</v>
      </c>
    </row>
    <row r="296" spans="1:4" ht="13.5" customHeight="1" x14ac:dyDescent="0.35">
      <c r="A296" s="63" t="s">
        <v>200</v>
      </c>
      <c r="B296" s="64" t="s">
        <v>1588</v>
      </c>
      <c r="C296" s="67">
        <v>5</v>
      </c>
      <c r="D296" s="67" t="s">
        <v>1433</v>
      </c>
    </row>
    <row r="297" spans="1:4" ht="13.4" customHeight="1" x14ac:dyDescent="0.35">
      <c r="A297" s="63" t="s">
        <v>539</v>
      </c>
      <c r="B297" s="64" t="s">
        <v>1589</v>
      </c>
      <c r="C297" s="67">
        <v>5</v>
      </c>
      <c r="D297" s="67" t="s">
        <v>1433</v>
      </c>
    </row>
    <row r="298" spans="1:4" ht="13.5" customHeight="1" x14ac:dyDescent="0.35">
      <c r="A298" s="63" t="s">
        <v>127</v>
      </c>
      <c r="B298" s="64" t="s">
        <v>1590</v>
      </c>
      <c r="C298" s="67">
        <v>5</v>
      </c>
      <c r="D298" s="67" t="s">
        <v>1433</v>
      </c>
    </row>
    <row r="299" spans="1:4" ht="13.4" customHeight="1" x14ac:dyDescent="0.35">
      <c r="A299" s="63" t="s">
        <v>2058</v>
      </c>
      <c r="B299" s="64" t="s">
        <v>2059</v>
      </c>
      <c r="C299" s="67">
        <v>3</v>
      </c>
      <c r="D299" s="67" t="s">
        <v>2040</v>
      </c>
    </row>
    <row r="300" spans="1:4" ht="13.4" customHeight="1" x14ac:dyDescent="0.35">
      <c r="A300" s="63" t="s">
        <v>202</v>
      </c>
      <c r="B300" s="64" t="s">
        <v>1591</v>
      </c>
      <c r="C300" s="67">
        <v>5</v>
      </c>
      <c r="D300" s="67" t="s">
        <v>1433</v>
      </c>
    </row>
    <row r="301" spans="1:4" ht="13.5" customHeight="1" x14ac:dyDescent="0.35">
      <c r="A301" s="63" t="s">
        <v>218</v>
      </c>
      <c r="B301" s="64" t="s">
        <v>1957</v>
      </c>
      <c r="C301" s="67">
        <v>4</v>
      </c>
      <c r="D301" s="67" t="s">
        <v>1883</v>
      </c>
    </row>
    <row r="302" spans="1:4" ht="13.4" customHeight="1" x14ac:dyDescent="0.35">
      <c r="A302" s="63" t="s">
        <v>1592</v>
      </c>
      <c r="B302" s="64" t="s">
        <v>1593</v>
      </c>
      <c r="C302" s="67">
        <v>5</v>
      </c>
      <c r="D302" s="67" t="s">
        <v>1433</v>
      </c>
    </row>
    <row r="303" spans="1:4" ht="13.5" customHeight="1" x14ac:dyDescent="0.35">
      <c r="A303" s="63" t="s">
        <v>152</v>
      </c>
      <c r="B303" s="64" t="s">
        <v>1594</v>
      </c>
      <c r="C303" s="67">
        <v>5</v>
      </c>
      <c r="D303" s="67" t="s">
        <v>1433</v>
      </c>
    </row>
    <row r="304" spans="1:4" ht="13.4" customHeight="1" x14ac:dyDescent="0.35">
      <c r="A304" s="63" t="s">
        <v>643</v>
      </c>
      <c r="B304" s="64" t="s">
        <v>2141</v>
      </c>
      <c r="C304" s="67">
        <v>6</v>
      </c>
      <c r="D304" s="67" t="s">
        <v>2087</v>
      </c>
    </row>
    <row r="305" spans="1:4" ht="13.5" customHeight="1" x14ac:dyDescent="0.35">
      <c r="A305" s="63" t="s">
        <v>303</v>
      </c>
      <c r="B305" s="64" t="s">
        <v>1595</v>
      </c>
      <c r="C305" s="67">
        <v>5</v>
      </c>
      <c r="D305" s="67" t="s">
        <v>1433</v>
      </c>
    </row>
    <row r="306" spans="1:4" ht="13.4" customHeight="1" x14ac:dyDescent="0.35">
      <c r="A306" s="63" t="s">
        <v>299</v>
      </c>
      <c r="B306" s="64" t="s">
        <v>1596</v>
      </c>
      <c r="C306" s="67">
        <v>5</v>
      </c>
      <c r="D306" s="67" t="s">
        <v>1433</v>
      </c>
    </row>
    <row r="307" spans="1:4" ht="13.5" customHeight="1" x14ac:dyDescent="0.35">
      <c r="A307" s="63" t="s">
        <v>546</v>
      </c>
      <c r="B307" s="64" t="s">
        <v>1597</v>
      </c>
      <c r="C307" s="67">
        <v>5</v>
      </c>
      <c r="D307" s="67" t="s">
        <v>1433</v>
      </c>
    </row>
    <row r="308" spans="1:4" ht="13.4" customHeight="1" x14ac:dyDescent="0.35">
      <c r="A308" s="63" t="s">
        <v>591</v>
      </c>
      <c r="B308" s="64" t="s">
        <v>1598</v>
      </c>
      <c r="C308" s="67">
        <v>5</v>
      </c>
      <c r="D308" s="67" t="s">
        <v>1433</v>
      </c>
    </row>
    <row r="309" spans="1:4" ht="13.5" customHeight="1" x14ac:dyDescent="0.35">
      <c r="A309" s="63" t="s">
        <v>77</v>
      </c>
      <c r="B309" s="64" t="s">
        <v>2060</v>
      </c>
      <c r="C309" s="67">
        <v>3</v>
      </c>
      <c r="D309" s="67" t="s">
        <v>2040</v>
      </c>
    </row>
    <row r="310" spans="1:4" ht="13.4" customHeight="1" x14ac:dyDescent="0.35">
      <c r="A310" s="63" t="s">
        <v>358</v>
      </c>
      <c r="B310" s="64" t="s">
        <v>1599</v>
      </c>
      <c r="C310" s="67">
        <v>5</v>
      </c>
      <c r="D310" s="67" t="s">
        <v>1433</v>
      </c>
    </row>
    <row r="311" spans="1:4" ht="13.5" customHeight="1" x14ac:dyDescent="0.35">
      <c r="A311" s="63" t="s">
        <v>507</v>
      </c>
      <c r="B311" s="64" t="s">
        <v>1958</v>
      </c>
      <c r="C311" s="67">
        <v>4</v>
      </c>
      <c r="D311" s="67" t="s">
        <v>1883</v>
      </c>
    </row>
    <row r="312" spans="1:4" ht="13.4" customHeight="1" x14ac:dyDescent="0.35">
      <c r="A312" s="63" t="s">
        <v>486</v>
      </c>
      <c r="B312" s="64" t="s">
        <v>1959</v>
      </c>
      <c r="C312" s="67">
        <v>4</v>
      </c>
      <c r="D312" s="67" t="s">
        <v>1883</v>
      </c>
    </row>
    <row r="313" spans="1:4" ht="13.4" customHeight="1" x14ac:dyDescent="0.35">
      <c r="A313" s="63" t="s">
        <v>323</v>
      </c>
      <c r="B313" s="64" t="s">
        <v>2142</v>
      </c>
      <c r="C313" s="67">
        <v>6</v>
      </c>
      <c r="D313" s="67" t="s">
        <v>2087</v>
      </c>
    </row>
    <row r="314" spans="1:4" ht="13.4" customHeight="1" x14ac:dyDescent="0.35">
      <c r="A314" s="63" t="s">
        <v>607</v>
      </c>
      <c r="B314" s="64" t="s">
        <v>1600</v>
      </c>
      <c r="C314" s="67">
        <v>5</v>
      </c>
      <c r="D314" s="67" t="s">
        <v>1433</v>
      </c>
    </row>
    <row r="315" spans="1:4" ht="13.5" customHeight="1" x14ac:dyDescent="0.35">
      <c r="A315" s="63" t="s">
        <v>43</v>
      </c>
      <c r="B315" s="64" t="s">
        <v>2061</v>
      </c>
      <c r="C315" s="67">
        <v>3</v>
      </c>
      <c r="D315" s="67" t="s">
        <v>2040</v>
      </c>
    </row>
    <row r="316" spans="1:4" ht="13.4" customHeight="1" x14ac:dyDescent="0.35">
      <c r="A316" s="63" t="s">
        <v>184</v>
      </c>
      <c r="B316" s="64" t="s">
        <v>1601</v>
      </c>
      <c r="C316" s="67">
        <v>5</v>
      </c>
      <c r="D316" s="67" t="s">
        <v>1433</v>
      </c>
    </row>
    <row r="317" spans="1:4" ht="13.5" customHeight="1" x14ac:dyDescent="0.35">
      <c r="A317" s="63" t="s">
        <v>359</v>
      </c>
      <c r="B317" s="64" t="s">
        <v>1602</v>
      </c>
      <c r="C317" s="67">
        <v>5</v>
      </c>
      <c r="D317" s="67" t="s">
        <v>1433</v>
      </c>
    </row>
    <row r="318" spans="1:4" ht="13.4" customHeight="1" x14ac:dyDescent="0.35">
      <c r="A318" s="63" t="s">
        <v>635</v>
      </c>
      <c r="B318" s="64" t="s">
        <v>2143</v>
      </c>
      <c r="C318" s="67">
        <v>6</v>
      </c>
      <c r="D318" s="67" t="s">
        <v>2087</v>
      </c>
    </row>
    <row r="319" spans="1:4" ht="13.5" customHeight="1" x14ac:dyDescent="0.35">
      <c r="A319" s="63" t="s">
        <v>167</v>
      </c>
      <c r="B319" s="64" t="s">
        <v>2144</v>
      </c>
      <c r="C319" s="67">
        <v>6</v>
      </c>
      <c r="D319" s="67" t="s">
        <v>2087</v>
      </c>
    </row>
    <row r="320" spans="1:4" ht="13.4" customHeight="1" x14ac:dyDescent="0.35">
      <c r="A320" s="63" t="s">
        <v>400</v>
      </c>
      <c r="B320" s="64" t="s">
        <v>1603</v>
      </c>
      <c r="C320" s="67">
        <v>5</v>
      </c>
      <c r="D320" s="67" t="s">
        <v>1433</v>
      </c>
    </row>
    <row r="321" spans="1:4" ht="13.5" customHeight="1" x14ac:dyDescent="0.35">
      <c r="A321" s="63" t="s">
        <v>164</v>
      </c>
      <c r="B321" s="64" t="s">
        <v>1604</v>
      </c>
      <c r="C321" s="67">
        <v>5</v>
      </c>
      <c r="D321" s="67" t="s">
        <v>1433</v>
      </c>
    </row>
    <row r="322" spans="1:4" ht="13.4" customHeight="1" x14ac:dyDescent="0.35">
      <c r="A322" s="63" t="s">
        <v>106</v>
      </c>
      <c r="B322" s="64" t="s">
        <v>1605</v>
      </c>
      <c r="C322" s="67">
        <v>5</v>
      </c>
      <c r="D322" s="67" t="s">
        <v>1433</v>
      </c>
    </row>
    <row r="323" spans="1:4" ht="13.5" customHeight="1" x14ac:dyDescent="0.35">
      <c r="A323" s="63" t="s">
        <v>560</v>
      </c>
      <c r="B323" s="64" t="s">
        <v>2145</v>
      </c>
      <c r="C323" s="67">
        <v>6</v>
      </c>
      <c r="D323" s="67" t="s">
        <v>2087</v>
      </c>
    </row>
    <row r="324" spans="1:4" ht="13.4" customHeight="1" x14ac:dyDescent="0.35">
      <c r="A324" s="63" t="s">
        <v>595</v>
      </c>
      <c r="B324" s="64" t="s">
        <v>1606</v>
      </c>
      <c r="C324" s="67">
        <v>5</v>
      </c>
      <c r="D324" s="67" t="s">
        <v>1433</v>
      </c>
    </row>
    <row r="325" spans="1:4" ht="13.5" customHeight="1" x14ac:dyDescent="0.35">
      <c r="A325" s="63" t="s">
        <v>391</v>
      </c>
      <c r="B325" s="64" t="s">
        <v>2062</v>
      </c>
      <c r="C325" s="67">
        <v>3</v>
      </c>
      <c r="D325" s="67" t="s">
        <v>2040</v>
      </c>
    </row>
    <row r="326" spans="1:4" ht="13.4" customHeight="1" x14ac:dyDescent="0.35">
      <c r="A326" s="63" t="s">
        <v>224</v>
      </c>
      <c r="B326" s="64" t="s">
        <v>1960</v>
      </c>
      <c r="C326" s="67">
        <v>4</v>
      </c>
      <c r="D326" s="67" t="s">
        <v>1883</v>
      </c>
    </row>
    <row r="327" spans="1:4" ht="13.5" customHeight="1" x14ac:dyDescent="0.35">
      <c r="A327" s="63" t="s">
        <v>158</v>
      </c>
      <c r="B327" s="64" t="s">
        <v>2063</v>
      </c>
      <c r="C327" s="67">
        <v>3</v>
      </c>
      <c r="D327" s="67" t="s">
        <v>2040</v>
      </c>
    </row>
    <row r="328" spans="1:4" ht="13.4" customHeight="1" x14ac:dyDescent="0.35">
      <c r="A328" s="63" t="s">
        <v>363</v>
      </c>
      <c r="B328" s="64" t="s">
        <v>1607</v>
      </c>
      <c r="C328" s="67">
        <v>5</v>
      </c>
      <c r="D328" s="67" t="s">
        <v>1433</v>
      </c>
    </row>
    <row r="329" spans="1:4" ht="13.5" customHeight="1" x14ac:dyDescent="0.35">
      <c r="A329" s="63" t="s">
        <v>608</v>
      </c>
      <c r="B329" s="64" t="s">
        <v>1608</v>
      </c>
      <c r="C329" s="67">
        <v>5</v>
      </c>
      <c r="D329" s="67" t="s">
        <v>1433</v>
      </c>
    </row>
    <row r="330" spans="1:4" ht="13.4" customHeight="1" x14ac:dyDescent="0.35">
      <c r="A330" s="63" t="s">
        <v>171</v>
      </c>
      <c r="B330" s="64" t="s">
        <v>1609</v>
      </c>
      <c r="C330" s="67">
        <v>5</v>
      </c>
      <c r="D330" s="67" t="s">
        <v>1433</v>
      </c>
    </row>
    <row r="331" spans="1:4" ht="13.5" customHeight="1" x14ac:dyDescent="0.35">
      <c r="A331" s="63" t="s">
        <v>203</v>
      </c>
      <c r="B331" s="64" t="s">
        <v>1610</v>
      </c>
      <c r="C331" s="67">
        <v>5</v>
      </c>
      <c r="D331" s="67" t="s">
        <v>1433</v>
      </c>
    </row>
    <row r="332" spans="1:4" ht="13.4" customHeight="1" x14ac:dyDescent="0.35">
      <c r="A332" s="63" t="s">
        <v>673</v>
      </c>
      <c r="B332" s="64" t="s">
        <v>1611</v>
      </c>
      <c r="C332" s="67">
        <v>5</v>
      </c>
      <c r="D332" s="67" t="s">
        <v>1433</v>
      </c>
    </row>
    <row r="333" spans="1:4" ht="13.5" customHeight="1" x14ac:dyDescent="0.35">
      <c r="A333" s="63" t="s">
        <v>159</v>
      </c>
      <c r="B333" s="64" t="s">
        <v>1612</v>
      </c>
      <c r="C333" s="67">
        <v>5</v>
      </c>
      <c r="D333" s="67" t="s">
        <v>1433</v>
      </c>
    </row>
    <row r="334" spans="1:4" ht="13.4" customHeight="1" x14ac:dyDescent="0.35">
      <c r="A334" s="63" t="s">
        <v>592</v>
      </c>
      <c r="B334" s="64" t="s">
        <v>1613</v>
      </c>
      <c r="C334" s="67">
        <v>5</v>
      </c>
      <c r="D334" s="67" t="s">
        <v>1433</v>
      </c>
    </row>
    <row r="335" spans="1:4" ht="13.5" customHeight="1" x14ac:dyDescent="0.35">
      <c r="A335" s="63" t="s">
        <v>435</v>
      </c>
      <c r="B335" s="64" t="s">
        <v>2064</v>
      </c>
      <c r="C335" s="67">
        <v>3</v>
      </c>
      <c r="D335" s="67" t="s">
        <v>2040</v>
      </c>
    </row>
    <row r="336" spans="1:4" ht="13.4" customHeight="1" x14ac:dyDescent="0.35">
      <c r="A336" s="63" t="s">
        <v>415</v>
      </c>
      <c r="B336" s="64" t="s">
        <v>1961</v>
      </c>
      <c r="C336" s="67">
        <v>4</v>
      </c>
      <c r="D336" s="67" t="s">
        <v>1883</v>
      </c>
    </row>
    <row r="337" spans="1:4" ht="13.5" customHeight="1" x14ac:dyDescent="0.35">
      <c r="A337" s="63" t="s">
        <v>288</v>
      </c>
      <c r="B337" s="64" t="s">
        <v>1614</v>
      </c>
      <c r="C337" s="67">
        <v>5</v>
      </c>
      <c r="D337" s="67" t="s">
        <v>1433</v>
      </c>
    </row>
    <row r="338" spans="1:4" ht="13.4" customHeight="1" x14ac:dyDescent="0.35">
      <c r="A338" s="63" t="s">
        <v>192</v>
      </c>
      <c r="B338" s="64" t="s">
        <v>1615</v>
      </c>
      <c r="C338" s="67">
        <v>5</v>
      </c>
      <c r="D338" s="67" t="s">
        <v>1433</v>
      </c>
    </row>
    <row r="339" spans="1:4" ht="13.5" customHeight="1" x14ac:dyDescent="0.35">
      <c r="A339" s="63" t="s">
        <v>676</v>
      </c>
      <c r="B339" s="64" t="s">
        <v>1616</v>
      </c>
      <c r="C339" s="67">
        <v>5</v>
      </c>
      <c r="D339" s="67" t="s">
        <v>1433</v>
      </c>
    </row>
    <row r="340" spans="1:4" ht="13.4" customHeight="1" x14ac:dyDescent="0.35">
      <c r="A340" s="63" t="s">
        <v>278</v>
      </c>
      <c r="B340" s="64" t="s">
        <v>1617</v>
      </c>
      <c r="C340" s="67">
        <v>5</v>
      </c>
      <c r="D340" s="67" t="s">
        <v>1433</v>
      </c>
    </row>
    <row r="341" spans="1:4" ht="13.5" customHeight="1" x14ac:dyDescent="0.35">
      <c r="A341" s="63" t="s">
        <v>330</v>
      </c>
      <c r="B341" s="64" t="s">
        <v>1618</v>
      </c>
      <c r="C341" s="67">
        <v>5</v>
      </c>
      <c r="D341" s="67" t="s">
        <v>1433</v>
      </c>
    </row>
    <row r="342" spans="1:4" ht="13.4" customHeight="1" x14ac:dyDescent="0.35">
      <c r="A342" s="63" t="s">
        <v>577</v>
      </c>
      <c r="B342" s="64" t="s">
        <v>1962</v>
      </c>
      <c r="C342" s="67">
        <v>4</v>
      </c>
      <c r="D342" s="67" t="s">
        <v>1883</v>
      </c>
    </row>
    <row r="343" spans="1:4" ht="13.5" customHeight="1" x14ac:dyDescent="0.35">
      <c r="A343" s="63" t="s">
        <v>513</v>
      </c>
      <c r="B343" s="64" t="s">
        <v>1619</v>
      </c>
      <c r="C343" s="67">
        <v>5</v>
      </c>
      <c r="D343" s="67" t="s">
        <v>1433</v>
      </c>
    </row>
    <row r="344" spans="1:4" ht="13.4" customHeight="1" x14ac:dyDescent="0.35">
      <c r="A344" s="63" t="s">
        <v>457</v>
      </c>
      <c r="B344" s="64" t="s">
        <v>1963</v>
      </c>
      <c r="C344" s="67">
        <v>4</v>
      </c>
      <c r="D344" s="67" t="s">
        <v>1883</v>
      </c>
    </row>
    <row r="345" spans="1:4" ht="13.4" customHeight="1" x14ac:dyDescent="0.35">
      <c r="A345" s="63" t="s">
        <v>209</v>
      </c>
      <c r="B345" s="64" t="s">
        <v>1964</v>
      </c>
      <c r="C345" s="67">
        <v>4</v>
      </c>
      <c r="D345" s="67" t="s">
        <v>1883</v>
      </c>
    </row>
    <row r="346" spans="1:4" ht="13.5" customHeight="1" x14ac:dyDescent="0.35">
      <c r="A346" s="63" t="s">
        <v>1620</v>
      </c>
      <c r="B346" s="64" t="s">
        <v>1621</v>
      </c>
      <c r="C346" s="67">
        <v>5</v>
      </c>
      <c r="D346" s="67" t="s">
        <v>1433</v>
      </c>
    </row>
    <row r="347" spans="1:4" ht="13.4" customHeight="1" x14ac:dyDescent="0.35">
      <c r="A347" s="63" t="s">
        <v>368</v>
      </c>
      <c r="B347" s="64" t="s">
        <v>1622</v>
      </c>
      <c r="C347" s="67">
        <v>5</v>
      </c>
      <c r="D347" s="67" t="s">
        <v>1433</v>
      </c>
    </row>
    <row r="348" spans="1:4" ht="13.5" customHeight="1" x14ac:dyDescent="0.35">
      <c r="A348" s="63" t="s">
        <v>580</v>
      </c>
      <c r="B348" s="64" t="s">
        <v>1965</v>
      </c>
      <c r="C348" s="67">
        <v>4</v>
      </c>
      <c r="D348" s="67" t="s">
        <v>1883</v>
      </c>
    </row>
    <row r="349" spans="1:4" ht="13.4" customHeight="1" x14ac:dyDescent="0.35">
      <c r="A349" s="63" t="s">
        <v>235</v>
      </c>
      <c r="B349" s="64" t="s">
        <v>1623</v>
      </c>
      <c r="C349" s="67">
        <v>5</v>
      </c>
      <c r="D349" s="67" t="s">
        <v>1433</v>
      </c>
    </row>
    <row r="350" spans="1:4" ht="13.5" customHeight="1" x14ac:dyDescent="0.35">
      <c r="A350" s="63" t="s">
        <v>331</v>
      </c>
      <c r="B350" s="64" t="s">
        <v>1624</v>
      </c>
      <c r="C350" s="67">
        <v>5</v>
      </c>
      <c r="D350" s="67" t="s">
        <v>1433</v>
      </c>
    </row>
    <row r="351" spans="1:4" ht="13.4" customHeight="1" x14ac:dyDescent="0.35">
      <c r="A351" s="63" t="s">
        <v>320</v>
      </c>
      <c r="B351" s="64" t="s">
        <v>2146</v>
      </c>
      <c r="C351" s="67">
        <v>6</v>
      </c>
      <c r="D351" s="67" t="s">
        <v>2087</v>
      </c>
    </row>
    <row r="352" spans="1:4" ht="13.5" customHeight="1" x14ac:dyDescent="0.35">
      <c r="A352" s="63" t="s">
        <v>307</v>
      </c>
      <c r="B352" s="64" t="s">
        <v>1625</v>
      </c>
      <c r="C352" s="67">
        <v>5</v>
      </c>
      <c r="D352" s="67" t="s">
        <v>1433</v>
      </c>
    </row>
    <row r="353" spans="1:4" ht="13.4" customHeight="1" x14ac:dyDescent="0.35">
      <c r="A353" s="63" t="s">
        <v>204</v>
      </c>
      <c r="B353" s="64" t="s">
        <v>2147</v>
      </c>
      <c r="C353" s="67">
        <v>6</v>
      </c>
      <c r="D353" s="67" t="s">
        <v>2087</v>
      </c>
    </row>
    <row r="354" spans="1:4" ht="13.5" customHeight="1" x14ac:dyDescent="0.35">
      <c r="A354" s="63" t="s">
        <v>526</v>
      </c>
      <c r="B354" s="64" t="s">
        <v>1626</v>
      </c>
      <c r="C354" s="67">
        <v>5</v>
      </c>
      <c r="D354" s="67" t="s">
        <v>1433</v>
      </c>
    </row>
    <row r="355" spans="1:4" ht="13.4" customHeight="1" x14ac:dyDescent="0.35">
      <c r="A355" s="63" t="s">
        <v>229</v>
      </c>
      <c r="B355" s="64" t="s">
        <v>1966</v>
      </c>
      <c r="C355" s="67">
        <v>4</v>
      </c>
      <c r="D355" s="67" t="s">
        <v>1883</v>
      </c>
    </row>
    <row r="356" spans="1:4" ht="13.5" customHeight="1" x14ac:dyDescent="0.35">
      <c r="A356" s="63" t="s">
        <v>223</v>
      </c>
      <c r="B356" s="64" t="s">
        <v>1967</v>
      </c>
      <c r="C356" s="67">
        <v>4</v>
      </c>
      <c r="D356" s="67" t="s">
        <v>1883</v>
      </c>
    </row>
    <row r="357" spans="1:4" ht="13.4" customHeight="1" x14ac:dyDescent="0.35">
      <c r="A357" s="63" t="s">
        <v>293</v>
      </c>
      <c r="B357" s="64" t="s">
        <v>2148</v>
      </c>
      <c r="C357" s="67">
        <v>6</v>
      </c>
      <c r="D357" s="67" t="s">
        <v>2087</v>
      </c>
    </row>
    <row r="358" spans="1:4" ht="13.4" customHeight="1" x14ac:dyDescent="0.35">
      <c r="A358" s="63" t="s">
        <v>369</v>
      </c>
      <c r="B358" s="64" t="s">
        <v>1627</v>
      </c>
      <c r="C358" s="67">
        <v>5</v>
      </c>
      <c r="D358" s="67" t="s">
        <v>1433</v>
      </c>
    </row>
    <row r="359" spans="1:4" ht="13.4" customHeight="1" x14ac:dyDescent="0.35">
      <c r="A359" s="63" t="s">
        <v>403</v>
      </c>
      <c r="B359" s="64" t="s">
        <v>1628</v>
      </c>
      <c r="C359" s="67">
        <v>5</v>
      </c>
      <c r="D359" s="67" t="s">
        <v>1433</v>
      </c>
    </row>
    <row r="360" spans="1:4" ht="13.5" customHeight="1" x14ac:dyDescent="0.35">
      <c r="A360" s="63" t="s">
        <v>626</v>
      </c>
      <c r="B360" s="64" t="s">
        <v>1968</v>
      </c>
      <c r="C360" s="67">
        <v>4</v>
      </c>
      <c r="D360" s="67" t="s">
        <v>1883</v>
      </c>
    </row>
    <row r="361" spans="1:4" ht="13.4" customHeight="1" x14ac:dyDescent="0.35">
      <c r="A361" s="63" t="s">
        <v>246</v>
      </c>
      <c r="B361" s="64" t="s">
        <v>1969</v>
      </c>
      <c r="C361" s="67">
        <v>4</v>
      </c>
      <c r="D361" s="67" t="s">
        <v>1883</v>
      </c>
    </row>
    <row r="362" spans="1:4" ht="13.5" customHeight="1" x14ac:dyDescent="0.35">
      <c r="A362" s="63" t="s">
        <v>458</v>
      </c>
      <c r="B362" s="64" t="s">
        <v>1629</v>
      </c>
      <c r="C362" s="67">
        <v>5</v>
      </c>
      <c r="D362" s="67" t="s">
        <v>1433</v>
      </c>
    </row>
    <row r="363" spans="1:4" ht="13.4" customHeight="1" x14ac:dyDescent="0.35">
      <c r="A363" s="63" t="s">
        <v>425</v>
      </c>
      <c r="B363" s="64" t="s">
        <v>2149</v>
      </c>
      <c r="C363" s="67">
        <v>6</v>
      </c>
      <c r="D363" s="67" t="s">
        <v>2087</v>
      </c>
    </row>
    <row r="364" spans="1:4" ht="13.5" customHeight="1" x14ac:dyDescent="0.35">
      <c r="A364" s="63" t="s">
        <v>39</v>
      </c>
      <c r="B364" s="64" t="s">
        <v>1630</v>
      </c>
      <c r="C364" s="67">
        <v>5</v>
      </c>
      <c r="D364" s="67" t="s">
        <v>1433</v>
      </c>
    </row>
    <row r="365" spans="1:4" ht="13.4" customHeight="1" x14ac:dyDescent="0.35">
      <c r="A365" s="63" t="s">
        <v>179</v>
      </c>
      <c r="B365" s="64" t="s">
        <v>1970</v>
      </c>
      <c r="C365" s="67">
        <v>4</v>
      </c>
      <c r="D365" s="67" t="s">
        <v>1883</v>
      </c>
    </row>
    <row r="366" spans="1:4" ht="13.5" customHeight="1" x14ac:dyDescent="0.35">
      <c r="A366" s="63" t="s">
        <v>285</v>
      </c>
      <c r="B366" s="64" t="s">
        <v>1631</v>
      </c>
      <c r="C366" s="67">
        <v>5</v>
      </c>
      <c r="D366" s="67" t="s">
        <v>1433</v>
      </c>
    </row>
    <row r="367" spans="1:4" ht="13.4" customHeight="1" x14ac:dyDescent="0.35">
      <c r="A367" s="63" t="s">
        <v>651</v>
      </c>
      <c r="B367" s="64" t="s">
        <v>2150</v>
      </c>
      <c r="C367" s="67">
        <v>6</v>
      </c>
      <c r="D367" s="67" t="s">
        <v>2087</v>
      </c>
    </row>
    <row r="368" spans="1:4" ht="23.9" customHeight="1" x14ac:dyDescent="0.35">
      <c r="A368" s="63" t="s">
        <v>377</v>
      </c>
      <c r="B368" s="64" t="s">
        <v>1632</v>
      </c>
      <c r="C368" s="67">
        <v>5</v>
      </c>
      <c r="D368" s="67" t="s">
        <v>1433</v>
      </c>
    </row>
    <row r="369" spans="1:4" ht="13.5" customHeight="1" x14ac:dyDescent="0.35">
      <c r="A369" s="63" t="s">
        <v>313</v>
      </c>
      <c r="B369" s="64" t="s">
        <v>2151</v>
      </c>
      <c r="C369" s="67">
        <v>6</v>
      </c>
      <c r="D369" s="67" t="s">
        <v>2087</v>
      </c>
    </row>
    <row r="370" spans="1:4" ht="13.4" customHeight="1" x14ac:dyDescent="0.35">
      <c r="A370" s="63" t="s">
        <v>112</v>
      </c>
      <c r="B370" s="64" t="s">
        <v>1971</v>
      </c>
      <c r="C370" s="67">
        <v>4</v>
      </c>
      <c r="D370" s="67" t="s">
        <v>1883</v>
      </c>
    </row>
    <row r="371" spans="1:4" ht="13.5" customHeight="1" x14ac:dyDescent="0.35">
      <c r="A371" s="63" t="s">
        <v>366</v>
      </c>
      <c r="B371" s="64" t="s">
        <v>1633</v>
      </c>
      <c r="C371" s="67">
        <v>5</v>
      </c>
      <c r="D371" s="67" t="s">
        <v>1433</v>
      </c>
    </row>
    <row r="372" spans="1:4" ht="13.4" customHeight="1" x14ac:dyDescent="0.35">
      <c r="A372" s="63" t="s">
        <v>119</v>
      </c>
      <c r="B372" s="64" t="s">
        <v>1972</v>
      </c>
      <c r="C372" s="67">
        <v>4</v>
      </c>
      <c r="D372" s="67" t="s">
        <v>1883</v>
      </c>
    </row>
    <row r="373" spans="1:4" ht="13.5" customHeight="1" x14ac:dyDescent="0.35">
      <c r="A373" s="63" t="s">
        <v>627</v>
      </c>
      <c r="B373" s="64" t="s">
        <v>1634</v>
      </c>
      <c r="C373" s="67">
        <v>5</v>
      </c>
      <c r="D373" s="67" t="s">
        <v>1433</v>
      </c>
    </row>
    <row r="374" spans="1:4" ht="13.4" customHeight="1" x14ac:dyDescent="0.35">
      <c r="A374" s="63" t="s">
        <v>598</v>
      </c>
      <c r="B374" s="64" t="s">
        <v>1635</v>
      </c>
      <c r="C374" s="67">
        <v>5</v>
      </c>
      <c r="D374" s="67" t="s">
        <v>1433</v>
      </c>
    </row>
    <row r="375" spans="1:4" ht="13.5" customHeight="1" x14ac:dyDescent="0.35">
      <c r="A375" s="63" t="s">
        <v>328</v>
      </c>
      <c r="B375" s="64" t="s">
        <v>2152</v>
      </c>
      <c r="C375" s="67">
        <v>6</v>
      </c>
      <c r="D375" s="67" t="s">
        <v>2087</v>
      </c>
    </row>
    <row r="376" spans="1:4" ht="13.4" customHeight="1" x14ac:dyDescent="0.35">
      <c r="A376" s="63" t="s">
        <v>459</v>
      </c>
      <c r="B376" s="64" t="s">
        <v>1973</v>
      </c>
      <c r="C376" s="67">
        <v>4</v>
      </c>
      <c r="D376" s="67" t="s">
        <v>1883</v>
      </c>
    </row>
    <row r="377" spans="1:4" ht="13.5" customHeight="1" x14ac:dyDescent="0.35">
      <c r="A377" s="63" t="s">
        <v>574</v>
      </c>
      <c r="B377" s="64" t="s">
        <v>2153</v>
      </c>
      <c r="C377" s="67">
        <v>6</v>
      </c>
      <c r="D377" s="67" t="s">
        <v>2087</v>
      </c>
    </row>
    <row r="378" spans="1:4" ht="13.4" customHeight="1" x14ac:dyDescent="0.35">
      <c r="A378" s="63" t="s">
        <v>185</v>
      </c>
      <c r="B378" s="64" t="s">
        <v>1636</v>
      </c>
      <c r="C378" s="67">
        <v>5</v>
      </c>
      <c r="D378" s="67" t="s">
        <v>1433</v>
      </c>
    </row>
    <row r="379" spans="1:4" ht="13.5" customHeight="1" x14ac:dyDescent="0.35">
      <c r="A379" s="63" t="s">
        <v>110</v>
      </c>
      <c r="B379" s="64" t="s">
        <v>1974</v>
      </c>
      <c r="C379" s="67">
        <v>4</v>
      </c>
      <c r="D379" s="67" t="s">
        <v>1883</v>
      </c>
    </row>
    <row r="380" spans="1:4" ht="13.4" customHeight="1" x14ac:dyDescent="0.35">
      <c r="A380" s="63" t="s">
        <v>472</v>
      </c>
      <c r="B380" s="64" t="s">
        <v>1637</v>
      </c>
      <c r="C380" s="67">
        <v>5</v>
      </c>
      <c r="D380" s="67" t="s">
        <v>1433</v>
      </c>
    </row>
    <row r="381" spans="1:4" ht="13.5" customHeight="1" x14ac:dyDescent="0.35">
      <c r="A381" s="63" t="s">
        <v>402</v>
      </c>
      <c r="B381" s="64" t="s">
        <v>1975</v>
      </c>
      <c r="C381" s="67">
        <v>4</v>
      </c>
      <c r="D381" s="67" t="s">
        <v>1883</v>
      </c>
    </row>
    <row r="382" spans="1:4" ht="13.4" customHeight="1" x14ac:dyDescent="0.35">
      <c r="A382" s="63" t="s">
        <v>16</v>
      </c>
      <c r="B382" s="64" t="s">
        <v>1638</v>
      </c>
      <c r="C382" s="67">
        <v>5</v>
      </c>
      <c r="D382" s="67" t="s">
        <v>1433</v>
      </c>
    </row>
    <row r="383" spans="1:4" ht="13.5" customHeight="1" x14ac:dyDescent="0.35">
      <c r="A383" s="63" t="s">
        <v>298</v>
      </c>
      <c r="B383" s="64" t="s">
        <v>2154</v>
      </c>
      <c r="C383" s="67">
        <v>6</v>
      </c>
      <c r="D383" s="67" t="s">
        <v>2087</v>
      </c>
    </row>
    <row r="384" spans="1:4" ht="13.4" customHeight="1" x14ac:dyDescent="0.35">
      <c r="A384" s="63" t="s">
        <v>408</v>
      </c>
      <c r="B384" s="64" t="s">
        <v>1639</v>
      </c>
      <c r="C384" s="67">
        <v>5</v>
      </c>
      <c r="D384" s="67" t="s">
        <v>1433</v>
      </c>
    </row>
    <row r="385" spans="1:4" ht="13.5" customHeight="1" x14ac:dyDescent="0.35">
      <c r="A385" s="63" t="s">
        <v>525</v>
      </c>
      <c r="B385" s="64" t="s">
        <v>1640</v>
      </c>
      <c r="C385" s="67">
        <v>5</v>
      </c>
      <c r="D385" s="67" t="s">
        <v>1433</v>
      </c>
    </row>
    <row r="386" spans="1:4" ht="13.4" customHeight="1" x14ac:dyDescent="0.35">
      <c r="A386" s="63" t="s">
        <v>487</v>
      </c>
      <c r="B386" s="64" t="s">
        <v>1641</v>
      </c>
      <c r="C386" s="67">
        <v>5</v>
      </c>
      <c r="D386" s="67" t="s">
        <v>1433</v>
      </c>
    </row>
    <row r="387" spans="1:4" ht="13.5" customHeight="1" x14ac:dyDescent="0.35">
      <c r="A387" s="63" t="s">
        <v>388</v>
      </c>
      <c r="B387" s="64" t="s">
        <v>2065</v>
      </c>
      <c r="C387" s="67">
        <v>3</v>
      </c>
      <c r="D387" s="67" t="s">
        <v>2040</v>
      </c>
    </row>
    <row r="388" spans="1:4" ht="13.4" customHeight="1" x14ac:dyDescent="0.35">
      <c r="A388" s="63" t="s">
        <v>417</v>
      </c>
      <c r="B388" s="64" t="s">
        <v>1976</v>
      </c>
      <c r="C388" s="67">
        <v>4</v>
      </c>
      <c r="D388" s="67" t="s">
        <v>1883</v>
      </c>
    </row>
    <row r="389" spans="1:4" ht="13.4" customHeight="1" x14ac:dyDescent="0.35">
      <c r="A389" s="63" t="s">
        <v>137</v>
      </c>
      <c r="B389" s="64" t="s">
        <v>2155</v>
      </c>
      <c r="C389" s="67">
        <v>6</v>
      </c>
      <c r="D389" s="67" t="s">
        <v>2087</v>
      </c>
    </row>
    <row r="390" spans="1:4" ht="13.5" customHeight="1" x14ac:dyDescent="0.35">
      <c r="A390" s="63" t="s">
        <v>523</v>
      </c>
      <c r="B390" s="64" t="s">
        <v>2156</v>
      </c>
      <c r="C390" s="67">
        <v>6</v>
      </c>
      <c r="D390" s="67" t="s">
        <v>2087</v>
      </c>
    </row>
    <row r="391" spans="1:4" ht="13.4" customHeight="1" x14ac:dyDescent="0.35">
      <c r="A391" s="63" t="s">
        <v>316</v>
      </c>
      <c r="B391" s="64" t="s">
        <v>2157</v>
      </c>
      <c r="C391" s="67">
        <v>6</v>
      </c>
      <c r="D391" s="67" t="s">
        <v>2087</v>
      </c>
    </row>
    <row r="392" spans="1:4" ht="13.5" customHeight="1" x14ac:dyDescent="0.35">
      <c r="A392" s="63" t="s">
        <v>168</v>
      </c>
      <c r="B392" s="64" t="s">
        <v>1642</v>
      </c>
      <c r="C392" s="67">
        <v>5</v>
      </c>
      <c r="D392" s="67" t="s">
        <v>1433</v>
      </c>
    </row>
    <row r="393" spans="1:4" ht="13.4" customHeight="1" x14ac:dyDescent="0.35">
      <c r="A393" s="63" t="s">
        <v>389</v>
      </c>
      <c r="B393" s="64" t="s">
        <v>1643</v>
      </c>
      <c r="C393" s="67">
        <v>5</v>
      </c>
      <c r="D393" s="67" t="s">
        <v>1433</v>
      </c>
    </row>
    <row r="394" spans="1:4" ht="13.5" customHeight="1" x14ac:dyDescent="0.35">
      <c r="A394" s="63" t="s">
        <v>1644</v>
      </c>
      <c r="B394" s="64" t="s">
        <v>1645</v>
      </c>
      <c r="C394" s="67">
        <v>5</v>
      </c>
      <c r="D394" s="67" t="s">
        <v>1433</v>
      </c>
    </row>
    <row r="395" spans="1:4" ht="13.4" customHeight="1" x14ac:dyDescent="0.35">
      <c r="A395" s="63" t="s">
        <v>390</v>
      </c>
      <c r="B395" s="64" t="s">
        <v>1646</v>
      </c>
      <c r="C395" s="67">
        <v>5</v>
      </c>
      <c r="D395" s="67" t="s">
        <v>1433</v>
      </c>
    </row>
    <row r="396" spans="1:4" ht="13.5" customHeight="1" x14ac:dyDescent="0.35">
      <c r="A396" s="63" t="s">
        <v>536</v>
      </c>
      <c r="B396" s="64" t="s">
        <v>2158</v>
      </c>
      <c r="C396" s="67">
        <v>6</v>
      </c>
      <c r="D396" s="67" t="s">
        <v>2087</v>
      </c>
    </row>
    <row r="397" spans="1:4" ht="13.4" customHeight="1" x14ac:dyDescent="0.35">
      <c r="A397" s="63" t="s">
        <v>581</v>
      </c>
      <c r="B397" s="64" t="s">
        <v>1977</v>
      </c>
      <c r="C397" s="67">
        <v>4</v>
      </c>
      <c r="D397" s="67" t="s">
        <v>1883</v>
      </c>
    </row>
    <row r="398" spans="1:4" ht="13.5" customHeight="1" x14ac:dyDescent="0.35">
      <c r="A398" s="63" t="s">
        <v>63</v>
      </c>
      <c r="B398" s="64" t="s">
        <v>1647</v>
      </c>
      <c r="C398" s="67">
        <v>5</v>
      </c>
      <c r="D398" s="67" t="s">
        <v>1433</v>
      </c>
    </row>
    <row r="399" spans="1:4" ht="13.4" customHeight="1" x14ac:dyDescent="0.35">
      <c r="A399" s="63" t="s">
        <v>169</v>
      </c>
      <c r="B399" s="64" t="s">
        <v>1978</v>
      </c>
      <c r="C399" s="67">
        <v>4</v>
      </c>
      <c r="D399" s="67" t="s">
        <v>1883</v>
      </c>
    </row>
    <row r="400" spans="1:4" ht="13.5" customHeight="1" x14ac:dyDescent="0.35">
      <c r="A400" s="63" t="s">
        <v>418</v>
      </c>
      <c r="B400" s="64" t="s">
        <v>1979</v>
      </c>
      <c r="C400" s="67">
        <v>4</v>
      </c>
      <c r="D400" s="67" t="s">
        <v>1883</v>
      </c>
    </row>
    <row r="401" spans="1:4" ht="13.4" customHeight="1" x14ac:dyDescent="0.35">
      <c r="A401" s="63" t="s">
        <v>460</v>
      </c>
      <c r="B401" s="64" t="s">
        <v>1980</v>
      </c>
      <c r="C401" s="67">
        <v>4</v>
      </c>
      <c r="D401" s="67" t="s">
        <v>1883</v>
      </c>
    </row>
    <row r="402" spans="1:4" ht="13.4" customHeight="1" x14ac:dyDescent="0.35">
      <c r="A402" s="63" t="s">
        <v>243</v>
      </c>
      <c r="B402" s="64" t="s">
        <v>1981</v>
      </c>
      <c r="C402" s="67">
        <v>4</v>
      </c>
      <c r="D402" s="67" t="s">
        <v>1883</v>
      </c>
    </row>
    <row r="403" spans="1:4" ht="13.4" customHeight="1" x14ac:dyDescent="0.35">
      <c r="A403" s="63" t="s">
        <v>214</v>
      </c>
      <c r="B403" s="64" t="s">
        <v>1982</v>
      </c>
      <c r="C403" s="67">
        <v>4</v>
      </c>
      <c r="D403" s="67" t="s">
        <v>1883</v>
      </c>
    </row>
    <row r="404" spans="1:4" ht="13.5" customHeight="1" x14ac:dyDescent="0.35">
      <c r="A404" s="63" t="s">
        <v>236</v>
      </c>
      <c r="B404" s="64" t="s">
        <v>1983</v>
      </c>
      <c r="C404" s="67">
        <v>4</v>
      </c>
      <c r="D404" s="67" t="s">
        <v>1883</v>
      </c>
    </row>
    <row r="405" spans="1:4" ht="13.4" customHeight="1" x14ac:dyDescent="0.35">
      <c r="A405" s="63" t="s">
        <v>652</v>
      </c>
      <c r="B405" s="64" t="s">
        <v>2159</v>
      </c>
      <c r="C405" s="67">
        <v>6</v>
      </c>
      <c r="D405" s="67" t="s">
        <v>2087</v>
      </c>
    </row>
    <row r="406" spans="1:4" ht="13.5" customHeight="1" x14ac:dyDescent="0.35">
      <c r="A406" s="63" t="s">
        <v>1648</v>
      </c>
      <c r="B406" s="64" t="s">
        <v>1649</v>
      </c>
      <c r="C406" s="67">
        <v>5</v>
      </c>
      <c r="D406" s="67" t="s">
        <v>1433</v>
      </c>
    </row>
    <row r="407" spans="1:4" ht="13.4" customHeight="1" x14ac:dyDescent="0.35">
      <c r="A407" s="63" t="s">
        <v>1650</v>
      </c>
      <c r="B407" s="64" t="s">
        <v>1651</v>
      </c>
      <c r="C407" s="67">
        <v>5</v>
      </c>
      <c r="D407" s="67" t="s">
        <v>1433</v>
      </c>
    </row>
    <row r="408" spans="1:4" ht="13.5" customHeight="1" x14ac:dyDescent="0.35">
      <c r="A408" s="63" t="s">
        <v>522</v>
      </c>
      <c r="B408" s="64" t="s">
        <v>2160</v>
      </c>
      <c r="C408" s="67">
        <v>6</v>
      </c>
      <c r="D408" s="67" t="s">
        <v>2087</v>
      </c>
    </row>
    <row r="409" spans="1:4" ht="13.4" customHeight="1" x14ac:dyDescent="0.35">
      <c r="A409" s="63" t="s">
        <v>656</v>
      </c>
      <c r="B409" s="64" t="s">
        <v>2066</v>
      </c>
      <c r="C409" s="67">
        <v>3</v>
      </c>
      <c r="D409" s="67" t="s">
        <v>2040</v>
      </c>
    </row>
    <row r="410" spans="1:4" ht="13.5" customHeight="1" x14ac:dyDescent="0.35">
      <c r="A410" s="63" t="s">
        <v>443</v>
      </c>
      <c r="B410" s="64" t="s">
        <v>2161</v>
      </c>
      <c r="C410" s="67">
        <v>6</v>
      </c>
      <c r="D410" s="67" t="s">
        <v>2087</v>
      </c>
    </row>
    <row r="411" spans="1:4" ht="13.4" customHeight="1" x14ac:dyDescent="0.35">
      <c r="A411" s="63" t="s">
        <v>378</v>
      </c>
      <c r="B411" s="64" t="s">
        <v>1652</v>
      </c>
      <c r="C411" s="67">
        <v>5</v>
      </c>
      <c r="D411" s="67" t="s">
        <v>1433</v>
      </c>
    </row>
    <row r="412" spans="1:4" ht="13.5" customHeight="1" x14ac:dyDescent="0.35">
      <c r="A412" s="63" t="s">
        <v>343</v>
      </c>
      <c r="B412" s="64" t="s">
        <v>2162</v>
      </c>
      <c r="C412" s="67">
        <v>6</v>
      </c>
      <c r="D412" s="67" t="s">
        <v>2087</v>
      </c>
    </row>
    <row r="413" spans="1:4" ht="23.9" customHeight="1" x14ac:dyDescent="0.35">
      <c r="A413" s="63" t="s">
        <v>312</v>
      </c>
      <c r="B413" s="64" t="s">
        <v>2163</v>
      </c>
      <c r="C413" s="67">
        <v>6</v>
      </c>
      <c r="D413" s="67" t="s">
        <v>2087</v>
      </c>
    </row>
    <row r="414" spans="1:4" ht="13.4" customHeight="1" x14ac:dyDescent="0.35">
      <c r="A414" s="63" t="s">
        <v>107</v>
      </c>
      <c r="B414" s="64" t="s">
        <v>1653</v>
      </c>
      <c r="C414" s="67">
        <v>5</v>
      </c>
      <c r="D414" s="67" t="s">
        <v>1433</v>
      </c>
    </row>
    <row r="415" spans="1:4" ht="13.5" customHeight="1" x14ac:dyDescent="0.35">
      <c r="A415" s="63" t="s">
        <v>599</v>
      </c>
      <c r="B415" s="64" t="s">
        <v>1654</v>
      </c>
      <c r="C415" s="67">
        <v>5</v>
      </c>
      <c r="D415" s="67" t="s">
        <v>1433</v>
      </c>
    </row>
    <row r="416" spans="1:4" ht="13.4" customHeight="1" x14ac:dyDescent="0.35">
      <c r="A416" s="63" t="s">
        <v>658</v>
      </c>
      <c r="B416" s="64" t="s">
        <v>1655</v>
      </c>
      <c r="C416" s="67">
        <v>5</v>
      </c>
      <c r="D416" s="67" t="s">
        <v>1433</v>
      </c>
    </row>
    <row r="417" spans="1:4" ht="13.5" customHeight="1" x14ac:dyDescent="0.35">
      <c r="A417" s="63" t="s">
        <v>1656</v>
      </c>
      <c r="B417" s="64" t="s">
        <v>1657</v>
      </c>
      <c r="C417" s="67">
        <v>5</v>
      </c>
      <c r="D417" s="67" t="s">
        <v>1433</v>
      </c>
    </row>
    <row r="418" spans="1:4" ht="13.4" customHeight="1" x14ac:dyDescent="0.35">
      <c r="A418" s="63" t="s">
        <v>1816</v>
      </c>
      <c r="B418" s="64" t="s">
        <v>1817</v>
      </c>
      <c r="C418" s="67">
        <v>1</v>
      </c>
      <c r="D418" s="67" t="s">
        <v>1818</v>
      </c>
    </row>
    <row r="419" spans="1:4" ht="13.5" customHeight="1" x14ac:dyDescent="0.35">
      <c r="A419" s="63" t="s">
        <v>1819</v>
      </c>
      <c r="B419" s="64" t="s">
        <v>1820</v>
      </c>
      <c r="C419" s="67">
        <v>1</v>
      </c>
      <c r="D419" s="67" t="s">
        <v>1818</v>
      </c>
    </row>
    <row r="420" spans="1:4" ht="13.4" customHeight="1" x14ac:dyDescent="0.35">
      <c r="A420" s="63" t="s">
        <v>1821</v>
      </c>
      <c r="B420" s="64" t="s">
        <v>1822</v>
      </c>
      <c r="C420" s="67">
        <v>1</v>
      </c>
      <c r="D420" s="67" t="s">
        <v>1818</v>
      </c>
    </row>
    <row r="421" spans="1:4" ht="13.5" customHeight="1" x14ac:dyDescent="0.35">
      <c r="A421" s="63" t="s">
        <v>1823</v>
      </c>
      <c r="B421" s="64" t="s">
        <v>1824</v>
      </c>
      <c r="C421" s="67">
        <v>1</v>
      </c>
      <c r="D421" s="67" t="s">
        <v>1818</v>
      </c>
    </row>
    <row r="422" spans="1:4" ht="13.4" customHeight="1" x14ac:dyDescent="0.35">
      <c r="A422" s="63" t="s">
        <v>1825</v>
      </c>
      <c r="B422" s="64" t="s">
        <v>1826</v>
      </c>
      <c r="C422" s="67">
        <v>1</v>
      </c>
      <c r="D422" s="67" t="s">
        <v>1818</v>
      </c>
    </row>
    <row r="423" spans="1:4" ht="13.5" customHeight="1" x14ac:dyDescent="0.35">
      <c r="A423" s="63" t="s">
        <v>1827</v>
      </c>
      <c r="B423" s="64" t="s">
        <v>1828</v>
      </c>
      <c r="C423" s="67">
        <v>1</v>
      </c>
      <c r="D423" s="67" t="s">
        <v>1818</v>
      </c>
    </row>
    <row r="424" spans="1:4" ht="13.4" customHeight="1" x14ac:dyDescent="0.35">
      <c r="A424" s="63" t="s">
        <v>1829</v>
      </c>
      <c r="B424" s="64" t="s">
        <v>1830</v>
      </c>
      <c r="C424" s="67">
        <v>1</v>
      </c>
      <c r="D424" s="67" t="s">
        <v>1818</v>
      </c>
    </row>
    <row r="425" spans="1:4" ht="13.5" customHeight="1" x14ac:dyDescent="0.35">
      <c r="A425" s="63" t="s">
        <v>1831</v>
      </c>
      <c r="B425" s="64" t="s">
        <v>1832</v>
      </c>
      <c r="C425" s="67">
        <v>1</v>
      </c>
      <c r="D425" s="67" t="s">
        <v>1818</v>
      </c>
    </row>
    <row r="426" spans="1:4" ht="13.4" customHeight="1" x14ac:dyDescent="0.35">
      <c r="A426" s="63" t="s">
        <v>1833</v>
      </c>
      <c r="B426" s="64" t="s">
        <v>1834</v>
      </c>
      <c r="C426" s="67">
        <v>1</v>
      </c>
      <c r="D426" s="67" t="s">
        <v>1818</v>
      </c>
    </row>
    <row r="427" spans="1:4" ht="13.5" customHeight="1" x14ac:dyDescent="0.35">
      <c r="A427" s="63" t="s">
        <v>1835</v>
      </c>
      <c r="B427" s="64" t="s">
        <v>1836</v>
      </c>
      <c r="C427" s="67">
        <v>1</v>
      </c>
      <c r="D427" s="67" t="s">
        <v>1818</v>
      </c>
    </row>
    <row r="428" spans="1:4" ht="13.4" customHeight="1" x14ac:dyDescent="0.35">
      <c r="A428" s="63" t="s">
        <v>1837</v>
      </c>
      <c r="B428" s="64" t="s">
        <v>1838</v>
      </c>
      <c r="C428" s="67">
        <v>1</v>
      </c>
      <c r="D428" s="67" t="s">
        <v>1818</v>
      </c>
    </row>
    <row r="429" spans="1:4" ht="13.5" customHeight="1" x14ac:dyDescent="0.35">
      <c r="A429" s="63" t="s">
        <v>1839</v>
      </c>
      <c r="B429" s="64" t="s">
        <v>1840</v>
      </c>
      <c r="C429" s="67">
        <v>1</v>
      </c>
      <c r="D429" s="67" t="s">
        <v>1818</v>
      </c>
    </row>
    <row r="430" spans="1:4" ht="13.4" customHeight="1" x14ac:dyDescent="0.35">
      <c r="A430" s="63" t="s">
        <v>1841</v>
      </c>
      <c r="B430" s="64" t="s">
        <v>1842</v>
      </c>
      <c r="C430" s="67">
        <v>1</v>
      </c>
      <c r="D430" s="67" t="s">
        <v>1818</v>
      </c>
    </row>
    <row r="431" spans="1:4" ht="13.5" customHeight="1" x14ac:dyDescent="0.35">
      <c r="A431" s="63" t="s">
        <v>1843</v>
      </c>
      <c r="B431" s="64" t="s">
        <v>1844</v>
      </c>
      <c r="C431" s="67">
        <v>1</v>
      </c>
      <c r="D431" s="67" t="s">
        <v>1818</v>
      </c>
    </row>
    <row r="432" spans="1:4" ht="13.4" customHeight="1" x14ac:dyDescent="0.35">
      <c r="A432" s="63" t="s">
        <v>1845</v>
      </c>
      <c r="B432" s="64" t="s">
        <v>1846</v>
      </c>
      <c r="C432" s="67">
        <v>1</v>
      </c>
      <c r="D432" s="67" t="s">
        <v>1818</v>
      </c>
    </row>
    <row r="433" spans="1:4" ht="13.4" customHeight="1" x14ac:dyDescent="0.35">
      <c r="A433" s="63" t="s">
        <v>1847</v>
      </c>
      <c r="B433" s="64" t="s">
        <v>1848</v>
      </c>
      <c r="C433" s="67">
        <v>1</v>
      </c>
      <c r="D433" s="67" t="s">
        <v>1818</v>
      </c>
    </row>
    <row r="434" spans="1:4" ht="13.5" customHeight="1" x14ac:dyDescent="0.35">
      <c r="A434" s="63" t="s">
        <v>1849</v>
      </c>
      <c r="B434" s="64" t="s">
        <v>1850</v>
      </c>
      <c r="C434" s="67">
        <v>1</v>
      </c>
      <c r="D434" s="67" t="s">
        <v>1818</v>
      </c>
    </row>
    <row r="435" spans="1:4" ht="13.4" customHeight="1" x14ac:dyDescent="0.35">
      <c r="A435" s="63" t="s">
        <v>1851</v>
      </c>
      <c r="B435" s="64" t="s">
        <v>1852</v>
      </c>
      <c r="C435" s="67">
        <v>1</v>
      </c>
      <c r="D435" s="67" t="s">
        <v>1818</v>
      </c>
    </row>
    <row r="436" spans="1:4" ht="13.5" customHeight="1" x14ac:dyDescent="0.35">
      <c r="A436" s="63" t="s">
        <v>1853</v>
      </c>
      <c r="B436" s="64" t="s">
        <v>1854</v>
      </c>
      <c r="C436" s="67">
        <v>1</v>
      </c>
      <c r="D436" s="67" t="s">
        <v>1818</v>
      </c>
    </row>
    <row r="437" spans="1:4" ht="13.4" customHeight="1" x14ac:dyDescent="0.35">
      <c r="A437" s="63" t="s">
        <v>1855</v>
      </c>
      <c r="B437" s="64" t="s">
        <v>1856</v>
      </c>
      <c r="C437" s="67">
        <v>1</v>
      </c>
      <c r="D437" s="67" t="s">
        <v>1818</v>
      </c>
    </row>
    <row r="438" spans="1:4" ht="13.5" customHeight="1" x14ac:dyDescent="0.35">
      <c r="A438" s="63" t="s">
        <v>1857</v>
      </c>
      <c r="B438" s="64" t="s">
        <v>1858</v>
      </c>
      <c r="C438" s="67">
        <v>1</v>
      </c>
      <c r="D438" s="67" t="s">
        <v>1818</v>
      </c>
    </row>
    <row r="439" spans="1:4" ht="13.4" customHeight="1" x14ac:dyDescent="0.35">
      <c r="A439" s="63" t="s">
        <v>1859</v>
      </c>
      <c r="B439" s="64" t="s">
        <v>1860</v>
      </c>
      <c r="C439" s="67">
        <v>1</v>
      </c>
      <c r="D439" s="67" t="s">
        <v>1818</v>
      </c>
    </row>
    <row r="440" spans="1:4" ht="13.5" customHeight="1" x14ac:dyDescent="0.35">
      <c r="A440" s="63" t="s">
        <v>1861</v>
      </c>
      <c r="B440" s="64" t="s">
        <v>1862</v>
      </c>
      <c r="C440" s="67">
        <v>1</v>
      </c>
      <c r="D440" s="67" t="s">
        <v>1818</v>
      </c>
    </row>
    <row r="441" spans="1:4" ht="13.4" customHeight="1" x14ac:dyDescent="0.35">
      <c r="A441" s="63" t="s">
        <v>1863</v>
      </c>
      <c r="B441" s="64" t="s">
        <v>1864</v>
      </c>
      <c r="C441" s="67">
        <v>1</v>
      </c>
      <c r="D441" s="67" t="s">
        <v>1818</v>
      </c>
    </row>
    <row r="442" spans="1:4" ht="13.5" customHeight="1" x14ac:dyDescent="0.35">
      <c r="A442" s="63" t="s">
        <v>1865</v>
      </c>
      <c r="B442" s="64" t="s">
        <v>1866</v>
      </c>
      <c r="C442" s="67">
        <v>1</v>
      </c>
      <c r="D442" s="67" t="s">
        <v>1818</v>
      </c>
    </row>
    <row r="443" spans="1:4" ht="13.4" customHeight="1" x14ac:dyDescent="0.35">
      <c r="A443" s="63" t="s">
        <v>1867</v>
      </c>
      <c r="B443" s="64" t="s">
        <v>1868</v>
      </c>
      <c r="C443" s="67">
        <v>1</v>
      </c>
      <c r="D443" s="67" t="s">
        <v>1818</v>
      </c>
    </row>
    <row r="444" spans="1:4" ht="13.5" customHeight="1" x14ac:dyDescent="0.35">
      <c r="A444" s="63" t="s">
        <v>1869</v>
      </c>
      <c r="B444" s="64" t="s">
        <v>1870</v>
      </c>
      <c r="C444" s="67">
        <v>1</v>
      </c>
      <c r="D444" s="67" t="s">
        <v>1818</v>
      </c>
    </row>
    <row r="445" spans="1:4" ht="13.4" customHeight="1" x14ac:dyDescent="0.35">
      <c r="A445" s="63" t="s">
        <v>1871</v>
      </c>
      <c r="B445" s="64" t="s">
        <v>1872</v>
      </c>
      <c r="C445" s="67">
        <v>1</v>
      </c>
      <c r="D445" s="67" t="s">
        <v>1818</v>
      </c>
    </row>
    <row r="446" spans="1:4" ht="13.4" customHeight="1" x14ac:dyDescent="0.35">
      <c r="A446" s="63" t="s">
        <v>1873</v>
      </c>
      <c r="B446" s="64" t="s">
        <v>1874</v>
      </c>
      <c r="C446" s="67">
        <v>1</v>
      </c>
      <c r="D446" s="67" t="s">
        <v>1818</v>
      </c>
    </row>
    <row r="447" spans="1:4" ht="13.4" customHeight="1" x14ac:dyDescent="0.35">
      <c r="A447" s="63" t="s">
        <v>1875</v>
      </c>
      <c r="B447" s="64" t="s">
        <v>1876</v>
      </c>
      <c r="C447" s="67">
        <v>1</v>
      </c>
      <c r="D447" s="67" t="s">
        <v>1818</v>
      </c>
    </row>
    <row r="448" spans="1:4" ht="13.5" customHeight="1" x14ac:dyDescent="0.35">
      <c r="A448" s="63" t="s">
        <v>1877</v>
      </c>
      <c r="B448" s="64" t="s">
        <v>1878</v>
      </c>
      <c r="C448" s="67">
        <v>1</v>
      </c>
      <c r="D448" s="67" t="s">
        <v>1818</v>
      </c>
    </row>
    <row r="449" spans="1:4" ht="13.4" customHeight="1" x14ac:dyDescent="0.35">
      <c r="A449" s="63" t="s">
        <v>1879</v>
      </c>
      <c r="B449" s="64" t="s">
        <v>1880</v>
      </c>
      <c r="C449" s="67">
        <v>1</v>
      </c>
      <c r="D449" s="67" t="s">
        <v>1818</v>
      </c>
    </row>
    <row r="450" spans="1:4" ht="13.5" customHeight="1" x14ac:dyDescent="0.35">
      <c r="A450" s="63" t="s">
        <v>344</v>
      </c>
      <c r="B450" s="64" t="s">
        <v>1658</v>
      </c>
      <c r="C450" s="67">
        <v>5</v>
      </c>
      <c r="D450" s="67" t="s">
        <v>1433</v>
      </c>
    </row>
    <row r="451" spans="1:4" ht="13.4" customHeight="1" x14ac:dyDescent="0.35">
      <c r="A451" s="63" t="s">
        <v>624</v>
      </c>
      <c r="B451" s="64" t="s">
        <v>1984</v>
      </c>
      <c r="C451" s="67">
        <v>4</v>
      </c>
      <c r="D451" s="67" t="s">
        <v>1883</v>
      </c>
    </row>
    <row r="452" spans="1:4" ht="13.5" customHeight="1" x14ac:dyDescent="0.35">
      <c r="A452" s="63" t="s">
        <v>585</v>
      </c>
      <c r="B452" s="64" t="s">
        <v>1659</v>
      </c>
      <c r="C452" s="67">
        <v>5</v>
      </c>
      <c r="D452" s="67" t="s">
        <v>1433</v>
      </c>
    </row>
    <row r="453" spans="1:4" ht="13.4" customHeight="1" x14ac:dyDescent="0.35">
      <c r="A453" s="63" t="s">
        <v>393</v>
      </c>
      <c r="B453" s="64" t="s">
        <v>2067</v>
      </c>
      <c r="C453" s="67">
        <v>3</v>
      </c>
      <c r="D453" s="67" t="s">
        <v>2040</v>
      </c>
    </row>
    <row r="454" spans="1:4" ht="13.5" customHeight="1" x14ac:dyDescent="0.35">
      <c r="A454" s="63" t="s">
        <v>170</v>
      </c>
      <c r="B454" s="64" t="s">
        <v>2164</v>
      </c>
      <c r="C454" s="67">
        <v>6</v>
      </c>
      <c r="D454" s="67" t="s">
        <v>2087</v>
      </c>
    </row>
    <row r="455" spans="1:4" ht="13.4" customHeight="1" x14ac:dyDescent="0.35">
      <c r="A455" s="63" t="s">
        <v>332</v>
      </c>
      <c r="B455" s="64" t="s">
        <v>1660</v>
      </c>
      <c r="C455" s="67">
        <v>5</v>
      </c>
      <c r="D455" s="67" t="s">
        <v>1433</v>
      </c>
    </row>
    <row r="456" spans="1:4" ht="13.5" customHeight="1" x14ac:dyDescent="0.35">
      <c r="A456" s="63" t="s">
        <v>593</v>
      </c>
      <c r="B456" s="64" t="s">
        <v>1985</v>
      </c>
      <c r="C456" s="67">
        <v>4</v>
      </c>
      <c r="D456" s="67" t="s">
        <v>1883</v>
      </c>
    </row>
    <row r="457" spans="1:4" ht="13.4" customHeight="1" x14ac:dyDescent="0.35">
      <c r="A457" s="63" t="s">
        <v>334</v>
      </c>
      <c r="B457" s="64" t="s">
        <v>2068</v>
      </c>
      <c r="C457" s="67">
        <v>3</v>
      </c>
      <c r="D457" s="67" t="s">
        <v>2040</v>
      </c>
    </row>
    <row r="458" spans="1:4" ht="13.5" customHeight="1" x14ac:dyDescent="0.35">
      <c r="A458" s="63" t="s">
        <v>333</v>
      </c>
      <c r="B458" s="64" t="s">
        <v>1661</v>
      </c>
      <c r="C458" s="67">
        <v>5</v>
      </c>
      <c r="D458" s="67" t="s">
        <v>1433</v>
      </c>
    </row>
    <row r="459" spans="1:4" ht="13.4" customHeight="1" x14ac:dyDescent="0.35">
      <c r="A459" s="63" t="s">
        <v>481</v>
      </c>
      <c r="B459" s="64" t="s">
        <v>2165</v>
      </c>
      <c r="C459" s="67">
        <v>6</v>
      </c>
      <c r="D459" s="67" t="s">
        <v>2087</v>
      </c>
    </row>
    <row r="460" spans="1:4" ht="13.5" customHeight="1" x14ac:dyDescent="0.35">
      <c r="A460" s="63" t="s">
        <v>512</v>
      </c>
      <c r="B460" s="64" t="s">
        <v>1662</v>
      </c>
      <c r="C460" s="67">
        <v>5</v>
      </c>
      <c r="D460" s="67" t="s">
        <v>1433</v>
      </c>
    </row>
    <row r="461" spans="1:4" ht="13.4" customHeight="1" x14ac:dyDescent="0.35">
      <c r="A461" s="63" t="s">
        <v>277</v>
      </c>
      <c r="B461" s="64" t="s">
        <v>2166</v>
      </c>
      <c r="C461" s="67">
        <v>6</v>
      </c>
      <c r="D461" s="67" t="s">
        <v>2087</v>
      </c>
    </row>
    <row r="462" spans="1:4" ht="13.5" customHeight="1" x14ac:dyDescent="0.35">
      <c r="A462" s="63" t="s">
        <v>161</v>
      </c>
      <c r="B462" s="64" t="s">
        <v>1663</v>
      </c>
      <c r="C462" s="67">
        <v>5</v>
      </c>
      <c r="D462" s="67" t="s">
        <v>1433</v>
      </c>
    </row>
    <row r="463" spans="1:4" ht="13.4" customHeight="1" x14ac:dyDescent="0.35">
      <c r="A463" s="63" t="s">
        <v>17</v>
      </c>
      <c r="B463" s="64" t="s">
        <v>2167</v>
      </c>
      <c r="C463" s="67">
        <v>6</v>
      </c>
      <c r="D463" s="67" t="s">
        <v>2087</v>
      </c>
    </row>
    <row r="464" spans="1:4" ht="13.5" customHeight="1" x14ac:dyDescent="0.35">
      <c r="A464" s="63" t="s">
        <v>1664</v>
      </c>
      <c r="B464" s="64" t="s">
        <v>1665</v>
      </c>
      <c r="C464" s="67">
        <v>5</v>
      </c>
      <c r="D464" s="67" t="s">
        <v>1433</v>
      </c>
    </row>
    <row r="465" spans="1:4" ht="13.4" customHeight="1" x14ac:dyDescent="0.35">
      <c r="A465" s="63" t="s">
        <v>301</v>
      </c>
      <c r="B465" s="64" t="s">
        <v>2168</v>
      </c>
      <c r="C465" s="67">
        <v>6</v>
      </c>
      <c r="D465" s="67" t="s">
        <v>2087</v>
      </c>
    </row>
    <row r="466" spans="1:4" ht="13.5" customHeight="1" x14ac:dyDescent="0.35">
      <c r="A466" s="63" t="s">
        <v>633</v>
      </c>
      <c r="B466" s="64" t="s">
        <v>1986</v>
      </c>
      <c r="C466" s="67">
        <v>4</v>
      </c>
      <c r="D466" s="67" t="s">
        <v>1883</v>
      </c>
    </row>
    <row r="467" spans="1:4" ht="13.4" customHeight="1" x14ac:dyDescent="0.35">
      <c r="A467" s="63" t="s">
        <v>660</v>
      </c>
      <c r="B467" s="64" t="s">
        <v>2169</v>
      </c>
      <c r="C467" s="67">
        <v>6</v>
      </c>
      <c r="D467" s="67" t="s">
        <v>2087</v>
      </c>
    </row>
    <row r="468" spans="1:4" ht="13.5" customHeight="1" x14ac:dyDescent="0.35">
      <c r="A468" s="63" t="s">
        <v>318</v>
      </c>
      <c r="B468" s="64" t="s">
        <v>2170</v>
      </c>
      <c r="C468" s="67">
        <v>6</v>
      </c>
      <c r="D468" s="67" t="s">
        <v>2087</v>
      </c>
    </row>
    <row r="469" spans="1:4" ht="13.4" customHeight="1" x14ac:dyDescent="0.35">
      <c r="A469" s="63" t="s">
        <v>356</v>
      </c>
      <c r="B469" s="64" t="s">
        <v>1666</v>
      </c>
      <c r="C469" s="67">
        <v>5</v>
      </c>
      <c r="D469" s="67" t="s">
        <v>1433</v>
      </c>
    </row>
    <row r="470" spans="1:4" ht="13.5" customHeight="1" x14ac:dyDescent="0.35">
      <c r="A470" s="63" t="s">
        <v>335</v>
      </c>
      <c r="B470" s="64" t="s">
        <v>1667</v>
      </c>
      <c r="C470" s="67">
        <v>5</v>
      </c>
      <c r="D470" s="67" t="s">
        <v>1433</v>
      </c>
    </row>
    <row r="471" spans="1:4" ht="13.4" customHeight="1" x14ac:dyDescent="0.35">
      <c r="A471" s="63" t="s">
        <v>605</v>
      </c>
      <c r="B471" s="64" t="s">
        <v>1668</v>
      </c>
      <c r="C471" s="67">
        <v>5</v>
      </c>
      <c r="D471" s="67" t="s">
        <v>1433</v>
      </c>
    </row>
    <row r="472" spans="1:4" ht="13.5" customHeight="1" x14ac:dyDescent="0.35">
      <c r="A472" s="63" t="s">
        <v>128</v>
      </c>
      <c r="B472" s="64" t="s">
        <v>1669</v>
      </c>
      <c r="C472" s="67">
        <v>5</v>
      </c>
      <c r="D472" s="67" t="s">
        <v>1433</v>
      </c>
    </row>
    <row r="473" spans="1:4" ht="13.4" customHeight="1" x14ac:dyDescent="0.35">
      <c r="A473" s="63" t="s">
        <v>96</v>
      </c>
      <c r="B473" s="64" t="s">
        <v>1670</v>
      </c>
      <c r="C473" s="67">
        <v>5</v>
      </c>
      <c r="D473" s="67" t="s">
        <v>1433</v>
      </c>
    </row>
    <row r="474" spans="1:4" ht="13.5" customHeight="1" x14ac:dyDescent="0.35">
      <c r="A474" s="63" t="s">
        <v>98</v>
      </c>
      <c r="B474" s="64" t="s">
        <v>1987</v>
      </c>
      <c r="C474" s="67">
        <v>4</v>
      </c>
      <c r="D474" s="67" t="s">
        <v>1883</v>
      </c>
    </row>
    <row r="475" spans="1:4" ht="13.4" customHeight="1" x14ac:dyDescent="0.35">
      <c r="A475" s="63" t="s">
        <v>540</v>
      </c>
      <c r="B475" s="64" t="s">
        <v>2171</v>
      </c>
      <c r="C475" s="67">
        <v>6</v>
      </c>
      <c r="D475" s="67" t="s">
        <v>2087</v>
      </c>
    </row>
    <row r="476" spans="1:4" ht="13.5" customHeight="1" x14ac:dyDescent="0.35">
      <c r="A476" s="63" t="s">
        <v>186</v>
      </c>
      <c r="B476" s="64" t="s">
        <v>1671</v>
      </c>
      <c r="C476" s="67">
        <v>5</v>
      </c>
      <c r="D476" s="67" t="s">
        <v>1433</v>
      </c>
    </row>
    <row r="477" spans="1:4" ht="13.4" customHeight="1" x14ac:dyDescent="0.35">
      <c r="A477" s="63" t="s">
        <v>90</v>
      </c>
      <c r="B477" s="64" t="s">
        <v>1988</v>
      </c>
      <c r="C477" s="67">
        <v>4</v>
      </c>
      <c r="D477" s="67" t="s">
        <v>1883</v>
      </c>
    </row>
    <row r="478" spans="1:4" ht="13.4" customHeight="1" x14ac:dyDescent="0.35">
      <c r="A478" s="63" t="s">
        <v>461</v>
      </c>
      <c r="B478" s="64" t="s">
        <v>1989</v>
      </c>
      <c r="C478" s="67">
        <v>4</v>
      </c>
      <c r="D478" s="67" t="s">
        <v>1883</v>
      </c>
    </row>
    <row r="479" spans="1:4" ht="13.5" customHeight="1" x14ac:dyDescent="0.35">
      <c r="A479" s="63" t="s">
        <v>446</v>
      </c>
      <c r="B479" s="64" t="s">
        <v>1672</v>
      </c>
      <c r="C479" s="67">
        <v>5</v>
      </c>
      <c r="D479" s="67" t="s">
        <v>1433</v>
      </c>
    </row>
    <row r="480" spans="1:4" ht="13.4" customHeight="1" x14ac:dyDescent="0.35">
      <c r="A480" s="63" t="s">
        <v>329</v>
      </c>
      <c r="B480" s="64" t="s">
        <v>1881</v>
      </c>
      <c r="C480" s="67">
        <v>1</v>
      </c>
      <c r="D480" s="67" t="s">
        <v>1818</v>
      </c>
    </row>
    <row r="481" spans="1:4" ht="13.5" customHeight="1" x14ac:dyDescent="0.35">
      <c r="A481" s="63" t="s">
        <v>193</v>
      </c>
      <c r="B481" s="64" t="s">
        <v>1673</v>
      </c>
      <c r="C481" s="67">
        <v>5</v>
      </c>
      <c r="D481" s="67" t="s">
        <v>1433</v>
      </c>
    </row>
    <row r="482" spans="1:4" ht="13.4" customHeight="1" x14ac:dyDescent="0.35">
      <c r="A482" s="63" t="s">
        <v>284</v>
      </c>
      <c r="B482" s="64" t="s">
        <v>2172</v>
      </c>
      <c r="C482" s="67">
        <v>6</v>
      </c>
      <c r="D482" s="67" t="s">
        <v>2087</v>
      </c>
    </row>
    <row r="483" spans="1:4" ht="13.5" customHeight="1" x14ac:dyDescent="0.35">
      <c r="A483" s="63" t="s">
        <v>491</v>
      </c>
      <c r="B483" s="64" t="s">
        <v>1990</v>
      </c>
      <c r="C483" s="67">
        <v>4</v>
      </c>
      <c r="D483" s="67" t="s">
        <v>1883</v>
      </c>
    </row>
    <row r="484" spans="1:4" ht="13.4" customHeight="1" x14ac:dyDescent="0.35">
      <c r="A484" s="63" t="s">
        <v>462</v>
      </c>
      <c r="B484" s="64" t="s">
        <v>1991</v>
      </c>
      <c r="C484" s="67">
        <v>4</v>
      </c>
      <c r="D484" s="67" t="s">
        <v>1883</v>
      </c>
    </row>
    <row r="485" spans="1:4" ht="13.5" customHeight="1" x14ac:dyDescent="0.35">
      <c r="A485" s="63" t="s">
        <v>52</v>
      </c>
      <c r="B485" s="64" t="s">
        <v>2069</v>
      </c>
      <c r="C485" s="67">
        <v>3</v>
      </c>
      <c r="D485" s="67" t="s">
        <v>2040</v>
      </c>
    </row>
    <row r="486" spans="1:4" ht="13.4" customHeight="1" x14ac:dyDescent="0.35">
      <c r="A486" s="63" t="s">
        <v>247</v>
      </c>
      <c r="B486" s="64" t="s">
        <v>1674</v>
      </c>
      <c r="C486" s="67">
        <v>5</v>
      </c>
      <c r="D486" s="67" t="s">
        <v>1433</v>
      </c>
    </row>
    <row r="487" spans="1:4" ht="13.5" customHeight="1" x14ac:dyDescent="0.35">
      <c r="A487" s="63" t="s">
        <v>419</v>
      </c>
      <c r="B487" s="64" t="s">
        <v>1675</v>
      </c>
      <c r="C487" s="67">
        <v>5</v>
      </c>
      <c r="D487" s="67" t="s">
        <v>1433</v>
      </c>
    </row>
    <row r="488" spans="1:4" ht="13.4" customHeight="1" x14ac:dyDescent="0.35">
      <c r="A488" s="63" t="s">
        <v>367</v>
      </c>
      <c r="B488" s="64" t="s">
        <v>1676</v>
      </c>
      <c r="C488" s="67">
        <v>5</v>
      </c>
      <c r="D488" s="67" t="s">
        <v>1433</v>
      </c>
    </row>
    <row r="489" spans="1:4" ht="13.5" customHeight="1" x14ac:dyDescent="0.35">
      <c r="A489" s="63" t="s">
        <v>600</v>
      </c>
      <c r="B489" s="64" t="s">
        <v>1677</v>
      </c>
      <c r="C489" s="67">
        <v>5</v>
      </c>
      <c r="D489" s="67" t="s">
        <v>1433</v>
      </c>
    </row>
    <row r="490" spans="1:4" ht="13.4" customHeight="1" x14ac:dyDescent="0.35">
      <c r="A490" s="63">
        <v>271001</v>
      </c>
      <c r="B490" s="64" t="s">
        <v>1992</v>
      </c>
      <c r="C490" s="67">
        <v>4</v>
      </c>
      <c r="D490" s="67" t="s">
        <v>1883</v>
      </c>
    </row>
    <row r="491" spans="1:4" ht="13.4" customHeight="1" x14ac:dyDescent="0.35">
      <c r="A491" s="63" t="s">
        <v>162</v>
      </c>
      <c r="B491" s="64" t="s">
        <v>2173</v>
      </c>
      <c r="C491" s="67">
        <v>6</v>
      </c>
      <c r="D491" s="67" t="s">
        <v>2087</v>
      </c>
    </row>
    <row r="492" spans="1:4" ht="13.4" customHeight="1" x14ac:dyDescent="0.35">
      <c r="A492" s="63" t="s">
        <v>353</v>
      </c>
      <c r="B492" s="64" t="s">
        <v>1678</v>
      </c>
      <c r="C492" s="67">
        <v>5</v>
      </c>
      <c r="D492" s="67" t="s">
        <v>1433</v>
      </c>
    </row>
    <row r="493" spans="1:4" ht="13.5" customHeight="1" x14ac:dyDescent="0.35">
      <c r="A493" s="63" t="s">
        <v>661</v>
      </c>
      <c r="B493" s="64" t="s">
        <v>1679</v>
      </c>
      <c r="C493" s="67">
        <v>5</v>
      </c>
      <c r="D493" s="67" t="s">
        <v>1433</v>
      </c>
    </row>
    <row r="494" spans="1:4" ht="13.4" customHeight="1" x14ac:dyDescent="0.35">
      <c r="A494" s="63" t="s">
        <v>409</v>
      </c>
      <c r="B494" s="64" t="s">
        <v>1680</v>
      </c>
      <c r="C494" s="67">
        <v>5</v>
      </c>
      <c r="D494" s="67" t="s">
        <v>1433</v>
      </c>
    </row>
    <row r="495" spans="1:4" ht="13.5" customHeight="1" x14ac:dyDescent="0.35">
      <c r="A495" s="63" t="s">
        <v>420</v>
      </c>
      <c r="B495" s="64" t="s">
        <v>1993</v>
      </c>
      <c r="C495" s="67">
        <v>4</v>
      </c>
      <c r="D495" s="67" t="s">
        <v>1883</v>
      </c>
    </row>
    <row r="496" spans="1:4" ht="13.4" customHeight="1" x14ac:dyDescent="0.35">
      <c r="A496" s="63" t="s">
        <v>586</v>
      </c>
      <c r="B496" s="64" t="s">
        <v>1681</v>
      </c>
      <c r="C496" s="67">
        <v>5</v>
      </c>
      <c r="D496" s="67" t="s">
        <v>1433</v>
      </c>
    </row>
    <row r="497" spans="1:4" ht="13.5" customHeight="1" x14ac:dyDescent="0.35">
      <c r="A497" s="63" t="s">
        <v>92</v>
      </c>
      <c r="B497" s="64" t="s">
        <v>1994</v>
      </c>
      <c r="C497" s="67">
        <v>4</v>
      </c>
      <c r="D497" s="67" t="s">
        <v>1883</v>
      </c>
    </row>
    <row r="498" spans="1:4" ht="13.4" customHeight="1" x14ac:dyDescent="0.35">
      <c r="A498" s="63" t="s">
        <v>322</v>
      </c>
      <c r="B498" s="64" t="s">
        <v>2174</v>
      </c>
      <c r="C498" s="67">
        <v>6</v>
      </c>
      <c r="D498" s="67" t="s">
        <v>2087</v>
      </c>
    </row>
    <row r="499" spans="1:4" ht="13.5" customHeight="1" x14ac:dyDescent="0.35">
      <c r="A499" s="63" t="s">
        <v>570</v>
      </c>
      <c r="B499" s="64" t="s">
        <v>2175</v>
      </c>
      <c r="C499" s="67">
        <v>6</v>
      </c>
      <c r="D499" s="67" t="s">
        <v>2087</v>
      </c>
    </row>
    <row r="500" spans="1:4" ht="13.4" customHeight="1" x14ac:dyDescent="0.35">
      <c r="A500" s="63" t="s">
        <v>629</v>
      </c>
      <c r="B500" s="64" t="s">
        <v>1682</v>
      </c>
      <c r="C500" s="67">
        <v>5</v>
      </c>
      <c r="D500" s="67" t="s">
        <v>1433</v>
      </c>
    </row>
    <row r="501" spans="1:4" ht="13.5" customHeight="1" x14ac:dyDescent="0.35">
      <c r="A501" s="63" t="s">
        <v>76</v>
      </c>
      <c r="B501" s="64" t="s">
        <v>1683</v>
      </c>
      <c r="C501" s="67">
        <v>5</v>
      </c>
      <c r="D501" s="67" t="s">
        <v>1433</v>
      </c>
    </row>
    <row r="502" spans="1:4" ht="13.4" customHeight="1" x14ac:dyDescent="0.35">
      <c r="A502" s="63" t="s">
        <v>464</v>
      </c>
      <c r="B502" s="64" t="s">
        <v>1995</v>
      </c>
      <c r="C502" s="67">
        <v>4</v>
      </c>
      <c r="D502" s="67" t="s">
        <v>1883</v>
      </c>
    </row>
    <row r="503" spans="1:4" ht="13.5" customHeight="1" x14ac:dyDescent="0.35">
      <c r="A503" s="63" t="s">
        <v>527</v>
      </c>
      <c r="B503" s="64" t="s">
        <v>1684</v>
      </c>
      <c r="C503" s="67">
        <v>5</v>
      </c>
      <c r="D503" s="67" t="s">
        <v>1433</v>
      </c>
    </row>
    <row r="504" spans="1:4" ht="13.4" customHeight="1" x14ac:dyDescent="0.35">
      <c r="A504" s="63" t="s">
        <v>194</v>
      </c>
      <c r="B504" s="64" t="s">
        <v>1685</v>
      </c>
      <c r="C504" s="67">
        <v>5</v>
      </c>
      <c r="D504" s="67" t="s">
        <v>1433</v>
      </c>
    </row>
    <row r="505" spans="1:4" ht="13.5" customHeight="1" x14ac:dyDescent="0.35">
      <c r="A505" s="63" t="s">
        <v>129</v>
      </c>
      <c r="B505" s="64" t="s">
        <v>2176</v>
      </c>
      <c r="C505" s="67">
        <v>6</v>
      </c>
      <c r="D505" s="67" t="s">
        <v>2087</v>
      </c>
    </row>
    <row r="506" spans="1:4" ht="13.4" customHeight="1" x14ac:dyDescent="0.35">
      <c r="A506" s="63" t="s">
        <v>447</v>
      </c>
      <c r="B506" s="64" t="s">
        <v>2177</v>
      </c>
      <c r="C506" s="67">
        <v>6</v>
      </c>
      <c r="D506" s="67" t="s">
        <v>2087</v>
      </c>
    </row>
    <row r="507" spans="1:4" ht="13.5" customHeight="1" x14ac:dyDescent="0.35">
      <c r="A507" s="63" t="s">
        <v>663</v>
      </c>
      <c r="B507" s="64" t="s">
        <v>2070</v>
      </c>
      <c r="C507" s="67">
        <v>3</v>
      </c>
      <c r="D507" s="67" t="s">
        <v>2040</v>
      </c>
    </row>
    <row r="508" spans="1:4" ht="13.4" customHeight="1" x14ac:dyDescent="0.35">
      <c r="A508" s="63" t="s">
        <v>664</v>
      </c>
      <c r="B508" s="64" t="s">
        <v>2178</v>
      </c>
      <c r="C508" s="67">
        <v>6</v>
      </c>
      <c r="D508" s="67" t="s">
        <v>2087</v>
      </c>
    </row>
    <row r="509" spans="1:4" ht="13.5" customHeight="1" x14ac:dyDescent="0.35">
      <c r="A509" s="63" t="s">
        <v>195</v>
      </c>
      <c r="B509" s="64" t="s">
        <v>1686</v>
      </c>
      <c r="C509" s="67">
        <v>5</v>
      </c>
      <c r="D509" s="67" t="s">
        <v>1433</v>
      </c>
    </row>
    <row r="510" spans="1:4" ht="13.4" customHeight="1" x14ac:dyDescent="0.35">
      <c r="A510" s="63" t="s">
        <v>258</v>
      </c>
      <c r="B510" s="64" t="s">
        <v>1687</v>
      </c>
      <c r="C510" s="67">
        <v>5</v>
      </c>
      <c r="D510" s="67" t="s">
        <v>1433</v>
      </c>
    </row>
    <row r="511" spans="1:4" ht="13.5" customHeight="1" x14ac:dyDescent="0.35">
      <c r="A511" s="63" t="s">
        <v>680</v>
      </c>
      <c r="B511" s="64" t="s">
        <v>1996</v>
      </c>
      <c r="C511" s="67">
        <v>4</v>
      </c>
      <c r="D511" s="67" t="s">
        <v>1883</v>
      </c>
    </row>
    <row r="512" spans="1:4" ht="13.4" customHeight="1" x14ac:dyDescent="0.35">
      <c r="A512" s="63" t="s">
        <v>678</v>
      </c>
      <c r="B512" s="64" t="s">
        <v>1688</v>
      </c>
      <c r="C512" s="67">
        <v>5</v>
      </c>
      <c r="D512" s="67" t="s">
        <v>1433</v>
      </c>
    </row>
    <row r="513" spans="1:4" ht="13.5" customHeight="1" x14ac:dyDescent="0.35">
      <c r="A513" s="63" t="s">
        <v>99</v>
      </c>
      <c r="B513" s="64" t="s">
        <v>1689</v>
      </c>
      <c r="C513" s="67">
        <v>5</v>
      </c>
      <c r="D513" s="67" t="s">
        <v>1433</v>
      </c>
    </row>
    <row r="514" spans="1:4" ht="13.4" customHeight="1" x14ac:dyDescent="0.35">
      <c r="A514" s="63" t="s">
        <v>379</v>
      </c>
      <c r="B514" s="64" t="s">
        <v>1690</v>
      </c>
      <c r="C514" s="67">
        <v>5</v>
      </c>
      <c r="D514" s="67" t="s">
        <v>1433</v>
      </c>
    </row>
    <row r="515" spans="1:4" ht="13.5" customHeight="1" x14ac:dyDescent="0.35">
      <c r="A515" s="63" t="s">
        <v>412</v>
      </c>
      <c r="B515" s="64" t="s">
        <v>1691</v>
      </c>
      <c r="C515" s="67">
        <v>5</v>
      </c>
      <c r="D515" s="67" t="s">
        <v>1433</v>
      </c>
    </row>
    <row r="516" spans="1:4" ht="13.4" customHeight="1" x14ac:dyDescent="0.35">
      <c r="A516" s="63" t="s">
        <v>385</v>
      </c>
      <c r="B516" s="64" t="s">
        <v>1692</v>
      </c>
      <c r="C516" s="67">
        <v>5</v>
      </c>
      <c r="D516" s="67" t="s">
        <v>1433</v>
      </c>
    </row>
    <row r="517" spans="1:4" ht="13.5" customHeight="1" x14ac:dyDescent="0.35">
      <c r="A517" s="63" t="s">
        <v>130</v>
      </c>
      <c r="B517" s="64" t="s">
        <v>1693</v>
      </c>
      <c r="C517" s="67">
        <v>5</v>
      </c>
      <c r="D517" s="67" t="s">
        <v>1433</v>
      </c>
    </row>
    <row r="518" spans="1:4" ht="13.4" customHeight="1" x14ac:dyDescent="0.35">
      <c r="A518" s="63" t="s">
        <v>69</v>
      </c>
      <c r="B518" s="64" t="s">
        <v>1997</v>
      </c>
      <c r="C518" s="67">
        <v>4</v>
      </c>
      <c r="D518" s="67" t="s">
        <v>1883</v>
      </c>
    </row>
    <row r="519" spans="1:4" ht="13.5" customHeight="1" x14ac:dyDescent="0.35">
      <c r="A519" s="63" t="s">
        <v>1694</v>
      </c>
      <c r="B519" s="64" t="s">
        <v>1695</v>
      </c>
      <c r="C519" s="67">
        <v>5</v>
      </c>
      <c r="D519" s="67" t="s">
        <v>1433</v>
      </c>
    </row>
    <row r="520" spans="1:4" ht="13.4" customHeight="1" x14ac:dyDescent="0.35">
      <c r="A520" s="63" t="s">
        <v>261</v>
      </c>
      <c r="B520" s="64" t="s">
        <v>2179</v>
      </c>
      <c r="C520" s="67">
        <v>6</v>
      </c>
      <c r="D520" s="67" t="s">
        <v>2087</v>
      </c>
    </row>
    <row r="521" spans="1:4" ht="13.5" customHeight="1" x14ac:dyDescent="0.35">
      <c r="A521" s="63" t="s">
        <v>325</v>
      </c>
      <c r="B521" s="64" t="s">
        <v>2180</v>
      </c>
      <c r="C521" s="67">
        <v>6</v>
      </c>
      <c r="D521" s="67" t="s">
        <v>2087</v>
      </c>
    </row>
    <row r="522" spans="1:4" ht="13.4" customHeight="1" x14ac:dyDescent="0.35">
      <c r="A522" s="63" t="s">
        <v>321</v>
      </c>
      <c r="B522" s="64" t="s">
        <v>2181</v>
      </c>
      <c r="C522" s="67">
        <v>6</v>
      </c>
      <c r="D522" s="67" t="s">
        <v>2087</v>
      </c>
    </row>
    <row r="523" spans="1:4" ht="13.4" customHeight="1" x14ac:dyDescent="0.35">
      <c r="A523" s="63" t="s">
        <v>100</v>
      </c>
      <c r="B523" s="64" t="s">
        <v>2071</v>
      </c>
      <c r="C523" s="67">
        <v>3</v>
      </c>
      <c r="D523" s="67" t="s">
        <v>2040</v>
      </c>
    </row>
    <row r="524" spans="1:4" ht="13.5" customHeight="1" x14ac:dyDescent="0.35">
      <c r="A524" s="63" t="s">
        <v>655</v>
      </c>
      <c r="B524" s="64" t="s">
        <v>2182</v>
      </c>
      <c r="C524" s="67">
        <v>6</v>
      </c>
      <c r="D524" s="67" t="s">
        <v>2087</v>
      </c>
    </row>
    <row r="525" spans="1:4" ht="13.4" customHeight="1" x14ac:dyDescent="0.35">
      <c r="A525" s="63" t="s">
        <v>653</v>
      </c>
      <c r="B525" s="64" t="s">
        <v>2183</v>
      </c>
      <c r="C525" s="67">
        <v>6</v>
      </c>
      <c r="D525" s="67" t="s">
        <v>2087</v>
      </c>
    </row>
    <row r="526" spans="1:4" ht="13.5" customHeight="1" x14ac:dyDescent="0.35">
      <c r="A526" s="63" t="s">
        <v>211</v>
      </c>
      <c r="B526" s="64" t="s">
        <v>1998</v>
      </c>
      <c r="C526" s="67">
        <v>4</v>
      </c>
      <c r="D526" s="67" t="s">
        <v>1883</v>
      </c>
    </row>
    <row r="527" spans="1:4" ht="13.4" customHeight="1" x14ac:dyDescent="0.35">
      <c r="A527" s="63" t="s">
        <v>62</v>
      </c>
      <c r="B527" s="64" t="s">
        <v>1696</v>
      </c>
      <c r="C527" s="67">
        <v>5</v>
      </c>
      <c r="D527" s="67" t="s">
        <v>1433</v>
      </c>
    </row>
    <row r="528" spans="1:4" ht="13.5" customHeight="1" x14ac:dyDescent="0.35">
      <c r="A528" s="63" t="s">
        <v>667</v>
      </c>
      <c r="B528" s="64" t="s">
        <v>2072</v>
      </c>
      <c r="C528" s="67">
        <v>3</v>
      </c>
      <c r="D528" s="67" t="s">
        <v>2040</v>
      </c>
    </row>
    <row r="529" spans="1:4" ht="13.4" customHeight="1" x14ac:dyDescent="0.35">
      <c r="A529" s="63" t="s">
        <v>521</v>
      </c>
      <c r="B529" s="64" t="s">
        <v>2184</v>
      </c>
      <c r="C529" s="67">
        <v>6</v>
      </c>
      <c r="D529" s="67" t="s">
        <v>2087</v>
      </c>
    </row>
    <row r="530" spans="1:4" ht="13.5" customHeight="1" x14ac:dyDescent="0.35">
      <c r="A530" s="63" t="s">
        <v>394</v>
      </c>
      <c r="B530" s="64" t="s">
        <v>1999</v>
      </c>
      <c r="C530" s="67">
        <v>4</v>
      </c>
      <c r="D530" s="67" t="s">
        <v>1883</v>
      </c>
    </row>
    <row r="531" spans="1:4" ht="13.4" customHeight="1" x14ac:dyDescent="0.35">
      <c r="A531" s="63" t="s">
        <v>311</v>
      </c>
      <c r="B531" s="64" t="s">
        <v>2185</v>
      </c>
      <c r="C531" s="67">
        <v>6</v>
      </c>
      <c r="D531" s="67" t="s">
        <v>2087</v>
      </c>
    </row>
    <row r="532" spans="1:4" ht="13.5" customHeight="1" x14ac:dyDescent="0.35">
      <c r="A532" s="63" t="s">
        <v>54</v>
      </c>
      <c r="B532" s="64" t="s">
        <v>1697</v>
      </c>
      <c r="C532" s="67">
        <v>5</v>
      </c>
      <c r="D532" s="67" t="s">
        <v>1433</v>
      </c>
    </row>
    <row r="533" spans="1:4" ht="13.4" customHeight="1" x14ac:dyDescent="0.35">
      <c r="A533" s="63" t="s">
        <v>465</v>
      </c>
      <c r="B533" s="64" t="s">
        <v>1698</v>
      </c>
      <c r="C533" s="67">
        <v>5</v>
      </c>
      <c r="D533" s="67" t="s">
        <v>1433</v>
      </c>
    </row>
    <row r="534" spans="1:4" ht="13.5" customHeight="1" x14ac:dyDescent="0.35">
      <c r="A534" s="63" t="s">
        <v>131</v>
      </c>
      <c r="B534" s="64" t="s">
        <v>2073</v>
      </c>
      <c r="C534" s="67">
        <v>3</v>
      </c>
      <c r="D534" s="67" t="s">
        <v>2040</v>
      </c>
    </row>
    <row r="535" spans="1:4" ht="13.4" customHeight="1" x14ac:dyDescent="0.35">
      <c r="A535" s="63" t="s">
        <v>506</v>
      </c>
      <c r="B535" s="64" t="s">
        <v>2000</v>
      </c>
      <c r="C535" s="67">
        <v>4</v>
      </c>
      <c r="D535" s="67" t="s">
        <v>1883</v>
      </c>
    </row>
    <row r="536" spans="1:4" ht="13.4" customHeight="1" x14ac:dyDescent="0.35">
      <c r="A536" s="63" t="s">
        <v>410</v>
      </c>
      <c r="B536" s="64" t="s">
        <v>2001</v>
      </c>
      <c r="C536" s="67">
        <v>4</v>
      </c>
      <c r="D536" s="67" t="s">
        <v>1883</v>
      </c>
    </row>
    <row r="537" spans="1:4" ht="13.4" customHeight="1" x14ac:dyDescent="0.35">
      <c r="A537" s="63" t="s">
        <v>620</v>
      </c>
      <c r="B537" s="64" t="s">
        <v>2002</v>
      </c>
      <c r="C537" s="67">
        <v>4</v>
      </c>
      <c r="D537" s="67" t="s">
        <v>1883</v>
      </c>
    </row>
    <row r="538" spans="1:4" ht="13.5" customHeight="1" x14ac:dyDescent="0.35">
      <c r="A538" s="63" t="s">
        <v>429</v>
      </c>
      <c r="B538" s="64" t="s">
        <v>2186</v>
      </c>
      <c r="C538" s="67">
        <v>6</v>
      </c>
      <c r="D538" s="67" t="s">
        <v>2087</v>
      </c>
    </row>
    <row r="539" spans="1:4" ht="13.4" customHeight="1" x14ac:dyDescent="0.35">
      <c r="A539" s="63" t="s">
        <v>610</v>
      </c>
      <c r="B539" s="64" t="s">
        <v>1699</v>
      </c>
      <c r="C539" s="67">
        <v>5</v>
      </c>
      <c r="D539" s="67" t="s">
        <v>1433</v>
      </c>
    </row>
    <row r="540" spans="1:4" ht="13.5" customHeight="1" x14ac:dyDescent="0.35">
      <c r="A540" s="63" t="s">
        <v>563</v>
      </c>
      <c r="B540" s="64" t="s">
        <v>2187</v>
      </c>
      <c r="C540" s="67">
        <v>6</v>
      </c>
      <c r="D540" s="67" t="s">
        <v>2087</v>
      </c>
    </row>
    <row r="541" spans="1:4" ht="13.4" customHeight="1" x14ac:dyDescent="0.35">
      <c r="A541" s="63" t="s">
        <v>448</v>
      </c>
      <c r="B541" s="64" t="s">
        <v>2188</v>
      </c>
      <c r="C541" s="67">
        <v>6</v>
      </c>
      <c r="D541" s="67" t="s">
        <v>2087</v>
      </c>
    </row>
    <row r="542" spans="1:4" ht="13.5" customHeight="1" x14ac:dyDescent="0.35">
      <c r="A542" s="63" t="s">
        <v>1700</v>
      </c>
      <c r="B542" s="64" t="s">
        <v>1701</v>
      </c>
      <c r="C542" s="67">
        <v>5</v>
      </c>
      <c r="D542" s="67" t="s">
        <v>1433</v>
      </c>
    </row>
    <row r="543" spans="1:4" ht="13.4" customHeight="1" x14ac:dyDescent="0.35">
      <c r="A543" s="63" t="s">
        <v>55</v>
      </c>
      <c r="B543" s="64" t="s">
        <v>2003</v>
      </c>
      <c r="C543" s="67">
        <v>4</v>
      </c>
      <c r="D543" s="67" t="s">
        <v>1883</v>
      </c>
    </row>
    <row r="544" spans="1:4" ht="13.5" customHeight="1" x14ac:dyDescent="0.35">
      <c r="A544" s="63" t="s">
        <v>1702</v>
      </c>
      <c r="B544" s="64" t="s">
        <v>1703</v>
      </c>
      <c r="C544" s="67">
        <v>5</v>
      </c>
      <c r="D544" s="67" t="s">
        <v>1433</v>
      </c>
    </row>
    <row r="545" spans="1:4" ht="13.4" customHeight="1" x14ac:dyDescent="0.35">
      <c r="A545" s="63" t="s">
        <v>13</v>
      </c>
      <c r="B545" s="64" t="s">
        <v>1704</v>
      </c>
      <c r="C545" s="67">
        <v>5</v>
      </c>
      <c r="D545" s="67" t="s">
        <v>1433</v>
      </c>
    </row>
    <row r="546" spans="1:4" ht="13.5" customHeight="1" x14ac:dyDescent="0.35">
      <c r="A546" s="63" t="s">
        <v>634</v>
      </c>
      <c r="B546" s="64" t="s">
        <v>2004</v>
      </c>
      <c r="C546" s="67">
        <v>4</v>
      </c>
      <c r="D546" s="67" t="s">
        <v>1883</v>
      </c>
    </row>
    <row r="547" spans="1:4" ht="13.4" customHeight="1" x14ac:dyDescent="0.35">
      <c r="A547" s="63" t="s">
        <v>134</v>
      </c>
      <c r="B547" s="64" t="s">
        <v>1705</v>
      </c>
      <c r="C547" s="67">
        <v>5</v>
      </c>
      <c r="D547" s="67" t="s">
        <v>1433</v>
      </c>
    </row>
    <row r="548" spans="1:4" ht="13.5" customHeight="1" x14ac:dyDescent="0.35">
      <c r="A548" s="63" t="s">
        <v>346</v>
      </c>
      <c r="B548" s="64" t="s">
        <v>2005</v>
      </c>
      <c r="C548" s="67">
        <v>4</v>
      </c>
      <c r="D548" s="67" t="s">
        <v>1883</v>
      </c>
    </row>
    <row r="549" spans="1:4" ht="13.4" customHeight="1" x14ac:dyDescent="0.35">
      <c r="A549" s="63" t="s">
        <v>561</v>
      </c>
      <c r="B549" s="64" t="s">
        <v>2189</v>
      </c>
      <c r="C549" s="67">
        <v>6</v>
      </c>
      <c r="D549" s="67" t="s">
        <v>2087</v>
      </c>
    </row>
    <row r="550" spans="1:4" ht="13.5" customHeight="1" x14ac:dyDescent="0.35">
      <c r="A550" s="63" t="s">
        <v>437</v>
      </c>
      <c r="B550" s="64" t="s">
        <v>2074</v>
      </c>
      <c r="C550" s="67">
        <v>3</v>
      </c>
      <c r="D550" s="67" t="s">
        <v>2040</v>
      </c>
    </row>
    <row r="551" spans="1:4" ht="13.4" customHeight="1" x14ac:dyDescent="0.35">
      <c r="A551" s="63" t="s">
        <v>135</v>
      </c>
      <c r="B551" s="64" t="s">
        <v>2190</v>
      </c>
      <c r="C551" s="67">
        <v>6</v>
      </c>
      <c r="D551" s="67" t="s">
        <v>2087</v>
      </c>
    </row>
    <row r="552" spans="1:4" ht="13.5" customHeight="1" x14ac:dyDescent="0.35">
      <c r="A552" s="63" t="s">
        <v>422</v>
      </c>
      <c r="B552" s="64" t="s">
        <v>2006</v>
      </c>
      <c r="C552" s="67">
        <v>4</v>
      </c>
      <c r="D552" s="67" t="s">
        <v>1883</v>
      </c>
    </row>
    <row r="553" spans="1:4" ht="13.4" customHeight="1" x14ac:dyDescent="0.35">
      <c r="A553" s="63" t="s">
        <v>80</v>
      </c>
      <c r="B553" s="64" t="s">
        <v>2007</v>
      </c>
      <c r="C553" s="67">
        <v>4</v>
      </c>
      <c r="D553" s="67" t="s">
        <v>1883</v>
      </c>
    </row>
    <row r="554" spans="1:4" ht="13.5" customHeight="1" x14ac:dyDescent="0.35">
      <c r="A554" s="63" t="s">
        <v>557</v>
      </c>
      <c r="B554" s="64" t="s">
        <v>1706</v>
      </c>
      <c r="C554" s="67">
        <v>5</v>
      </c>
      <c r="D554" s="67" t="s">
        <v>1433</v>
      </c>
    </row>
    <row r="555" spans="1:4" ht="13.4" customHeight="1" x14ac:dyDescent="0.35">
      <c r="A555" s="63" t="s">
        <v>263</v>
      </c>
      <c r="B555" s="64" t="s">
        <v>1813</v>
      </c>
      <c r="C555" s="67">
        <v>2</v>
      </c>
      <c r="D555" s="67" t="s">
        <v>1812</v>
      </c>
    </row>
    <row r="556" spans="1:4" ht="13.5" customHeight="1" x14ac:dyDescent="0.35">
      <c r="A556" s="63" t="s">
        <v>294</v>
      </c>
      <c r="B556" s="64" t="s">
        <v>2191</v>
      </c>
      <c r="C556" s="67">
        <v>6</v>
      </c>
      <c r="D556" s="67" t="s">
        <v>2087</v>
      </c>
    </row>
    <row r="557" spans="1:4" ht="13.4" customHeight="1" x14ac:dyDescent="0.35">
      <c r="A557" s="63" t="s">
        <v>524</v>
      </c>
      <c r="B557" s="64" t="s">
        <v>1707</v>
      </c>
      <c r="C557" s="67">
        <v>5</v>
      </c>
      <c r="D557" s="67" t="s">
        <v>1433</v>
      </c>
    </row>
    <row r="558" spans="1:4" ht="13.5" customHeight="1" x14ac:dyDescent="0.35">
      <c r="A558" s="63" t="s">
        <v>347</v>
      </c>
      <c r="B558" s="64" t="s">
        <v>2075</v>
      </c>
      <c r="C558" s="67">
        <v>3</v>
      </c>
      <c r="D558" s="67" t="s">
        <v>2040</v>
      </c>
    </row>
    <row r="559" spans="1:4" ht="13.4" customHeight="1" x14ac:dyDescent="0.35">
      <c r="A559" s="63" t="s">
        <v>494</v>
      </c>
      <c r="B559" s="64" t="s">
        <v>2008</v>
      </c>
      <c r="C559" s="67">
        <v>4</v>
      </c>
      <c r="D559" s="67" t="s">
        <v>1883</v>
      </c>
    </row>
    <row r="560" spans="1:4" ht="13.5" customHeight="1" x14ac:dyDescent="0.35">
      <c r="A560" s="63" t="s">
        <v>597</v>
      </c>
      <c r="B560" s="64" t="s">
        <v>1708</v>
      </c>
      <c r="C560" s="67">
        <v>5</v>
      </c>
      <c r="D560" s="67" t="s">
        <v>1433</v>
      </c>
    </row>
    <row r="561" spans="1:4" ht="13.4" customHeight="1" x14ac:dyDescent="0.35">
      <c r="A561" s="63" t="s">
        <v>281</v>
      </c>
      <c r="B561" s="64" t="s">
        <v>2076</v>
      </c>
      <c r="C561" s="67">
        <v>3</v>
      </c>
      <c r="D561" s="67" t="s">
        <v>2040</v>
      </c>
    </row>
    <row r="562" spans="1:4" ht="13.5" customHeight="1" x14ac:dyDescent="0.35">
      <c r="A562" s="63" t="s">
        <v>579</v>
      </c>
      <c r="B562" s="64" t="s">
        <v>1709</v>
      </c>
      <c r="C562" s="67">
        <v>5</v>
      </c>
      <c r="D562" s="67" t="s">
        <v>1433</v>
      </c>
    </row>
    <row r="563" spans="1:4" ht="13.4" customHeight="1" x14ac:dyDescent="0.35">
      <c r="A563" s="63" t="s">
        <v>310</v>
      </c>
      <c r="B563" s="64" t="s">
        <v>2192</v>
      </c>
      <c r="C563" s="67">
        <v>6</v>
      </c>
      <c r="D563" s="67" t="s">
        <v>2087</v>
      </c>
    </row>
    <row r="564" spans="1:4" ht="13.5" customHeight="1" x14ac:dyDescent="0.35">
      <c r="A564" s="63" t="s">
        <v>483</v>
      </c>
      <c r="B564" s="64" t="s">
        <v>1710</v>
      </c>
      <c r="C564" s="67">
        <v>5</v>
      </c>
      <c r="D564" s="67" t="s">
        <v>1433</v>
      </c>
    </row>
    <row r="565" spans="1:4" ht="13.4" customHeight="1" x14ac:dyDescent="0.35">
      <c r="A565" s="63" t="s">
        <v>120</v>
      </c>
      <c r="B565" s="64" t="s">
        <v>1711</v>
      </c>
      <c r="C565" s="67">
        <v>5</v>
      </c>
      <c r="D565" s="67" t="s">
        <v>1433</v>
      </c>
    </row>
    <row r="566" spans="1:4" ht="13.5" customHeight="1" x14ac:dyDescent="0.35">
      <c r="A566" s="63" t="s">
        <v>337</v>
      </c>
      <c r="B566" s="64" t="s">
        <v>1712</v>
      </c>
      <c r="C566" s="67">
        <v>5</v>
      </c>
      <c r="D566" s="67" t="s">
        <v>1433</v>
      </c>
    </row>
    <row r="567" spans="1:4" ht="13.4" customHeight="1" x14ac:dyDescent="0.35">
      <c r="A567" s="63" t="s">
        <v>264</v>
      </c>
      <c r="B567" s="64" t="s">
        <v>1713</v>
      </c>
      <c r="C567" s="67">
        <v>5</v>
      </c>
      <c r="D567" s="67" t="s">
        <v>1433</v>
      </c>
    </row>
    <row r="568" spans="1:4" ht="13.4" customHeight="1" x14ac:dyDescent="0.35">
      <c r="A568" s="63" t="s">
        <v>665</v>
      </c>
      <c r="B568" s="64" t="s">
        <v>2193</v>
      </c>
      <c r="C568" s="67">
        <v>6</v>
      </c>
      <c r="D568" s="67" t="s">
        <v>2087</v>
      </c>
    </row>
    <row r="569" spans="1:4" ht="13.5" customHeight="1" x14ac:dyDescent="0.35">
      <c r="A569" s="63" t="s">
        <v>666</v>
      </c>
      <c r="B569" s="64" t="s">
        <v>2194</v>
      </c>
      <c r="C569" s="67">
        <v>6</v>
      </c>
      <c r="D569" s="67" t="s">
        <v>2087</v>
      </c>
    </row>
    <row r="570" spans="1:4" ht="13.4" customHeight="1" x14ac:dyDescent="0.35">
      <c r="A570" s="63" t="s">
        <v>520</v>
      </c>
      <c r="B570" s="64" t="s">
        <v>1714</v>
      </c>
      <c r="C570" s="67">
        <v>5</v>
      </c>
      <c r="D570" s="67" t="s">
        <v>1433</v>
      </c>
    </row>
    <row r="571" spans="1:4" ht="13.5" customHeight="1" x14ac:dyDescent="0.35">
      <c r="A571" s="63" t="s">
        <v>222</v>
      </c>
      <c r="B571" s="64" t="s">
        <v>1715</v>
      </c>
      <c r="C571" s="67">
        <v>5</v>
      </c>
      <c r="D571" s="67" t="s">
        <v>1433</v>
      </c>
    </row>
    <row r="572" spans="1:4" ht="13.4" customHeight="1" x14ac:dyDescent="0.35">
      <c r="A572" s="63" t="s">
        <v>535</v>
      </c>
      <c r="B572" s="64" t="s">
        <v>2195</v>
      </c>
      <c r="C572" s="67">
        <v>6</v>
      </c>
      <c r="D572" s="67" t="s">
        <v>2087</v>
      </c>
    </row>
    <row r="573" spans="1:4" ht="13.5" customHeight="1" x14ac:dyDescent="0.35">
      <c r="A573" s="63" t="s">
        <v>1716</v>
      </c>
      <c r="B573" s="64" t="s">
        <v>1717</v>
      </c>
      <c r="C573" s="67">
        <v>5</v>
      </c>
      <c r="D573" s="67" t="s">
        <v>1433</v>
      </c>
    </row>
    <row r="574" spans="1:4" ht="13.4" customHeight="1" x14ac:dyDescent="0.35">
      <c r="A574" s="63" t="s">
        <v>2009</v>
      </c>
      <c r="B574" s="64" t="s">
        <v>2010</v>
      </c>
      <c r="C574" s="67">
        <v>4</v>
      </c>
      <c r="D574" s="67" t="s">
        <v>1883</v>
      </c>
    </row>
    <row r="575" spans="1:4" ht="13.5" customHeight="1" x14ac:dyDescent="0.35">
      <c r="A575" s="63" t="s">
        <v>181</v>
      </c>
      <c r="B575" s="64" t="s">
        <v>2011</v>
      </c>
      <c r="C575" s="67">
        <v>4</v>
      </c>
      <c r="D575" s="67" t="s">
        <v>1883</v>
      </c>
    </row>
    <row r="576" spans="1:4" ht="13.4" customHeight="1" x14ac:dyDescent="0.35">
      <c r="A576" s="63" t="s">
        <v>56</v>
      </c>
      <c r="B576" s="64" t="s">
        <v>2012</v>
      </c>
      <c r="C576" s="67">
        <v>4</v>
      </c>
      <c r="D576" s="67" t="s">
        <v>1883</v>
      </c>
    </row>
    <row r="577" spans="1:4" ht="13.5" customHeight="1" x14ac:dyDescent="0.35">
      <c r="A577" s="63" t="s">
        <v>621</v>
      </c>
      <c r="B577" s="64" t="s">
        <v>1718</v>
      </c>
      <c r="C577" s="67">
        <v>5</v>
      </c>
      <c r="D577" s="67" t="s">
        <v>1433</v>
      </c>
    </row>
    <row r="578" spans="1:4" ht="13.4" customHeight="1" x14ac:dyDescent="0.35">
      <c r="A578" s="63" t="s">
        <v>177</v>
      </c>
      <c r="B578" s="64" t="s">
        <v>2013</v>
      </c>
      <c r="C578" s="67">
        <v>4</v>
      </c>
      <c r="D578" s="67" t="s">
        <v>1883</v>
      </c>
    </row>
    <row r="579" spans="1:4" ht="13.5" customHeight="1" x14ac:dyDescent="0.35">
      <c r="A579" s="63" t="s">
        <v>411</v>
      </c>
      <c r="B579" s="64" t="s">
        <v>2014</v>
      </c>
      <c r="C579" s="67">
        <v>4</v>
      </c>
      <c r="D579" s="67" t="s">
        <v>1883</v>
      </c>
    </row>
    <row r="580" spans="1:4" ht="13.4" customHeight="1" x14ac:dyDescent="0.35">
      <c r="A580" s="63" t="s">
        <v>101</v>
      </c>
      <c r="B580" s="64" t="s">
        <v>1719</v>
      </c>
      <c r="C580" s="67">
        <v>5</v>
      </c>
      <c r="D580" s="67" t="s">
        <v>1433</v>
      </c>
    </row>
    <row r="581" spans="1:4" ht="13.4" customHeight="1" x14ac:dyDescent="0.35">
      <c r="A581" s="63" t="s">
        <v>178</v>
      </c>
      <c r="B581" s="64" t="s">
        <v>1720</v>
      </c>
      <c r="C581" s="67">
        <v>5</v>
      </c>
      <c r="D581" s="67" t="s">
        <v>1433</v>
      </c>
    </row>
    <row r="582" spans="1:4" ht="13.4" customHeight="1" x14ac:dyDescent="0.35">
      <c r="A582" s="63" t="s">
        <v>476</v>
      </c>
      <c r="B582" s="64" t="s">
        <v>1721</v>
      </c>
      <c r="C582" s="67">
        <v>5</v>
      </c>
      <c r="D582" s="67" t="s">
        <v>1433</v>
      </c>
    </row>
    <row r="583" spans="1:4" ht="13.5" customHeight="1" x14ac:dyDescent="0.35">
      <c r="A583" s="63" t="s">
        <v>601</v>
      </c>
      <c r="B583" s="64" t="s">
        <v>1722</v>
      </c>
      <c r="C583" s="67">
        <v>5</v>
      </c>
      <c r="D583" s="67" t="s">
        <v>1433</v>
      </c>
    </row>
    <row r="584" spans="1:4" ht="13.4" customHeight="1" x14ac:dyDescent="0.35">
      <c r="A584" s="63" t="s">
        <v>345</v>
      </c>
      <c r="B584" s="64" t="s">
        <v>1723</v>
      </c>
      <c r="C584" s="67">
        <v>5</v>
      </c>
      <c r="D584" s="67" t="s">
        <v>1433</v>
      </c>
    </row>
    <row r="585" spans="1:4" ht="13.5" customHeight="1" x14ac:dyDescent="0.35">
      <c r="A585" s="63" t="s">
        <v>548</v>
      </c>
      <c r="B585" s="64" t="s">
        <v>2196</v>
      </c>
      <c r="C585" s="67">
        <v>6</v>
      </c>
      <c r="D585" s="67" t="s">
        <v>2087</v>
      </c>
    </row>
    <row r="586" spans="1:4" ht="13.4" customHeight="1" x14ac:dyDescent="0.35">
      <c r="A586" s="63" t="s">
        <v>669</v>
      </c>
      <c r="B586" s="64" t="s">
        <v>2197</v>
      </c>
      <c r="C586" s="67">
        <v>6</v>
      </c>
      <c r="D586" s="67" t="s">
        <v>2087</v>
      </c>
    </row>
    <row r="587" spans="1:4" ht="13.5" customHeight="1" x14ac:dyDescent="0.35">
      <c r="A587" s="63" t="s">
        <v>482</v>
      </c>
      <c r="B587" s="64" t="s">
        <v>1724</v>
      </c>
      <c r="C587" s="67">
        <v>5</v>
      </c>
      <c r="D587" s="67" t="s">
        <v>1433</v>
      </c>
    </row>
    <row r="588" spans="1:4" ht="13.4" customHeight="1" x14ac:dyDescent="0.35">
      <c r="A588" s="63" t="s">
        <v>484</v>
      </c>
      <c r="B588" s="64" t="s">
        <v>2077</v>
      </c>
      <c r="C588" s="67">
        <v>3</v>
      </c>
      <c r="D588" s="67" t="s">
        <v>2040</v>
      </c>
    </row>
    <row r="589" spans="1:4" ht="13.5" customHeight="1" x14ac:dyDescent="0.35">
      <c r="A589" s="63" t="s">
        <v>416</v>
      </c>
      <c r="B589" s="64" t="s">
        <v>1725</v>
      </c>
      <c r="C589" s="67">
        <v>5</v>
      </c>
      <c r="D589" s="67" t="s">
        <v>1433</v>
      </c>
    </row>
    <row r="590" spans="1:4" ht="13.4" customHeight="1" x14ac:dyDescent="0.35">
      <c r="A590" s="63" t="s">
        <v>440</v>
      </c>
      <c r="B590" s="64" t="s">
        <v>1726</v>
      </c>
      <c r="C590" s="67">
        <v>5</v>
      </c>
      <c r="D590" s="67" t="s">
        <v>1433</v>
      </c>
    </row>
    <row r="591" spans="1:4" ht="13.5" customHeight="1" x14ac:dyDescent="0.35">
      <c r="A591" s="63" t="s">
        <v>489</v>
      </c>
      <c r="B591" s="64" t="s">
        <v>1727</v>
      </c>
      <c r="C591" s="67">
        <v>5</v>
      </c>
      <c r="D591" s="67" t="s">
        <v>1433</v>
      </c>
    </row>
    <row r="592" spans="1:4" ht="13.4" customHeight="1" x14ac:dyDescent="0.35">
      <c r="A592" s="63" t="s">
        <v>172</v>
      </c>
      <c r="B592" s="64" t="s">
        <v>1728</v>
      </c>
      <c r="C592" s="67">
        <v>5</v>
      </c>
      <c r="D592" s="67" t="s">
        <v>1433</v>
      </c>
    </row>
    <row r="593" spans="1:4" ht="13.5" customHeight="1" x14ac:dyDescent="0.35">
      <c r="A593" s="63" t="s">
        <v>475</v>
      </c>
      <c r="B593" s="64" t="s">
        <v>1729</v>
      </c>
      <c r="C593" s="67">
        <v>5</v>
      </c>
      <c r="D593" s="67" t="s">
        <v>1433</v>
      </c>
    </row>
    <row r="594" spans="1:4" ht="13.4" customHeight="1" x14ac:dyDescent="0.35">
      <c r="A594" s="63" t="s">
        <v>31</v>
      </c>
      <c r="B594" s="64" t="s">
        <v>2015</v>
      </c>
      <c r="C594" s="67">
        <v>4</v>
      </c>
      <c r="D594" s="67" t="s">
        <v>1883</v>
      </c>
    </row>
    <row r="595" spans="1:4" ht="13.5" customHeight="1" x14ac:dyDescent="0.35">
      <c r="A595" s="63" t="s">
        <v>480</v>
      </c>
      <c r="B595" s="64" t="s">
        <v>1730</v>
      </c>
      <c r="C595" s="67">
        <v>5</v>
      </c>
      <c r="D595" s="67" t="s">
        <v>1433</v>
      </c>
    </row>
    <row r="596" spans="1:4" ht="13.4" customHeight="1" x14ac:dyDescent="0.35">
      <c r="A596" s="63" t="s">
        <v>279</v>
      </c>
      <c r="B596" s="64" t="s">
        <v>2198</v>
      </c>
      <c r="C596" s="67">
        <v>6</v>
      </c>
      <c r="D596" s="67" t="s">
        <v>2087</v>
      </c>
    </row>
    <row r="597" spans="1:4" ht="13.5" customHeight="1" x14ac:dyDescent="0.35">
      <c r="A597" s="63" t="s">
        <v>495</v>
      </c>
      <c r="B597" s="64" t="s">
        <v>1731</v>
      </c>
      <c r="C597" s="67">
        <v>5</v>
      </c>
      <c r="D597" s="67" t="s">
        <v>1433</v>
      </c>
    </row>
    <row r="598" spans="1:4" ht="13.4" customHeight="1" x14ac:dyDescent="0.35">
      <c r="A598" s="63" t="s">
        <v>305</v>
      </c>
      <c r="B598" s="64" t="s">
        <v>2199</v>
      </c>
      <c r="C598" s="67">
        <v>6</v>
      </c>
      <c r="D598" s="67" t="s">
        <v>2087</v>
      </c>
    </row>
    <row r="599" spans="1:4" ht="13.5" customHeight="1" x14ac:dyDescent="0.35">
      <c r="A599" s="63" t="s">
        <v>490</v>
      </c>
      <c r="B599" s="64" t="s">
        <v>1732</v>
      </c>
      <c r="C599" s="67">
        <v>5</v>
      </c>
      <c r="D599" s="67" t="s">
        <v>1433</v>
      </c>
    </row>
    <row r="600" spans="1:4" ht="13.4" customHeight="1" x14ac:dyDescent="0.35">
      <c r="A600" s="63" t="s">
        <v>558</v>
      </c>
      <c r="B600" s="64" t="s">
        <v>2200</v>
      </c>
      <c r="C600" s="67">
        <v>6</v>
      </c>
      <c r="D600" s="67" t="s">
        <v>2087</v>
      </c>
    </row>
    <row r="601" spans="1:4" ht="13.5" customHeight="1" x14ac:dyDescent="0.35">
      <c r="A601" s="63" t="s">
        <v>468</v>
      </c>
      <c r="B601" s="64" t="s">
        <v>1733</v>
      </c>
      <c r="C601" s="67">
        <v>5</v>
      </c>
      <c r="D601" s="67" t="s">
        <v>1433</v>
      </c>
    </row>
    <row r="602" spans="1:4" ht="13.4" customHeight="1" x14ac:dyDescent="0.35">
      <c r="A602" s="63" t="s">
        <v>93</v>
      </c>
      <c r="B602" s="64" t="s">
        <v>2016</v>
      </c>
      <c r="C602" s="67">
        <v>4</v>
      </c>
      <c r="D602" s="67" t="s">
        <v>1883</v>
      </c>
    </row>
    <row r="603" spans="1:4" ht="13.5" customHeight="1" x14ac:dyDescent="0.35">
      <c r="A603" s="63" t="s">
        <v>81</v>
      </c>
      <c r="B603" s="64" t="s">
        <v>2017</v>
      </c>
      <c r="C603" s="67">
        <v>4</v>
      </c>
      <c r="D603" s="67" t="s">
        <v>1883</v>
      </c>
    </row>
    <row r="604" spans="1:4" ht="13.4" customHeight="1" x14ac:dyDescent="0.35">
      <c r="A604" s="63" t="s">
        <v>349</v>
      </c>
      <c r="B604" s="64" t="s">
        <v>1734</v>
      </c>
      <c r="C604" s="67">
        <v>5</v>
      </c>
      <c r="D604" s="67" t="s">
        <v>1433</v>
      </c>
    </row>
    <row r="605" spans="1:4" ht="13.5" customHeight="1" x14ac:dyDescent="0.35">
      <c r="A605" s="63" t="s">
        <v>556</v>
      </c>
      <c r="B605" s="64" t="s">
        <v>2201</v>
      </c>
      <c r="C605" s="67">
        <v>6</v>
      </c>
      <c r="D605" s="67" t="s">
        <v>2087</v>
      </c>
    </row>
    <row r="606" spans="1:4" ht="13.4" customHeight="1" x14ac:dyDescent="0.35">
      <c r="A606" s="63" t="s">
        <v>121</v>
      </c>
      <c r="B606" s="64" t="s">
        <v>2018</v>
      </c>
      <c r="C606" s="67">
        <v>4</v>
      </c>
      <c r="D606" s="67" t="s">
        <v>1883</v>
      </c>
    </row>
    <row r="607" spans="1:4" ht="13.5" customHeight="1" x14ac:dyDescent="0.35">
      <c r="A607" s="63" t="s">
        <v>74</v>
      </c>
      <c r="B607" s="64" t="s">
        <v>2019</v>
      </c>
      <c r="C607" s="67">
        <v>4</v>
      </c>
      <c r="D607" s="67" t="s">
        <v>1883</v>
      </c>
    </row>
    <row r="608" spans="1:4" ht="13.4" customHeight="1" x14ac:dyDescent="0.35">
      <c r="A608" s="63" t="s">
        <v>370</v>
      </c>
      <c r="B608" s="64" t="s">
        <v>2202</v>
      </c>
      <c r="C608" s="67">
        <v>6</v>
      </c>
      <c r="D608" s="67" t="s">
        <v>2087</v>
      </c>
    </row>
    <row r="609" spans="1:4" ht="13.5" customHeight="1" x14ac:dyDescent="0.35">
      <c r="A609" s="63" t="s">
        <v>559</v>
      </c>
      <c r="B609" s="64" t="s">
        <v>2203</v>
      </c>
      <c r="C609" s="67">
        <v>6</v>
      </c>
      <c r="D609" s="67" t="s">
        <v>2087</v>
      </c>
    </row>
    <row r="610" spans="1:4" ht="13.4" customHeight="1" x14ac:dyDescent="0.35">
      <c r="A610" s="63" t="s">
        <v>631</v>
      </c>
      <c r="B610" s="64" t="s">
        <v>2020</v>
      </c>
      <c r="C610" s="67">
        <v>4</v>
      </c>
      <c r="D610" s="67" t="s">
        <v>1883</v>
      </c>
    </row>
    <row r="611" spans="1:4" ht="13.5" customHeight="1" x14ac:dyDescent="0.35">
      <c r="A611" s="63" t="s">
        <v>362</v>
      </c>
      <c r="B611" s="64" t="s">
        <v>2078</v>
      </c>
      <c r="C611" s="67">
        <v>3</v>
      </c>
      <c r="D611" s="67" t="s">
        <v>2040</v>
      </c>
    </row>
    <row r="612" spans="1:4" ht="13.4" customHeight="1" x14ac:dyDescent="0.35">
      <c r="A612" s="63" t="s">
        <v>670</v>
      </c>
      <c r="B612" s="64" t="s">
        <v>2204</v>
      </c>
      <c r="C612" s="67">
        <v>6</v>
      </c>
      <c r="D612" s="67" t="s">
        <v>2087</v>
      </c>
    </row>
    <row r="613" spans="1:4" ht="13.4" customHeight="1" x14ac:dyDescent="0.35">
      <c r="A613" s="63" t="s">
        <v>15</v>
      </c>
      <c r="B613" s="64" t="s">
        <v>1735</v>
      </c>
      <c r="C613" s="67">
        <v>5</v>
      </c>
      <c r="D613" s="67" t="s">
        <v>1433</v>
      </c>
    </row>
    <row r="614" spans="1:4" ht="13.5" customHeight="1" x14ac:dyDescent="0.35">
      <c r="A614" s="63" t="s">
        <v>531</v>
      </c>
      <c r="B614" s="64" t="s">
        <v>1736</v>
      </c>
      <c r="C614" s="67">
        <v>5</v>
      </c>
      <c r="D614" s="67" t="s">
        <v>1433</v>
      </c>
    </row>
    <row r="615" spans="1:4" ht="13.4" customHeight="1" x14ac:dyDescent="0.35">
      <c r="A615" s="63" t="s">
        <v>474</v>
      </c>
      <c r="B615" s="64" t="s">
        <v>1737</v>
      </c>
      <c r="C615" s="67">
        <v>5</v>
      </c>
      <c r="D615" s="67" t="s">
        <v>1433</v>
      </c>
    </row>
    <row r="616" spans="1:4" ht="13.5" customHeight="1" x14ac:dyDescent="0.35">
      <c r="A616" s="63" t="s">
        <v>544</v>
      </c>
      <c r="B616" s="64" t="s">
        <v>1738</v>
      </c>
      <c r="C616" s="67">
        <v>5</v>
      </c>
      <c r="D616" s="67" t="s">
        <v>1433</v>
      </c>
    </row>
    <row r="617" spans="1:4" ht="13.4" customHeight="1" x14ac:dyDescent="0.35">
      <c r="A617" s="63" t="s">
        <v>216</v>
      </c>
      <c r="B617" s="64" t="s">
        <v>1739</v>
      </c>
      <c r="C617" s="67">
        <v>5</v>
      </c>
      <c r="D617" s="67" t="s">
        <v>1433</v>
      </c>
    </row>
    <row r="618" spans="1:4" ht="13.5" customHeight="1" x14ac:dyDescent="0.35">
      <c r="A618" s="63" t="s">
        <v>123</v>
      </c>
      <c r="B618" s="64" t="s">
        <v>1740</v>
      </c>
      <c r="C618" s="67">
        <v>5</v>
      </c>
      <c r="D618" s="67" t="s">
        <v>1433</v>
      </c>
    </row>
    <row r="619" spans="1:4" ht="13.4" customHeight="1" x14ac:dyDescent="0.35">
      <c r="A619" s="63" t="s">
        <v>230</v>
      </c>
      <c r="B619" s="64" t="s">
        <v>2021</v>
      </c>
      <c r="C619" s="67">
        <v>4</v>
      </c>
      <c r="D619" s="67" t="s">
        <v>1883</v>
      </c>
    </row>
    <row r="620" spans="1:4" ht="13.5" customHeight="1" x14ac:dyDescent="0.35">
      <c r="A620" s="63" t="s">
        <v>445</v>
      </c>
      <c r="B620" s="64" t="s">
        <v>2205</v>
      </c>
      <c r="C620" s="67">
        <v>6</v>
      </c>
      <c r="D620" s="67" t="s">
        <v>2087</v>
      </c>
    </row>
    <row r="621" spans="1:4" ht="13.4" customHeight="1" x14ac:dyDescent="0.35">
      <c r="A621" s="63" t="s">
        <v>493</v>
      </c>
      <c r="B621" s="64" t="s">
        <v>2022</v>
      </c>
      <c r="C621" s="67">
        <v>4</v>
      </c>
      <c r="D621" s="67" t="s">
        <v>1883</v>
      </c>
    </row>
    <row r="622" spans="1:4" ht="13.5" customHeight="1" x14ac:dyDescent="0.35">
      <c r="A622" s="63" t="s">
        <v>565</v>
      </c>
      <c r="B622" s="64" t="s">
        <v>2206</v>
      </c>
      <c r="C622" s="67">
        <v>6</v>
      </c>
      <c r="D622" s="67" t="s">
        <v>2087</v>
      </c>
    </row>
    <row r="623" spans="1:4" ht="13.4" customHeight="1" x14ac:dyDescent="0.35">
      <c r="A623" s="63" t="s">
        <v>61</v>
      </c>
      <c r="B623" s="64" t="s">
        <v>1741</v>
      </c>
      <c r="C623" s="67">
        <v>5</v>
      </c>
      <c r="D623" s="67" t="s">
        <v>1433</v>
      </c>
    </row>
    <row r="624" spans="1:4" ht="13.5" customHeight="1" x14ac:dyDescent="0.35">
      <c r="A624" s="63" t="s">
        <v>572</v>
      </c>
      <c r="B624" s="64" t="s">
        <v>2207</v>
      </c>
      <c r="C624" s="67">
        <v>6</v>
      </c>
      <c r="D624" s="67" t="s">
        <v>2087</v>
      </c>
    </row>
    <row r="625" spans="1:4" ht="13.4" customHeight="1" x14ac:dyDescent="0.35">
      <c r="A625" s="63" t="s">
        <v>65</v>
      </c>
      <c r="B625" s="64" t="s">
        <v>1742</v>
      </c>
      <c r="C625" s="67">
        <v>5</v>
      </c>
      <c r="D625" s="67" t="s">
        <v>1433</v>
      </c>
    </row>
    <row r="626" spans="1:4" ht="13.4" customHeight="1" x14ac:dyDescent="0.35">
      <c r="A626" s="63" t="s">
        <v>133</v>
      </c>
      <c r="B626" s="64" t="s">
        <v>1743</v>
      </c>
      <c r="C626" s="67">
        <v>5</v>
      </c>
      <c r="D626" s="67" t="s">
        <v>1433</v>
      </c>
    </row>
    <row r="627" spans="1:4" ht="13.4" customHeight="1" x14ac:dyDescent="0.35">
      <c r="A627" s="63" t="s">
        <v>256</v>
      </c>
      <c r="B627" s="64" t="s">
        <v>1744</v>
      </c>
      <c r="C627" s="67">
        <v>5</v>
      </c>
      <c r="D627" s="67" t="s">
        <v>1433</v>
      </c>
    </row>
    <row r="628" spans="1:4" ht="13.5" customHeight="1" x14ac:dyDescent="0.35">
      <c r="A628" s="63" t="s">
        <v>587</v>
      </c>
      <c r="B628" s="64" t="s">
        <v>2023</v>
      </c>
      <c r="C628" s="67">
        <v>4</v>
      </c>
      <c r="D628" s="67" t="s">
        <v>1883</v>
      </c>
    </row>
    <row r="629" spans="1:4" ht="13.4" customHeight="1" x14ac:dyDescent="0.35">
      <c r="A629" s="63" t="s">
        <v>534</v>
      </c>
      <c r="B629" s="64" t="s">
        <v>1745</v>
      </c>
      <c r="C629" s="67">
        <v>5</v>
      </c>
      <c r="D629" s="67" t="s">
        <v>1433</v>
      </c>
    </row>
    <row r="630" spans="1:4" ht="13.5" customHeight="1" x14ac:dyDescent="0.35">
      <c r="A630" s="63" t="s">
        <v>150</v>
      </c>
      <c r="B630" s="64" t="s">
        <v>1746</v>
      </c>
      <c r="C630" s="67">
        <v>5</v>
      </c>
      <c r="D630" s="67" t="s">
        <v>1433</v>
      </c>
    </row>
    <row r="631" spans="1:4" ht="13.4" customHeight="1" x14ac:dyDescent="0.35">
      <c r="A631" s="63" t="s">
        <v>122</v>
      </c>
      <c r="B631" s="64" t="s">
        <v>2024</v>
      </c>
      <c r="C631" s="67">
        <v>4</v>
      </c>
      <c r="D631" s="67" t="s">
        <v>1883</v>
      </c>
    </row>
    <row r="632" spans="1:4" ht="13.5" customHeight="1" x14ac:dyDescent="0.35">
      <c r="A632" s="63" t="s">
        <v>336</v>
      </c>
      <c r="B632" s="64" t="s">
        <v>1747</v>
      </c>
      <c r="C632" s="67">
        <v>5</v>
      </c>
      <c r="D632" s="67" t="s">
        <v>1433</v>
      </c>
    </row>
    <row r="633" spans="1:4" ht="13.4" customHeight="1" x14ac:dyDescent="0.35">
      <c r="A633" s="63" t="s">
        <v>477</v>
      </c>
      <c r="B633" s="64" t="s">
        <v>1748</v>
      </c>
      <c r="C633" s="67">
        <v>5</v>
      </c>
      <c r="D633" s="67" t="s">
        <v>1433</v>
      </c>
    </row>
    <row r="634" spans="1:4" ht="13.5" customHeight="1" x14ac:dyDescent="0.35">
      <c r="A634" s="63" t="s">
        <v>248</v>
      </c>
      <c r="B634" s="64" t="s">
        <v>1749</v>
      </c>
      <c r="C634" s="67">
        <v>5</v>
      </c>
      <c r="D634" s="67" t="s">
        <v>1433</v>
      </c>
    </row>
    <row r="635" spans="1:4" ht="13.4" customHeight="1" x14ac:dyDescent="0.35">
      <c r="A635" s="63" t="s">
        <v>582</v>
      </c>
      <c r="B635" s="64" t="s">
        <v>1750</v>
      </c>
      <c r="C635" s="67">
        <v>5</v>
      </c>
      <c r="D635" s="67" t="s">
        <v>1433</v>
      </c>
    </row>
    <row r="636" spans="1:4" ht="13.5" customHeight="1" x14ac:dyDescent="0.35">
      <c r="A636" s="63" t="s">
        <v>37</v>
      </c>
      <c r="B636" s="64" t="s">
        <v>1751</v>
      </c>
      <c r="C636" s="67">
        <v>5</v>
      </c>
      <c r="D636" s="67" t="s">
        <v>1433</v>
      </c>
    </row>
    <row r="637" spans="1:4" ht="13.4" customHeight="1" x14ac:dyDescent="0.35">
      <c r="A637" s="63" t="s">
        <v>141</v>
      </c>
      <c r="B637" s="64" t="s">
        <v>1752</v>
      </c>
      <c r="C637" s="67">
        <v>5</v>
      </c>
      <c r="D637" s="67" t="s">
        <v>1433</v>
      </c>
    </row>
    <row r="638" spans="1:4" ht="13.5" customHeight="1" x14ac:dyDescent="0.35">
      <c r="A638" s="63" t="s">
        <v>319</v>
      </c>
      <c r="B638" s="64" t="s">
        <v>2208</v>
      </c>
      <c r="C638" s="67">
        <v>6</v>
      </c>
      <c r="D638" s="67" t="s">
        <v>2087</v>
      </c>
    </row>
    <row r="639" spans="1:4" ht="13.4" customHeight="1" x14ac:dyDescent="0.35">
      <c r="A639" s="63" t="s">
        <v>371</v>
      </c>
      <c r="B639" s="64" t="s">
        <v>1814</v>
      </c>
      <c r="C639" s="67">
        <v>2</v>
      </c>
      <c r="D639" s="67" t="s">
        <v>1812</v>
      </c>
    </row>
    <row r="640" spans="1:4" ht="13.5" customHeight="1" x14ac:dyDescent="0.35">
      <c r="A640" s="63" t="s">
        <v>102</v>
      </c>
      <c r="B640" s="64" t="s">
        <v>1753</v>
      </c>
      <c r="C640" s="67">
        <v>5</v>
      </c>
      <c r="D640" s="67" t="s">
        <v>1433</v>
      </c>
    </row>
    <row r="641" spans="1:4" ht="13.4" customHeight="1" x14ac:dyDescent="0.35">
      <c r="A641" s="63" t="s">
        <v>220</v>
      </c>
      <c r="B641" s="64" t="s">
        <v>1754</v>
      </c>
      <c r="C641" s="67">
        <v>5</v>
      </c>
      <c r="D641" s="67" t="s">
        <v>1433</v>
      </c>
    </row>
    <row r="642" spans="1:4" ht="13.5" customHeight="1" x14ac:dyDescent="0.35">
      <c r="A642" s="63" t="s">
        <v>518</v>
      </c>
      <c r="B642" s="64" t="s">
        <v>2209</v>
      </c>
      <c r="C642" s="67">
        <v>6</v>
      </c>
      <c r="D642" s="67" t="s">
        <v>2087</v>
      </c>
    </row>
    <row r="643" spans="1:4" ht="13.4" customHeight="1" x14ac:dyDescent="0.35">
      <c r="A643" s="63" t="s">
        <v>173</v>
      </c>
      <c r="B643" s="64" t="s">
        <v>2025</v>
      </c>
      <c r="C643" s="67">
        <v>4</v>
      </c>
      <c r="D643" s="67" t="s">
        <v>1883</v>
      </c>
    </row>
    <row r="644" spans="1:4" ht="13.5" customHeight="1" x14ac:dyDescent="0.35">
      <c r="A644" s="63" t="s">
        <v>588</v>
      </c>
      <c r="B644" s="64" t="s">
        <v>2026</v>
      </c>
      <c r="C644" s="67">
        <v>4</v>
      </c>
      <c r="D644" s="67" t="s">
        <v>1883</v>
      </c>
    </row>
    <row r="645" spans="1:4" ht="13.4" customHeight="1" x14ac:dyDescent="0.35">
      <c r="A645" s="63" t="s">
        <v>163</v>
      </c>
      <c r="B645" s="64" t="s">
        <v>1755</v>
      </c>
      <c r="C645" s="67">
        <v>5</v>
      </c>
      <c r="D645" s="67" t="s">
        <v>1433</v>
      </c>
    </row>
    <row r="646" spans="1:4" ht="13.5" customHeight="1" x14ac:dyDescent="0.35">
      <c r="A646" s="63" t="s">
        <v>213</v>
      </c>
      <c r="B646" s="64" t="s">
        <v>2210</v>
      </c>
      <c r="C646" s="67">
        <v>6</v>
      </c>
      <c r="D646" s="67" t="s">
        <v>2087</v>
      </c>
    </row>
    <row r="647" spans="1:4" ht="13.4" customHeight="1" x14ac:dyDescent="0.35">
      <c r="A647" s="63" t="s">
        <v>578</v>
      </c>
      <c r="B647" s="64" t="s">
        <v>1756</v>
      </c>
      <c r="C647" s="67">
        <v>5</v>
      </c>
      <c r="D647" s="67" t="s">
        <v>1433</v>
      </c>
    </row>
    <row r="648" spans="1:4" ht="13.5" customHeight="1" x14ac:dyDescent="0.35">
      <c r="A648" s="63" t="s">
        <v>441</v>
      </c>
      <c r="B648" s="64" t="s">
        <v>2079</v>
      </c>
      <c r="C648" s="67">
        <v>3</v>
      </c>
      <c r="D648" s="67" t="s">
        <v>2040</v>
      </c>
    </row>
    <row r="649" spans="1:4" ht="13.4" customHeight="1" x14ac:dyDescent="0.35">
      <c r="A649" s="63" t="s">
        <v>594</v>
      </c>
      <c r="B649" s="64" t="s">
        <v>1757</v>
      </c>
      <c r="C649" s="67">
        <v>5</v>
      </c>
      <c r="D649" s="67" t="s">
        <v>1433</v>
      </c>
    </row>
    <row r="650" spans="1:4" ht="13.5" customHeight="1" x14ac:dyDescent="0.35">
      <c r="A650" s="63" t="s">
        <v>568</v>
      </c>
      <c r="B650" s="64" t="s">
        <v>2211</v>
      </c>
      <c r="C650" s="67">
        <v>6</v>
      </c>
      <c r="D650" s="67" t="s">
        <v>2087</v>
      </c>
    </row>
    <row r="651" spans="1:4" ht="13.4" customHeight="1" x14ac:dyDescent="0.35">
      <c r="A651" s="63" t="s">
        <v>640</v>
      </c>
      <c r="B651" s="64" t="s">
        <v>2212</v>
      </c>
      <c r="C651" s="67">
        <v>6</v>
      </c>
      <c r="D651" s="67" t="s">
        <v>2087</v>
      </c>
    </row>
    <row r="652" spans="1:4" ht="13.5" customHeight="1" x14ac:dyDescent="0.35">
      <c r="A652" s="63" t="s">
        <v>372</v>
      </c>
      <c r="B652" s="64" t="s">
        <v>1758</v>
      </c>
      <c r="C652" s="67">
        <v>5</v>
      </c>
      <c r="D652" s="67" t="s">
        <v>1433</v>
      </c>
    </row>
    <row r="653" spans="1:4" ht="13.4" customHeight="1" x14ac:dyDescent="0.35">
      <c r="A653" s="63" t="s">
        <v>175</v>
      </c>
      <c r="B653" s="64" t="s">
        <v>1759</v>
      </c>
      <c r="C653" s="67">
        <v>5</v>
      </c>
      <c r="D653" s="67" t="s">
        <v>1433</v>
      </c>
    </row>
    <row r="654" spans="1:4" ht="13.5" customHeight="1" x14ac:dyDescent="0.35">
      <c r="A654" s="63" t="s">
        <v>395</v>
      </c>
      <c r="B654" s="64" t="s">
        <v>2213</v>
      </c>
      <c r="C654" s="67">
        <v>6</v>
      </c>
      <c r="D654" s="67" t="s">
        <v>2087</v>
      </c>
    </row>
    <row r="655" spans="1:4" ht="13.4" customHeight="1" x14ac:dyDescent="0.35">
      <c r="A655" s="63" t="s">
        <v>89</v>
      </c>
      <c r="B655" s="64" t="s">
        <v>2027</v>
      </c>
      <c r="C655" s="67">
        <v>4</v>
      </c>
      <c r="D655" s="67" t="s">
        <v>1883</v>
      </c>
    </row>
    <row r="656" spans="1:4" ht="13.5" customHeight="1" x14ac:dyDescent="0.35">
      <c r="A656" s="63" t="s">
        <v>642</v>
      </c>
      <c r="B656" s="64" t="s">
        <v>1760</v>
      </c>
      <c r="C656" s="67">
        <v>5</v>
      </c>
      <c r="D656" s="67" t="s">
        <v>1433</v>
      </c>
    </row>
    <row r="657" spans="1:4" ht="13.4" customHeight="1" x14ac:dyDescent="0.35">
      <c r="A657" s="63" t="s">
        <v>64</v>
      </c>
      <c r="B657" s="64" t="s">
        <v>1761</v>
      </c>
      <c r="C657" s="67">
        <v>5</v>
      </c>
      <c r="D657" s="67" t="s">
        <v>1433</v>
      </c>
    </row>
    <row r="658" spans="1:4" ht="13.4" customHeight="1" x14ac:dyDescent="0.35">
      <c r="A658" s="63" t="s">
        <v>275</v>
      </c>
      <c r="B658" s="64" t="s">
        <v>2080</v>
      </c>
      <c r="C658" s="67">
        <v>3</v>
      </c>
      <c r="D658" s="67" t="s">
        <v>2040</v>
      </c>
    </row>
    <row r="659" spans="1:4" ht="13.5" customHeight="1" x14ac:dyDescent="0.35">
      <c r="A659" s="63" t="s">
        <v>42</v>
      </c>
      <c r="B659" s="64" t="s">
        <v>1762</v>
      </c>
      <c r="C659" s="67">
        <v>5</v>
      </c>
      <c r="D659" s="67" t="s">
        <v>1433</v>
      </c>
    </row>
    <row r="660" spans="1:4" ht="13.4" customHeight="1" x14ac:dyDescent="0.35">
      <c r="A660" s="63" t="s">
        <v>351</v>
      </c>
      <c r="B660" s="64" t="s">
        <v>2081</v>
      </c>
      <c r="C660" s="67">
        <v>3</v>
      </c>
      <c r="D660" s="67" t="s">
        <v>2040</v>
      </c>
    </row>
    <row r="661" spans="1:4" ht="13.5" customHeight="1" x14ac:dyDescent="0.35">
      <c r="A661" s="63" t="s">
        <v>654</v>
      </c>
      <c r="B661" s="64" t="s">
        <v>2214</v>
      </c>
      <c r="C661" s="67">
        <v>6</v>
      </c>
      <c r="D661" s="67" t="s">
        <v>2087</v>
      </c>
    </row>
    <row r="662" spans="1:4" ht="13.4" customHeight="1" x14ac:dyDescent="0.35">
      <c r="A662" s="63" t="s">
        <v>392</v>
      </c>
      <c r="B662" s="64" t="s">
        <v>1763</v>
      </c>
      <c r="C662" s="67">
        <v>5</v>
      </c>
      <c r="D662" s="67" t="s">
        <v>1433</v>
      </c>
    </row>
    <row r="663" spans="1:4" ht="13.5" customHeight="1" x14ac:dyDescent="0.35">
      <c r="A663" s="63" t="s">
        <v>286</v>
      </c>
      <c r="B663" s="64" t="s">
        <v>1764</v>
      </c>
      <c r="C663" s="67">
        <v>5</v>
      </c>
      <c r="D663" s="67" t="s">
        <v>1433</v>
      </c>
    </row>
    <row r="664" spans="1:4" ht="13.4" customHeight="1" x14ac:dyDescent="0.35">
      <c r="A664" s="63" t="s">
        <v>297</v>
      </c>
      <c r="B664" s="64" t="s">
        <v>1765</v>
      </c>
      <c r="C664" s="67">
        <v>5</v>
      </c>
      <c r="D664" s="67" t="s">
        <v>1433</v>
      </c>
    </row>
    <row r="665" spans="1:4" ht="13.5" customHeight="1" x14ac:dyDescent="0.35">
      <c r="A665" s="63" t="s">
        <v>302</v>
      </c>
      <c r="B665" s="64" t="s">
        <v>1766</v>
      </c>
      <c r="C665" s="67">
        <v>5</v>
      </c>
      <c r="D665" s="67" t="s">
        <v>1433</v>
      </c>
    </row>
    <row r="666" spans="1:4" ht="13.4" customHeight="1" x14ac:dyDescent="0.35">
      <c r="A666" s="63" t="s">
        <v>304</v>
      </c>
      <c r="B666" s="64" t="s">
        <v>2215</v>
      </c>
      <c r="C666" s="67">
        <v>6</v>
      </c>
      <c r="D666" s="67" t="s">
        <v>2087</v>
      </c>
    </row>
    <row r="667" spans="1:4" ht="23.9" customHeight="1" x14ac:dyDescent="0.35">
      <c r="A667" s="63" t="s">
        <v>212</v>
      </c>
      <c r="B667" s="64" t="s">
        <v>2028</v>
      </c>
      <c r="C667" s="67">
        <v>4</v>
      </c>
      <c r="D667" s="67" t="s">
        <v>1883</v>
      </c>
    </row>
    <row r="668" spans="1:4" ht="13.5" customHeight="1" x14ac:dyDescent="0.35">
      <c r="A668" s="63" t="s">
        <v>44</v>
      </c>
      <c r="B668" s="64" t="s">
        <v>1767</v>
      </c>
      <c r="C668" s="67">
        <v>5</v>
      </c>
      <c r="D668" s="67" t="s">
        <v>1433</v>
      </c>
    </row>
    <row r="669" spans="1:4" ht="13.4" customHeight="1" x14ac:dyDescent="0.35">
      <c r="A669" s="63" t="s">
        <v>381</v>
      </c>
      <c r="B669" s="64" t="s">
        <v>1768</v>
      </c>
      <c r="C669" s="67">
        <v>5</v>
      </c>
      <c r="D669" s="67" t="s">
        <v>1433</v>
      </c>
    </row>
    <row r="670" spans="1:4" ht="13.4" customHeight="1" x14ac:dyDescent="0.35">
      <c r="A670" s="63" t="s">
        <v>20</v>
      </c>
      <c r="B670" s="64" t="s">
        <v>2216</v>
      </c>
      <c r="C670" s="67">
        <v>6</v>
      </c>
      <c r="D670" s="67" t="s">
        <v>2087</v>
      </c>
    </row>
    <row r="671" spans="1:4" ht="13.4" customHeight="1" x14ac:dyDescent="0.35">
      <c r="A671" s="63" t="s">
        <v>1769</v>
      </c>
      <c r="B671" s="64" t="s">
        <v>1770</v>
      </c>
      <c r="C671" s="67">
        <v>5</v>
      </c>
      <c r="D671" s="67" t="s">
        <v>1433</v>
      </c>
    </row>
    <row r="672" spans="1:4" ht="13.5" customHeight="1" x14ac:dyDescent="0.35">
      <c r="A672" s="63" t="s">
        <v>602</v>
      </c>
      <c r="B672" s="64" t="s">
        <v>1771</v>
      </c>
      <c r="C672" s="67">
        <v>5</v>
      </c>
      <c r="D672" s="67" t="s">
        <v>1433</v>
      </c>
    </row>
    <row r="673" spans="1:4" ht="13.4" customHeight="1" x14ac:dyDescent="0.35">
      <c r="A673" s="63" t="s">
        <v>124</v>
      </c>
      <c r="B673" s="64" t="s">
        <v>2029</v>
      </c>
      <c r="C673" s="67">
        <v>4</v>
      </c>
      <c r="D673" s="67" t="s">
        <v>1883</v>
      </c>
    </row>
    <row r="674" spans="1:4" ht="13.5" customHeight="1" x14ac:dyDescent="0.35">
      <c r="A674" s="63" t="s">
        <v>296</v>
      </c>
      <c r="B674" s="64" t="s">
        <v>2217</v>
      </c>
      <c r="C674" s="67">
        <v>6</v>
      </c>
      <c r="D674" s="67" t="s">
        <v>2087</v>
      </c>
    </row>
    <row r="675" spans="1:4" ht="13.4" customHeight="1" x14ac:dyDescent="0.35">
      <c r="A675" s="63" t="s">
        <v>136</v>
      </c>
      <c r="B675" s="64" t="s">
        <v>1772</v>
      </c>
      <c r="C675" s="67">
        <v>5</v>
      </c>
      <c r="D675" s="67" t="s">
        <v>1433</v>
      </c>
    </row>
    <row r="676" spans="1:4" ht="13.5" customHeight="1" x14ac:dyDescent="0.35">
      <c r="A676" s="63" t="s">
        <v>612</v>
      </c>
      <c r="B676" s="64" t="s">
        <v>1773</v>
      </c>
      <c r="C676" s="67">
        <v>5</v>
      </c>
      <c r="D676" s="67" t="s">
        <v>1433</v>
      </c>
    </row>
    <row r="677" spans="1:4" ht="13.4" customHeight="1" x14ac:dyDescent="0.35">
      <c r="A677" s="63" t="s">
        <v>679</v>
      </c>
      <c r="B677" s="64" t="s">
        <v>1774</v>
      </c>
      <c r="C677" s="67">
        <v>5</v>
      </c>
      <c r="D677" s="67" t="s">
        <v>1433</v>
      </c>
    </row>
    <row r="678" spans="1:4" ht="13.5" customHeight="1" x14ac:dyDescent="0.35">
      <c r="A678" s="63" t="s">
        <v>396</v>
      </c>
      <c r="B678" s="64" t="s">
        <v>2218</v>
      </c>
      <c r="C678" s="67">
        <v>6</v>
      </c>
      <c r="D678" s="67" t="s">
        <v>2087</v>
      </c>
    </row>
    <row r="679" spans="1:4" ht="13.4" customHeight="1" x14ac:dyDescent="0.35">
      <c r="A679" s="63" t="s">
        <v>382</v>
      </c>
      <c r="B679" s="64" t="s">
        <v>1775</v>
      </c>
      <c r="C679" s="67">
        <v>5</v>
      </c>
      <c r="D679" s="67" t="s">
        <v>1433</v>
      </c>
    </row>
    <row r="680" spans="1:4" ht="13.5" customHeight="1" x14ac:dyDescent="0.35">
      <c r="A680" s="63" t="s">
        <v>478</v>
      </c>
      <c r="B680" s="64" t="s">
        <v>1776</v>
      </c>
      <c r="C680" s="67">
        <v>5</v>
      </c>
      <c r="D680" s="67" t="s">
        <v>1433</v>
      </c>
    </row>
    <row r="681" spans="1:4" ht="13.4" customHeight="1" x14ac:dyDescent="0.35">
      <c r="A681" s="63" t="s">
        <v>496</v>
      </c>
      <c r="B681" s="64" t="s">
        <v>2030</v>
      </c>
      <c r="C681" s="67">
        <v>4</v>
      </c>
      <c r="D681" s="67" t="s">
        <v>1883</v>
      </c>
    </row>
    <row r="682" spans="1:4" ht="13.5" customHeight="1" x14ac:dyDescent="0.35">
      <c r="A682" s="63" t="s">
        <v>225</v>
      </c>
      <c r="B682" s="64" t="s">
        <v>2082</v>
      </c>
      <c r="C682" s="67">
        <v>3</v>
      </c>
      <c r="D682" s="67" t="s">
        <v>2040</v>
      </c>
    </row>
    <row r="683" spans="1:4" ht="13.4" customHeight="1" x14ac:dyDescent="0.35">
      <c r="A683" s="63" t="s">
        <v>348</v>
      </c>
      <c r="B683" s="64" t="s">
        <v>1777</v>
      </c>
      <c r="C683" s="67">
        <v>5</v>
      </c>
      <c r="D683" s="67" t="s">
        <v>1433</v>
      </c>
    </row>
    <row r="684" spans="1:4" ht="13.5" customHeight="1" x14ac:dyDescent="0.35">
      <c r="A684" s="63" t="s">
        <v>21</v>
      </c>
      <c r="B684" s="64" t="s">
        <v>2083</v>
      </c>
      <c r="C684" s="67">
        <v>3</v>
      </c>
      <c r="D684" s="67" t="s">
        <v>2040</v>
      </c>
    </row>
    <row r="685" spans="1:4" ht="13.4" customHeight="1" x14ac:dyDescent="0.35">
      <c r="A685" s="63" t="s">
        <v>492</v>
      </c>
      <c r="B685" s="64" t="s">
        <v>1778</v>
      </c>
      <c r="C685" s="67">
        <v>5</v>
      </c>
      <c r="D685" s="67" t="s">
        <v>1433</v>
      </c>
    </row>
    <row r="686" spans="1:4" ht="13.5" customHeight="1" x14ac:dyDescent="0.35">
      <c r="A686" s="63" t="s">
        <v>583</v>
      </c>
      <c r="B686" s="64" t="s">
        <v>2031</v>
      </c>
      <c r="C686" s="67">
        <v>4</v>
      </c>
      <c r="D686" s="67" t="s">
        <v>1883</v>
      </c>
    </row>
    <row r="687" spans="1:4" ht="13.4" customHeight="1" x14ac:dyDescent="0.35">
      <c r="A687" s="63" t="s">
        <v>509</v>
      </c>
      <c r="B687" s="64" t="s">
        <v>2032</v>
      </c>
      <c r="C687" s="67">
        <v>4</v>
      </c>
      <c r="D687" s="67" t="s">
        <v>1883</v>
      </c>
    </row>
    <row r="688" spans="1:4" ht="13.5" customHeight="1" x14ac:dyDescent="0.35">
      <c r="A688" s="63" t="s">
        <v>628</v>
      </c>
      <c r="B688" s="64" t="s">
        <v>1779</v>
      </c>
      <c r="C688" s="67">
        <v>5</v>
      </c>
      <c r="D688" s="67" t="s">
        <v>1433</v>
      </c>
    </row>
    <row r="689" spans="1:4" ht="13.4" customHeight="1" x14ac:dyDescent="0.35">
      <c r="A689" s="63" t="s">
        <v>266</v>
      </c>
      <c r="B689" s="64" t="s">
        <v>1780</v>
      </c>
      <c r="C689" s="67">
        <v>5</v>
      </c>
      <c r="D689" s="67" t="s">
        <v>1433</v>
      </c>
    </row>
    <row r="690" spans="1:4" ht="13.5" customHeight="1" x14ac:dyDescent="0.35">
      <c r="A690" s="63" t="s">
        <v>59</v>
      </c>
      <c r="B690" s="64" t="s">
        <v>1781</v>
      </c>
      <c r="C690" s="67">
        <v>5</v>
      </c>
      <c r="D690" s="67" t="s">
        <v>1433</v>
      </c>
    </row>
    <row r="691" spans="1:4" ht="13.4" customHeight="1" x14ac:dyDescent="0.35">
      <c r="A691" s="63" t="s">
        <v>205</v>
      </c>
      <c r="B691" s="64" t="s">
        <v>1782</v>
      </c>
      <c r="C691" s="67">
        <v>5</v>
      </c>
      <c r="D691" s="67" t="s">
        <v>1433</v>
      </c>
    </row>
    <row r="692" spans="1:4" ht="13.5" customHeight="1" x14ac:dyDescent="0.35">
      <c r="A692" s="63" t="s">
        <v>32</v>
      </c>
      <c r="B692" s="64" t="s">
        <v>2033</v>
      </c>
      <c r="C692" s="67">
        <v>4</v>
      </c>
      <c r="D692" s="67" t="s">
        <v>1883</v>
      </c>
    </row>
    <row r="693" spans="1:4" ht="13.4" customHeight="1" x14ac:dyDescent="0.35">
      <c r="A693" s="63" t="s">
        <v>511</v>
      </c>
      <c r="B693" s="64" t="s">
        <v>1783</v>
      </c>
      <c r="C693" s="67">
        <v>5</v>
      </c>
      <c r="D693" s="67" t="s">
        <v>1433</v>
      </c>
    </row>
    <row r="694" spans="1:4" ht="13.5" customHeight="1" x14ac:dyDescent="0.35">
      <c r="A694" s="63" t="s">
        <v>206</v>
      </c>
      <c r="B694" s="64" t="s">
        <v>1784</v>
      </c>
      <c r="C694" s="67">
        <v>5</v>
      </c>
      <c r="D694" s="67" t="s">
        <v>1433</v>
      </c>
    </row>
    <row r="695" spans="1:4" ht="13.4" customHeight="1" x14ac:dyDescent="0.35">
      <c r="A695" s="63" t="s">
        <v>355</v>
      </c>
      <c r="B695" s="64" t="s">
        <v>1785</v>
      </c>
      <c r="C695" s="67">
        <v>5</v>
      </c>
      <c r="D695" s="67" t="s">
        <v>1433</v>
      </c>
    </row>
    <row r="696" spans="1:4" ht="13.5" customHeight="1" x14ac:dyDescent="0.35">
      <c r="A696" s="63" t="s">
        <v>300</v>
      </c>
      <c r="B696" s="64" t="s">
        <v>1786</v>
      </c>
      <c r="C696" s="67">
        <v>5</v>
      </c>
      <c r="D696" s="67" t="s">
        <v>1433</v>
      </c>
    </row>
    <row r="697" spans="1:4" ht="13.4" customHeight="1" x14ac:dyDescent="0.35">
      <c r="A697" s="63" t="s">
        <v>254</v>
      </c>
      <c r="B697" s="64" t="s">
        <v>1787</v>
      </c>
      <c r="C697" s="67">
        <v>5</v>
      </c>
      <c r="D697" s="67" t="s">
        <v>1433</v>
      </c>
    </row>
    <row r="698" spans="1:4" ht="13.5" customHeight="1" x14ac:dyDescent="0.35">
      <c r="A698" s="63" t="s">
        <v>552</v>
      </c>
      <c r="B698" s="64" t="s">
        <v>2219</v>
      </c>
      <c r="C698" s="67">
        <v>6</v>
      </c>
      <c r="D698" s="67" t="s">
        <v>2087</v>
      </c>
    </row>
    <row r="699" spans="1:4" ht="13.4" customHeight="1" x14ac:dyDescent="0.35">
      <c r="A699" s="63" t="s">
        <v>1788</v>
      </c>
      <c r="B699" s="64" t="s">
        <v>1789</v>
      </c>
      <c r="C699" s="67">
        <v>5</v>
      </c>
      <c r="D699" s="67" t="s">
        <v>1433</v>
      </c>
    </row>
    <row r="700" spans="1:4" ht="13.5" customHeight="1" x14ac:dyDescent="0.35">
      <c r="A700" s="63" t="s">
        <v>165</v>
      </c>
      <c r="B700" s="64" t="s">
        <v>1790</v>
      </c>
      <c r="C700" s="67">
        <v>5</v>
      </c>
      <c r="D700" s="67" t="s">
        <v>1433</v>
      </c>
    </row>
    <row r="701" spans="1:4" ht="13.4" customHeight="1" x14ac:dyDescent="0.35">
      <c r="A701" s="63" t="s">
        <v>46</v>
      </c>
      <c r="B701" s="64" t="s">
        <v>1791</v>
      </c>
      <c r="C701" s="67">
        <v>5</v>
      </c>
      <c r="D701" s="67" t="s">
        <v>1433</v>
      </c>
    </row>
    <row r="702" spans="1:4" ht="13.4" customHeight="1" x14ac:dyDescent="0.35">
      <c r="A702" s="63" t="s">
        <v>308</v>
      </c>
      <c r="B702" s="64" t="s">
        <v>2084</v>
      </c>
      <c r="C702" s="67">
        <v>3</v>
      </c>
      <c r="D702" s="67" t="s">
        <v>2040</v>
      </c>
    </row>
    <row r="703" spans="1:4" ht="13.5" customHeight="1" x14ac:dyDescent="0.35">
      <c r="A703" s="63" t="s">
        <v>82</v>
      </c>
      <c r="B703" s="64" t="s">
        <v>2034</v>
      </c>
      <c r="C703" s="67">
        <v>4</v>
      </c>
      <c r="D703" s="67" t="s">
        <v>1883</v>
      </c>
    </row>
    <row r="704" spans="1:4" ht="13.4" customHeight="1" x14ac:dyDescent="0.35">
      <c r="A704" s="63" t="s">
        <v>562</v>
      </c>
      <c r="B704" s="64" t="s">
        <v>2220</v>
      </c>
      <c r="C704" s="67">
        <v>6</v>
      </c>
      <c r="D704" s="67" t="s">
        <v>2087</v>
      </c>
    </row>
    <row r="705" spans="1:4" ht="13.5" customHeight="1" x14ac:dyDescent="0.35">
      <c r="A705" s="63" t="s">
        <v>361</v>
      </c>
      <c r="B705" s="64" t="s">
        <v>1792</v>
      </c>
      <c r="C705" s="67">
        <v>5</v>
      </c>
      <c r="D705" s="67" t="s">
        <v>1433</v>
      </c>
    </row>
    <row r="706" spans="1:4" ht="13.4" customHeight="1" x14ac:dyDescent="0.35">
      <c r="A706" s="63" t="s">
        <v>352</v>
      </c>
      <c r="B706" s="64" t="s">
        <v>1793</v>
      </c>
      <c r="C706" s="67">
        <v>5</v>
      </c>
      <c r="D706" s="67" t="s">
        <v>1433</v>
      </c>
    </row>
    <row r="707" spans="1:4" ht="13.5" customHeight="1" x14ac:dyDescent="0.35">
      <c r="A707" s="63" t="s">
        <v>1794</v>
      </c>
      <c r="B707" s="64" t="s">
        <v>1795</v>
      </c>
      <c r="C707" s="67">
        <v>5</v>
      </c>
      <c r="D707" s="67" t="s">
        <v>1433</v>
      </c>
    </row>
    <row r="708" spans="1:4" ht="13.4" customHeight="1" x14ac:dyDescent="0.35">
      <c r="A708" s="63" t="s">
        <v>267</v>
      </c>
      <c r="B708" s="64" t="s">
        <v>1796</v>
      </c>
      <c r="C708" s="67">
        <v>5</v>
      </c>
      <c r="D708" s="67" t="s">
        <v>1433</v>
      </c>
    </row>
    <row r="709" spans="1:4" ht="13.5" customHeight="1" x14ac:dyDescent="0.35">
      <c r="A709" s="63" t="s">
        <v>182</v>
      </c>
      <c r="B709" s="64" t="s">
        <v>1797</v>
      </c>
      <c r="C709" s="67">
        <v>5</v>
      </c>
      <c r="D709" s="67" t="s">
        <v>1433</v>
      </c>
    </row>
    <row r="710" spans="1:4" ht="13.4" customHeight="1" x14ac:dyDescent="0.35">
      <c r="A710" s="63" t="s">
        <v>671</v>
      </c>
      <c r="B710" s="64" t="s">
        <v>1798</v>
      </c>
      <c r="C710" s="67">
        <v>5</v>
      </c>
      <c r="D710" s="67" t="s">
        <v>1433</v>
      </c>
    </row>
    <row r="711" spans="1:4" ht="13.5" customHeight="1" x14ac:dyDescent="0.35">
      <c r="A711" s="63" t="s">
        <v>623</v>
      </c>
      <c r="B711" s="64" t="s">
        <v>2035</v>
      </c>
      <c r="C711" s="67">
        <v>4</v>
      </c>
      <c r="D711" s="67" t="s">
        <v>1883</v>
      </c>
    </row>
    <row r="712" spans="1:4" ht="13.4" customHeight="1" x14ac:dyDescent="0.35">
      <c r="A712" s="63" t="s">
        <v>354</v>
      </c>
      <c r="B712" s="64" t="s">
        <v>1799</v>
      </c>
      <c r="C712" s="67">
        <v>5</v>
      </c>
      <c r="D712" s="67" t="s">
        <v>1433</v>
      </c>
    </row>
    <row r="713" spans="1:4" ht="13.5" customHeight="1" x14ac:dyDescent="0.35">
      <c r="A713" s="63" t="s">
        <v>29</v>
      </c>
      <c r="B713" s="64" t="s">
        <v>2036</v>
      </c>
      <c r="C713" s="67">
        <v>4</v>
      </c>
      <c r="D713" s="67" t="s">
        <v>1883</v>
      </c>
    </row>
    <row r="714" spans="1:4" ht="13.4" customHeight="1" x14ac:dyDescent="0.35">
      <c r="A714" s="63" t="s">
        <v>41</v>
      </c>
      <c r="B714" s="64" t="s">
        <v>2037</v>
      </c>
      <c r="C714" s="67">
        <v>4</v>
      </c>
      <c r="D714" s="67" t="s">
        <v>1883</v>
      </c>
    </row>
    <row r="715" spans="1:4" ht="13.4" customHeight="1" x14ac:dyDescent="0.35">
      <c r="A715" s="63" t="s">
        <v>528</v>
      </c>
      <c r="B715" s="64" t="s">
        <v>1800</v>
      </c>
      <c r="C715" s="67">
        <v>5</v>
      </c>
      <c r="D715" s="67" t="s">
        <v>1433</v>
      </c>
    </row>
    <row r="716" spans="1:4" ht="13.4" customHeight="1" x14ac:dyDescent="0.35">
      <c r="A716" s="63" t="s">
        <v>632</v>
      </c>
      <c r="B716" s="64" t="s">
        <v>1801</v>
      </c>
      <c r="C716" s="67">
        <v>5</v>
      </c>
      <c r="D716" s="67" t="s">
        <v>1433</v>
      </c>
    </row>
    <row r="717" spans="1:4" ht="13.5" customHeight="1" x14ac:dyDescent="0.35">
      <c r="A717" s="63" t="s">
        <v>140</v>
      </c>
      <c r="B717" s="64" t="s">
        <v>1802</v>
      </c>
      <c r="C717" s="67">
        <v>5</v>
      </c>
      <c r="D717" s="67" t="s">
        <v>1433</v>
      </c>
    </row>
    <row r="718" spans="1:4" ht="13.4" customHeight="1" x14ac:dyDescent="0.35">
      <c r="A718" s="63" t="s">
        <v>174</v>
      </c>
      <c r="B718" s="64" t="s">
        <v>1803</v>
      </c>
      <c r="C718" s="67">
        <v>5</v>
      </c>
      <c r="D718" s="67" t="s">
        <v>1433</v>
      </c>
    </row>
    <row r="719" spans="1:4" ht="13.5" customHeight="1" x14ac:dyDescent="0.35">
      <c r="A719" s="63" t="s">
        <v>339</v>
      </c>
      <c r="B719" s="64" t="s">
        <v>1804</v>
      </c>
      <c r="C719" s="67">
        <v>5</v>
      </c>
      <c r="D719" s="67" t="s">
        <v>1433</v>
      </c>
    </row>
    <row r="720" spans="1:4" ht="13.4" customHeight="1" x14ac:dyDescent="0.35">
      <c r="A720" s="63" t="s">
        <v>201</v>
      </c>
      <c r="B720" s="64" t="s">
        <v>1805</v>
      </c>
      <c r="C720" s="67">
        <v>5</v>
      </c>
      <c r="D720" s="67" t="s">
        <v>1433</v>
      </c>
    </row>
    <row r="721" spans="1:4" ht="13.5" customHeight="1" x14ac:dyDescent="0.35">
      <c r="A721" s="63" t="s">
        <v>45</v>
      </c>
      <c r="B721" s="64" t="s">
        <v>1806</v>
      </c>
      <c r="C721" s="67">
        <v>5</v>
      </c>
      <c r="D721" s="67" t="s">
        <v>1433</v>
      </c>
    </row>
    <row r="722" spans="1:4" ht="13.4" customHeight="1" x14ac:dyDescent="0.35">
      <c r="A722" s="63" t="s">
        <v>424</v>
      </c>
      <c r="B722" s="64" t="s">
        <v>1807</v>
      </c>
      <c r="C722" s="67">
        <v>5</v>
      </c>
      <c r="D722" s="67" t="s">
        <v>1433</v>
      </c>
    </row>
    <row r="723" spans="1:4" ht="13.5" customHeight="1" x14ac:dyDescent="0.35">
      <c r="A723" s="63" t="s">
        <v>517</v>
      </c>
      <c r="B723" s="64" t="s">
        <v>2085</v>
      </c>
      <c r="C723" s="67">
        <v>3</v>
      </c>
      <c r="D723" s="67" t="s">
        <v>2040</v>
      </c>
    </row>
    <row r="724" spans="1:4" ht="13.4" customHeight="1" x14ac:dyDescent="0.35">
      <c r="A724" s="63" t="s">
        <v>436</v>
      </c>
      <c r="B724" s="64" t="s">
        <v>1808</v>
      </c>
      <c r="C724" s="67">
        <v>5</v>
      </c>
      <c r="D724" s="67" t="s">
        <v>1433</v>
      </c>
    </row>
    <row r="725" spans="1:4" ht="13.5" customHeight="1" x14ac:dyDescent="0.35">
      <c r="A725" s="63" t="s">
        <v>677</v>
      </c>
      <c r="B725" s="64" t="s">
        <v>1809</v>
      </c>
      <c r="C725" s="67">
        <v>5</v>
      </c>
      <c r="D725" s="67" t="s">
        <v>1433</v>
      </c>
    </row>
    <row r="726" spans="1:4" ht="13.4" customHeight="1" x14ac:dyDescent="0.35">
      <c r="A726" s="63" t="s">
        <v>672</v>
      </c>
      <c r="B726" s="64" t="s">
        <v>1815</v>
      </c>
      <c r="C726" s="67">
        <v>2</v>
      </c>
      <c r="D726" s="67" t="s">
        <v>1812</v>
      </c>
    </row>
    <row r="727" spans="1:4" ht="13.5" customHeight="1" x14ac:dyDescent="0.35">
      <c r="A727" s="63" t="s">
        <v>239</v>
      </c>
      <c r="B727" s="64" t="s">
        <v>1810</v>
      </c>
      <c r="C727" s="67">
        <v>5</v>
      </c>
      <c r="D727" s="67" t="s">
        <v>1433</v>
      </c>
    </row>
    <row r="728" spans="1:4" ht="13.4" customHeight="1" x14ac:dyDescent="0.35">
      <c r="A728" s="63" t="s">
        <v>57</v>
      </c>
      <c r="B728" s="64" t="s">
        <v>2038</v>
      </c>
      <c r="C728" s="67">
        <v>4</v>
      </c>
      <c r="D728" s="67" t="s">
        <v>1883</v>
      </c>
    </row>
    <row r="729" spans="1:4" ht="13.4" customHeight="1" x14ac:dyDescent="0.35">
      <c r="A729" s="63" t="s">
        <v>674</v>
      </c>
      <c r="B729" s="64" t="s">
        <v>2221</v>
      </c>
      <c r="C729" s="67">
        <v>6</v>
      </c>
      <c r="D729" s="67" t="s">
        <v>2087</v>
      </c>
    </row>
  </sheetData>
  <sortState xmlns:xlrd2="http://schemas.microsoft.com/office/spreadsheetml/2017/richdata2" ref="A2:C729">
    <sortCondition ref="B2:B72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5923-A0D7-4635-9129-9AA6FA27DC1D}">
  <sheetPr>
    <pageSetUpPr fitToPage="1"/>
  </sheetPr>
  <dimension ref="A1:F32"/>
  <sheetViews>
    <sheetView workbookViewId="0">
      <selection activeCell="A5" sqref="A5"/>
    </sheetView>
  </sheetViews>
  <sheetFormatPr defaultRowHeight="14.5" x14ac:dyDescent="0.35"/>
  <cols>
    <col min="1" max="1" width="21.1796875" customWidth="1"/>
    <col min="2" max="2" width="20.453125" customWidth="1"/>
    <col min="3" max="3" width="21.453125" customWidth="1"/>
    <col min="4" max="4" width="23.81640625" customWidth="1"/>
    <col min="5" max="6" width="21.453125" customWidth="1"/>
  </cols>
  <sheetData>
    <row r="1" spans="1:6" ht="21" x14ac:dyDescent="0.5">
      <c r="A1" s="263" t="s">
        <v>8</v>
      </c>
      <c r="B1" s="264"/>
      <c r="C1" s="264"/>
      <c r="D1" s="264"/>
      <c r="E1" s="264"/>
      <c r="F1" s="264"/>
    </row>
    <row r="2" spans="1:6" ht="37.5" customHeight="1" thickBot="1" x14ac:dyDescent="0.4">
      <c r="A2" s="304" t="s">
        <v>1410</v>
      </c>
      <c r="B2" s="305"/>
      <c r="C2" s="305"/>
      <c r="D2" s="305"/>
      <c r="E2" s="305"/>
      <c r="F2" s="305"/>
    </row>
    <row r="3" spans="1:6" ht="37.5" customHeight="1" thickBot="1" x14ac:dyDescent="0.4">
      <c r="A3" s="68" t="s">
        <v>1425</v>
      </c>
      <c r="B3" s="69" t="str">
        <f>'23-24 Grant Calculator'!F7</f>
        <v>Name Will Enter Automatically</v>
      </c>
      <c r="C3" s="68" t="s">
        <v>1426</v>
      </c>
      <c r="D3" s="70" t="str">
        <f>IF('23-24 Grant Calculator'!D7=0,"BEDS Code Will Enter Automatically",'23-24 Grant Calculator'!D7)</f>
        <v>BEDS Code Will Enter Automatically</v>
      </c>
      <c r="E3" s="68" t="s">
        <v>1427</v>
      </c>
      <c r="F3" s="69" t="str">
        <f>IFERROR(VLOOKUP(D3,'Need_Resource Categories'!A1:D729,4,FALSE),"N/RC Will Enter Automatically")</f>
        <v>N/RC Will Enter Automatically</v>
      </c>
    </row>
    <row r="4" spans="1:6" ht="42.65" customHeight="1" x14ac:dyDescent="0.35">
      <c r="A4" s="301" t="s">
        <v>5072</v>
      </c>
      <c r="B4" s="302"/>
      <c r="C4" s="302"/>
      <c r="D4" s="302"/>
      <c r="E4" s="302"/>
      <c r="F4" s="303"/>
    </row>
    <row r="5" spans="1:6" ht="31" x14ac:dyDescent="0.35">
      <c r="A5" s="166" t="s">
        <v>1407</v>
      </c>
      <c r="B5" s="53" t="s">
        <v>1400</v>
      </c>
      <c r="C5" s="53" t="s">
        <v>1401</v>
      </c>
      <c r="D5" s="53" t="s">
        <v>1402</v>
      </c>
      <c r="E5" s="53" t="s">
        <v>1424</v>
      </c>
      <c r="F5" s="167" t="s">
        <v>1406</v>
      </c>
    </row>
    <row r="6" spans="1:6" ht="19.5" customHeight="1" x14ac:dyDescent="0.35">
      <c r="A6" s="306" t="s">
        <v>1409</v>
      </c>
      <c r="B6" s="307"/>
      <c r="C6" s="307"/>
      <c r="D6" s="307"/>
      <c r="E6" s="307"/>
      <c r="F6" s="308"/>
    </row>
    <row r="7" spans="1:6" ht="20.25" customHeight="1" x14ac:dyDescent="0.35">
      <c r="A7" s="165" t="str">
        <f>_xlfn.CONCAT("Total: ",IFERROR(VLOOKUP(D3,'Kindergarten Enroll. History'!B1:R719,17,FALSE),0))</f>
        <v>Total: 0</v>
      </c>
      <c r="B7" s="165" t="str">
        <f>_xlfn.CONCAT("Total: ",IFERROR(VLOOKUP(D3,'Kindergarten Enroll. History'!B1:R719,14,FALSE),0))</f>
        <v>Total: 0</v>
      </c>
      <c r="C7" s="165" t="str">
        <f>_xlfn.CONCAT("Total: ",IFERROR(VLOOKUP(D3,'Kindergarten Enroll. History'!B1:R719,11,FALSE),0))</f>
        <v>Total: 0</v>
      </c>
      <c r="D7" s="165" t="str">
        <f>_xlfn.CONCAT("Total: ",IFERROR(VLOOKUP(D3,'Kindergarten Enroll. History'!B1:R719,8,FALSE),0))</f>
        <v>Total: 0</v>
      </c>
      <c r="E7" s="165" t="str">
        <f>_xlfn.CONCAT("Total: ",IFERROR(VLOOKUP(D3,'Kindergarten Enroll. History'!B1:R719,5,FALSE),0))</f>
        <v>Total: 0</v>
      </c>
      <c r="F7" s="168" t="s">
        <v>4382</v>
      </c>
    </row>
    <row r="8" spans="1:6" ht="20.25" customHeight="1" x14ac:dyDescent="0.35">
      <c r="A8" s="203" t="str">
        <f>_xlfn.CONCAT("Half-Day: ",IFERROR(VLOOKUP(D3,'Kindergarten Enroll. History'!B1:R719,15,FALSE),0))</f>
        <v>Half-Day: 0</v>
      </c>
      <c r="B8" s="204" t="str">
        <f>_xlfn.CONCAT("Half-Day: ",IFERROR(VLOOKUP(D3,'Kindergarten Enroll. History'!B1:R719,12,FALSE),0))</f>
        <v>Half-Day: 0</v>
      </c>
      <c r="C8" s="204" t="str">
        <f>_xlfn.CONCAT("Half-Day: ",IFERROR(VLOOKUP(D3,'Kindergarten Enroll. History'!B1:R719,9,FALSE),0))</f>
        <v>Half-Day: 0</v>
      </c>
      <c r="D8" s="204" t="str">
        <f>_xlfn.CONCAT("Half-Day: ",IFERROR(VLOOKUP(D3,'Kindergarten Enroll. History'!B1:R719,6,FALSE),0))</f>
        <v>Half-Day: 0</v>
      </c>
      <c r="E8" s="204" t="str">
        <f>_xlfn.CONCAT("Half-Day: ",IFERROR(VLOOKUP(D3,'Kindergarten Enroll. History'!B1:R719,3,FALSE),0))</f>
        <v>Half-Day: 0</v>
      </c>
      <c r="F8" s="170" t="s">
        <v>1412</v>
      </c>
    </row>
    <row r="9" spans="1:6" ht="20.25" customHeight="1" x14ac:dyDescent="0.35">
      <c r="A9" s="203" t="str">
        <f>_xlfn.CONCAT("Full-Day: ",IFERROR(VLOOKUP(D3,'Kindergarten Enroll. History'!B1:R719,16,FALSE),0))</f>
        <v>Full-Day: 0</v>
      </c>
      <c r="B9" s="204" t="str">
        <f>_xlfn.CONCAT("Full-Day: ",IFERROR(VLOOKUP(D3,'Kindergarten Enroll. History'!B1:R719,13,FALSE),0))</f>
        <v>Full-Day: 0</v>
      </c>
      <c r="C9" s="204" t="str">
        <f>_xlfn.CONCAT("Full-Day: ",IFERROR(VLOOKUP(D3,'Kindergarten Enroll. History'!B1:R719,10,FALSE),0))</f>
        <v>Full-Day: 0</v>
      </c>
      <c r="D9" s="204" t="str">
        <f>_xlfn.CONCAT("Full-Day: ",IFERROR(VLOOKUP(D3,'Kindergarten Enroll. History'!B1:R719,7,FALSE),0))</f>
        <v>Full-Day: 0</v>
      </c>
      <c r="E9" s="204" t="str">
        <f>_xlfn.CONCAT("Full-Day: ",IFERROR(VLOOKUP(D3,'Kindergarten Enroll. History'!B1:R719,4,FALSE),0))</f>
        <v>Full-Day: 0</v>
      </c>
      <c r="F9" s="170" t="s">
        <v>1413</v>
      </c>
    </row>
    <row r="10" spans="1:6" ht="20.149999999999999" customHeight="1" x14ac:dyDescent="0.35">
      <c r="A10" s="292" t="s">
        <v>5071</v>
      </c>
      <c r="B10" s="293"/>
      <c r="C10" s="293"/>
      <c r="D10" s="293"/>
      <c r="E10" s="293"/>
      <c r="F10" s="294"/>
    </row>
    <row r="11" spans="1:6" ht="20.25" customHeight="1" x14ac:dyDescent="0.35">
      <c r="A11" s="175" t="str">
        <f>_xlfn.CONCAT("Half-Day: ",IFERROR(VLOOKUP(D3,'2018-19 PreK Served'!A4:F677,6,FALSE),0))</f>
        <v>Half-Day: 0</v>
      </c>
      <c r="B11" s="175" t="str">
        <f>_xlfn.CONCAT("Half-Day: ",IFERROR(VLOOKUP(D3,'2019-20 PreK Served'!A4:F676,6,FALSE),0))</f>
        <v>Half-Day: 0</v>
      </c>
      <c r="C11" s="175" t="str">
        <f>_xlfn.CONCAT("Half-Day: ",IFERROR(VLOOKUP(D3,'2020-21 PreK Served'!A4:F676,6,FALSE),0))</f>
        <v>Half-Day: 0</v>
      </c>
      <c r="D11" s="175" t="str">
        <f>_xlfn.CONCAT("Half-Day: ",IFERROR(VLOOKUP(D3,'2021-22 PreK Served'!A4:F676,6,FALSE),0))</f>
        <v>Half-Day: 0</v>
      </c>
      <c r="E11" s="171" t="s">
        <v>1412</v>
      </c>
      <c r="F11" s="171" t="s">
        <v>1412</v>
      </c>
    </row>
    <row r="12" spans="1:6" ht="20.25" customHeight="1" x14ac:dyDescent="0.35">
      <c r="A12" s="176" t="str">
        <f>_xlfn.CONCAT("Full-Day: ",IFERROR(VLOOKUP(D3,'2018-19 PreK Served'!A4:F677,5,FALSE),0))</f>
        <v>Full-Day: 0</v>
      </c>
      <c r="B12" s="176" t="str">
        <f>_xlfn.CONCAT("Full-Day: ",IFERROR(VLOOKUP(D3,'2019-20 PreK Served'!A4:F676,5,FALSE),0))</f>
        <v>Full-Day: 0</v>
      </c>
      <c r="C12" s="176" t="str">
        <f>_xlfn.CONCAT("Full-Day: ",IFERROR(VLOOKUP(D3,'2020-21 PreK Served'!A4:F676,5,FALSE),0))</f>
        <v>Full-Day: 0</v>
      </c>
      <c r="D12" s="176" t="str">
        <f>_xlfn.CONCAT("Full-Day: ",IFERROR(VLOOKUP(D3,'2021-22 PreK Served'!A4:F676,5,FALSE),0))</f>
        <v>Full-Day: 0</v>
      </c>
      <c r="E12" s="171" t="s">
        <v>1413</v>
      </c>
      <c r="F12" s="171" t="s">
        <v>1413</v>
      </c>
    </row>
    <row r="13" spans="1:6" ht="20.149999999999999" customHeight="1" x14ac:dyDescent="0.35">
      <c r="A13" s="292" t="s">
        <v>5069</v>
      </c>
      <c r="B13" s="293"/>
      <c r="C13" s="293"/>
      <c r="D13" s="293"/>
      <c r="E13" s="293"/>
      <c r="F13" s="294"/>
    </row>
    <row r="14" spans="1:6" ht="20.25" customHeight="1" x14ac:dyDescent="0.35">
      <c r="A14" s="169" t="s">
        <v>1412</v>
      </c>
      <c r="B14" s="164" t="s">
        <v>1412</v>
      </c>
      <c r="C14" s="164" t="s">
        <v>1412</v>
      </c>
      <c r="D14" s="164" t="s">
        <v>1412</v>
      </c>
      <c r="E14" s="164" t="s">
        <v>1412</v>
      </c>
      <c r="F14" s="171" t="s">
        <v>1412</v>
      </c>
    </row>
    <row r="15" spans="1:6" ht="20.149999999999999" customHeight="1" x14ac:dyDescent="0.35">
      <c r="A15" s="169" t="s">
        <v>1413</v>
      </c>
      <c r="B15" s="164" t="s">
        <v>1413</v>
      </c>
      <c r="C15" s="164" t="s">
        <v>1413</v>
      </c>
      <c r="D15" s="164" t="s">
        <v>1413</v>
      </c>
      <c r="E15" s="164" t="s">
        <v>1413</v>
      </c>
      <c r="F15" s="171" t="s">
        <v>1413</v>
      </c>
    </row>
    <row r="16" spans="1:6" ht="22" customHeight="1" x14ac:dyDescent="0.35">
      <c r="A16" s="292" t="s">
        <v>5070</v>
      </c>
      <c r="B16" s="293"/>
      <c r="C16" s="293"/>
      <c r="D16" s="293"/>
      <c r="E16" s="293"/>
      <c r="F16" s="294"/>
    </row>
    <row r="17" spans="1:6" ht="20.149999999999999" customHeight="1" x14ac:dyDescent="0.35">
      <c r="A17" s="169" t="s">
        <v>1412</v>
      </c>
      <c r="B17" s="164" t="s">
        <v>1412</v>
      </c>
      <c r="C17" s="164" t="s">
        <v>1412</v>
      </c>
      <c r="D17" s="164" t="s">
        <v>1412</v>
      </c>
      <c r="E17" s="164" t="s">
        <v>1412</v>
      </c>
      <c r="F17" s="171" t="s">
        <v>1412</v>
      </c>
    </row>
    <row r="18" spans="1:6" ht="20.149999999999999" customHeight="1" x14ac:dyDescent="0.35">
      <c r="A18" s="169" t="s">
        <v>1413</v>
      </c>
      <c r="B18" s="164" t="s">
        <v>1413</v>
      </c>
      <c r="C18" s="164" t="s">
        <v>1413</v>
      </c>
      <c r="D18" s="164" t="s">
        <v>1413</v>
      </c>
      <c r="E18" s="164" t="s">
        <v>1413</v>
      </c>
      <c r="F18" s="171" t="s">
        <v>1413</v>
      </c>
    </row>
    <row r="19" spans="1:6" ht="19.5" customHeight="1" x14ac:dyDescent="0.35">
      <c r="A19" s="295" t="s">
        <v>1408</v>
      </c>
      <c r="B19" s="296"/>
      <c r="C19" s="296"/>
      <c r="D19" s="296"/>
      <c r="E19" s="296"/>
      <c r="F19" s="297"/>
    </row>
    <row r="20" spans="1:6" ht="20.149999999999999" customHeight="1" thickBot="1" x14ac:dyDescent="0.4">
      <c r="A20" s="172" t="s">
        <v>1411</v>
      </c>
      <c r="B20" s="173" t="s">
        <v>1411</v>
      </c>
      <c r="C20" s="173" t="s">
        <v>1411</v>
      </c>
      <c r="D20" s="173" t="s">
        <v>1411</v>
      </c>
      <c r="E20" s="173" t="s">
        <v>1411</v>
      </c>
      <c r="F20" s="174" t="s">
        <v>1411</v>
      </c>
    </row>
    <row r="21" spans="1:6" ht="14.5" customHeight="1" x14ac:dyDescent="0.35">
      <c r="A21" s="51"/>
      <c r="B21" s="51"/>
      <c r="C21" s="51"/>
      <c r="D21" s="51"/>
      <c r="E21" s="52"/>
      <c r="F21" s="52"/>
    </row>
    <row r="22" spans="1:6" ht="18" customHeight="1" thickBot="1" x14ac:dyDescent="0.4">
      <c r="A22" s="298" t="s">
        <v>1414</v>
      </c>
      <c r="B22" s="299"/>
      <c r="C22" s="299"/>
      <c r="D22" s="299"/>
      <c r="E22" s="299"/>
      <c r="F22" s="299"/>
    </row>
    <row r="23" spans="1:6" ht="31.5" thickBot="1" x14ac:dyDescent="0.4">
      <c r="A23" s="54" t="s">
        <v>1407</v>
      </c>
      <c r="B23" s="55" t="s">
        <v>1400</v>
      </c>
      <c r="C23" s="56" t="s">
        <v>1401</v>
      </c>
      <c r="D23" s="56" t="s">
        <v>1402</v>
      </c>
      <c r="E23" s="56" t="s">
        <v>1424</v>
      </c>
      <c r="F23" s="57" t="s">
        <v>1406</v>
      </c>
    </row>
    <row r="24" spans="1:6" ht="15.5" x14ac:dyDescent="0.35">
      <c r="A24" s="300" t="s">
        <v>1415</v>
      </c>
      <c r="B24" s="300"/>
      <c r="C24" s="300"/>
      <c r="D24" s="300"/>
      <c r="E24" s="300"/>
      <c r="F24" s="300"/>
    </row>
    <row r="25" spans="1:6" ht="15.5" x14ac:dyDescent="0.35">
      <c r="A25" s="208" t="s">
        <v>1399</v>
      </c>
      <c r="B25" s="208" t="s">
        <v>1399</v>
      </c>
      <c r="C25" s="208" t="s">
        <v>1399</v>
      </c>
      <c r="D25" s="208" t="s">
        <v>1399</v>
      </c>
      <c r="E25" s="208" t="s">
        <v>1399</v>
      </c>
      <c r="F25" s="208" t="s">
        <v>1399</v>
      </c>
    </row>
    <row r="26" spans="1:6" ht="16" thickBot="1" x14ac:dyDescent="0.4">
      <c r="A26" s="209"/>
      <c r="B26" s="209"/>
      <c r="C26" s="209"/>
      <c r="D26" s="209"/>
      <c r="E26" s="209"/>
      <c r="F26" s="209"/>
    </row>
    <row r="27" spans="1:6" ht="16" thickBot="1" x14ac:dyDescent="0.4">
      <c r="A27" s="289" t="s">
        <v>1416</v>
      </c>
      <c r="B27" s="290"/>
      <c r="C27" s="290"/>
      <c r="D27" s="290"/>
      <c r="E27" s="290"/>
      <c r="F27" s="291"/>
    </row>
    <row r="28" spans="1:6" ht="15.5" x14ac:dyDescent="0.35">
      <c r="A28" s="205">
        <f>IFERROR(VLOOKUP(D3,'District Funding History'!C2:T660,17,FALSE),0)</f>
        <v>0</v>
      </c>
      <c r="B28" s="205">
        <f>IFERROR(VLOOKUP(D3,'District Funding History'!C2:T660,15,FALSE),0)</f>
        <v>0</v>
      </c>
      <c r="C28" s="205">
        <f>IFERROR(VLOOKUP(D3,'District Funding History'!C2:T660,13,FALSE),0)</f>
        <v>0</v>
      </c>
      <c r="D28" s="205">
        <f>IFERROR(VLOOKUP(D3,'District Funding History'!C2:T660,11,FALSE),0)</f>
        <v>0</v>
      </c>
      <c r="E28" s="206">
        <f>IFERROR(VLOOKUP(D3,'District Funding History'!C2:T660,9,FALSE),0)</f>
        <v>0</v>
      </c>
      <c r="F28" s="206">
        <f>IFERROR(VLOOKUP(D3,'District Funding History'!C2:T660,2,FALSE),0)</f>
        <v>0</v>
      </c>
    </row>
    <row r="29" spans="1:6" ht="16" thickBot="1" x14ac:dyDescent="0.4">
      <c r="A29" s="207"/>
      <c r="B29" s="207"/>
      <c r="C29" s="207"/>
      <c r="D29" s="207"/>
      <c r="E29" s="207"/>
      <c r="F29" s="207"/>
    </row>
    <row r="30" spans="1:6" ht="16" thickBot="1" x14ac:dyDescent="0.4">
      <c r="A30" s="289" t="s">
        <v>1417</v>
      </c>
      <c r="B30" s="290"/>
      <c r="C30" s="290"/>
      <c r="D30" s="290"/>
      <c r="E30" s="290"/>
      <c r="F30" s="291"/>
    </row>
    <row r="31" spans="1:6" ht="15.5" x14ac:dyDescent="0.35">
      <c r="A31" s="205">
        <f>IFERROR(VLOOKUP(D3,'District Funding History'!C2:T660,18,FALSE),0)</f>
        <v>0</v>
      </c>
      <c r="B31" s="205">
        <f>IFERROR(VLOOKUP(D3,'District Funding History'!C2:T660,16,FALSE),0)</f>
        <v>0</v>
      </c>
      <c r="C31" s="205">
        <f>IFERROR(VLOOKUP(D3,'District Funding History'!C2:T660,14,FALSE),0)</f>
        <v>0</v>
      </c>
      <c r="D31" s="205">
        <f>IFERROR(VLOOKUP(D3,'District Funding History'!C2:T660,12,FALSE),0)</f>
        <v>0</v>
      </c>
      <c r="E31" s="206">
        <f>IFERROR(VLOOKUP(D3,'District Funding History'!C2:T660,10,FALSE),0)</f>
        <v>0</v>
      </c>
      <c r="F31" s="206">
        <f>IFERROR(VLOOKUP(D3,'District Funding History'!C2:T660,3,FALSE),0)</f>
        <v>0</v>
      </c>
    </row>
    <row r="32" spans="1:6" ht="16" thickBot="1" x14ac:dyDescent="0.4">
      <c r="A32" s="207"/>
      <c r="B32" s="207"/>
      <c r="C32" s="207"/>
      <c r="D32" s="207"/>
      <c r="E32" s="207"/>
      <c r="F32" s="207"/>
    </row>
  </sheetData>
  <sheetProtection selectLockedCells="1"/>
  <mergeCells count="12">
    <mergeCell ref="A4:F4"/>
    <mergeCell ref="A1:F1"/>
    <mergeCell ref="A2:F2"/>
    <mergeCell ref="A13:F13"/>
    <mergeCell ref="A6:F6"/>
    <mergeCell ref="A10:F10"/>
    <mergeCell ref="A27:F27"/>
    <mergeCell ref="A30:F30"/>
    <mergeCell ref="A16:F16"/>
    <mergeCell ref="A19:F19"/>
    <mergeCell ref="A22:F22"/>
    <mergeCell ref="A24:F24"/>
  </mergeCells>
  <printOptions horizontalCentered="1" verticalCentered="1"/>
  <pageMargins left="1" right="1" top="1" bottom="1" header="0.5" footer="0.5"/>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9F57F-8B3B-4C36-9AC6-5EA671A4AC7A}">
  <dimension ref="B2:E702"/>
  <sheetViews>
    <sheetView showGridLines="0" workbookViewId="0">
      <pane ySplit="2" topLeftCell="A3" activePane="bottomLeft" state="frozen"/>
      <selection pane="bottomLeft" activeCell="B13" sqref="B13"/>
    </sheetView>
  </sheetViews>
  <sheetFormatPr defaultColWidth="8.54296875" defaultRowHeight="15.5" x14ac:dyDescent="0.35"/>
  <cols>
    <col min="1" max="1" width="2.453125" customWidth="1"/>
    <col min="2" max="2" width="16.54296875" style="12" customWidth="1"/>
    <col min="3" max="3" width="36.453125" style="12" customWidth="1"/>
    <col min="4" max="4" width="14.54296875" style="60" customWidth="1"/>
    <col min="5" max="5" width="9.1796875" bestFit="1" customWidth="1"/>
  </cols>
  <sheetData>
    <row r="2" spans="2:5" ht="46.5" x14ac:dyDescent="0.35">
      <c r="B2" s="11" t="s">
        <v>691</v>
      </c>
      <c r="C2" s="11" t="s">
        <v>0</v>
      </c>
      <c r="D2" s="58" t="s">
        <v>1422</v>
      </c>
    </row>
    <row r="3" spans="2:5" x14ac:dyDescent="0.35">
      <c r="B3" s="26" t="s">
        <v>10</v>
      </c>
      <c r="C3" s="12" t="s">
        <v>692</v>
      </c>
      <c r="D3" s="59">
        <v>5119.9250000000002</v>
      </c>
      <c r="E3" s="32"/>
    </row>
    <row r="4" spans="2:5" x14ac:dyDescent="0.35">
      <c r="B4" s="26" t="s">
        <v>11</v>
      </c>
      <c r="C4" s="12" t="s">
        <v>693</v>
      </c>
      <c r="D4" s="59">
        <v>3422.09</v>
      </c>
      <c r="E4" s="32"/>
    </row>
    <row r="5" spans="2:5" x14ac:dyDescent="0.35">
      <c r="B5" s="26" t="s">
        <v>12</v>
      </c>
      <c r="C5" s="12" t="s">
        <v>694</v>
      </c>
      <c r="D5" s="59">
        <v>2700</v>
      </c>
      <c r="E5" s="32"/>
    </row>
    <row r="6" spans="2:5" x14ac:dyDescent="0.35">
      <c r="B6" s="26" t="s">
        <v>13</v>
      </c>
      <c r="C6" s="12" t="s">
        <v>695</v>
      </c>
      <c r="D6" s="59">
        <v>3128.915</v>
      </c>
      <c r="E6" s="32"/>
    </row>
    <row r="7" spans="2:5" x14ac:dyDescent="0.35">
      <c r="B7" s="26" t="s">
        <v>14</v>
      </c>
      <c r="C7" s="12" t="s">
        <v>696</v>
      </c>
      <c r="D7" s="59">
        <v>5382.1750000000002</v>
      </c>
      <c r="E7" s="32"/>
    </row>
    <row r="8" spans="2:5" x14ac:dyDescent="0.35">
      <c r="B8" s="26" t="s">
        <v>15</v>
      </c>
      <c r="C8" s="12" t="s">
        <v>697</v>
      </c>
      <c r="D8" s="59">
        <v>2700</v>
      </c>
      <c r="E8" s="32"/>
    </row>
    <row r="9" spans="2:5" x14ac:dyDescent="0.35">
      <c r="B9" s="26" t="s">
        <v>16</v>
      </c>
      <c r="C9" s="12" t="s">
        <v>698</v>
      </c>
      <c r="D9" s="59">
        <v>2700</v>
      </c>
      <c r="E9" s="32"/>
    </row>
    <row r="10" spans="2:5" x14ac:dyDescent="0.35">
      <c r="B10" s="26" t="s">
        <v>17</v>
      </c>
      <c r="C10" s="12" t="s">
        <v>699</v>
      </c>
      <c r="D10" s="59">
        <v>2700</v>
      </c>
      <c r="E10" s="32"/>
    </row>
    <row r="11" spans="2:5" x14ac:dyDescent="0.35">
      <c r="B11" s="26" t="s">
        <v>18</v>
      </c>
      <c r="C11" s="12" t="s">
        <v>700</v>
      </c>
      <c r="D11" s="59">
        <v>3945.99</v>
      </c>
      <c r="E11" s="32"/>
    </row>
    <row r="12" spans="2:5" x14ac:dyDescent="0.35">
      <c r="B12" s="26" t="s">
        <v>19</v>
      </c>
      <c r="C12" s="12" t="s">
        <v>701</v>
      </c>
      <c r="D12" s="59">
        <v>2700</v>
      </c>
      <c r="E12" s="32"/>
    </row>
    <row r="13" spans="2:5" x14ac:dyDescent="0.35">
      <c r="B13" s="26" t="s">
        <v>20</v>
      </c>
      <c r="C13" s="12" t="s">
        <v>702</v>
      </c>
      <c r="D13" s="59">
        <v>2700</v>
      </c>
      <c r="E13" s="32"/>
    </row>
    <row r="14" spans="2:5" x14ac:dyDescent="0.35">
      <c r="B14" s="26" t="s">
        <v>21</v>
      </c>
      <c r="C14" s="12" t="s">
        <v>703</v>
      </c>
      <c r="D14" s="59">
        <v>6248.68</v>
      </c>
      <c r="E14" s="32"/>
    </row>
    <row r="15" spans="2:5" x14ac:dyDescent="0.35">
      <c r="B15" s="26" t="s">
        <v>22</v>
      </c>
      <c r="C15" s="12" t="s">
        <v>704</v>
      </c>
      <c r="D15" s="59">
        <v>5566.9</v>
      </c>
      <c r="E15" s="32"/>
    </row>
    <row r="16" spans="2:5" x14ac:dyDescent="0.35">
      <c r="B16" s="26" t="s">
        <v>23</v>
      </c>
      <c r="C16" s="12" t="s">
        <v>705</v>
      </c>
      <c r="D16" s="59">
        <v>6478.62</v>
      </c>
      <c r="E16" s="32"/>
    </row>
    <row r="17" spans="2:5" x14ac:dyDescent="0.35">
      <c r="B17" s="26" t="s">
        <v>24</v>
      </c>
      <c r="C17" s="12" t="s">
        <v>706</v>
      </c>
      <c r="D17" s="59">
        <v>6603.8549999999996</v>
      </c>
      <c r="E17" s="32"/>
    </row>
    <row r="18" spans="2:5" x14ac:dyDescent="0.35">
      <c r="B18" s="26" t="s">
        <v>25</v>
      </c>
      <c r="C18" s="12" t="s">
        <v>707</v>
      </c>
      <c r="D18" s="59">
        <v>7599.67</v>
      </c>
      <c r="E18" s="32"/>
    </row>
    <row r="19" spans="2:5" x14ac:dyDescent="0.35">
      <c r="B19" s="26" t="s">
        <v>26</v>
      </c>
      <c r="C19" s="12" t="s">
        <v>708</v>
      </c>
      <c r="D19" s="59">
        <v>6375.59</v>
      </c>
      <c r="E19" s="32"/>
    </row>
    <row r="20" spans="2:5" x14ac:dyDescent="0.35">
      <c r="B20" s="26" t="s">
        <v>27</v>
      </c>
      <c r="C20" s="12" t="s">
        <v>709</v>
      </c>
      <c r="D20" s="59">
        <v>7645.7049999999999</v>
      </c>
      <c r="E20" s="32"/>
    </row>
    <row r="21" spans="2:5" x14ac:dyDescent="0.35">
      <c r="B21" s="26" t="s">
        <v>28</v>
      </c>
      <c r="C21" s="12" t="s">
        <v>710</v>
      </c>
      <c r="D21" s="59">
        <v>7377.165</v>
      </c>
      <c r="E21" s="32"/>
    </row>
    <row r="22" spans="2:5" x14ac:dyDescent="0.35">
      <c r="B22" s="26" t="s">
        <v>29</v>
      </c>
      <c r="C22" s="12" t="s">
        <v>711</v>
      </c>
      <c r="D22" s="59">
        <v>6995.26</v>
      </c>
      <c r="E22" s="32"/>
    </row>
    <row r="23" spans="2:5" x14ac:dyDescent="0.35">
      <c r="B23" s="26" t="s">
        <v>30</v>
      </c>
      <c r="C23" s="12" t="s">
        <v>712</v>
      </c>
      <c r="D23" s="59">
        <v>5480.02</v>
      </c>
      <c r="E23" s="32"/>
    </row>
    <row r="24" spans="2:5" x14ac:dyDescent="0.35">
      <c r="B24" s="26" t="s">
        <v>31</v>
      </c>
      <c r="C24" s="12" t="s">
        <v>713</v>
      </c>
      <c r="D24" s="59">
        <v>7365.6549999999997</v>
      </c>
      <c r="E24" s="32"/>
    </row>
    <row r="25" spans="2:5" x14ac:dyDescent="0.35">
      <c r="B25" s="26" t="s">
        <v>32</v>
      </c>
      <c r="C25" s="12" t="s">
        <v>714</v>
      </c>
      <c r="D25" s="59">
        <v>5948.0249999999996</v>
      </c>
      <c r="E25" s="32"/>
    </row>
    <row r="26" spans="2:5" x14ac:dyDescent="0.35">
      <c r="B26" s="26" t="s">
        <v>33</v>
      </c>
      <c r="C26" s="12" t="s">
        <v>715</v>
      </c>
      <c r="D26" s="59">
        <v>7154.66</v>
      </c>
      <c r="E26" s="32"/>
    </row>
    <row r="27" spans="2:5" x14ac:dyDescent="0.35">
      <c r="B27" s="26" t="s">
        <v>34</v>
      </c>
      <c r="C27" s="12" t="s">
        <v>716</v>
      </c>
      <c r="D27" s="59">
        <v>3946.4450000000002</v>
      </c>
      <c r="E27" s="32"/>
    </row>
    <row r="28" spans="2:5" x14ac:dyDescent="0.35">
      <c r="B28" s="26" t="s">
        <v>35</v>
      </c>
      <c r="C28" s="12" t="s">
        <v>717</v>
      </c>
      <c r="D28" s="59">
        <v>5837.31</v>
      </c>
      <c r="E28" s="32"/>
    </row>
    <row r="29" spans="2:5" x14ac:dyDescent="0.35">
      <c r="B29" s="26" t="s">
        <v>36</v>
      </c>
      <c r="C29" s="12" t="s">
        <v>718</v>
      </c>
      <c r="D29" s="59">
        <v>6299.76</v>
      </c>
      <c r="E29" s="32"/>
    </row>
    <row r="30" spans="2:5" x14ac:dyDescent="0.35">
      <c r="B30" s="26" t="s">
        <v>37</v>
      </c>
      <c r="C30" s="12" t="s">
        <v>719</v>
      </c>
      <c r="D30" s="59">
        <v>4153.9750000000004</v>
      </c>
      <c r="E30" s="32"/>
    </row>
    <row r="31" spans="2:5" x14ac:dyDescent="0.35">
      <c r="B31" s="26" t="s">
        <v>38</v>
      </c>
      <c r="C31" s="12" t="s">
        <v>720</v>
      </c>
      <c r="D31" s="59">
        <v>3938.14</v>
      </c>
      <c r="E31" s="32"/>
    </row>
    <row r="32" spans="2:5" x14ac:dyDescent="0.35">
      <c r="B32" s="26" t="s">
        <v>39</v>
      </c>
      <c r="C32" s="12" t="s">
        <v>721</v>
      </c>
      <c r="D32" s="59">
        <v>4255.49</v>
      </c>
      <c r="E32" s="32"/>
    </row>
    <row r="33" spans="2:5" x14ac:dyDescent="0.35">
      <c r="B33" s="26" t="s">
        <v>40</v>
      </c>
      <c r="C33" s="12" t="s">
        <v>722</v>
      </c>
      <c r="D33" s="59">
        <v>4000</v>
      </c>
      <c r="E33" s="32"/>
    </row>
    <row r="34" spans="2:5" x14ac:dyDescent="0.35">
      <c r="B34" s="26" t="s">
        <v>41</v>
      </c>
      <c r="C34" s="12" t="s">
        <v>723</v>
      </c>
      <c r="D34" s="59">
        <v>6441.45</v>
      </c>
      <c r="E34" s="32"/>
    </row>
    <row r="35" spans="2:5" x14ac:dyDescent="0.35">
      <c r="B35" s="26" t="s">
        <v>42</v>
      </c>
      <c r="C35" s="12" t="s">
        <v>724</v>
      </c>
      <c r="D35" s="59">
        <v>3872.79</v>
      </c>
      <c r="E35" s="32"/>
    </row>
    <row r="36" spans="2:5" x14ac:dyDescent="0.35">
      <c r="B36" s="26" t="s">
        <v>43</v>
      </c>
      <c r="C36" s="12" t="s">
        <v>725</v>
      </c>
      <c r="D36" s="59">
        <v>4974.2849999999999</v>
      </c>
      <c r="E36" s="32"/>
    </row>
    <row r="37" spans="2:5" x14ac:dyDescent="0.35">
      <c r="B37" s="26" t="s">
        <v>44</v>
      </c>
      <c r="C37" s="12" t="s">
        <v>726</v>
      </c>
      <c r="D37" s="59">
        <v>2700</v>
      </c>
      <c r="E37" s="32"/>
    </row>
    <row r="38" spans="2:5" x14ac:dyDescent="0.35">
      <c r="B38" s="26" t="s">
        <v>45</v>
      </c>
      <c r="C38" s="12" t="s">
        <v>727</v>
      </c>
      <c r="D38" s="59">
        <v>5127.1000000000004</v>
      </c>
      <c r="E38" s="32"/>
    </row>
    <row r="39" spans="2:5" x14ac:dyDescent="0.35">
      <c r="B39" s="26" t="s">
        <v>46</v>
      </c>
      <c r="C39" s="12" t="s">
        <v>728</v>
      </c>
      <c r="D39" s="59">
        <v>4106.2349999999997</v>
      </c>
      <c r="E39" s="32"/>
    </row>
    <row r="40" spans="2:5" x14ac:dyDescent="0.35">
      <c r="B40" s="26" t="s">
        <v>47</v>
      </c>
      <c r="C40" s="12" t="s">
        <v>729</v>
      </c>
      <c r="D40" s="59">
        <v>5197.7950000000001</v>
      </c>
      <c r="E40" s="32"/>
    </row>
    <row r="41" spans="2:5" x14ac:dyDescent="0.35">
      <c r="B41" s="26" t="s">
        <v>48</v>
      </c>
      <c r="C41" s="12" t="s">
        <v>730</v>
      </c>
      <c r="D41" s="59">
        <v>2700</v>
      </c>
      <c r="E41" s="32"/>
    </row>
    <row r="42" spans="2:5" x14ac:dyDescent="0.35">
      <c r="B42" s="26" t="s">
        <v>49</v>
      </c>
      <c r="C42" s="12" t="s">
        <v>731</v>
      </c>
      <c r="D42" s="59">
        <v>6996.53</v>
      </c>
      <c r="E42" s="32"/>
    </row>
    <row r="43" spans="2:5" x14ac:dyDescent="0.35">
      <c r="B43" s="26" t="s">
        <v>50</v>
      </c>
      <c r="C43" s="12" t="s">
        <v>732</v>
      </c>
      <c r="D43" s="59">
        <v>6359.6949999999997</v>
      </c>
      <c r="E43" s="32"/>
    </row>
    <row r="44" spans="2:5" x14ac:dyDescent="0.35">
      <c r="B44" s="26" t="s">
        <v>51</v>
      </c>
      <c r="C44" s="12" t="s">
        <v>733</v>
      </c>
      <c r="D44" s="59">
        <v>6155.6049999999996</v>
      </c>
      <c r="E44" s="32"/>
    </row>
    <row r="45" spans="2:5" x14ac:dyDescent="0.35">
      <c r="B45" s="26" t="s">
        <v>52</v>
      </c>
      <c r="C45" s="12" t="s">
        <v>734</v>
      </c>
      <c r="D45" s="59">
        <v>5523.3549999999996</v>
      </c>
      <c r="E45" s="32"/>
    </row>
    <row r="46" spans="2:5" x14ac:dyDescent="0.35">
      <c r="B46" s="26" t="s">
        <v>53</v>
      </c>
      <c r="C46" s="12" t="s">
        <v>735</v>
      </c>
      <c r="D46" s="59">
        <v>6916.8149999999996</v>
      </c>
      <c r="E46" s="32"/>
    </row>
    <row r="47" spans="2:5" x14ac:dyDescent="0.35">
      <c r="B47" s="26" t="s">
        <v>54</v>
      </c>
      <c r="C47" s="12" t="s">
        <v>736</v>
      </c>
      <c r="D47" s="59">
        <v>5999.3249999999998</v>
      </c>
      <c r="E47" s="32"/>
    </row>
    <row r="48" spans="2:5" x14ac:dyDescent="0.35">
      <c r="B48" s="26" t="s">
        <v>55</v>
      </c>
      <c r="C48" s="12" t="s">
        <v>737</v>
      </c>
      <c r="D48" s="59">
        <v>5712.85</v>
      </c>
      <c r="E48" s="32"/>
    </row>
    <row r="49" spans="2:5" x14ac:dyDescent="0.35">
      <c r="B49" s="26" t="s">
        <v>56</v>
      </c>
      <c r="C49" s="12" t="s">
        <v>738</v>
      </c>
      <c r="D49" s="59">
        <v>6732.67</v>
      </c>
      <c r="E49" s="32"/>
    </row>
    <row r="50" spans="2:5" x14ac:dyDescent="0.35">
      <c r="B50" s="26" t="s">
        <v>57</v>
      </c>
      <c r="C50" s="12" t="s">
        <v>739</v>
      </c>
      <c r="D50" s="59">
        <v>5986.0249999999996</v>
      </c>
      <c r="E50" s="32"/>
    </row>
    <row r="51" spans="2:5" x14ac:dyDescent="0.35">
      <c r="B51" s="26" t="s">
        <v>58</v>
      </c>
      <c r="C51" s="12" t="s">
        <v>740</v>
      </c>
      <c r="D51" s="59">
        <v>4778.83</v>
      </c>
      <c r="E51" s="32"/>
    </row>
    <row r="52" spans="2:5" x14ac:dyDescent="0.35">
      <c r="B52" s="26" t="s">
        <v>59</v>
      </c>
      <c r="C52" s="12" t="s">
        <v>741</v>
      </c>
      <c r="D52" s="59">
        <v>4348.2250000000004</v>
      </c>
      <c r="E52" s="32"/>
    </row>
    <row r="53" spans="2:5" x14ac:dyDescent="0.35">
      <c r="B53" s="26" t="s">
        <v>60</v>
      </c>
      <c r="C53" s="12" t="s">
        <v>742</v>
      </c>
      <c r="D53" s="59">
        <v>5384.585</v>
      </c>
      <c r="E53" s="32"/>
    </row>
    <row r="54" spans="2:5" x14ac:dyDescent="0.35">
      <c r="B54" s="26" t="s">
        <v>61</v>
      </c>
      <c r="C54" s="12" t="s">
        <v>743</v>
      </c>
      <c r="D54" s="59">
        <v>3412.8649999999998</v>
      </c>
      <c r="E54" s="32"/>
    </row>
    <row r="55" spans="2:5" x14ac:dyDescent="0.35">
      <c r="B55" s="26" t="s">
        <v>62</v>
      </c>
      <c r="C55" s="12" t="s">
        <v>744</v>
      </c>
      <c r="D55" s="59">
        <v>5061.72</v>
      </c>
      <c r="E55" s="32"/>
    </row>
    <row r="56" spans="2:5" x14ac:dyDescent="0.35">
      <c r="B56" s="26" t="s">
        <v>63</v>
      </c>
      <c r="C56" s="12" t="s">
        <v>745</v>
      </c>
      <c r="D56" s="59">
        <v>5014.6750000000002</v>
      </c>
      <c r="E56" s="32"/>
    </row>
    <row r="57" spans="2:5" x14ac:dyDescent="0.35">
      <c r="B57" s="26" t="s">
        <v>64</v>
      </c>
      <c r="C57" s="12" t="s">
        <v>746</v>
      </c>
      <c r="D57" s="59">
        <v>3469.125</v>
      </c>
      <c r="E57" s="32"/>
    </row>
    <row r="58" spans="2:5" x14ac:dyDescent="0.35">
      <c r="B58" s="26" t="s">
        <v>65</v>
      </c>
      <c r="C58" s="12" t="s">
        <v>747</v>
      </c>
      <c r="D58" s="59">
        <v>3657.0450000000001</v>
      </c>
      <c r="E58" s="32"/>
    </row>
    <row r="59" spans="2:5" x14ac:dyDescent="0.35">
      <c r="B59" s="26" t="s">
        <v>66</v>
      </c>
      <c r="C59" s="12" t="s">
        <v>748</v>
      </c>
      <c r="D59" s="59">
        <v>6036.1549999999997</v>
      </c>
      <c r="E59" s="32"/>
    </row>
    <row r="60" spans="2:5" x14ac:dyDescent="0.35">
      <c r="B60" s="26" t="s">
        <v>67</v>
      </c>
      <c r="C60" s="12" t="s">
        <v>749</v>
      </c>
      <c r="D60" s="59">
        <v>6681.11</v>
      </c>
      <c r="E60" s="32"/>
    </row>
    <row r="61" spans="2:5" x14ac:dyDescent="0.35">
      <c r="B61" s="26" t="s">
        <v>68</v>
      </c>
      <c r="C61" s="12" t="s">
        <v>750</v>
      </c>
      <c r="D61" s="59">
        <v>2700</v>
      </c>
      <c r="E61" s="32"/>
    </row>
    <row r="62" spans="2:5" x14ac:dyDescent="0.35">
      <c r="B62" s="26" t="s">
        <v>69</v>
      </c>
      <c r="C62" s="12" t="s">
        <v>751</v>
      </c>
      <c r="D62" s="59">
        <v>7446.9449999999997</v>
      </c>
      <c r="E62" s="32"/>
    </row>
    <row r="63" spans="2:5" x14ac:dyDescent="0.35">
      <c r="B63" s="26" t="s">
        <v>70</v>
      </c>
      <c r="C63" s="12" t="s">
        <v>752</v>
      </c>
      <c r="D63" s="59">
        <v>4269.4799999999996</v>
      </c>
      <c r="E63" s="32"/>
    </row>
    <row r="64" spans="2:5" x14ac:dyDescent="0.35">
      <c r="B64" s="26" t="s">
        <v>71</v>
      </c>
      <c r="C64" s="12" t="s">
        <v>753</v>
      </c>
      <c r="D64" s="59">
        <v>6905.3</v>
      </c>
      <c r="E64" s="32"/>
    </row>
    <row r="65" spans="2:5" x14ac:dyDescent="0.35">
      <c r="B65" s="26" t="s">
        <v>72</v>
      </c>
      <c r="C65" s="12" t="s">
        <v>754</v>
      </c>
      <c r="D65" s="59">
        <v>2833.3049999999998</v>
      </c>
      <c r="E65" s="32"/>
    </row>
    <row r="66" spans="2:5" x14ac:dyDescent="0.35">
      <c r="B66" s="26" t="s">
        <v>73</v>
      </c>
      <c r="C66" s="12" t="s">
        <v>755</v>
      </c>
      <c r="D66" s="59">
        <v>5954.0050000000001</v>
      </c>
      <c r="E66" s="32"/>
    </row>
    <row r="67" spans="2:5" x14ac:dyDescent="0.35">
      <c r="B67" s="26" t="s">
        <v>74</v>
      </c>
      <c r="C67" s="12" t="s">
        <v>756</v>
      </c>
      <c r="D67" s="59">
        <v>5735.2349999999997</v>
      </c>
      <c r="E67" s="32"/>
    </row>
    <row r="68" spans="2:5" x14ac:dyDescent="0.35">
      <c r="B68" s="26" t="s">
        <v>75</v>
      </c>
      <c r="C68" s="12" t="s">
        <v>757</v>
      </c>
      <c r="D68" s="59">
        <v>5102.7650000000003</v>
      </c>
      <c r="E68" s="32"/>
    </row>
    <row r="69" spans="2:5" x14ac:dyDescent="0.35">
      <c r="B69" s="26" t="s">
        <v>76</v>
      </c>
      <c r="C69" s="12" t="s">
        <v>758</v>
      </c>
      <c r="D69" s="59">
        <v>5930.9549999999999</v>
      </c>
      <c r="E69" s="32"/>
    </row>
    <row r="70" spans="2:5" x14ac:dyDescent="0.35">
      <c r="B70" s="26" t="s">
        <v>77</v>
      </c>
      <c r="C70" s="12" t="s">
        <v>759</v>
      </c>
      <c r="D70" s="59">
        <v>6452.62</v>
      </c>
      <c r="E70" s="32"/>
    </row>
    <row r="71" spans="2:5" x14ac:dyDescent="0.35">
      <c r="B71" s="26" t="s">
        <v>78</v>
      </c>
      <c r="C71" s="12" t="s">
        <v>760</v>
      </c>
      <c r="D71" s="59">
        <v>3566.7649999999999</v>
      </c>
      <c r="E71" s="32"/>
    </row>
    <row r="72" spans="2:5" x14ac:dyDescent="0.35">
      <c r="B72" s="26" t="s">
        <v>79</v>
      </c>
      <c r="C72" s="12" t="s">
        <v>761</v>
      </c>
      <c r="D72" s="59">
        <v>6678.96</v>
      </c>
      <c r="E72" s="32"/>
    </row>
    <row r="73" spans="2:5" x14ac:dyDescent="0.35">
      <c r="B73" s="26" t="s">
        <v>80</v>
      </c>
      <c r="C73" s="12" t="s">
        <v>762</v>
      </c>
      <c r="D73" s="59">
        <v>5865.67</v>
      </c>
      <c r="E73" s="32"/>
    </row>
    <row r="74" spans="2:5" x14ac:dyDescent="0.35">
      <c r="B74" s="26" t="s">
        <v>81</v>
      </c>
      <c r="C74" s="12" t="s">
        <v>763</v>
      </c>
      <c r="D74" s="59">
        <v>6512.67</v>
      </c>
      <c r="E74" s="32"/>
    </row>
    <row r="75" spans="2:5" x14ac:dyDescent="0.35">
      <c r="B75" s="26" t="s">
        <v>82</v>
      </c>
      <c r="C75" s="12" t="s">
        <v>764</v>
      </c>
      <c r="D75" s="59">
        <v>5758.0649999999996</v>
      </c>
      <c r="E75" s="32"/>
    </row>
    <row r="76" spans="2:5" x14ac:dyDescent="0.35">
      <c r="B76" s="26" t="s">
        <v>83</v>
      </c>
      <c r="C76" s="12" t="s">
        <v>765</v>
      </c>
      <c r="D76" s="59">
        <v>5893.95</v>
      </c>
      <c r="E76" s="32"/>
    </row>
    <row r="77" spans="2:5" x14ac:dyDescent="0.35">
      <c r="B77" s="26" t="s">
        <v>84</v>
      </c>
      <c r="C77" s="12" t="s">
        <v>766</v>
      </c>
      <c r="D77" s="59">
        <v>3014.7449999999999</v>
      </c>
      <c r="E77" s="32"/>
    </row>
    <row r="78" spans="2:5" x14ac:dyDescent="0.35">
      <c r="B78" s="26" t="s">
        <v>85</v>
      </c>
      <c r="C78" s="12" t="s">
        <v>767</v>
      </c>
      <c r="D78" s="59">
        <v>5012.8149999999996</v>
      </c>
      <c r="E78" s="32"/>
    </row>
    <row r="79" spans="2:5" x14ac:dyDescent="0.35">
      <c r="B79" s="26" t="s">
        <v>86</v>
      </c>
      <c r="C79" s="12" t="s">
        <v>768</v>
      </c>
      <c r="D79" s="59">
        <v>4179.95</v>
      </c>
      <c r="E79" s="32"/>
    </row>
    <row r="80" spans="2:5" x14ac:dyDescent="0.35">
      <c r="B80" s="26" t="s">
        <v>87</v>
      </c>
      <c r="C80" s="12" t="s">
        <v>769</v>
      </c>
      <c r="D80" s="59">
        <v>5863.45</v>
      </c>
      <c r="E80" s="32"/>
    </row>
    <row r="81" spans="2:5" x14ac:dyDescent="0.35">
      <c r="B81" s="26" t="s">
        <v>88</v>
      </c>
      <c r="C81" s="12" t="s">
        <v>770</v>
      </c>
      <c r="D81" s="59">
        <v>5540.875</v>
      </c>
      <c r="E81" s="32"/>
    </row>
    <row r="82" spans="2:5" x14ac:dyDescent="0.35">
      <c r="B82" s="26" t="s">
        <v>89</v>
      </c>
      <c r="C82" s="12" t="s">
        <v>771</v>
      </c>
      <c r="D82" s="59">
        <v>6647.2250000000004</v>
      </c>
      <c r="E82" s="32"/>
    </row>
    <row r="83" spans="2:5" x14ac:dyDescent="0.35">
      <c r="B83" s="26" t="s">
        <v>90</v>
      </c>
      <c r="C83" s="12" t="s">
        <v>772</v>
      </c>
      <c r="D83" s="59">
        <v>6109.69</v>
      </c>
      <c r="E83" s="32"/>
    </row>
    <row r="84" spans="2:5" x14ac:dyDescent="0.35">
      <c r="B84" s="26" t="s">
        <v>91</v>
      </c>
      <c r="C84" s="12" t="s">
        <v>773</v>
      </c>
      <c r="D84" s="59">
        <v>5652.58</v>
      </c>
      <c r="E84" s="32"/>
    </row>
    <row r="85" spans="2:5" x14ac:dyDescent="0.35">
      <c r="B85" s="26" t="s">
        <v>92</v>
      </c>
      <c r="C85" s="12" t="s">
        <v>774</v>
      </c>
      <c r="D85" s="59">
        <v>6654.5749999999998</v>
      </c>
      <c r="E85" s="32"/>
    </row>
    <row r="86" spans="2:5" x14ac:dyDescent="0.35">
      <c r="B86" s="26" t="s">
        <v>93</v>
      </c>
      <c r="C86" s="12" t="s">
        <v>775</v>
      </c>
      <c r="D86" s="59">
        <v>6654.5749999999998</v>
      </c>
      <c r="E86" s="32"/>
    </row>
    <row r="87" spans="2:5" x14ac:dyDescent="0.35">
      <c r="B87" s="26" t="s">
        <v>94</v>
      </c>
      <c r="C87" s="12" t="s">
        <v>777</v>
      </c>
      <c r="D87" s="59">
        <v>4595.5649999999996</v>
      </c>
      <c r="E87" s="32"/>
    </row>
    <row r="88" spans="2:5" x14ac:dyDescent="0.35">
      <c r="B88" s="26" t="s">
        <v>95</v>
      </c>
      <c r="C88" s="12" t="s">
        <v>778</v>
      </c>
      <c r="D88" s="59">
        <v>3866.12</v>
      </c>
      <c r="E88" s="32"/>
    </row>
    <row r="89" spans="2:5" x14ac:dyDescent="0.35">
      <c r="B89" s="26" t="s">
        <v>96</v>
      </c>
      <c r="C89" s="12" t="s">
        <v>779</v>
      </c>
      <c r="D89" s="59">
        <v>5323.6850000000004</v>
      </c>
      <c r="E89" s="32"/>
    </row>
    <row r="90" spans="2:5" x14ac:dyDescent="0.35">
      <c r="B90" s="26" t="s">
        <v>97</v>
      </c>
      <c r="C90" s="12" t="s">
        <v>780</v>
      </c>
      <c r="D90" s="59">
        <v>4046.96</v>
      </c>
      <c r="E90" s="32"/>
    </row>
    <row r="91" spans="2:5" x14ac:dyDescent="0.35">
      <c r="B91" s="26" t="s">
        <v>98</v>
      </c>
      <c r="C91" s="12" t="s">
        <v>781</v>
      </c>
      <c r="D91" s="59">
        <v>6007.5249999999996</v>
      </c>
      <c r="E91" s="32"/>
    </row>
    <row r="92" spans="2:5" x14ac:dyDescent="0.35">
      <c r="B92" s="26" t="s">
        <v>99</v>
      </c>
      <c r="C92" s="12" t="s">
        <v>782</v>
      </c>
      <c r="D92" s="59">
        <v>4638.9799999999996</v>
      </c>
      <c r="E92" s="32"/>
    </row>
    <row r="93" spans="2:5" x14ac:dyDescent="0.35">
      <c r="B93" s="26" t="s">
        <v>100</v>
      </c>
      <c r="C93" s="12" t="s">
        <v>783</v>
      </c>
      <c r="D93" s="59">
        <v>3777.1149999999998</v>
      </c>
      <c r="E93" s="32"/>
    </row>
    <row r="94" spans="2:5" x14ac:dyDescent="0.35">
      <c r="B94" s="26" t="s">
        <v>101</v>
      </c>
      <c r="C94" s="12" t="s">
        <v>784</v>
      </c>
      <c r="D94" s="59">
        <v>4845.3950000000004</v>
      </c>
      <c r="E94" s="32"/>
    </row>
    <row r="95" spans="2:5" x14ac:dyDescent="0.35">
      <c r="B95" s="26" t="s">
        <v>102</v>
      </c>
      <c r="C95" s="12" t="s">
        <v>785</v>
      </c>
      <c r="D95" s="59">
        <v>2700</v>
      </c>
      <c r="E95" s="32"/>
    </row>
    <row r="96" spans="2:5" x14ac:dyDescent="0.35">
      <c r="B96" s="26" t="s">
        <v>103</v>
      </c>
      <c r="C96" s="12" t="s">
        <v>786</v>
      </c>
      <c r="D96" s="59">
        <v>2700</v>
      </c>
      <c r="E96" s="32"/>
    </row>
    <row r="97" spans="2:5" x14ac:dyDescent="0.35">
      <c r="B97" s="26" t="s">
        <v>104</v>
      </c>
      <c r="C97" s="12" t="s">
        <v>787</v>
      </c>
      <c r="D97" s="59">
        <v>2700</v>
      </c>
      <c r="E97" s="32"/>
    </row>
    <row r="98" spans="2:5" x14ac:dyDescent="0.35">
      <c r="B98" s="26" t="s">
        <v>105</v>
      </c>
      <c r="C98" s="12" t="s">
        <v>788</v>
      </c>
      <c r="D98" s="59">
        <v>3233.335</v>
      </c>
      <c r="E98" s="32"/>
    </row>
    <row r="99" spans="2:5" x14ac:dyDescent="0.35">
      <c r="B99" s="26" t="s">
        <v>106</v>
      </c>
      <c r="C99" s="12" t="s">
        <v>789</v>
      </c>
      <c r="D99" s="59">
        <v>3006.93</v>
      </c>
      <c r="E99" s="32"/>
    </row>
    <row r="100" spans="2:5" x14ac:dyDescent="0.35">
      <c r="B100" s="26" t="s">
        <v>107</v>
      </c>
      <c r="C100" s="12" t="s">
        <v>790</v>
      </c>
      <c r="D100" s="59">
        <v>2700</v>
      </c>
      <c r="E100" s="32"/>
    </row>
    <row r="101" spans="2:5" x14ac:dyDescent="0.35">
      <c r="B101" s="26" t="s">
        <v>108</v>
      </c>
      <c r="C101" s="12" t="s">
        <v>792</v>
      </c>
      <c r="D101" s="59">
        <v>7431.16</v>
      </c>
      <c r="E101" s="32"/>
    </row>
    <row r="102" spans="2:5" x14ac:dyDescent="0.35">
      <c r="B102" s="26" t="s">
        <v>109</v>
      </c>
      <c r="C102" s="12" t="s">
        <v>791</v>
      </c>
      <c r="D102" s="59">
        <v>4821.38</v>
      </c>
      <c r="E102" s="32"/>
    </row>
    <row r="103" spans="2:5" x14ac:dyDescent="0.35">
      <c r="B103" s="26" t="s">
        <v>110</v>
      </c>
      <c r="C103" s="12" t="s">
        <v>793</v>
      </c>
      <c r="D103" s="59">
        <v>6733.0349999999999</v>
      </c>
      <c r="E103" s="32"/>
    </row>
    <row r="104" spans="2:5" x14ac:dyDescent="0.35">
      <c r="B104" s="26" t="s">
        <v>111</v>
      </c>
      <c r="C104" s="12" t="s">
        <v>794</v>
      </c>
      <c r="D104" s="59">
        <v>4687.2650000000003</v>
      </c>
      <c r="E104" s="32"/>
    </row>
    <row r="105" spans="2:5" x14ac:dyDescent="0.35">
      <c r="B105" s="26" t="s">
        <v>112</v>
      </c>
      <c r="C105" s="12" t="s">
        <v>795</v>
      </c>
      <c r="D105" s="59">
        <v>6880.2950000000001</v>
      </c>
      <c r="E105" s="32"/>
    </row>
    <row r="106" spans="2:5" x14ac:dyDescent="0.35">
      <c r="B106" s="26" t="s">
        <v>113</v>
      </c>
      <c r="C106" s="12" t="s">
        <v>796</v>
      </c>
      <c r="D106" s="59">
        <v>2700</v>
      </c>
      <c r="E106" s="32"/>
    </row>
    <row r="107" spans="2:5" x14ac:dyDescent="0.35">
      <c r="B107" s="26" t="s">
        <v>114</v>
      </c>
      <c r="C107" s="12" t="s">
        <v>797</v>
      </c>
      <c r="D107" s="59">
        <v>2700</v>
      </c>
      <c r="E107" s="32"/>
    </row>
    <row r="108" spans="2:5" x14ac:dyDescent="0.35">
      <c r="B108" s="26" t="s">
        <v>115</v>
      </c>
      <c r="C108" s="12" t="s">
        <v>798</v>
      </c>
      <c r="D108" s="59">
        <v>5444.96</v>
      </c>
      <c r="E108" s="32"/>
    </row>
    <row r="109" spans="2:5" x14ac:dyDescent="0.35">
      <c r="B109" s="26" t="s">
        <v>116</v>
      </c>
      <c r="C109" s="12" t="s">
        <v>799</v>
      </c>
      <c r="D109" s="59">
        <v>3301.54</v>
      </c>
      <c r="E109" s="32"/>
    </row>
    <row r="110" spans="2:5" x14ac:dyDescent="0.35">
      <c r="B110" s="26" t="s">
        <v>117</v>
      </c>
      <c r="C110" s="12" t="s">
        <v>800</v>
      </c>
      <c r="D110" s="59">
        <v>3992.2350000000001</v>
      </c>
      <c r="E110" s="32"/>
    </row>
    <row r="111" spans="2:5" x14ac:dyDescent="0.35">
      <c r="B111" s="26" t="s">
        <v>118</v>
      </c>
      <c r="C111" s="12" t="s">
        <v>801</v>
      </c>
      <c r="D111" s="59">
        <v>3675.51</v>
      </c>
      <c r="E111" s="32"/>
    </row>
    <row r="112" spans="2:5" x14ac:dyDescent="0.35">
      <c r="B112" s="26" t="s">
        <v>119</v>
      </c>
      <c r="C112" s="12" t="s">
        <v>802</v>
      </c>
      <c r="D112" s="59">
        <v>4000</v>
      </c>
      <c r="E112" s="32"/>
    </row>
    <row r="113" spans="2:5" x14ac:dyDescent="0.35">
      <c r="B113" s="26" t="s">
        <v>120</v>
      </c>
      <c r="C113" s="12" t="s">
        <v>803</v>
      </c>
      <c r="D113" s="59">
        <v>2700</v>
      </c>
      <c r="E113" s="32"/>
    </row>
    <row r="114" spans="2:5" x14ac:dyDescent="0.35">
      <c r="B114" s="26" t="s">
        <v>121</v>
      </c>
      <c r="C114" s="12" t="s">
        <v>804</v>
      </c>
      <c r="D114" s="59">
        <v>6232.0050000000001</v>
      </c>
      <c r="E114" s="32"/>
    </row>
    <row r="115" spans="2:5" x14ac:dyDescent="0.35">
      <c r="B115" s="26" t="s">
        <v>122</v>
      </c>
      <c r="C115" s="12" t="s">
        <v>805</v>
      </c>
      <c r="D115" s="59">
        <v>4210.76</v>
      </c>
      <c r="E115" s="32"/>
    </row>
    <row r="116" spans="2:5" x14ac:dyDescent="0.35">
      <c r="B116" s="26" t="s">
        <v>123</v>
      </c>
      <c r="C116" s="12" t="s">
        <v>806</v>
      </c>
      <c r="D116" s="59">
        <v>4000</v>
      </c>
      <c r="E116" s="32"/>
    </row>
    <row r="117" spans="2:5" x14ac:dyDescent="0.35">
      <c r="B117" s="26" t="s">
        <v>124</v>
      </c>
      <c r="C117" s="12" t="s">
        <v>807</v>
      </c>
      <c r="D117" s="59">
        <v>5267.15</v>
      </c>
      <c r="E117" s="32"/>
    </row>
    <row r="118" spans="2:5" x14ac:dyDescent="0.35">
      <c r="B118" s="26" t="s">
        <v>125</v>
      </c>
      <c r="C118" s="12" t="s">
        <v>808</v>
      </c>
      <c r="D118" s="59">
        <v>3175.5050000000001</v>
      </c>
      <c r="E118" s="32"/>
    </row>
    <row r="119" spans="2:5" x14ac:dyDescent="0.35">
      <c r="B119" s="26" t="s">
        <v>126</v>
      </c>
      <c r="C119" s="12" t="s">
        <v>809</v>
      </c>
      <c r="D119" s="59">
        <v>5019.42</v>
      </c>
      <c r="E119" s="32"/>
    </row>
    <row r="120" spans="2:5" x14ac:dyDescent="0.35">
      <c r="B120" s="26" t="s">
        <v>127</v>
      </c>
      <c r="C120" s="12" t="s">
        <v>810</v>
      </c>
      <c r="D120" s="59">
        <v>3406.9850000000001</v>
      </c>
      <c r="E120" s="32"/>
    </row>
    <row r="121" spans="2:5" x14ac:dyDescent="0.35">
      <c r="B121" s="26" t="s">
        <v>128</v>
      </c>
      <c r="C121" s="12" t="s">
        <v>811</v>
      </c>
      <c r="D121" s="59">
        <v>2700</v>
      </c>
      <c r="E121" s="32"/>
    </row>
    <row r="122" spans="2:5" x14ac:dyDescent="0.35">
      <c r="B122" s="26" t="s">
        <v>129</v>
      </c>
      <c r="C122" s="12" t="s">
        <v>812</v>
      </c>
      <c r="D122" s="59">
        <v>2700</v>
      </c>
      <c r="E122" s="32"/>
    </row>
    <row r="123" spans="2:5" x14ac:dyDescent="0.35">
      <c r="B123" s="26" t="s">
        <v>130</v>
      </c>
      <c r="C123" s="12" t="s">
        <v>813</v>
      </c>
      <c r="D123" s="59">
        <v>2700</v>
      </c>
      <c r="E123" s="32"/>
    </row>
    <row r="124" spans="2:5" x14ac:dyDescent="0.35">
      <c r="B124" s="26" t="s">
        <v>131</v>
      </c>
      <c r="C124" s="12" t="s">
        <v>814</v>
      </c>
      <c r="D124" s="59">
        <v>7764.1850000000004</v>
      </c>
      <c r="E124" s="32"/>
    </row>
    <row r="125" spans="2:5" x14ac:dyDescent="0.35">
      <c r="B125" s="26" t="s">
        <v>132</v>
      </c>
      <c r="C125" s="12" t="s">
        <v>815</v>
      </c>
      <c r="D125" s="59">
        <v>3097.69</v>
      </c>
      <c r="E125" s="32"/>
    </row>
    <row r="126" spans="2:5" x14ac:dyDescent="0.35">
      <c r="B126" s="26" t="s">
        <v>133</v>
      </c>
      <c r="C126" s="12" t="s">
        <v>816</v>
      </c>
      <c r="D126" s="59">
        <v>3341.11</v>
      </c>
      <c r="E126" s="32"/>
    </row>
    <row r="127" spans="2:5" x14ac:dyDescent="0.35">
      <c r="B127" s="26" t="s">
        <v>134</v>
      </c>
      <c r="C127" s="12" t="s">
        <v>817</v>
      </c>
      <c r="D127" s="59">
        <v>2700</v>
      </c>
      <c r="E127" s="32"/>
    </row>
    <row r="128" spans="2:5" x14ac:dyDescent="0.35">
      <c r="B128" s="26" t="s">
        <v>135</v>
      </c>
      <c r="C128" s="12" t="s">
        <v>818</v>
      </c>
      <c r="D128" s="59">
        <v>2700</v>
      </c>
      <c r="E128" s="32"/>
    </row>
    <row r="129" spans="2:5" x14ac:dyDescent="0.35">
      <c r="B129" s="26" t="s">
        <v>136</v>
      </c>
      <c r="C129" s="12" t="s">
        <v>819</v>
      </c>
      <c r="D129" s="59">
        <v>2739.2249999999999</v>
      </c>
      <c r="E129" s="32"/>
    </row>
    <row r="130" spans="2:5" x14ac:dyDescent="0.35">
      <c r="B130" s="26" t="s">
        <v>137</v>
      </c>
      <c r="C130" s="12" t="s">
        <v>820</v>
      </c>
      <c r="D130" s="59">
        <v>2700</v>
      </c>
      <c r="E130" s="32"/>
    </row>
    <row r="131" spans="2:5" x14ac:dyDescent="0.35">
      <c r="B131" s="26" t="s">
        <v>138</v>
      </c>
      <c r="C131" s="12" t="s">
        <v>821</v>
      </c>
      <c r="D131" s="59">
        <v>2988</v>
      </c>
      <c r="E131" s="32"/>
    </row>
    <row r="132" spans="2:5" x14ac:dyDescent="0.35">
      <c r="B132" s="26" t="s">
        <v>139</v>
      </c>
      <c r="C132" s="12" t="s">
        <v>822</v>
      </c>
      <c r="D132" s="59">
        <v>2700</v>
      </c>
      <c r="E132" s="32"/>
    </row>
    <row r="133" spans="2:5" x14ac:dyDescent="0.35">
      <c r="B133" s="26" t="s">
        <v>140</v>
      </c>
      <c r="C133" s="12" t="s">
        <v>823</v>
      </c>
      <c r="D133" s="59">
        <v>2700</v>
      </c>
      <c r="E133" s="32"/>
    </row>
    <row r="134" spans="2:5" x14ac:dyDescent="0.35">
      <c r="B134" s="26" t="s">
        <v>141</v>
      </c>
      <c r="C134" s="12" t="s">
        <v>824</v>
      </c>
      <c r="D134" s="59">
        <v>2737.25</v>
      </c>
      <c r="E134" s="32"/>
    </row>
    <row r="135" spans="2:5" x14ac:dyDescent="0.35">
      <c r="B135" s="26" t="s">
        <v>142</v>
      </c>
      <c r="C135" s="12" t="s">
        <v>825</v>
      </c>
      <c r="D135" s="59">
        <v>2700</v>
      </c>
      <c r="E135" s="32"/>
    </row>
    <row r="136" spans="2:5" x14ac:dyDescent="0.35">
      <c r="B136" s="26" t="s">
        <v>143</v>
      </c>
      <c r="C136" s="12" t="s">
        <v>826</v>
      </c>
      <c r="D136" s="59">
        <v>7166.17</v>
      </c>
      <c r="E136" s="32"/>
    </row>
    <row r="137" spans="2:5" x14ac:dyDescent="0.35">
      <c r="B137" s="26" t="s">
        <v>144</v>
      </c>
      <c r="C137" s="12" t="s">
        <v>827</v>
      </c>
      <c r="D137" s="59">
        <v>3627.7</v>
      </c>
      <c r="E137" s="32"/>
    </row>
    <row r="138" spans="2:5" x14ac:dyDescent="0.35">
      <c r="B138" s="26" t="s">
        <v>145</v>
      </c>
      <c r="C138" s="12" t="s">
        <v>828</v>
      </c>
      <c r="D138" s="59">
        <v>3595.395</v>
      </c>
      <c r="E138" s="32"/>
    </row>
    <row r="139" spans="2:5" x14ac:dyDescent="0.35">
      <c r="B139" s="26" t="s">
        <v>146</v>
      </c>
      <c r="C139" s="12" t="s">
        <v>829</v>
      </c>
      <c r="D139" s="59">
        <v>4601.8050000000003</v>
      </c>
      <c r="E139" s="32"/>
    </row>
    <row r="140" spans="2:5" x14ac:dyDescent="0.35">
      <c r="B140" s="26" t="s">
        <v>147</v>
      </c>
      <c r="C140" s="12" t="s">
        <v>830</v>
      </c>
      <c r="D140" s="59">
        <v>3628.95</v>
      </c>
      <c r="E140" s="32"/>
    </row>
    <row r="141" spans="2:5" x14ac:dyDescent="0.35">
      <c r="B141" s="26" t="s">
        <v>148</v>
      </c>
      <c r="C141" s="12" t="s">
        <v>831</v>
      </c>
      <c r="D141" s="59">
        <v>4369.875</v>
      </c>
      <c r="E141" s="32"/>
    </row>
    <row r="142" spans="2:5" x14ac:dyDescent="0.35">
      <c r="B142" s="26" t="s">
        <v>149</v>
      </c>
      <c r="C142" s="12" t="s">
        <v>832</v>
      </c>
      <c r="D142" s="59">
        <v>2700</v>
      </c>
      <c r="E142" s="32"/>
    </row>
    <row r="143" spans="2:5" x14ac:dyDescent="0.35">
      <c r="B143" s="26" t="s">
        <v>150</v>
      </c>
      <c r="C143" s="12" t="s">
        <v>833</v>
      </c>
      <c r="D143" s="59">
        <v>3620.09</v>
      </c>
      <c r="E143" s="32"/>
    </row>
    <row r="144" spans="2:5" x14ac:dyDescent="0.35">
      <c r="B144" s="26" t="s">
        <v>151</v>
      </c>
      <c r="C144" s="12" t="s">
        <v>834</v>
      </c>
      <c r="D144" s="59">
        <v>2936.2849999999999</v>
      </c>
      <c r="E144" s="32"/>
    </row>
    <row r="145" spans="2:5" x14ac:dyDescent="0.35">
      <c r="B145" s="26" t="s">
        <v>152</v>
      </c>
      <c r="C145" s="12" t="s">
        <v>835</v>
      </c>
      <c r="D145" s="59">
        <v>2700</v>
      </c>
      <c r="E145" s="32"/>
    </row>
    <row r="146" spans="2:5" x14ac:dyDescent="0.35">
      <c r="B146" s="26" t="s">
        <v>153</v>
      </c>
      <c r="C146" s="12" t="s">
        <v>836</v>
      </c>
      <c r="D146" s="59">
        <v>3777.665</v>
      </c>
      <c r="E146" s="32"/>
    </row>
    <row r="147" spans="2:5" x14ac:dyDescent="0.35">
      <c r="B147" s="26" t="s">
        <v>154</v>
      </c>
      <c r="C147" s="12" t="s">
        <v>837</v>
      </c>
      <c r="D147" s="59">
        <v>2700</v>
      </c>
      <c r="E147" s="32"/>
    </row>
    <row r="148" spans="2:5" x14ac:dyDescent="0.35">
      <c r="B148" s="26" t="s">
        <v>155</v>
      </c>
      <c r="C148" s="12" t="s">
        <v>838</v>
      </c>
      <c r="D148" s="59">
        <v>2700</v>
      </c>
      <c r="E148" s="32"/>
    </row>
    <row r="149" spans="2:5" x14ac:dyDescent="0.35">
      <c r="B149" s="26" t="s">
        <v>156</v>
      </c>
      <c r="C149" s="12" t="s">
        <v>839</v>
      </c>
      <c r="D149" s="59">
        <v>2784.01</v>
      </c>
      <c r="E149" s="32"/>
    </row>
    <row r="150" spans="2:5" x14ac:dyDescent="0.35">
      <c r="B150" s="26" t="s">
        <v>157</v>
      </c>
      <c r="C150" s="12" t="s">
        <v>840</v>
      </c>
      <c r="D150" s="59">
        <v>3223.7</v>
      </c>
      <c r="E150" s="32"/>
    </row>
    <row r="151" spans="2:5" x14ac:dyDescent="0.35">
      <c r="B151" s="26" t="s">
        <v>158</v>
      </c>
      <c r="C151" s="12" t="s">
        <v>841</v>
      </c>
      <c r="D151" s="59">
        <v>7077.9350000000004</v>
      </c>
      <c r="E151" s="32"/>
    </row>
    <row r="152" spans="2:5" x14ac:dyDescent="0.35">
      <c r="B152" s="26" t="s">
        <v>159</v>
      </c>
      <c r="C152" s="12" t="s">
        <v>842</v>
      </c>
      <c r="D152" s="59">
        <v>2700</v>
      </c>
      <c r="E152" s="32"/>
    </row>
    <row r="153" spans="2:5" x14ac:dyDescent="0.35">
      <c r="B153" s="26" t="s">
        <v>160</v>
      </c>
      <c r="C153" s="12" t="s">
        <v>843</v>
      </c>
      <c r="D153" s="59">
        <v>3850.36</v>
      </c>
      <c r="E153" s="32"/>
    </row>
    <row r="154" spans="2:5" x14ac:dyDescent="0.35">
      <c r="B154" s="26" t="s">
        <v>161</v>
      </c>
      <c r="C154" s="12" t="s">
        <v>844</v>
      </c>
      <c r="D154" s="59">
        <v>4186.25</v>
      </c>
      <c r="E154" s="32"/>
    </row>
    <row r="155" spans="2:5" x14ac:dyDescent="0.35">
      <c r="B155" s="26" t="s">
        <v>162</v>
      </c>
      <c r="C155" s="12" t="s">
        <v>845</v>
      </c>
      <c r="D155" s="59">
        <v>2700</v>
      </c>
      <c r="E155" s="32"/>
    </row>
    <row r="156" spans="2:5" x14ac:dyDescent="0.35">
      <c r="B156" s="26" t="s">
        <v>163</v>
      </c>
      <c r="C156" s="12" t="s">
        <v>846</v>
      </c>
      <c r="D156" s="59">
        <v>3951.67</v>
      </c>
      <c r="E156" s="32"/>
    </row>
    <row r="157" spans="2:5" x14ac:dyDescent="0.35">
      <c r="B157" s="26" t="s">
        <v>164</v>
      </c>
      <c r="C157" s="12" t="s">
        <v>847</v>
      </c>
      <c r="D157" s="59">
        <v>2922.8</v>
      </c>
      <c r="E157" s="32"/>
    </row>
    <row r="158" spans="2:5" x14ac:dyDescent="0.35">
      <c r="B158" s="26" t="s">
        <v>165</v>
      </c>
      <c r="C158" s="12" t="s">
        <v>848</v>
      </c>
      <c r="D158" s="59">
        <v>3095.04</v>
      </c>
      <c r="E158" s="32"/>
    </row>
    <row r="159" spans="2:5" x14ac:dyDescent="0.35">
      <c r="B159" s="26" t="s">
        <v>166</v>
      </c>
      <c r="C159" s="12" t="s">
        <v>849</v>
      </c>
      <c r="D159" s="59">
        <v>6241.6049999999996</v>
      </c>
      <c r="E159" s="32"/>
    </row>
    <row r="160" spans="2:5" x14ac:dyDescent="0.35">
      <c r="B160" s="26" t="s">
        <v>167</v>
      </c>
      <c r="C160" s="12" t="s">
        <v>850</v>
      </c>
      <c r="D160" s="59">
        <v>2700</v>
      </c>
      <c r="E160" s="32"/>
    </row>
    <row r="161" spans="2:5" x14ac:dyDescent="0.35">
      <c r="B161" s="26" t="s">
        <v>168</v>
      </c>
      <c r="C161" s="12" t="s">
        <v>851</v>
      </c>
      <c r="D161" s="59">
        <v>2700</v>
      </c>
      <c r="E161" s="32"/>
    </row>
    <row r="162" spans="2:5" x14ac:dyDescent="0.35">
      <c r="B162" s="26" t="s">
        <v>169</v>
      </c>
      <c r="C162" s="12" t="s">
        <v>852</v>
      </c>
      <c r="D162" s="59">
        <v>6202.75</v>
      </c>
      <c r="E162" s="32"/>
    </row>
    <row r="163" spans="2:5" x14ac:dyDescent="0.35">
      <c r="B163" s="26" t="s">
        <v>170</v>
      </c>
      <c r="C163" s="12" t="s">
        <v>853</v>
      </c>
      <c r="D163" s="59">
        <v>2700</v>
      </c>
      <c r="E163" s="32"/>
    </row>
    <row r="164" spans="2:5" x14ac:dyDescent="0.35">
      <c r="B164" s="26" t="s">
        <v>171</v>
      </c>
      <c r="C164" s="12" t="s">
        <v>854</v>
      </c>
      <c r="D164" s="59">
        <v>2700</v>
      </c>
      <c r="E164" s="32"/>
    </row>
    <row r="165" spans="2:5" x14ac:dyDescent="0.35">
      <c r="B165" s="26" t="s">
        <v>172</v>
      </c>
      <c r="C165" s="12" t="s">
        <v>855</v>
      </c>
      <c r="D165" s="59">
        <v>2700</v>
      </c>
      <c r="E165" s="32"/>
    </row>
    <row r="166" spans="2:5" x14ac:dyDescent="0.35">
      <c r="B166" s="26" t="s">
        <v>173</v>
      </c>
      <c r="C166" s="12" t="s">
        <v>856</v>
      </c>
      <c r="D166" s="59">
        <v>3077.3049999999998</v>
      </c>
      <c r="E166" s="32"/>
    </row>
    <row r="167" spans="2:5" x14ac:dyDescent="0.35">
      <c r="B167" s="26" t="s">
        <v>174</v>
      </c>
      <c r="C167" s="12" t="s">
        <v>857</v>
      </c>
      <c r="D167" s="59">
        <v>2700</v>
      </c>
      <c r="E167" s="32"/>
    </row>
    <row r="168" spans="2:5" x14ac:dyDescent="0.35">
      <c r="B168" s="31" t="s">
        <v>1394</v>
      </c>
      <c r="C168" t="s">
        <v>1395</v>
      </c>
      <c r="D168" s="59">
        <v>3112</v>
      </c>
      <c r="E168" s="32"/>
    </row>
    <row r="169" spans="2:5" x14ac:dyDescent="0.35">
      <c r="B169" s="26" t="s">
        <v>175</v>
      </c>
      <c r="C169" s="12" t="s">
        <v>858</v>
      </c>
      <c r="D169" s="59">
        <v>4056.4</v>
      </c>
      <c r="E169" s="32"/>
    </row>
    <row r="170" spans="2:5" x14ac:dyDescent="0.35">
      <c r="B170" s="26" t="s">
        <v>176</v>
      </c>
      <c r="C170" s="12" t="s">
        <v>859</v>
      </c>
      <c r="D170" s="59">
        <v>6275.93</v>
      </c>
      <c r="E170" s="32"/>
    </row>
    <row r="171" spans="2:5" x14ac:dyDescent="0.35">
      <c r="B171" s="26" t="s">
        <v>177</v>
      </c>
      <c r="C171" s="12" t="s">
        <v>860</v>
      </c>
      <c r="D171" s="59">
        <v>6726.68</v>
      </c>
      <c r="E171" s="32"/>
    </row>
    <row r="172" spans="2:5" x14ac:dyDescent="0.35">
      <c r="B172" s="26" t="s">
        <v>178</v>
      </c>
      <c r="C172" s="12" t="s">
        <v>861</v>
      </c>
      <c r="D172" s="59">
        <v>2700</v>
      </c>
      <c r="E172" s="32"/>
    </row>
    <row r="173" spans="2:5" x14ac:dyDescent="0.35">
      <c r="B173" s="26" t="s">
        <v>179</v>
      </c>
      <c r="C173" s="12" t="s">
        <v>862</v>
      </c>
      <c r="D173" s="59">
        <v>6413.7250000000004</v>
      </c>
      <c r="E173" s="32"/>
    </row>
    <row r="174" spans="2:5" x14ac:dyDescent="0.35">
      <c r="B174" s="26" t="s">
        <v>180</v>
      </c>
      <c r="C174" s="12" t="s">
        <v>863</v>
      </c>
      <c r="D174" s="59">
        <v>6733.71</v>
      </c>
      <c r="E174" s="32"/>
    </row>
    <row r="175" spans="2:5" x14ac:dyDescent="0.35">
      <c r="B175" s="26" t="s">
        <v>181</v>
      </c>
      <c r="C175" s="12" t="s">
        <v>864</v>
      </c>
      <c r="D175" s="59">
        <v>5258.82</v>
      </c>
      <c r="E175" s="32"/>
    </row>
    <row r="176" spans="2:5" x14ac:dyDescent="0.35">
      <c r="B176" s="26" t="s">
        <v>182</v>
      </c>
      <c r="C176" s="12" t="s">
        <v>866</v>
      </c>
      <c r="D176" s="59">
        <v>2700</v>
      </c>
      <c r="E176" s="32"/>
    </row>
    <row r="177" spans="2:5" x14ac:dyDescent="0.35">
      <c r="B177" s="26" t="s">
        <v>183</v>
      </c>
      <c r="C177" s="12" t="s">
        <v>867</v>
      </c>
      <c r="D177" s="59">
        <v>5749.15</v>
      </c>
      <c r="E177" s="32"/>
    </row>
    <row r="178" spans="2:5" x14ac:dyDescent="0.35">
      <c r="B178" s="26" t="s">
        <v>184</v>
      </c>
      <c r="C178" s="12" t="s">
        <v>868</v>
      </c>
      <c r="D178" s="59">
        <v>4654.6400000000003</v>
      </c>
      <c r="E178" s="32"/>
    </row>
    <row r="179" spans="2:5" x14ac:dyDescent="0.35">
      <c r="B179" s="26" t="s">
        <v>185</v>
      </c>
      <c r="C179" s="12" t="s">
        <v>869</v>
      </c>
      <c r="D179" s="59">
        <v>4034.41</v>
      </c>
      <c r="E179" s="32"/>
    </row>
    <row r="180" spans="2:5" x14ac:dyDescent="0.35">
      <c r="B180" s="26" t="s">
        <v>186</v>
      </c>
      <c r="C180" s="12" t="s">
        <v>870</v>
      </c>
      <c r="D180" s="59">
        <v>2971.69</v>
      </c>
      <c r="E180" s="32"/>
    </row>
    <row r="181" spans="2:5" x14ac:dyDescent="0.35">
      <c r="B181" s="26" t="s">
        <v>187</v>
      </c>
      <c r="C181" s="12" t="s">
        <v>871</v>
      </c>
      <c r="D181" s="59">
        <v>3604.0749999999998</v>
      </c>
      <c r="E181" s="32"/>
    </row>
    <row r="182" spans="2:5" x14ac:dyDescent="0.35">
      <c r="B182" s="26" t="s">
        <v>188</v>
      </c>
      <c r="C182" s="12" t="s">
        <v>872</v>
      </c>
      <c r="D182" s="59">
        <v>5561.75</v>
      </c>
      <c r="E182" s="32"/>
    </row>
    <row r="183" spans="2:5" x14ac:dyDescent="0.35">
      <c r="B183" s="26" t="s">
        <v>189</v>
      </c>
      <c r="C183" s="12" t="s">
        <v>873</v>
      </c>
      <c r="D183" s="59">
        <v>4968.3100000000004</v>
      </c>
      <c r="E183" s="32"/>
    </row>
    <row r="184" spans="2:5" x14ac:dyDescent="0.35">
      <c r="B184" s="26" t="s">
        <v>190</v>
      </c>
      <c r="C184" s="12" t="s">
        <v>874</v>
      </c>
      <c r="D184" s="59">
        <v>4907.9549999999999</v>
      </c>
      <c r="E184" s="32"/>
    </row>
    <row r="185" spans="2:5" x14ac:dyDescent="0.35">
      <c r="B185" s="26" t="s">
        <v>191</v>
      </c>
      <c r="C185" s="12" t="s">
        <v>875</v>
      </c>
      <c r="D185" s="59">
        <v>5968.8050000000003</v>
      </c>
      <c r="E185" s="32"/>
    </row>
    <row r="186" spans="2:5" x14ac:dyDescent="0.35">
      <c r="B186" s="26" t="s">
        <v>192</v>
      </c>
      <c r="C186" s="12" t="s">
        <v>876</v>
      </c>
      <c r="D186" s="59">
        <v>4498.5349999999999</v>
      </c>
      <c r="E186" s="32"/>
    </row>
    <row r="187" spans="2:5" x14ac:dyDescent="0.35">
      <c r="B187" s="26" t="s">
        <v>193</v>
      </c>
      <c r="C187" s="12" t="s">
        <v>877</v>
      </c>
      <c r="D187" s="59">
        <v>6133.69</v>
      </c>
      <c r="E187" s="32"/>
    </row>
    <row r="188" spans="2:5" x14ac:dyDescent="0.35">
      <c r="B188" s="26" t="s">
        <v>194</v>
      </c>
      <c r="C188" s="12" t="s">
        <v>878</v>
      </c>
      <c r="D188" s="59">
        <v>5424.125</v>
      </c>
      <c r="E188" s="32"/>
    </row>
    <row r="189" spans="2:5" x14ac:dyDescent="0.35">
      <c r="B189" s="26" t="s">
        <v>195</v>
      </c>
      <c r="C189" s="12" t="s">
        <v>879</v>
      </c>
      <c r="D189" s="59">
        <v>4433.3599999999997</v>
      </c>
      <c r="E189" s="32"/>
    </row>
    <row r="190" spans="2:5" x14ac:dyDescent="0.35">
      <c r="B190" s="26" t="s">
        <v>196</v>
      </c>
      <c r="C190" s="12" t="s">
        <v>880</v>
      </c>
      <c r="D190" s="59">
        <v>3926.0949999999998</v>
      </c>
      <c r="E190" s="32"/>
    </row>
    <row r="191" spans="2:5" x14ac:dyDescent="0.35">
      <c r="B191" s="26" t="s">
        <v>197</v>
      </c>
      <c r="C191" s="12" t="s">
        <v>881</v>
      </c>
      <c r="D191" s="59">
        <v>3699.57</v>
      </c>
      <c r="E191" s="32"/>
    </row>
    <row r="192" spans="2:5" x14ac:dyDescent="0.35">
      <c r="B192" s="26" t="s">
        <v>198</v>
      </c>
      <c r="C192" s="12" t="s">
        <v>882</v>
      </c>
      <c r="D192" s="59">
        <v>2952.165</v>
      </c>
      <c r="E192" s="32"/>
    </row>
    <row r="193" spans="2:5" x14ac:dyDescent="0.35">
      <c r="B193" s="26" t="s">
        <v>199</v>
      </c>
      <c r="C193" s="12" t="s">
        <v>883</v>
      </c>
      <c r="D193" s="59">
        <v>3676.04</v>
      </c>
      <c r="E193" s="32"/>
    </row>
    <row r="194" spans="2:5" x14ac:dyDescent="0.35">
      <c r="B194" s="26" t="s">
        <v>200</v>
      </c>
      <c r="C194" s="12" t="s">
        <v>884</v>
      </c>
      <c r="D194" s="59">
        <v>2700</v>
      </c>
      <c r="E194" s="32"/>
    </row>
    <row r="195" spans="2:5" x14ac:dyDescent="0.35">
      <c r="B195" s="26" t="s">
        <v>201</v>
      </c>
      <c r="C195" s="12" t="s">
        <v>885</v>
      </c>
      <c r="D195" s="59">
        <v>2700</v>
      </c>
      <c r="E195" s="32"/>
    </row>
    <row r="196" spans="2:5" x14ac:dyDescent="0.35">
      <c r="B196" s="26" t="s">
        <v>202</v>
      </c>
      <c r="C196" s="12" t="s">
        <v>887</v>
      </c>
      <c r="D196" s="59">
        <v>2700</v>
      </c>
      <c r="E196" s="32"/>
    </row>
    <row r="197" spans="2:5" x14ac:dyDescent="0.35">
      <c r="B197" s="26" t="s">
        <v>203</v>
      </c>
      <c r="C197" s="12" t="s">
        <v>888</v>
      </c>
      <c r="D197" s="59">
        <v>2700</v>
      </c>
      <c r="E197" s="32"/>
    </row>
    <row r="198" spans="2:5" x14ac:dyDescent="0.35">
      <c r="B198" s="26" t="s">
        <v>204</v>
      </c>
      <c r="C198" s="12" t="s">
        <v>889</v>
      </c>
      <c r="D198" s="59">
        <v>2700</v>
      </c>
      <c r="E198" s="32"/>
    </row>
    <row r="199" spans="2:5" x14ac:dyDescent="0.35">
      <c r="B199" s="26" t="s">
        <v>205</v>
      </c>
      <c r="C199" s="12" t="s">
        <v>890</v>
      </c>
      <c r="D199" s="59">
        <v>2700</v>
      </c>
      <c r="E199" s="32"/>
    </row>
    <row r="200" spans="2:5" x14ac:dyDescent="0.35">
      <c r="B200" s="26" t="s">
        <v>206</v>
      </c>
      <c r="C200" s="12" t="s">
        <v>892</v>
      </c>
      <c r="D200" s="59">
        <v>4743.7749999999996</v>
      </c>
      <c r="E200" s="32"/>
    </row>
    <row r="201" spans="2:5" x14ac:dyDescent="0.35">
      <c r="B201" s="26" t="s">
        <v>207</v>
      </c>
      <c r="C201" s="12" t="s">
        <v>893</v>
      </c>
      <c r="D201" s="59">
        <v>3677.58</v>
      </c>
      <c r="E201" s="32"/>
    </row>
    <row r="202" spans="2:5" x14ac:dyDescent="0.35">
      <c r="B202" s="26" t="s">
        <v>208</v>
      </c>
      <c r="C202" s="12" t="s">
        <v>891</v>
      </c>
      <c r="D202" s="59">
        <v>5225.22</v>
      </c>
      <c r="E202" s="32"/>
    </row>
    <row r="203" spans="2:5" x14ac:dyDescent="0.35">
      <c r="B203" s="26" t="s">
        <v>209</v>
      </c>
      <c r="C203" s="12" t="s">
        <v>894</v>
      </c>
      <c r="D203" s="59">
        <v>5471.36</v>
      </c>
      <c r="E203" s="32"/>
    </row>
    <row r="204" spans="2:5" x14ac:dyDescent="0.35">
      <c r="B204" s="26" t="s">
        <v>210</v>
      </c>
      <c r="C204" s="12" t="s">
        <v>895</v>
      </c>
      <c r="D204" s="59">
        <v>6538.9449999999997</v>
      </c>
      <c r="E204" s="32"/>
    </row>
    <row r="205" spans="2:5" x14ac:dyDescent="0.35">
      <c r="B205" s="26" t="s">
        <v>211</v>
      </c>
      <c r="C205" s="12" t="s">
        <v>896</v>
      </c>
      <c r="D205" s="59">
        <v>4140.6450000000004</v>
      </c>
      <c r="E205" s="32"/>
    </row>
    <row r="206" spans="2:5" x14ac:dyDescent="0.35">
      <c r="B206" s="26" t="s">
        <v>212</v>
      </c>
      <c r="C206" s="12" t="s">
        <v>897</v>
      </c>
      <c r="D206" s="59">
        <v>4699.1000000000004</v>
      </c>
      <c r="E206" s="32"/>
    </row>
    <row r="207" spans="2:5" x14ac:dyDescent="0.35">
      <c r="B207" s="26" t="s">
        <v>213</v>
      </c>
      <c r="C207" s="12" t="s">
        <v>898</v>
      </c>
      <c r="D207" s="59">
        <v>2700</v>
      </c>
      <c r="E207" s="32"/>
    </row>
    <row r="208" spans="2:5" x14ac:dyDescent="0.35">
      <c r="B208" s="26" t="s">
        <v>214</v>
      </c>
      <c r="C208" s="12" t="s">
        <v>899</v>
      </c>
      <c r="D208" s="59">
        <v>6068.1</v>
      </c>
      <c r="E208" s="32"/>
    </row>
    <row r="209" spans="2:5" x14ac:dyDescent="0.35">
      <c r="B209" s="26" t="s">
        <v>215</v>
      </c>
      <c r="C209" s="12" t="s">
        <v>900</v>
      </c>
      <c r="D209" s="59">
        <v>5274.45</v>
      </c>
      <c r="E209" s="32"/>
    </row>
    <row r="210" spans="2:5" x14ac:dyDescent="0.35">
      <c r="B210" s="26" t="s">
        <v>216</v>
      </c>
      <c r="C210" s="12" t="s">
        <v>902</v>
      </c>
      <c r="D210" s="59">
        <v>5678.6350000000002</v>
      </c>
      <c r="E210" s="32"/>
    </row>
    <row r="211" spans="2:5" x14ac:dyDescent="0.35">
      <c r="B211" s="26" t="s">
        <v>217</v>
      </c>
      <c r="C211" s="12" t="s">
        <v>903</v>
      </c>
      <c r="D211" s="59">
        <v>2739.93</v>
      </c>
      <c r="E211" s="32"/>
    </row>
    <row r="212" spans="2:5" x14ac:dyDescent="0.35">
      <c r="B212" s="26" t="s">
        <v>218</v>
      </c>
      <c r="C212" s="12" t="s">
        <v>904</v>
      </c>
      <c r="D212" s="59">
        <v>5998.8050000000003</v>
      </c>
      <c r="E212" s="32"/>
    </row>
    <row r="213" spans="2:5" x14ac:dyDescent="0.35">
      <c r="B213" s="26" t="s">
        <v>219</v>
      </c>
      <c r="C213" s="12" t="s">
        <v>905</v>
      </c>
      <c r="D213" s="59">
        <v>3882.46</v>
      </c>
      <c r="E213" s="32"/>
    </row>
    <row r="214" spans="2:5" x14ac:dyDescent="0.35">
      <c r="B214" s="26" t="s">
        <v>220</v>
      </c>
      <c r="C214" s="12" t="s">
        <v>906</v>
      </c>
      <c r="D214" s="59">
        <v>2744</v>
      </c>
      <c r="E214" s="32"/>
    </row>
    <row r="215" spans="2:5" x14ac:dyDescent="0.35">
      <c r="B215" s="26" t="s">
        <v>221</v>
      </c>
      <c r="C215" s="12" t="s">
        <v>907</v>
      </c>
      <c r="D215" s="59">
        <v>3888</v>
      </c>
      <c r="E215" s="32"/>
    </row>
    <row r="216" spans="2:5" x14ac:dyDescent="0.35">
      <c r="B216" s="26" t="s">
        <v>222</v>
      </c>
      <c r="C216" s="12" t="s">
        <v>908</v>
      </c>
      <c r="D216" s="59">
        <v>3156</v>
      </c>
      <c r="E216" s="32"/>
    </row>
    <row r="217" spans="2:5" x14ac:dyDescent="0.35">
      <c r="B217" s="26" t="s">
        <v>223</v>
      </c>
      <c r="C217" s="12" t="s">
        <v>909</v>
      </c>
      <c r="D217" s="59">
        <v>3286.4549999999999</v>
      </c>
      <c r="E217" s="32"/>
    </row>
    <row r="218" spans="2:5" x14ac:dyDescent="0.35">
      <c r="B218" s="26" t="s">
        <v>224</v>
      </c>
      <c r="C218" s="12" t="s">
        <v>910</v>
      </c>
      <c r="D218" s="59">
        <v>4264.3900000000003</v>
      </c>
      <c r="E218" s="32"/>
    </row>
    <row r="219" spans="2:5" x14ac:dyDescent="0.35">
      <c r="B219" s="26" t="s">
        <v>225</v>
      </c>
      <c r="C219" s="12" t="s">
        <v>911</v>
      </c>
      <c r="D219" s="59">
        <v>5264.57</v>
      </c>
      <c r="E219" s="32"/>
    </row>
    <row r="220" spans="2:5" x14ac:dyDescent="0.35">
      <c r="B220" s="26" t="s">
        <v>226</v>
      </c>
      <c r="C220" s="12" t="s">
        <v>912</v>
      </c>
      <c r="D220" s="59">
        <v>5710.4650000000001</v>
      </c>
      <c r="E220" s="32"/>
    </row>
    <row r="221" spans="2:5" x14ac:dyDescent="0.35">
      <c r="B221" s="26" t="s">
        <v>227</v>
      </c>
      <c r="C221" s="12" t="s">
        <v>913</v>
      </c>
      <c r="D221" s="59">
        <v>5553.43</v>
      </c>
      <c r="E221" s="32"/>
    </row>
    <row r="222" spans="2:5" x14ac:dyDescent="0.35">
      <c r="B222" s="26" t="s">
        <v>228</v>
      </c>
      <c r="C222" s="12" t="s">
        <v>914</v>
      </c>
      <c r="D222" s="59">
        <v>5330.74</v>
      </c>
      <c r="E222" s="32"/>
    </row>
    <row r="223" spans="2:5" x14ac:dyDescent="0.35">
      <c r="B223" s="26" t="s">
        <v>229</v>
      </c>
      <c r="C223" s="12" t="s">
        <v>915</v>
      </c>
      <c r="D223" s="59">
        <v>5716.81</v>
      </c>
      <c r="E223" s="32"/>
    </row>
    <row r="224" spans="2:5" x14ac:dyDescent="0.35">
      <c r="B224" s="26" t="s">
        <v>230</v>
      </c>
      <c r="C224" s="12" t="s">
        <v>916</v>
      </c>
      <c r="D224" s="59">
        <v>4952.1049999999996</v>
      </c>
      <c r="E224" s="32"/>
    </row>
    <row r="225" spans="2:5" x14ac:dyDescent="0.35">
      <c r="B225" s="26" t="s">
        <v>231</v>
      </c>
      <c r="C225" s="12" t="s">
        <v>917</v>
      </c>
      <c r="D225" s="59">
        <v>4919.16</v>
      </c>
      <c r="E225" s="32"/>
    </row>
    <row r="226" spans="2:5" x14ac:dyDescent="0.35">
      <c r="B226" s="26" t="s">
        <v>232</v>
      </c>
      <c r="C226" s="12" t="s">
        <v>918</v>
      </c>
      <c r="D226" s="59">
        <v>4202.3900000000003</v>
      </c>
      <c r="E226" s="32"/>
    </row>
    <row r="227" spans="2:5" x14ac:dyDescent="0.35">
      <c r="B227" s="26" t="s">
        <v>233</v>
      </c>
      <c r="C227" s="12" t="s">
        <v>919</v>
      </c>
      <c r="D227" s="59">
        <v>4298.665</v>
      </c>
      <c r="E227" s="32"/>
    </row>
    <row r="228" spans="2:5" x14ac:dyDescent="0.35">
      <c r="B228" s="26" t="s">
        <v>234</v>
      </c>
      <c r="C228" s="12" t="s">
        <v>920</v>
      </c>
      <c r="D228" s="59">
        <v>3441.8049999999998</v>
      </c>
      <c r="E228" s="32"/>
    </row>
    <row r="229" spans="2:5" x14ac:dyDescent="0.35">
      <c r="B229" s="26" t="s">
        <v>235</v>
      </c>
      <c r="C229" s="12" t="s">
        <v>921</v>
      </c>
      <c r="D229" s="59">
        <v>3692.06</v>
      </c>
      <c r="E229" s="32"/>
    </row>
    <row r="230" spans="2:5" x14ac:dyDescent="0.35">
      <c r="B230" s="26" t="s">
        <v>236</v>
      </c>
      <c r="C230" s="12" t="s">
        <v>922</v>
      </c>
      <c r="D230" s="59">
        <v>7053.26</v>
      </c>
      <c r="E230" s="32"/>
    </row>
    <row r="231" spans="2:5" x14ac:dyDescent="0.35">
      <c r="B231" s="26" t="s">
        <v>237</v>
      </c>
      <c r="C231" s="12" t="s">
        <v>923</v>
      </c>
      <c r="D231" s="59">
        <v>6205.5749999999998</v>
      </c>
      <c r="E231" s="32"/>
    </row>
    <row r="232" spans="2:5" x14ac:dyDescent="0.35">
      <c r="B232" s="26" t="s">
        <v>238</v>
      </c>
      <c r="C232" s="12" t="s">
        <v>924</v>
      </c>
      <c r="D232" s="59">
        <v>6342.28</v>
      </c>
      <c r="E232" s="32"/>
    </row>
    <row r="233" spans="2:5" x14ac:dyDescent="0.35">
      <c r="B233" s="26" t="s">
        <v>239</v>
      </c>
      <c r="C233" s="12" t="s">
        <v>925</v>
      </c>
      <c r="D233" s="59">
        <v>5329.5</v>
      </c>
      <c r="E233" s="32"/>
    </row>
    <row r="234" spans="2:5" x14ac:dyDescent="0.35">
      <c r="B234" s="26" t="s">
        <v>240</v>
      </c>
      <c r="C234" s="12" t="s">
        <v>927</v>
      </c>
      <c r="D234" s="59">
        <v>6930.625</v>
      </c>
      <c r="E234" s="32"/>
    </row>
    <row r="235" spans="2:5" x14ac:dyDescent="0.35">
      <c r="B235" s="26" t="s">
        <v>241</v>
      </c>
      <c r="C235" s="12" t="s">
        <v>928</v>
      </c>
      <c r="D235" s="59">
        <v>2700</v>
      </c>
      <c r="E235" s="32"/>
    </row>
    <row r="236" spans="2:5" x14ac:dyDescent="0.35">
      <c r="B236" s="26" t="s">
        <v>242</v>
      </c>
      <c r="C236" s="12" t="s">
        <v>929</v>
      </c>
      <c r="D236" s="59">
        <v>4266.7550000000001</v>
      </c>
      <c r="E236" s="32"/>
    </row>
    <row r="237" spans="2:5" x14ac:dyDescent="0.35">
      <c r="B237" s="26" t="s">
        <v>243</v>
      </c>
      <c r="C237" s="12" t="s">
        <v>930</v>
      </c>
      <c r="D237" s="59">
        <v>5453.2950000000001</v>
      </c>
      <c r="E237" s="32"/>
    </row>
    <row r="238" spans="2:5" x14ac:dyDescent="0.35">
      <c r="B238" s="26" t="s">
        <v>244</v>
      </c>
      <c r="C238" s="12" t="s">
        <v>886</v>
      </c>
      <c r="D238" s="59">
        <v>2997.2150000000001</v>
      </c>
      <c r="E238" s="32"/>
    </row>
    <row r="239" spans="2:5" x14ac:dyDescent="0.35">
      <c r="B239" s="26" t="s">
        <v>245</v>
      </c>
      <c r="C239" s="12" t="s">
        <v>931</v>
      </c>
      <c r="D239" s="59">
        <v>4339.58</v>
      </c>
      <c r="E239" s="32"/>
    </row>
    <row r="240" spans="2:5" x14ac:dyDescent="0.35">
      <c r="B240" s="26" t="s">
        <v>246</v>
      </c>
      <c r="C240" s="12" t="s">
        <v>926</v>
      </c>
      <c r="D240" s="59">
        <v>5331.7650000000003</v>
      </c>
      <c r="E240" s="32"/>
    </row>
    <row r="241" spans="2:5" x14ac:dyDescent="0.35">
      <c r="B241" s="26" t="s">
        <v>247</v>
      </c>
      <c r="C241" s="12" t="s">
        <v>932</v>
      </c>
      <c r="D241" s="59">
        <v>4313.8599999999997</v>
      </c>
      <c r="E241" s="32"/>
    </row>
    <row r="242" spans="2:5" x14ac:dyDescent="0.35">
      <c r="B242" s="26" t="s">
        <v>248</v>
      </c>
      <c r="C242" s="12" t="s">
        <v>933</v>
      </c>
      <c r="D242" s="59">
        <v>6188.6850000000004</v>
      </c>
      <c r="E242" s="32"/>
    </row>
    <row r="243" spans="2:5" x14ac:dyDescent="0.35">
      <c r="B243" s="26" t="s">
        <v>249</v>
      </c>
      <c r="C243" s="12" t="s">
        <v>934</v>
      </c>
      <c r="D243" s="59">
        <v>3380</v>
      </c>
      <c r="E243" s="32"/>
    </row>
    <row r="244" spans="2:5" x14ac:dyDescent="0.35">
      <c r="B244" s="26" t="s">
        <v>250</v>
      </c>
      <c r="C244" s="12" t="s">
        <v>935</v>
      </c>
      <c r="D244" s="59">
        <v>2700</v>
      </c>
      <c r="E244" s="32"/>
    </row>
    <row r="245" spans="2:5" x14ac:dyDescent="0.35">
      <c r="B245" s="26" t="s">
        <v>251</v>
      </c>
      <c r="C245" s="12" t="s">
        <v>936</v>
      </c>
      <c r="D245" s="59">
        <v>3477.5949999999998</v>
      </c>
      <c r="E245" s="32"/>
    </row>
    <row r="246" spans="2:5" x14ac:dyDescent="0.35">
      <c r="B246" s="26" t="s">
        <v>252</v>
      </c>
      <c r="C246" s="12" t="s">
        <v>937</v>
      </c>
      <c r="D246" s="59">
        <v>4359.2250000000004</v>
      </c>
      <c r="E246" s="32"/>
    </row>
    <row r="247" spans="2:5" x14ac:dyDescent="0.35">
      <c r="B247" s="26" t="s">
        <v>253</v>
      </c>
      <c r="C247" s="12" t="s">
        <v>938</v>
      </c>
      <c r="D247" s="59">
        <v>3682.6550000000002</v>
      </c>
      <c r="E247" s="32"/>
    </row>
    <row r="248" spans="2:5" x14ac:dyDescent="0.35">
      <c r="B248" s="26" t="s">
        <v>254</v>
      </c>
      <c r="C248" s="12" t="s">
        <v>939</v>
      </c>
      <c r="D248" s="59">
        <v>3866.32</v>
      </c>
      <c r="E248" s="32"/>
    </row>
    <row r="249" spans="2:5" x14ac:dyDescent="0.35">
      <c r="B249" s="26" t="s">
        <v>255</v>
      </c>
      <c r="C249" s="12" t="s">
        <v>940</v>
      </c>
      <c r="D249" s="59">
        <v>2700</v>
      </c>
      <c r="E249" s="32"/>
    </row>
    <row r="250" spans="2:5" x14ac:dyDescent="0.35">
      <c r="B250" s="26" t="s">
        <v>256</v>
      </c>
      <c r="C250" s="12" t="s">
        <v>941</v>
      </c>
      <c r="D250" s="59">
        <v>3575.2</v>
      </c>
      <c r="E250" s="32"/>
    </row>
    <row r="251" spans="2:5" x14ac:dyDescent="0.35">
      <c r="B251" s="26" t="s">
        <v>257</v>
      </c>
      <c r="C251" s="12" t="s">
        <v>942</v>
      </c>
      <c r="D251" s="59">
        <v>3622.4749999999999</v>
      </c>
      <c r="E251" s="32"/>
    </row>
    <row r="252" spans="2:5" x14ac:dyDescent="0.35">
      <c r="B252" s="26" t="s">
        <v>258</v>
      </c>
      <c r="C252" s="12" t="s">
        <v>943</v>
      </c>
      <c r="D252" s="59">
        <v>2700</v>
      </c>
      <c r="E252" s="32"/>
    </row>
    <row r="253" spans="2:5" x14ac:dyDescent="0.35">
      <c r="B253" s="26" t="s">
        <v>259</v>
      </c>
      <c r="C253" s="12" t="s">
        <v>944</v>
      </c>
      <c r="D253" s="59">
        <v>2700</v>
      </c>
      <c r="E253" s="32"/>
    </row>
    <row r="254" spans="2:5" x14ac:dyDescent="0.35">
      <c r="B254" s="26" t="s">
        <v>260</v>
      </c>
      <c r="C254" s="12" t="s">
        <v>945</v>
      </c>
      <c r="D254" s="59">
        <v>3684.7049999999999</v>
      </c>
      <c r="E254" s="32"/>
    </row>
    <row r="255" spans="2:5" x14ac:dyDescent="0.35">
      <c r="B255" s="26" t="s">
        <v>261</v>
      </c>
      <c r="C255" s="12" t="s">
        <v>946</v>
      </c>
      <c r="D255" s="59">
        <v>2700</v>
      </c>
      <c r="E255" s="32"/>
    </row>
    <row r="256" spans="2:5" x14ac:dyDescent="0.35">
      <c r="B256" s="26" t="s">
        <v>262</v>
      </c>
      <c r="C256" s="12" t="s">
        <v>947</v>
      </c>
      <c r="D256" s="59">
        <v>3580.855</v>
      </c>
      <c r="E256" s="32"/>
    </row>
    <row r="257" spans="2:5" x14ac:dyDescent="0.35">
      <c r="B257" s="26" t="s">
        <v>263</v>
      </c>
      <c r="C257" s="12" t="s">
        <v>948</v>
      </c>
      <c r="D257" s="59">
        <v>7675.1350000000002</v>
      </c>
      <c r="E257" s="32"/>
    </row>
    <row r="258" spans="2:5" x14ac:dyDescent="0.35">
      <c r="B258" s="26" t="s">
        <v>264</v>
      </c>
      <c r="C258" s="12" t="s">
        <v>949</v>
      </c>
      <c r="D258" s="59">
        <v>3015.9549999999999</v>
      </c>
      <c r="E258" s="32"/>
    </row>
    <row r="259" spans="2:5" x14ac:dyDescent="0.35">
      <c r="B259" s="26" t="s">
        <v>265</v>
      </c>
      <c r="C259" s="12" t="s">
        <v>950</v>
      </c>
      <c r="D259" s="59">
        <v>4032.2049999999999</v>
      </c>
      <c r="E259" s="32"/>
    </row>
    <row r="260" spans="2:5" x14ac:dyDescent="0.35">
      <c r="B260" s="26" t="s">
        <v>266</v>
      </c>
      <c r="C260" s="12" t="s">
        <v>951</v>
      </c>
      <c r="D260" s="59">
        <v>2700</v>
      </c>
      <c r="E260" s="32"/>
    </row>
    <row r="261" spans="2:5" x14ac:dyDescent="0.35">
      <c r="B261" s="26" t="s">
        <v>267</v>
      </c>
      <c r="C261" s="12" t="s">
        <v>952</v>
      </c>
      <c r="D261" s="59">
        <v>3380.2249999999999</v>
      </c>
      <c r="E261" s="32"/>
    </row>
    <row r="262" spans="2:5" x14ac:dyDescent="0.35">
      <c r="B262" s="26" t="s">
        <v>268</v>
      </c>
      <c r="C262" s="12" t="s">
        <v>953</v>
      </c>
      <c r="D262" s="59">
        <v>5611.835</v>
      </c>
      <c r="E262" s="32"/>
    </row>
    <row r="263" spans="2:5" x14ac:dyDescent="0.35">
      <c r="B263" s="26" t="s">
        <v>269</v>
      </c>
      <c r="C263" s="12" t="s">
        <v>954</v>
      </c>
      <c r="D263" s="59">
        <v>5779.9849999999997</v>
      </c>
      <c r="E263" s="32"/>
    </row>
    <row r="264" spans="2:5" x14ac:dyDescent="0.35">
      <c r="B264" s="26" t="s">
        <v>270</v>
      </c>
      <c r="C264" s="12" t="s">
        <v>955</v>
      </c>
      <c r="D264" s="59">
        <v>4635.03</v>
      </c>
      <c r="E264" s="32"/>
    </row>
    <row r="265" spans="2:5" x14ac:dyDescent="0.35">
      <c r="B265" s="26" t="s">
        <v>271</v>
      </c>
      <c r="C265" s="12" t="s">
        <v>956</v>
      </c>
      <c r="D265" s="59">
        <v>6053.5150000000003</v>
      </c>
      <c r="E265" s="32"/>
    </row>
    <row r="266" spans="2:5" x14ac:dyDescent="0.35">
      <c r="B266" s="26" t="s">
        <v>272</v>
      </c>
      <c r="C266" s="12" t="s">
        <v>957</v>
      </c>
      <c r="D266" s="59">
        <v>6515.7</v>
      </c>
      <c r="E266" s="32"/>
    </row>
    <row r="267" spans="2:5" x14ac:dyDescent="0.35">
      <c r="B267" s="26" t="s">
        <v>273</v>
      </c>
      <c r="C267" s="12" t="s">
        <v>958</v>
      </c>
      <c r="D267" s="59">
        <v>2827.05</v>
      </c>
      <c r="E267" s="32"/>
    </row>
    <row r="268" spans="2:5" x14ac:dyDescent="0.35">
      <c r="B268" s="26" t="s">
        <v>274</v>
      </c>
      <c r="C268" s="12" t="s">
        <v>959</v>
      </c>
      <c r="D268" s="59">
        <v>9029.3250000000007</v>
      </c>
      <c r="E268" s="32"/>
    </row>
    <row r="269" spans="2:5" x14ac:dyDescent="0.35">
      <c r="B269" s="26" t="s">
        <v>275</v>
      </c>
      <c r="C269" s="12" t="s">
        <v>960</v>
      </c>
      <c r="D269" s="59">
        <v>4791.9549999999999</v>
      </c>
      <c r="E269" s="32"/>
    </row>
    <row r="270" spans="2:5" x14ac:dyDescent="0.35">
      <c r="B270" s="26" t="s">
        <v>276</v>
      </c>
      <c r="C270" s="12" t="s">
        <v>961</v>
      </c>
      <c r="D270" s="59">
        <v>2985.59</v>
      </c>
      <c r="E270" s="32"/>
    </row>
    <row r="271" spans="2:5" x14ac:dyDescent="0.35">
      <c r="B271" s="26" t="s">
        <v>277</v>
      </c>
      <c r="C271" s="12" t="s">
        <v>962</v>
      </c>
      <c r="D271" s="59">
        <v>2777.27</v>
      </c>
      <c r="E271" s="32"/>
    </row>
    <row r="272" spans="2:5" x14ac:dyDescent="0.35">
      <c r="B272" s="26" t="s">
        <v>278</v>
      </c>
      <c r="C272" s="12" t="s">
        <v>963</v>
      </c>
      <c r="D272" s="59">
        <v>3389.3850000000002</v>
      </c>
      <c r="E272" s="32"/>
    </row>
    <row r="273" spans="2:5" x14ac:dyDescent="0.35">
      <c r="B273" s="26" t="s">
        <v>279</v>
      </c>
      <c r="C273" s="12" t="s">
        <v>964</v>
      </c>
      <c r="D273" s="59">
        <v>2700</v>
      </c>
      <c r="E273" s="32"/>
    </row>
    <row r="274" spans="2:5" x14ac:dyDescent="0.35">
      <c r="B274" s="26" t="s">
        <v>280</v>
      </c>
      <c r="C274" s="12" t="s">
        <v>965</v>
      </c>
      <c r="D274" s="59">
        <v>2700</v>
      </c>
      <c r="E274" s="32"/>
    </row>
    <row r="275" spans="2:5" x14ac:dyDescent="0.35">
      <c r="B275" s="26" t="s">
        <v>281</v>
      </c>
      <c r="C275" s="12" t="s">
        <v>966</v>
      </c>
      <c r="D275" s="59">
        <v>8508.2099999999991</v>
      </c>
      <c r="E275" s="32"/>
    </row>
    <row r="276" spans="2:5" x14ac:dyDescent="0.35">
      <c r="B276" s="26" t="s">
        <v>282</v>
      </c>
      <c r="C276" s="12" t="s">
        <v>967</v>
      </c>
      <c r="D276" s="59">
        <v>7181.07</v>
      </c>
      <c r="E276" s="32"/>
    </row>
    <row r="277" spans="2:5" x14ac:dyDescent="0.35">
      <c r="B277" s="26" t="s">
        <v>283</v>
      </c>
      <c r="C277" s="12" t="s">
        <v>968</v>
      </c>
      <c r="D277" s="59">
        <v>3391.4250000000002</v>
      </c>
      <c r="E277" s="32"/>
    </row>
    <row r="278" spans="2:5" x14ac:dyDescent="0.35">
      <c r="B278" s="26" t="s">
        <v>284</v>
      </c>
      <c r="C278" s="12" t="s">
        <v>969</v>
      </c>
      <c r="D278" s="59">
        <v>2700</v>
      </c>
      <c r="E278" s="32"/>
    </row>
    <row r="279" spans="2:5" x14ac:dyDescent="0.35">
      <c r="B279" s="26" t="s">
        <v>285</v>
      </c>
      <c r="C279" s="12" t="s">
        <v>970</v>
      </c>
      <c r="D279" s="59">
        <v>2908.11</v>
      </c>
      <c r="E279" s="32"/>
    </row>
    <row r="280" spans="2:5" x14ac:dyDescent="0.35">
      <c r="B280" s="26" t="s">
        <v>286</v>
      </c>
      <c r="C280" s="12" t="s">
        <v>971</v>
      </c>
      <c r="D280" s="59">
        <v>3408.8249999999998</v>
      </c>
      <c r="E280" s="32"/>
    </row>
    <row r="281" spans="2:5" x14ac:dyDescent="0.35">
      <c r="B281" s="26" t="s">
        <v>287</v>
      </c>
      <c r="C281" s="12" t="s">
        <v>972</v>
      </c>
      <c r="D281" s="59">
        <v>2700</v>
      </c>
      <c r="E281" s="32"/>
    </row>
    <row r="282" spans="2:5" x14ac:dyDescent="0.35">
      <c r="B282" s="26" t="s">
        <v>288</v>
      </c>
      <c r="C282" s="12" t="s">
        <v>973</v>
      </c>
      <c r="D282" s="59">
        <v>2700</v>
      </c>
      <c r="E282" s="32"/>
    </row>
    <row r="283" spans="2:5" x14ac:dyDescent="0.35">
      <c r="B283" s="26" t="s">
        <v>289</v>
      </c>
      <c r="C283" s="12" t="s">
        <v>974</v>
      </c>
      <c r="D283" s="59">
        <v>3925.5549999999998</v>
      </c>
      <c r="E283" s="32"/>
    </row>
    <row r="284" spans="2:5" x14ac:dyDescent="0.35">
      <c r="B284" s="26" t="s">
        <v>290</v>
      </c>
      <c r="C284" s="12" t="s">
        <v>975</v>
      </c>
      <c r="D284" s="59">
        <v>2730.085</v>
      </c>
      <c r="E284" s="32"/>
    </row>
    <row r="285" spans="2:5" x14ac:dyDescent="0.35">
      <c r="B285" s="26" t="s">
        <v>291</v>
      </c>
      <c r="C285" s="12" t="s">
        <v>976</v>
      </c>
      <c r="D285" s="59">
        <v>2700</v>
      </c>
      <c r="E285" s="32"/>
    </row>
    <row r="286" spans="2:5" x14ac:dyDescent="0.35">
      <c r="B286" s="26" t="s">
        <v>292</v>
      </c>
      <c r="C286" s="12" t="s">
        <v>977</v>
      </c>
      <c r="D286" s="59">
        <v>2700</v>
      </c>
      <c r="E286" s="32"/>
    </row>
    <row r="287" spans="2:5" x14ac:dyDescent="0.35">
      <c r="B287" s="26" t="s">
        <v>293</v>
      </c>
      <c r="C287" s="12" t="s">
        <v>978</v>
      </c>
      <c r="D287" s="59">
        <v>2700</v>
      </c>
      <c r="E287" s="32"/>
    </row>
    <row r="288" spans="2:5" x14ac:dyDescent="0.35">
      <c r="B288" s="26" t="s">
        <v>294</v>
      </c>
      <c r="C288" s="12" t="s">
        <v>979</v>
      </c>
      <c r="D288" s="59">
        <v>2700</v>
      </c>
      <c r="E288" s="32"/>
    </row>
    <row r="289" spans="2:5" x14ac:dyDescent="0.35">
      <c r="B289" s="26" t="s">
        <v>295</v>
      </c>
      <c r="C289" s="12" t="s">
        <v>980</v>
      </c>
      <c r="D289" s="59">
        <v>2700</v>
      </c>
      <c r="E289" s="32"/>
    </row>
    <row r="290" spans="2:5" x14ac:dyDescent="0.35">
      <c r="B290" s="26" t="s">
        <v>296</v>
      </c>
      <c r="C290" s="12" t="s">
        <v>981</v>
      </c>
      <c r="D290" s="59">
        <v>2700</v>
      </c>
      <c r="E290" s="32"/>
    </row>
    <row r="291" spans="2:5" x14ac:dyDescent="0.35">
      <c r="B291" s="26" t="s">
        <v>297</v>
      </c>
      <c r="C291" s="12" t="s">
        <v>982</v>
      </c>
      <c r="D291" s="59">
        <v>3592.62</v>
      </c>
      <c r="E291" s="32"/>
    </row>
    <row r="292" spans="2:5" x14ac:dyDescent="0.35">
      <c r="B292" s="26" t="s">
        <v>298</v>
      </c>
      <c r="C292" s="12" t="s">
        <v>983</v>
      </c>
      <c r="D292" s="59">
        <v>2700</v>
      </c>
      <c r="E292" s="32"/>
    </row>
    <row r="293" spans="2:5" x14ac:dyDescent="0.35">
      <c r="B293" s="26" t="s">
        <v>299</v>
      </c>
      <c r="C293" s="12" t="s">
        <v>984</v>
      </c>
      <c r="D293" s="59">
        <v>3129.585</v>
      </c>
      <c r="E293" s="32"/>
    </row>
    <row r="294" spans="2:5" x14ac:dyDescent="0.35">
      <c r="B294" s="26" t="s">
        <v>300</v>
      </c>
      <c r="C294" s="12" t="s">
        <v>985</v>
      </c>
      <c r="D294" s="59">
        <v>2700</v>
      </c>
      <c r="E294" s="32"/>
    </row>
    <row r="295" spans="2:5" x14ac:dyDescent="0.35">
      <c r="B295" s="26" t="s">
        <v>301</v>
      </c>
      <c r="C295" s="12" t="s">
        <v>986</v>
      </c>
      <c r="D295" s="59">
        <v>2905.395</v>
      </c>
      <c r="E295" s="32"/>
    </row>
    <row r="296" spans="2:5" x14ac:dyDescent="0.35">
      <c r="B296" s="26" t="s">
        <v>302</v>
      </c>
      <c r="C296" s="12" t="s">
        <v>987</v>
      </c>
      <c r="D296" s="59">
        <v>4153.915</v>
      </c>
      <c r="E296" s="32"/>
    </row>
    <row r="297" spans="2:5" x14ac:dyDescent="0.35">
      <c r="B297" s="26" t="s">
        <v>303</v>
      </c>
      <c r="C297" s="12" t="s">
        <v>988</v>
      </c>
      <c r="D297" s="59">
        <v>2700</v>
      </c>
      <c r="E297" s="32"/>
    </row>
    <row r="298" spans="2:5" x14ac:dyDescent="0.35">
      <c r="B298" s="26" t="s">
        <v>304</v>
      </c>
      <c r="C298" s="12" t="s">
        <v>989</v>
      </c>
      <c r="D298" s="59">
        <v>3543.49</v>
      </c>
      <c r="E298" s="32"/>
    </row>
    <row r="299" spans="2:5" x14ac:dyDescent="0.35">
      <c r="B299" s="26" t="s">
        <v>305</v>
      </c>
      <c r="C299" s="12" t="s">
        <v>990</v>
      </c>
      <c r="D299" s="59">
        <v>2922.94</v>
      </c>
      <c r="E299" s="32"/>
    </row>
    <row r="300" spans="2:5" x14ac:dyDescent="0.35">
      <c r="B300" s="26" t="s">
        <v>306</v>
      </c>
      <c r="C300" s="12" t="s">
        <v>991</v>
      </c>
      <c r="D300" s="59">
        <v>2700</v>
      </c>
      <c r="E300" s="32"/>
    </row>
    <row r="301" spans="2:5" x14ac:dyDescent="0.35">
      <c r="B301" s="26" t="s">
        <v>307</v>
      </c>
      <c r="C301" s="12" t="s">
        <v>992</v>
      </c>
      <c r="D301" s="59">
        <v>2700</v>
      </c>
      <c r="E301" s="32"/>
    </row>
    <row r="302" spans="2:5" x14ac:dyDescent="0.35">
      <c r="B302" s="26" t="s">
        <v>308</v>
      </c>
      <c r="C302" s="12" t="s">
        <v>993</v>
      </c>
      <c r="D302" s="59">
        <v>6842.16</v>
      </c>
      <c r="E302" s="32"/>
    </row>
    <row r="303" spans="2:5" x14ac:dyDescent="0.35">
      <c r="B303" s="26" t="s">
        <v>309</v>
      </c>
      <c r="C303" s="12" t="s">
        <v>994</v>
      </c>
      <c r="D303" s="59">
        <v>2700</v>
      </c>
      <c r="E303" s="32"/>
    </row>
    <row r="304" spans="2:5" x14ac:dyDescent="0.35">
      <c r="B304" s="26" t="s">
        <v>310</v>
      </c>
      <c r="C304" s="12" t="s">
        <v>995</v>
      </c>
      <c r="D304" s="59">
        <v>2700</v>
      </c>
      <c r="E304" s="32"/>
    </row>
    <row r="305" spans="2:5" x14ac:dyDescent="0.35">
      <c r="B305" s="26" t="s">
        <v>311</v>
      </c>
      <c r="C305" s="12" t="s">
        <v>996</v>
      </c>
      <c r="D305" s="59">
        <v>2700</v>
      </c>
      <c r="E305" s="32"/>
    </row>
    <row r="306" spans="2:5" x14ac:dyDescent="0.35">
      <c r="B306" s="26" t="s">
        <v>312</v>
      </c>
      <c r="C306" s="12" t="s">
        <v>997</v>
      </c>
      <c r="D306" s="59">
        <v>2700</v>
      </c>
      <c r="E306" s="32"/>
    </row>
    <row r="307" spans="2:5" x14ac:dyDescent="0.35">
      <c r="B307" s="26" t="s">
        <v>313</v>
      </c>
      <c r="C307" s="12" t="s">
        <v>998</v>
      </c>
      <c r="D307" s="59">
        <v>2700</v>
      </c>
      <c r="E307" s="32"/>
    </row>
    <row r="308" spans="2:5" x14ac:dyDescent="0.35">
      <c r="B308" s="26" t="s">
        <v>314</v>
      </c>
      <c r="C308" s="12" t="s">
        <v>999</v>
      </c>
      <c r="D308" s="59">
        <v>2700</v>
      </c>
      <c r="E308" s="32"/>
    </row>
    <row r="309" spans="2:5" x14ac:dyDescent="0.35">
      <c r="B309" s="26" t="s">
        <v>315</v>
      </c>
      <c r="C309" s="12" t="s">
        <v>1000</v>
      </c>
      <c r="D309" s="59">
        <v>2700</v>
      </c>
      <c r="E309" s="32"/>
    </row>
    <row r="310" spans="2:5" x14ac:dyDescent="0.35">
      <c r="B310" s="26" t="s">
        <v>316</v>
      </c>
      <c r="C310" s="12" t="s">
        <v>1001</v>
      </c>
      <c r="D310" s="59">
        <v>2700</v>
      </c>
      <c r="E310" s="32"/>
    </row>
    <row r="311" spans="2:5" x14ac:dyDescent="0.35">
      <c r="B311" s="26" t="s">
        <v>317</v>
      </c>
      <c r="C311" s="12" t="s">
        <v>1002</v>
      </c>
      <c r="D311" s="59">
        <v>2700</v>
      </c>
      <c r="E311" s="32"/>
    </row>
    <row r="312" spans="2:5" x14ac:dyDescent="0.35">
      <c r="B312" s="26" t="s">
        <v>318</v>
      </c>
      <c r="C312" s="12" t="s">
        <v>1003</v>
      </c>
      <c r="D312" s="59">
        <v>2700</v>
      </c>
      <c r="E312" s="32"/>
    </row>
    <row r="313" spans="2:5" x14ac:dyDescent="0.35">
      <c r="B313" s="26" t="s">
        <v>319</v>
      </c>
      <c r="C313" s="12" t="s">
        <v>1004</v>
      </c>
      <c r="D313" s="59">
        <v>2700</v>
      </c>
      <c r="E313" s="32"/>
    </row>
    <row r="314" spans="2:5" x14ac:dyDescent="0.35">
      <c r="B314" s="26" t="s">
        <v>320</v>
      </c>
      <c r="C314" s="12" t="s">
        <v>1005</v>
      </c>
      <c r="D314" s="59">
        <v>2700</v>
      </c>
      <c r="E314" s="32"/>
    </row>
    <row r="315" spans="2:5" x14ac:dyDescent="0.35">
      <c r="B315" s="26" t="s">
        <v>321</v>
      </c>
      <c r="C315" s="12" t="s">
        <v>1006</v>
      </c>
      <c r="D315" s="59">
        <v>2700</v>
      </c>
      <c r="E315" s="32"/>
    </row>
    <row r="316" spans="2:5" x14ac:dyDescent="0.35">
      <c r="B316" s="26" t="s">
        <v>322</v>
      </c>
      <c r="C316" s="12" t="s">
        <v>1007</v>
      </c>
      <c r="D316" s="59">
        <v>2700</v>
      </c>
      <c r="E316" s="32"/>
    </row>
    <row r="317" spans="2:5" x14ac:dyDescent="0.35">
      <c r="B317" s="26" t="s">
        <v>323</v>
      </c>
      <c r="C317" s="12" t="s">
        <v>1008</v>
      </c>
      <c r="D317" s="59">
        <v>2700</v>
      </c>
      <c r="E317" s="32"/>
    </row>
    <row r="318" spans="2:5" x14ac:dyDescent="0.35">
      <c r="B318" s="26" t="s">
        <v>324</v>
      </c>
      <c r="C318" s="12" t="s">
        <v>1009</v>
      </c>
      <c r="D318" s="59">
        <v>2700</v>
      </c>
      <c r="E318" s="32"/>
    </row>
    <row r="319" spans="2:5" x14ac:dyDescent="0.35">
      <c r="B319" s="26" t="s">
        <v>325</v>
      </c>
      <c r="C319" s="12" t="s">
        <v>1010</v>
      </c>
      <c r="D319" s="59">
        <v>2700</v>
      </c>
      <c r="E319" s="32"/>
    </row>
    <row r="320" spans="2:5" x14ac:dyDescent="0.35">
      <c r="B320" s="26" t="s">
        <v>326</v>
      </c>
      <c r="C320" s="12" t="s">
        <v>1011</v>
      </c>
      <c r="D320" s="59">
        <v>2700</v>
      </c>
      <c r="E320" s="32"/>
    </row>
    <row r="321" spans="2:5" x14ac:dyDescent="0.35">
      <c r="B321" s="26" t="s">
        <v>327</v>
      </c>
      <c r="C321" s="12" t="s">
        <v>1012</v>
      </c>
      <c r="D321" s="59">
        <v>2700</v>
      </c>
      <c r="E321" s="32"/>
    </row>
    <row r="322" spans="2:5" x14ac:dyDescent="0.35">
      <c r="B322" s="26" t="s">
        <v>328</v>
      </c>
      <c r="C322" s="12" t="s">
        <v>1013</v>
      </c>
      <c r="D322" s="59">
        <v>2700</v>
      </c>
      <c r="E322" s="32"/>
    </row>
    <row r="323" spans="2:5" x14ac:dyDescent="0.35">
      <c r="B323" s="26" t="s">
        <v>329</v>
      </c>
      <c r="C323" s="12" t="s">
        <v>1014</v>
      </c>
      <c r="D323" s="59">
        <v>3731.2</v>
      </c>
      <c r="E323" s="32"/>
    </row>
    <row r="324" spans="2:5" x14ac:dyDescent="0.35">
      <c r="B324" s="26" t="s">
        <v>330</v>
      </c>
      <c r="C324" s="12" t="s">
        <v>1015</v>
      </c>
      <c r="D324" s="59">
        <v>2700</v>
      </c>
      <c r="E324" s="32"/>
    </row>
    <row r="325" spans="2:5" x14ac:dyDescent="0.35">
      <c r="B325" s="26" t="s">
        <v>331</v>
      </c>
      <c r="C325" s="12" t="s">
        <v>1016</v>
      </c>
      <c r="D325" s="59">
        <v>4771.7150000000001</v>
      </c>
      <c r="E325" s="32"/>
    </row>
    <row r="326" spans="2:5" x14ac:dyDescent="0.35">
      <c r="B326" s="26" t="s">
        <v>332</v>
      </c>
      <c r="C326" s="12" t="s">
        <v>1017</v>
      </c>
      <c r="D326" s="59">
        <v>4216.0050000000001</v>
      </c>
      <c r="E326" s="32"/>
    </row>
    <row r="327" spans="2:5" x14ac:dyDescent="0.35">
      <c r="B327" s="26" t="s">
        <v>333</v>
      </c>
      <c r="C327" s="12" t="s">
        <v>1018</v>
      </c>
      <c r="D327" s="59">
        <v>3156.83</v>
      </c>
      <c r="E327" s="32"/>
    </row>
    <row r="328" spans="2:5" x14ac:dyDescent="0.35">
      <c r="B328" s="26" t="s">
        <v>334</v>
      </c>
      <c r="C328" s="12" t="s">
        <v>1019</v>
      </c>
      <c r="D328" s="59">
        <v>6571.5450000000001</v>
      </c>
      <c r="E328" s="32"/>
    </row>
    <row r="329" spans="2:5" x14ac:dyDescent="0.35">
      <c r="B329" s="26" t="s">
        <v>335</v>
      </c>
      <c r="C329" s="12" t="s">
        <v>1020</v>
      </c>
      <c r="D329" s="59">
        <v>3349.855</v>
      </c>
      <c r="E329" s="32"/>
    </row>
    <row r="330" spans="2:5" x14ac:dyDescent="0.35">
      <c r="B330" s="26" t="s">
        <v>336</v>
      </c>
      <c r="C330" s="12" t="s">
        <v>1021</v>
      </c>
      <c r="D330" s="59">
        <v>2944</v>
      </c>
      <c r="E330" s="32"/>
    </row>
    <row r="331" spans="2:5" x14ac:dyDescent="0.35">
      <c r="B331" s="26" t="s">
        <v>337</v>
      </c>
      <c r="C331" s="12" t="s">
        <v>1022</v>
      </c>
      <c r="D331" s="59">
        <v>4726.5950000000003</v>
      </c>
      <c r="E331" s="32"/>
    </row>
    <row r="332" spans="2:5" x14ac:dyDescent="0.35">
      <c r="B332" s="26" t="s">
        <v>338</v>
      </c>
      <c r="C332" s="12" t="s">
        <v>1023</v>
      </c>
      <c r="D332" s="59">
        <v>5418.0550000000003</v>
      </c>
      <c r="E332" s="32"/>
    </row>
    <row r="333" spans="2:5" x14ac:dyDescent="0.35">
      <c r="B333" s="26" t="s">
        <v>339</v>
      </c>
      <c r="C333" s="12" t="s">
        <v>1024</v>
      </c>
      <c r="D333" s="59">
        <v>3790.855</v>
      </c>
      <c r="E333" s="32"/>
    </row>
    <row r="334" spans="2:5" x14ac:dyDescent="0.35">
      <c r="B334" s="26" t="s">
        <v>340</v>
      </c>
      <c r="C334" s="12" t="s">
        <v>1025</v>
      </c>
      <c r="D334" s="59">
        <v>4255.1049999999996</v>
      </c>
      <c r="E334" s="32"/>
    </row>
    <row r="335" spans="2:5" x14ac:dyDescent="0.35">
      <c r="B335" s="26" t="s">
        <v>341</v>
      </c>
      <c r="C335" s="12" t="s">
        <v>1026</v>
      </c>
      <c r="D335" s="59">
        <v>6140.0150000000003</v>
      </c>
      <c r="E335" s="32"/>
    </row>
    <row r="336" spans="2:5" x14ac:dyDescent="0.35">
      <c r="B336" s="26" t="s">
        <v>342</v>
      </c>
      <c r="C336" s="12" t="s">
        <v>776</v>
      </c>
      <c r="D336" s="59">
        <v>2768</v>
      </c>
      <c r="E336" s="32"/>
    </row>
    <row r="337" spans="2:5" x14ac:dyDescent="0.35">
      <c r="B337" s="26" t="s">
        <v>343</v>
      </c>
      <c r="C337" s="12" t="s">
        <v>1027</v>
      </c>
      <c r="D337" s="59">
        <v>2700</v>
      </c>
      <c r="E337" s="32"/>
    </row>
    <row r="338" spans="2:5" x14ac:dyDescent="0.35">
      <c r="B338" s="26" t="s">
        <v>344</v>
      </c>
      <c r="C338" s="12" t="s">
        <v>1028</v>
      </c>
      <c r="D338" s="59">
        <v>2700</v>
      </c>
      <c r="E338" s="32"/>
    </row>
    <row r="339" spans="2:5" x14ac:dyDescent="0.35">
      <c r="B339" s="26" t="s">
        <v>345</v>
      </c>
      <c r="C339" s="12" t="s">
        <v>1029</v>
      </c>
      <c r="D339" s="59">
        <v>4023.7049999999999</v>
      </c>
      <c r="E339" s="32"/>
    </row>
    <row r="340" spans="2:5" x14ac:dyDescent="0.35">
      <c r="B340" s="26" t="s">
        <v>346</v>
      </c>
      <c r="C340" s="12" t="s">
        <v>1030</v>
      </c>
      <c r="D340" s="59">
        <v>4553.6049999999996</v>
      </c>
      <c r="E340" s="32"/>
    </row>
    <row r="341" spans="2:5" x14ac:dyDescent="0.35">
      <c r="B341" s="26" t="s">
        <v>347</v>
      </c>
      <c r="C341" s="12" t="s">
        <v>1031</v>
      </c>
      <c r="D341" s="59">
        <v>5418.6149999999998</v>
      </c>
      <c r="E341" s="32"/>
    </row>
    <row r="342" spans="2:5" x14ac:dyDescent="0.35">
      <c r="B342" s="26" t="s">
        <v>348</v>
      </c>
      <c r="C342" s="12" t="s">
        <v>1032</v>
      </c>
      <c r="D342" s="59">
        <v>5428.2250000000004</v>
      </c>
      <c r="E342" s="32"/>
    </row>
    <row r="343" spans="2:5" x14ac:dyDescent="0.35">
      <c r="B343" s="26" t="s">
        <v>349</v>
      </c>
      <c r="C343" s="12" t="s">
        <v>1033</v>
      </c>
      <c r="D343" s="59">
        <v>4223.3649999999998</v>
      </c>
      <c r="E343" s="32"/>
    </row>
    <row r="344" spans="2:5" x14ac:dyDescent="0.35">
      <c r="B344" s="26" t="s">
        <v>350</v>
      </c>
      <c r="C344" s="12" t="s">
        <v>1034</v>
      </c>
      <c r="D344" s="59">
        <v>3823.84</v>
      </c>
      <c r="E344" s="32"/>
    </row>
    <row r="345" spans="2:5" x14ac:dyDescent="0.35">
      <c r="B345" s="26" t="s">
        <v>351</v>
      </c>
      <c r="C345" s="12" t="s">
        <v>1035</v>
      </c>
      <c r="D345" s="59">
        <v>6582.51</v>
      </c>
      <c r="E345" s="32"/>
    </row>
    <row r="346" spans="2:5" x14ac:dyDescent="0.35">
      <c r="B346" s="26" t="s">
        <v>352</v>
      </c>
      <c r="C346" s="12" t="s">
        <v>1036</v>
      </c>
      <c r="D346" s="59">
        <v>3748</v>
      </c>
      <c r="E346" s="32"/>
    </row>
    <row r="347" spans="2:5" x14ac:dyDescent="0.35">
      <c r="B347" s="26" t="s">
        <v>353</v>
      </c>
      <c r="C347" s="12" t="s">
        <v>1037</v>
      </c>
      <c r="D347" s="59">
        <v>3604</v>
      </c>
      <c r="E347" s="32"/>
    </row>
    <row r="348" spans="2:5" x14ac:dyDescent="0.35">
      <c r="B348" s="26" t="s">
        <v>354</v>
      </c>
      <c r="C348" s="12" t="s">
        <v>1038</v>
      </c>
      <c r="D348" s="59">
        <v>3184</v>
      </c>
      <c r="E348" s="32"/>
    </row>
    <row r="349" spans="2:5" x14ac:dyDescent="0.35">
      <c r="B349" s="26" t="s">
        <v>355</v>
      </c>
      <c r="C349" s="12" t="s">
        <v>1040</v>
      </c>
      <c r="D349" s="59">
        <v>3012.605</v>
      </c>
      <c r="E349" s="32"/>
    </row>
    <row r="350" spans="2:5" x14ac:dyDescent="0.35">
      <c r="B350" s="26" t="s">
        <v>356</v>
      </c>
      <c r="C350" s="12" t="s">
        <v>1041</v>
      </c>
      <c r="D350" s="59">
        <v>3489.23</v>
      </c>
      <c r="E350" s="32"/>
    </row>
    <row r="351" spans="2:5" x14ac:dyDescent="0.35">
      <c r="B351" s="26" t="s">
        <v>357</v>
      </c>
      <c r="C351" s="12" t="s">
        <v>1042</v>
      </c>
      <c r="D351" s="59">
        <v>3483.2150000000001</v>
      </c>
      <c r="E351" s="32"/>
    </row>
    <row r="352" spans="2:5" x14ac:dyDescent="0.35">
      <c r="B352" s="26" t="s">
        <v>358</v>
      </c>
      <c r="C352" s="12" t="s">
        <v>1043</v>
      </c>
      <c r="D352" s="59">
        <v>2700</v>
      </c>
      <c r="E352" s="32"/>
    </row>
    <row r="353" spans="2:5" x14ac:dyDescent="0.35">
      <c r="B353" s="26" t="s">
        <v>359</v>
      </c>
      <c r="C353" s="12" t="s">
        <v>1044</v>
      </c>
      <c r="D353" s="59">
        <v>4507.9250000000002</v>
      </c>
      <c r="E353" s="32"/>
    </row>
    <row r="354" spans="2:5" x14ac:dyDescent="0.35">
      <c r="B354" s="26" t="s">
        <v>360</v>
      </c>
      <c r="C354" s="12" t="s">
        <v>1045</v>
      </c>
      <c r="D354" s="59">
        <v>3921.6149999999998</v>
      </c>
      <c r="E354" s="32"/>
    </row>
    <row r="355" spans="2:5" x14ac:dyDescent="0.35">
      <c r="B355" s="26" t="s">
        <v>361</v>
      </c>
      <c r="C355" s="12" t="s">
        <v>1046</v>
      </c>
      <c r="D355" s="59">
        <v>3022.9050000000002</v>
      </c>
      <c r="E355" s="32"/>
    </row>
    <row r="356" spans="2:5" x14ac:dyDescent="0.35">
      <c r="B356" s="26" t="s">
        <v>362</v>
      </c>
      <c r="C356" s="12" t="s">
        <v>1047</v>
      </c>
      <c r="D356" s="59">
        <v>4878.6549999999997</v>
      </c>
      <c r="E356" s="32"/>
    </row>
    <row r="357" spans="2:5" x14ac:dyDescent="0.35">
      <c r="B357" s="26" t="s">
        <v>363</v>
      </c>
      <c r="C357" s="12" t="s">
        <v>1048</v>
      </c>
      <c r="D357" s="59">
        <v>4339.3950000000004</v>
      </c>
      <c r="E357" s="32"/>
    </row>
    <row r="358" spans="2:5" x14ac:dyDescent="0.35">
      <c r="B358" s="26" t="s">
        <v>364</v>
      </c>
      <c r="C358" s="12" t="s">
        <v>1049</v>
      </c>
      <c r="D358" s="59">
        <v>3220.22</v>
      </c>
      <c r="E358" s="32"/>
    </row>
    <row r="359" spans="2:5" x14ac:dyDescent="0.35">
      <c r="B359" s="26" t="s">
        <v>365</v>
      </c>
      <c r="C359" s="12" t="s">
        <v>1050</v>
      </c>
      <c r="D359" s="59">
        <v>2700</v>
      </c>
      <c r="E359" s="32"/>
    </row>
    <row r="360" spans="2:5" x14ac:dyDescent="0.35">
      <c r="B360" s="26" t="s">
        <v>366</v>
      </c>
      <c r="C360" s="12" t="s">
        <v>1051</v>
      </c>
      <c r="D360" s="59">
        <v>2948</v>
      </c>
      <c r="E360" s="32"/>
    </row>
    <row r="361" spans="2:5" x14ac:dyDescent="0.35">
      <c r="B361" s="26" t="s">
        <v>367</v>
      </c>
      <c r="C361" s="12" t="s">
        <v>1039</v>
      </c>
      <c r="D361" s="59">
        <v>3672.605</v>
      </c>
      <c r="E361" s="32"/>
    </row>
    <row r="362" spans="2:5" x14ac:dyDescent="0.35">
      <c r="B362" s="26" t="s">
        <v>368</v>
      </c>
      <c r="C362" s="12" t="s">
        <v>1052</v>
      </c>
      <c r="D362" s="59">
        <v>3524.4450000000002</v>
      </c>
      <c r="E362" s="32"/>
    </row>
    <row r="363" spans="2:5" x14ac:dyDescent="0.35">
      <c r="B363" s="26" t="s">
        <v>369</v>
      </c>
      <c r="C363" s="12" t="s">
        <v>1053</v>
      </c>
      <c r="D363" s="59">
        <v>6221.07</v>
      </c>
      <c r="E363" s="32"/>
    </row>
    <row r="364" spans="2:5" x14ac:dyDescent="0.35">
      <c r="B364" s="26" t="s">
        <v>370</v>
      </c>
      <c r="C364" s="12" t="s">
        <v>1054</v>
      </c>
      <c r="D364" s="59">
        <v>2700</v>
      </c>
      <c r="E364" s="32"/>
    </row>
    <row r="365" spans="2:5" x14ac:dyDescent="0.35">
      <c r="B365" s="26" t="s">
        <v>371</v>
      </c>
      <c r="C365" s="12" t="s">
        <v>1055</v>
      </c>
      <c r="D365" s="59">
        <v>7206.21</v>
      </c>
      <c r="E365" s="32"/>
    </row>
    <row r="366" spans="2:5" x14ac:dyDescent="0.35">
      <c r="B366" s="26" t="s">
        <v>372</v>
      </c>
      <c r="C366" s="12" t="s">
        <v>1056</v>
      </c>
      <c r="D366" s="59">
        <v>3322.04</v>
      </c>
      <c r="E366" s="32"/>
    </row>
    <row r="367" spans="2:5" x14ac:dyDescent="0.35">
      <c r="B367" s="26" t="s">
        <v>373</v>
      </c>
      <c r="C367" s="12" t="s">
        <v>1057</v>
      </c>
      <c r="D367" s="59">
        <v>2870.0149999999999</v>
      </c>
      <c r="E367" s="32"/>
    </row>
    <row r="368" spans="2:5" x14ac:dyDescent="0.35">
      <c r="B368" s="26" t="s">
        <v>374</v>
      </c>
      <c r="C368" s="12" t="s">
        <v>1058</v>
      </c>
      <c r="D368" s="59">
        <v>3819.895</v>
      </c>
      <c r="E368" s="32"/>
    </row>
    <row r="369" spans="2:5" x14ac:dyDescent="0.35">
      <c r="B369" s="26" t="s">
        <v>375</v>
      </c>
      <c r="C369" s="12" t="s">
        <v>1059</v>
      </c>
      <c r="D369" s="59">
        <v>5735.26</v>
      </c>
      <c r="E369" s="32"/>
    </row>
    <row r="370" spans="2:5" x14ac:dyDescent="0.35">
      <c r="B370" s="26" t="s">
        <v>376</v>
      </c>
      <c r="C370" s="12" t="s">
        <v>1060</v>
      </c>
      <c r="D370" s="59">
        <v>3745.2449999999999</v>
      </c>
      <c r="E370" s="32"/>
    </row>
    <row r="371" spans="2:5" x14ac:dyDescent="0.35">
      <c r="B371" s="26" t="s">
        <v>377</v>
      </c>
      <c r="C371" s="12" t="s">
        <v>1061</v>
      </c>
      <c r="D371" s="59">
        <v>5055.1750000000002</v>
      </c>
      <c r="E371" s="32"/>
    </row>
    <row r="372" spans="2:5" x14ac:dyDescent="0.35">
      <c r="B372" s="26" t="s">
        <v>378</v>
      </c>
      <c r="C372" s="12" t="s">
        <v>1062</v>
      </c>
      <c r="D372" s="59">
        <v>3170.915</v>
      </c>
      <c r="E372" s="32"/>
    </row>
    <row r="373" spans="2:5" x14ac:dyDescent="0.35">
      <c r="B373" s="26" t="s">
        <v>379</v>
      </c>
      <c r="C373" s="12" t="s">
        <v>1063</v>
      </c>
      <c r="D373" s="59">
        <v>5221.1400000000003</v>
      </c>
      <c r="E373" s="32"/>
    </row>
    <row r="374" spans="2:5" x14ac:dyDescent="0.35">
      <c r="B374" s="26" t="s">
        <v>380</v>
      </c>
      <c r="C374" s="12" t="s">
        <v>1064</v>
      </c>
      <c r="D374" s="59">
        <v>2805.2550000000001</v>
      </c>
      <c r="E374" s="32"/>
    </row>
    <row r="375" spans="2:5" x14ac:dyDescent="0.35">
      <c r="B375" s="26" t="s">
        <v>381</v>
      </c>
      <c r="C375" s="12" t="s">
        <v>1065</v>
      </c>
      <c r="D375" s="59">
        <v>2700</v>
      </c>
      <c r="E375" s="32"/>
    </row>
    <row r="376" spans="2:5" x14ac:dyDescent="0.35">
      <c r="B376" s="26" t="s">
        <v>382</v>
      </c>
      <c r="C376" s="12" t="s">
        <v>1066</v>
      </c>
      <c r="D376" s="59">
        <v>3622.4</v>
      </c>
      <c r="E376" s="32"/>
    </row>
    <row r="377" spans="2:5" x14ac:dyDescent="0.35">
      <c r="B377" s="26" t="s">
        <v>383</v>
      </c>
      <c r="C377" s="12" t="s">
        <v>1067</v>
      </c>
      <c r="D377" s="59">
        <v>3431.7849999999999</v>
      </c>
      <c r="E377" s="32"/>
    </row>
    <row r="378" spans="2:5" x14ac:dyDescent="0.35">
      <c r="B378" s="26" t="s">
        <v>384</v>
      </c>
      <c r="C378" s="12" t="s">
        <v>1068</v>
      </c>
      <c r="D378" s="59">
        <v>3247.5650000000001</v>
      </c>
      <c r="E378" s="32"/>
    </row>
    <row r="379" spans="2:5" x14ac:dyDescent="0.35">
      <c r="B379" s="26" t="s">
        <v>385</v>
      </c>
      <c r="C379" s="12" t="s">
        <v>1069</v>
      </c>
      <c r="D379" s="59">
        <v>4492.83</v>
      </c>
      <c r="E379" s="32"/>
    </row>
    <row r="380" spans="2:5" x14ac:dyDescent="0.35">
      <c r="B380" s="26" t="s">
        <v>386</v>
      </c>
      <c r="C380" s="12" t="s">
        <v>1070</v>
      </c>
      <c r="D380" s="59">
        <v>3047.625</v>
      </c>
      <c r="E380" s="32"/>
    </row>
    <row r="381" spans="2:5" x14ac:dyDescent="0.35">
      <c r="B381" s="26" t="s">
        <v>387</v>
      </c>
      <c r="C381" s="12" t="s">
        <v>1071</v>
      </c>
      <c r="D381" s="59">
        <v>5215.18</v>
      </c>
      <c r="E381" s="32"/>
    </row>
    <row r="382" spans="2:5" x14ac:dyDescent="0.35">
      <c r="B382" s="26" t="s">
        <v>388</v>
      </c>
      <c r="C382" s="12" t="s">
        <v>1072</v>
      </c>
      <c r="D382" s="59">
        <v>7631.3050000000003</v>
      </c>
      <c r="E382" s="32"/>
    </row>
    <row r="383" spans="2:5" x14ac:dyDescent="0.35">
      <c r="B383" s="26" t="s">
        <v>389</v>
      </c>
      <c r="C383" s="12" t="s">
        <v>1073</v>
      </c>
      <c r="D383" s="59">
        <v>3883.3649999999998</v>
      </c>
      <c r="E383" s="32"/>
    </row>
    <row r="384" spans="2:5" x14ac:dyDescent="0.35">
      <c r="B384" s="26" t="s">
        <v>390</v>
      </c>
      <c r="C384" s="12" t="s">
        <v>1074</v>
      </c>
      <c r="D384" s="59">
        <v>3713.5749999999998</v>
      </c>
      <c r="E384" s="32"/>
    </row>
    <row r="385" spans="2:5" x14ac:dyDescent="0.35">
      <c r="B385" s="26" t="s">
        <v>391</v>
      </c>
      <c r="C385" s="12" t="s">
        <v>1075</v>
      </c>
      <c r="D385" s="59">
        <v>2700</v>
      </c>
      <c r="E385" s="32"/>
    </row>
    <row r="386" spans="2:5" x14ac:dyDescent="0.35">
      <c r="B386" s="26" t="s">
        <v>392</v>
      </c>
      <c r="C386" s="12" t="s">
        <v>1076</v>
      </c>
      <c r="D386" s="59">
        <v>3898.25</v>
      </c>
      <c r="E386" s="32"/>
    </row>
    <row r="387" spans="2:5" x14ac:dyDescent="0.35">
      <c r="B387" s="26" t="s">
        <v>393</v>
      </c>
      <c r="C387" s="12" t="s">
        <v>1077</v>
      </c>
      <c r="D387" s="59">
        <v>6637.12</v>
      </c>
      <c r="E387" s="32"/>
    </row>
    <row r="388" spans="2:5" x14ac:dyDescent="0.35">
      <c r="B388" s="26" t="s">
        <v>394</v>
      </c>
      <c r="C388" s="12" t="s">
        <v>1078</v>
      </c>
      <c r="D388" s="59">
        <v>7009.165</v>
      </c>
      <c r="E388" s="32"/>
    </row>
    <row r="389" spans="2:5" x14ac:dyDescent="0.35">
      <c r="B389" s="26" t="s">
        <v>395</v>
      </c>
      <c r="C389" s="12" t="s">
        <v>1079</v>
      </c>
      <c r="D389" s="59">
        <v>2700</v>
      </c>
      <c r="E389" s="32"/>
    </row>
    <row r="390" spans="2:5" x14ac:dyDescent="0.35">
      <c r="B390" s="26" t="s">
        <v>396</v>
      </c>
      <c r="C390" s="12" t="s">
        <v>1080</v>
      </c>
      <c r="D390" s="59">
        <v>2700</v>
      </c>
      <c r="E390" s="32"/>
    </row>
    <row r="391" spans="2:5" x14ac:dyDescent="0.35">
      <c r="B391" s="26" t="s">
        <v>397</v>
      </c>
      <c r="C391" s="12" t="s">
        <v>1081</v>
      </c>
      <c r="D391" s="59">
        <v>2796.94</v>
      </c>
      <c r="E391" s="32"/>
    </row>
    <row r="392" spans="2:5" x14ac:dyDescent="0.35">
      <c r="B392" s="26" t="s">
        <v>398</v>
      </c>
      <c r="C392" s="12" t="s">
        <v>1082</v>
      </c>
      <c r="D392" s="59">
        <v>3148.4250000000002</v>
      </c>
      <c r="E392" s="32"/>
    </row>
    <row r="393" spans="2:5" x14ac:dyDescent="0.35">
      <c r="B393" s="26" t="s">
        <v>399</v>
      </c>
      <c r="C393" s="12" t="s">
        <v>1083</v>
      </c>
      <c r="D393" s="59">
        <v>6822.07</v>
      </c>
      <c r="E393" s="32"/>
    </row>
    <row r="394" spans="2:5" x14ac:dyDescent="0.35">
      <c r="B394" s="26" t="s">
        <v>400</v>
      </c>
      <c r="C394" s="12" t="s">
        <v>1084</v>
      </c>
      <c r="D394" s="59">
        <v>5537.09</v>
      </c>
      <c r="E394" s="32"/>
    </row>
    <row r="395" spans="2:5" x14ac:dyDescent="0.35">
      <c r="B395" s="26" t="s">
        <v>401</v>
      </c>
      <c r="C395" s="12" t="s">
        <v>1085</v>
      </c>
      <c r="D395" s="59">
        <v>5917.97</v>
      </c>
      <c r="E395" s="32"/>
    </row>
    <row r="396" spans="2:5" x14ac:dyDescent="0.35">
      <c r="B396" s="26" t="s">
        <v>402</v>
      </c>
      <c r="C396" s="12" t="s">
        <v>1086</v>
      </c>
      <c r="D396" s="59">
        <v>6467.84</v>
      </c>
      <c r="E396" s="32"/>
    </row>
    <row r="397" spans="2:5" x14ac:dyDescent="0.35">
      <c r="B397" s="26" t="s">
        <v>403</v>
      </c>
      <c r="C397" s="12" t="s">
        <v>1087</v>
      </c>
      <c r="D397" s="59">
        <v>5821.415</v>
      </c>
      <c r="E397" s="32"/>
    </row>
    <row r="398" spans="2:5" x14ac:dyDescent="0.35">
      <c r="B398" s="26" t="s">
        <v>404</v>
      </c>
      <c r="C398" s="12" t="s">
        <v>1089</v>
      </c>
      <c r="D398" s="59">
        <v>7013.3850000000002</v>
      </c>
      <c r="E398" s="32"/>
    </row>
    <row r="399" spans="2:5" x14ac:dyDescent="0.35">
      <c r="B399" s="26" t="s">
        <v>405</v>
      </c>
      <c r="C399" s="12" t="s">
        <v>865</v>
      </c>
      <c r="D399" s="59">
        <v>5658.6949999999997</v>
      </c>
      <c r="E399" s="32"/>
    </row>
    <row r="400" spans="2:5" x14ac:dyDescent="0.35">
      <c r="B400" s="26" t="s">
        <v>406</v>
      </c>
      <c r="C400" s="12" t="s">
        <v>1090</v>
      </c>
      <c r="D400" s="59">
        <v>7020.0450000000001</v>
      </c>
      <c r="E400" s="32"/>
    </row>
    <row r="401" spans="2:5" x14ac:dyDescent="0.35">
      <c r="B401" s="26" t="s">
        <v>407</v>
      </c>
      <c r="C401" s="12" t="s">
        <v>1091</v>
      </c>
      <c r="D401" s="59">
        <v>4622.9849999999997</v>
      </c>
      <c r="E401" s="32"/>
    </row>
    <row r="402" spans="2:5" x14ac:dyDescent="0.35">
      <c r="B402" s="26" t="s">
        <v>408</v>
      </c>
      <c r="C402" s="12" t="s">
        <v>1092</v>
      </c>
      <c r="D402" s="59">
        <v>4740.8950000000004</v>
      </c>
      <c r="E402" s="32"/>
    </row>
    <row r="403" spans="2:5" x14ac:dyDescent="0.35">
      <c r="B403" s="26" t="s">
        <v>409</v>
      </c>
      <c r="C403" s="12" t="s">
        <v>1088</v>
      </c>
      <c r="D403" s="59">
        <v>4499.085</v>
      </c>
      <c r="E403" s="32"/>
    </row>
    <row r="404" spans="2:5" x14ac:dyDescent="0.35">
      <c r="B404" s="26" t="s">
        <v>410</v>
      </c>
      <c r="C404" s="12" t="s">
        <v>1093</v>
      </c>
      <c r="D404" s="59">
        <v>6437.01</v>
      </c>
      <c r="E404" s="32"/>
    </row>
    <row r="405" spans="2:5" x14ac:dyDescent="0.35">
      <c r="B405" s="26" t="s">
        <v>411</v>
      </c>
      <c r="C405" s="12" t="s">
        <v>1094</v>
      </c>
      <c r="D405" s="59">
        <v>6064.665</v>
      </c>
      <c r="E405" s="32"/>
    </row>
    <row r="406" spans="2:5" x14ac:dyDescent="0.35">
      <c r="B406" s="26" t="s">
        <v>412</v>
      </c>
      <c r="C406" s="12" t="s">
        <v>1095</v>
      </c>
      <c r="D406" s="59">
        <v>4577.2449999999999</v>
      </c>
      <c r="E406" s="32"/>
    </row>
    <row r="407" spans="2:5" x14ac:dyDescent="0.35">
      <c r="B407" s="26" t="s">
        <v>413</v>
      </c>
      <c r="C407" s="12" t="s">
        <v>1096</v>
      </c>
      <c r="D407" s="59">
        <v>5744.47</v>
      </c>
      <c r="E407" s="32"/>
    </row>
    <row r="408" spans="2:5" x14ac:dyDescent="0.35">
      <c r="B408" s="26" t="s">
        <v>414</v>
      </c>
      <c r="C408" s="12" t="s">
        <v>1097</v>
      </c>
      <c r="D408" s="59">
        <v>4567.6450000000004</v>
      </c>
      <c r="E408" s="32"/>
    </row>
    <row r="409" spans="2:5" x14ac:dyDescent="0.35">
      <c r="B409" s="26" t="s">
        <v>415</v>
      </c>
      <c r="C409" s="12" t="s">
        <v>1098</v>
      </c>
      <c r="D409" s="59">
        <v>5565.69</v>
      </c>
      <c r="E409" s="32"/>
    </row>
    <row r="410" spans="2:5" x14ac:dyDescent="0.35">
      <c r="B410" s="26" t="s">
        <v>416</v>
      </c>
      <c r="C410" s="12" t="s">
        <v>1099</v>
      </c>
      <c r="D410" s="59">
        <v>5270.55</v>
      </c>
      <c r="E410" s="32"/>
    </row>
    <row r="411" spans="2:5" x14ac:dyDescent="0.35">
      <c r="B411" s="26" t="s">
        <v>417</v>
      </c>
      <c r="C411" s="12" t="s">
        <v>1100</v>
      </c>
      <c r="D411" s="59">
        <v>4438.835</v>
      </c>
      <c r="E411" s="32"/>
    </row>
    <row r="412" spans="2:5" x14ac:dyDescent="0.35">
      <c r="B412" s="26" t="s">
        <v>418</v>
      </c>
      <c r="C412" s="12" t="s">
        <v>1101</v>
      </c>
      <c r="D412" s="59">
        <v>5280.11</v>
      </c>
      <c r="E412" s="32"/>
    </row>
    <row r="413" spans="2:5" x14ac:dyDescent="0.35">
      <c r="B413" s="26" t="s">
        <v>419</v>
      </c>
      <c r="C413" s="12" t="s">
        <v>1102</v>
      </c>
      <c r="D413" s="59">
        <v>3097.5050000000001</v>
      </c>
      <c r="E413" s="32"/>
    </row>
    <row r="414" spans="2:5" x14ac:dyDescent="0.35">
      <c r="B414" s="26" t="s">
        <v>420</v>
      </c>
      <c r="C414" s="12" t="s">
        <v>1103</v>
      </c>
      <c r="D414" s="59">
        <v>5041.97</v>
      </c>
      <c r="E414" s="32"/>
    </row>
    <row r="415" spans="2:5" x14ac:dyDescent="0.35">
      <c r="B415" s="26" t="s">
        <v>421</v>
      </c>
      <c r="C415" s="12" t="s">
        <v>1104</v>
      </c>
      <c r="D415" s="59">
        <v>2700</v>
      </c>
      <c r="E415" s="32"/>
    </row>
    <row r="416" spans="2:5" x14ac:dyDescent="0.35">
      <c r="B416" s="26" t="s">
        <v>422</v>
      </c>
      <c r="C416" s="12" t="s">
        <v>1105</v>
      </c>
      <c r="D416" s="59">
        <v>4537.1450000000004</v>
      </c>
      <c r="E416" s="32"/>
    </row>
    <row r="417" spans="2:5" x14ac:dyDescent="0.35">
      <c r="B417" s="26" t="s">
        <v>423</v>
      </c>
      <c r="C417" s="12" t="s">
        <v>1106</v>
      </c>
      <c r="D417" s="59">
        <v>3694.375</v>
      </c>
      <c r="E417" s="32"/>
    </row>
    <row r="418" spans="2:5" x14ac:dyDescent="0.35">
      <c r="B418" s="26" t="s">
        <v>424</v>
      </c>
      <c r="C418" s="12" t="s">
        <v>1107</v>
      </c>
      <c r="D418" s="59">
        <v>5268.9350000000004</v>
      </c>
      <c r="E418" s="32"/>
    </row>
    <row r="419" spans="2:5" x14ac:dyDescent="0.35">
      <c r="B419" s="26" t="s">
        <v>425</v>
      </c>
      <c r="C419" s="12" t="s">
        <v>1109</v>
      </c>
      <c r="D419" s="59">
        <v>2700</v>
      </c>
      <c r="E419" s="32"/>
    </row>
    <row r="420" spans="2:5" x14ac:dyDescent="0.35">
      <c r="B420" s="26" t="s">
        <v>426</v>
      </c>
      <c r="C420" s="12" t="s">
        <v>1110</v>
      </c>
      <c r="D420" s="59">
        <v>2794.73</v>
      </c>
      <c r="E420" s="32"/>
    </row>
    <row r="421" spans="2:5" x14ac:dyDescent="0.35">
      <c r="B421" s="26" t="s">
        <v>427</v>
      </c>
      <c r="C421" s="12" t="s">
        <v>1111</v>
      </c>
      <c r="D421" s="59">
        <v>2700</v>
      </c>
      <c r="E421" s="32"/>
    </row>
    <row r="422" spans="2:5" x14ac:dyDescent="0.35">
      <c r="B422" s="26" t="s">
        <v>428</v>
      </c>
      <c r="C422" s="12" t="s">
        <v>1112</v>
      </c>
      <c r="D422" s="59">
        <v>2700</v>
      </c>
      <c r="E422" s="32"/>
    </row>
    <row r="423" spans="2:5" x14ac:dyDescent="0.35">
      <c r="B423" s="26" t="s">
        <v>429</v>
      </c>
      <c r="C423" s="12" t="s">
        <v>1113</v>
      </c>
      <c r="D423" s="59">
        <v>2700</v>
      </c>
      <c r="E423" s="32"/>
    </row>
    <row r="424" spans="2:5" x14ac:dyDescent="0.35">
      <c r="B424" s="26" t="s">
        <v>430</v>
      </c>
      <c r="C424" s="12" t="s">
        <v>1114</v>
      </c>
      <c r="D424" s="59">
        <v>2787.2150000000001</v>
      </c>
      <c r="E424" s="32"/>
    </row>
    <row r="425" spans="2:5" x14ac:dyDescent="0.35">
      <c r="B425" s="26" t="s">
        <v>431</v>
      </c>
      <c r="C425" s="12" t="s">
        <v>1116</v>
      </c>
      <c r="D425" s="59">
        <v>3761.74</v>
      </c>
      <c r="E425" s="32"/>
    </row>
    <row r="426" spans="2:5" x14ac:dyDescent="0.35">
      <c r="B426" s="26" t="s">
        <v>432</v>
      </c>
      <c r="C426" s="12" t="s">
        <v>1117</v>
      </c>
      <c r="D426" s="59">
        <v>2936.085</v>
      </c>
      <c r="E426" s="32"/>
    </row>
    <row r="427" spans="2:5" x14ac:dyDescent="0.35">
      <c r="B427" s="26" t="s">
        <v>433</v>
      </c>
      <c r="C427" s="12" t="s">
        <v>1118</v>
      </c>
      <c r="D427" s="59">
        <v>2700</v>
      </c>
      <c r="E427" s="32"/>
    </row>
    <row r="428" spans="2:5" x14ac:dyDescent="0.35">
      <c r="B428" s="26" t="s">
        <v>434</v>
      </c>
      <c r="C428" s="12" t="s">
        <v>1119</v>
      </c>
      <c r="D428" s="59">
        <v>5192.4350000000004</v>
      </c>
      <c r="E428" s="32"/>
    </row>
    <row r="429" spans="2:5" x14ac:dyDescent="0.35">
      <c r="B429" s="26" t="s">
        <v>435</v>
      </c>
      <c r="C429" s="12" t="s">
        <v>1120</v>
      </c>
      <c r="D429" s="59">
        <v>5864.88</v>
      </c>
      <c r="E429" s="32"/>
    </row>
    <row r="430" spans="2:5" x14ac:dyDescent="0.35">
      <c r="B430" s="26" t="s">
        <v>436</v>
      </c>
      <c r="C430" s="12" t="s">
        <v>1121</v>
      </c>
      <c r="D430" s="59">
        <v>2700</v>
      </c>
      <c r="E430" s="32"/>
    </row>
    <row r="431" spans="2:5" x14ac:dyDescent="0.35">
      <c r="B431" s="26" t="s">
        <v>437</v>
      </c>
      <c r="C431" s="12" t="s">
        <v>1115</v>
      </c>
      <c r="D431" s="59">
        <v>4725.3549999999996</v>
      </c>
      <c r="E431" s="32"/>
    </row>
    <row r="432" spans="2:5" x14ac:dyDescent="0.35">
      <c r="B432" s="26" t="s">
        <v>438</v>
      </c>
      <c r="C432" s="12" t="s">
        <v>1122</v>
      </c>
      <c r="D432" s="59">
        <v>2980</v>
      </c>
      <c r="E432" s="32"/>
    </row>
    <row r="433" spans="2:5" x14ac:dyDescent="0.35">
      <c r="B433" s="26" t="s">
        <v>439</v>
      </c>
      <c r="C433" s="12" t="s">
        <v>1123</v>
      </c>
      <c r="D433" s="59">
        <v>3994.29</v>
      </c>
      <c r="E433" s="32"/>
    </row>
    <row r="434" spans="2:5" x14ac:dyDescent="0.35">
      <c r="B434" s="26" t="s">
        <v>440</v>
      </c>
      <c r="C434" s="12" t="s">
        <v>1124</v>
      </c>
      <c r="D434" s="59">
        <v>2981.3449999999998</v>
      </c>
      <c r="E434" s="32"/>
    </row>
    <row r="435" spans="2:5" x14ac:dyDescent="0.35">
      <c r="B435" s="26" t="s">
        <v>441</v>
      </c>
      <c r="C435" s="12" t="s">
        <v>1125</v>
      </c>
      <c r="D435" s="59">
        <v>5606.19</v>
      </c>
      <c r="E435" s="32"/>
    </row>
    <row r="436" spans="2:5" x14ac:dyDescent="0.35">
      <c r="B436" s="26" t="s">
        <v>442</v>
      </c>
      <c r="C436" s="12" t="s">
        <v>1126</v>
      </c>
      <c r="D436" s="59">
        <v>2700</v>
      </c>
      <c r="E436" s="32"/>
    </row>
    <row r="437" spans="2:5" x14ac:dyDescent="0.35">
      <c r="B437" s="26" t="s">
        <v>443</v>
      </c>
      <c r="C437" s="12" t="s">
        <v>1127</v>
      </c>
      <c r="D437" s="59">
        <v>2858.82</v>
      </c>
      <c r="E437" s="32"/>
    </row>
    <row r="438" spans="2:5" x14ac:dyDescent="0.35">
      <c r="B438" s="26" t="s">
        <v>444</v>
      </c>
      <c r="C438" s="12" t="s">
        <v>1128</v>
      </c>
      <c r="D438" s="59">
        <v>4478.2049999999999</v>
      </c>
      <c r="E438" s="32"/>
    </row>
    <row r="439" spans="2:5" x14ac:dyDescent="0.35">
      <c r="B439" s="26" t="s">
        <v>445</v>
      </c>
      <c r="C439" s="12" t="s">
        <v>1129</v>
      </c>
      <c r="D439" s="59">
        <v>2700</v>
      </c>
      <c r="E439" s="32"/>
    </row>
    <row r="440" spans="2:5" x14ac:dyDescent="0.35">
      <c r="B440" s="26" t="s">
        <v>446</v>
      </c>
      <c r="C440" s="12" t="s">
        <v>1130</v>
      </c>
      <c r="D440" s="59">
        <v>2700</v>
      </c>
      <c r="E440" s="32"/>
    </row>
    <row r="441" spans="2:5" x14ac:dyDescent="0.35">
      <c r="B441" s="26" t="s">
        <v>447</v>
      </c>
      <c r="C441" s="12" t="s">
        <v>1131</v>
      </c>
      <c r="D441" s="59">
        <v>2700</v>
      </c>
      <c r="E441" s="32"/>
    </row>
    <row r="442" spans="2:5" x14ac:dyDescent="0.35">
      <c r="B442" s="26" t="s">
        <v>448</v>
      </c>
      <c r="C442" s="12" t="s">
        <v>1132</v>
      </c>
      <c r="D442" s="59">
        <v>2700</v>
      </c>
      <c r="E442" s="32"/>
    </row>
    <row r="443" spans="2:5" x14ac:dyDescent="0.35">
      <c r="B443" s="26" t="s">
        <v>449</v>
      </c>
      <c r="C443" s="12" t="s">
        <v>1133</v>
      </c>
      <c r="D443" s="59">
        <v>3559.67</v>
      </c>
      <c r="E443" s="32"/>
    </row>
    <row r="444" spans="2:5" x14ac:dyDescent="0.35">
      <c r="B444" s="26" t="s">
        <v>450</v>
      </c>
      <c r="C444" s="12" t="s">
        <v>1134</v>
      </c>
      <c r="D444" s="59">
        <v>6684.48</v>
      </c>
      <c r="E444" s="32"/>
    </row>
    <row r="445" spans="2:5" x14ac:dyDescent="0.35">
      <c r="B445" s="26" t="s">
        <v>451</v>
      </c>
      <c r="C445" s="12" t="s">
        <v>1135</v>
      </c>
      <c r="D445" s="59">
        <v>4818.2049999999999</v>
      </c>
      <c r="E445" s="32"/>
    </row>
    <row r="446" spans="2:5" x14ac:dyDescent="0.35">
      <c r="B446" s="26" t="s">
        <v>452</v>
      </c>
      <c r="C446" s="12" t="s">
        <v>1136</v>
      </c>
      <c r="D446" s="59">
        <v>4000</v>
      </c>
      <c r="E446" s="32"/>
    </row>
    <row r="447" spans="2:5" x14ac:dyDescent="0.35">
      <c r="B447" s="26" t="s">
        <v>453</v>
      </c>
      <c r="C447" s="12" t="s">
        <v>1137</v>
      </c>
      <c r="D447" s="59">
        <v>3224.99</v>
      </c>
      <c r="E447" s="32"/>
    </row>
    <row r="448" spans="2:5" x14ac:dyDescent="0.35">
      <c r="B448" s="26" t="s">
        <v>454</v>
      </c>
      <c r="C448" s="12" t="s">
        <v>1138</v>
      </c>
      <c r="D448" s="59">
        <v>6733.71</v>
      </c>
      <c r="E448" s="32"/>
    </row>
    <row r="449" spans="2:5" x14ac:dyDescent="0.35">
      <c r="B449" s="26" t="s">
        <v>455</v>
      </c>
      <c r="C449" s="12" t="s">
        <v>1139</v>
      </c>
      <c r="D449" s="59">
        <v>4125.79</v>
      </c>
      <c r="E449" s="32"/>
    </row>
    <row r="450" spans="2:5" x14ac:dyDescent="0.35">
      <c r="B450" s="26" t="s">
        <v>456</v>
      </c>
      <c r="C450" s="12" t="s">
        <v>1140</v>
      </c>
      <c r="D450" s="59">
        <v>7022.0450000000001</v>
      </c>
      <c r="E450" s="32"/>
    </row>
    <row r="451" spans="2:5" x14ac:dyDescent="0.35">
      <c r="B451" s="26" t="s">
        <v>457</v>
      </c>
      <c r="C451" s="12" t="s">
        <v>1141</v>
      </c>
      <c r="D451" s="59">
        <v>6266.04</v>
      </c>
      <c r="E451" s="32"/>
    </row>
    <row r="452" spans="2:5" x14ac:dyDescent="0.35">
      <c r="B452" s="26" t="s">
        <v>458</v>
      </c>
      <c r="C452" s="12" t="s">
        <v>1142</v>
      </c>
      <c r="D452" s="59">
        <v>5994.0150000000003</v>
      </c>
      <c r="E452" s="32"/>
    </row>
    <row r="453" spans="2:5" x14ac:dyDescent="0.35">
      <c r="B453" s="26" t="s">
        <v>459</v>
      </c>
      <c r="C453" s="12" t="s">
        <v>1143</v>
      </c>
      <c r="D453" s="59">
        <v>5872.22</v>
      </c>
      <c r="E453" s="32"/>
    </row>
    <row r="454" spans="2:5" x14ac:dyDescent="0.35">
      <c r="B454" s="26" t="s">
        <v>460</v>
      </c>
      <c r="C454" s="12" t="s">
        <v>1144</v>
      </c>
      <c r="D454" s="59">
        <v>4582.91</v>
      </c>
      <c r="E454" s="32"/>
    </row>
    <row r="455" spans="2:5" x14ac:dyDescent="0.35">
      <c r="B455" s="26" t="s">
        <v>461</v>
      </c>
      <c r="C455" s="12" t="s">
        <v>1145</v>
      </c>
      <c r="D455" s="59">
        <v>6329.34</v>
      </c>
      <c r="E455" s="32"/>
    </row>
    <row r="456" spans="2:5" x14ac:dyDescent="0.35">
      <c r="B456" s="26" t="s">
        <v>462</v>
      </c>
      <c r="C456" s="12" t="s">
        <v>1146</v>
      </c>
      <c r="D456" s="59">
        <v>5302.5749999999998</v>
      </c>
      <c r="E456" s="32"/>
    </row>
    <row r="457" spans="2:5" x14ac:dyDescent="0.35">
      <c r="B457" s="26" t="s">
        <v>463</v>
      </c>
      <c r="C457" s="12" t="s">
        <v>1147</v>
      </c>
      <c r="D457" s="59">
        <v>6259.01</v>
      </c>
      <c r="E457" s="32"/>
    </row>
    <row r="458" spans="2:5" x14ac:dyDescent="0.35">
      <c r="B458" s="26" t="s">
        <v>464</v>
      </c>
      <c r="C458" s="12" t="s">
        <v>1148</v>
      </c>
      <c r="D458" s="59">
        <v>4385.34</v>
      </c>
      <c r="E458" s="32"/>
    </row>
    <row r="459" spans="2:5" x14ac:dyDescent="0.35">
      <c r="B459" s="26" t="s">
        <v>465</v>
      </c>
      <c r="C459" s="12" t="s">
        <v>1149</v>
      </c>
      <c r="D459" s="59">
        <v>4271.3649999999998</v>
      </c>
      <c r="E459" s="32"/>
    </row>
    <row r="460" spans="2:5" x14ac:dyDescent="0.35">
      <c r="B460" s="26" t="s">
        <v>466</v>
      </c>
      <c r="C460" s="12" t="s">
        <v>1150</v>
      </c>
      <c r="D460" s="59">
        <v>6800.52</v>
      </c>
      <c r="E460" s="32"/>
    </row>
    <row r="461" spans="2:5" x14ac:dyDescent="0.35">
      <c r="B461" s="26" t="s">
        <v>467</v>
      </c>
      <c r="C461" s="12" t="s">
        <v>1151</v>
      </c>
      <c r="D461" s="59">
        <v>2700</v>
      </c>
      <c r="E461" s="32"/>
    </row>
    <row r="462" spans="2:5" x14ac:dyDescent="0.35">
      <c r="B462" s="26" t="s">
        <v>468</v>
      </c>
      <c r="C462" s="12" t="s">
        <v>1152</v>
      </c>
      <c r="D462" s="59">
        <v>2700</v>
      </c>
      <c r="E462" s="32"/>
    </row>
    <row r="463" spans="2:5" x14ac:dyDescent="0.35">
      <c r="B463" s="26" t="s">
        <v>469</v>
      </c>
      <c r="C463" s="12" t="s">
        <v>1153</v>
      </c>
      <c r="D463" s="59">
        <v>4134.76</v>
      </c>
      <c r="E463" s="32"/>
    </row>
    <row r="464" spans="2:5" x14ac:dyDescent="0.35">
      <c r="B464" s="26" t="s">
        <v>470</v>
      </c>
      <c r="C464" s="12" t="s">
        <v>1154</v>
      </c>
      <c r="D464" s="59">
        <v>2700</v>
      </c>
      <c r="E464" s="32"/>
    </row>
    <row r="465" spans="2:5" x14ac:dyDescent="0.35">
      <c r="B465" s="26" t="s">
        <v>471</v>
      </c>
      <c r="C465" s="12" t="s">
        <v>1155</v>
      </c>
      <c r="D465" s="59">
        <v>3070.51</v>
      </c>
      <c r="E465" s="32"/>
    </row>
    <row r="466" spans="2:5" x14ac:dyDescent="0.35">
      <c r="B466" s="26" t="s">
        <v>472</v>
      </c>
      <c r="C466" s="12" t="s">
        <v>1156</v>
      </c>
      <c r="D466" s="59">
        <v>3379.3850000000002</v>
      </c>
      <c r="E466" s="32"/>
    </row>
    <row r="467" spans="2:5" x14ac:dyDescent="0.35">
      <c r="B467" s="26" t="s">
        <v>473</v>
      </c>
      <c r="C467" s="12" t="s">
        <v>1157</v>
      </c>
      <c r="D467" s="59">
        <v>2772</v>
      </c>
      <c r="E467" s="32"/>
    </row>
    <row r="468" spans="2:5" x14ac:dyDescent="0.35">
      <c r="B468" s="26" t="s">
        <v>474</v>
      </c>
      <c r="C468" s="12" t="s">
        <v>1158</v>
      </c>
      <c r="D468" s="59">
        <v>3308</v>
      </c>
      <c r="E468" s="32"/>
    </row>
    <row r="469" spans="2:5" x14ac:dyDescent="0.35">
      <c r="B469" s="26" t="s">
        <v>475</v>
      </c>
      <c r="C469" s="12" t="s">
        <v>1159</v>
      </c>
      <c r="D469" s="59">
        <v>3484</v>
      </c>
      <c r="E469" s="32"/>
    </row>
    <row r="470" spans="2:5" x14ac:dyDescent="0.35">
      <c r="B470" s="26" t="s">
        <v>476</v>
      </c>
      <c r="C470" s="12" t="s">
        <v>1160</v>
      </c>
      <c r="D470" s="59">
        <v>2700</v>
      </c>
      <c r="E470" s="32"/>
    </row>
    <row r="471" spans="2:5" x14ac:dyDescent="0.35">
      <c r="B471" s="26" t="s">
        <v>477</v>
      </c>
      <c r="C471" s="12" t="s">
        <v>1161</v>
      </c>
      <c r="D471" s="59">
        <v>2900</v>
      </c>
      <c r="E471" s="32"/>
    </row>
    <row r="472" spans="2:5" x14ac:dyDescent="0.35">
      <c r="B472" s="26" t="s">
        <v>478</v>
      </c>
      <c r="C472" s="12" t="s">
        <v>1162</v>
      </c>
      <c r="D472" s="59">
        <v>3362.4549999999999</v>
      </c>
      <c r="E472" s="32"/>
    </row>
    <row r="473" spans="2:5" x14ac:dyDescent="0.35">
      <c r="B473" s="26" t="s">
        <v>479</v>
      </c>
      <c r="C473" s="12" t="s">
        <v>1164</v>
      </c>
      <c r="D473" s="59">
        <v>3445.625</v>
      </c>
      <c r="E473" s="32"/>
    </row>
    <row r="474" spans="2:5" x14ac:dyDescent="0.35">
      <c r="B474" s="26" t="s">
        <v>480</v>
      </c>
      <c r="C474" s="12" t="s">
        <v>1165</v>
      </c>
      <c r="D474" s="59">
        <v>2864</v>
      </c>
      <c r="E474" s="32"/>
    </row>
    <row r="475" spans="2:5" x14ac:dyDescent="0.35">
      <c r="B475" s="26" t="s">
        <v>481</v>
      </c>
      <c r="C475" s="12" t="s">
        <v>1166</v>
      </c>
      <c r="D475" s="59">
        <v>2700</v>
      </c>
      <c r="E475" s="32"/>
    </row>
    <row r="476" spans="2:5" x14ac:dyDescent="0.35">
      <c r="B476" s="26" t="s">
        <v>482</v>
      </c>
      <c r="C476" s="12" t="s">
        <v>1167</v>
      </c>
      <c r="D476" s="59">
        <v>2700</v>
      </c>
      <c r="E476" s="32"/>
    </row>
    <row r="477" spans="2:5" x14ac:dyDescent="0.35">
      <c r="B477" s="26" t="s">
        <v>483</v>
      </c>
      <c r="C477" s="12" t="s">
        <v>1168</v>
      </c>
      <c r="D477" s="59">
        <v>3422.92</v>
      </c>
      <c r="E477" s="32"/>
    </row>
    <row r="478" spans="2:5" x14ac:dyDescent="0.35">
      <c r="B478" s="26" t="s">
        <v>484</v>
      </c>
      <c r="C478" s="12" t="s">
        <v>1163</v>
      </c>
      <c r="D478" s="59">
        <v>6711.03</v>
      </c>
      <c r="E478" s="32"/>
    </row>
    <row r="479" spans="2:5" x14ac:dyDescent="0.35">
      <c r="B479" s="26" t="s">
        <v>485</v>
      </c>
      <c r="C479" s="12" t="s">
        <v>1170</v>
      </c>
      <c r="D479" s="59">
        <v>2700</v>
      </c>
      <c r="E479" s="32"/>
    </row>
    <row r="480" spans="2:5" x14ac:dyDescent="0.35">
      <c r="B480" s="26" t="s">
        <v>486</v>
      </c>
      <c r="C480" s="12" t="s">
        <v>901</v>
      </c>
      <c r="D480" s="59">
        <v>3537.2049999999999</v>
      </c>
      <c r="E480" s="32"/>
    </row>
    <row r="481" spans="2:5" x14ac:dyDescent="0.35">
      <c r="B481" s="26" t="s">
        <v>487</v>
      </c>
      <c r="C481" s="12" t="s">
        <v>1171</v>
      </c>
      <c r="D481" s="59">
        <v>4425.68</v>
      </c>
      <c r="E481" s="32"/>
    </row>
    <row r="482" spans="2:5" x14ac:dyDescent="0.35">
      <c r="B482" s="26" t="s">
        <v>488</v>
      </c>
      <c r="C482" s="12" t="s">
        <v>1172</v>
      </c>
      <c r="D482" s="59">
        <v>4385.79</v>
      </c>
      <c r="E482" s="32"/>
    </row>
    <row r="483" spans="2:5" x14ac:dyDescent="0.35">
      <c r="B483" s="26" t="s">
        <v>489</v>
      </c>
      <c r="C483" s="12" t="s">
        <v>1169</v>
      </c>
      <c r="D483" s="59">
        <v>4311.45</v>
      </c>
      <c r="E483" s="32"/>
    </row>
    <row r="484" spans="2:5" x14ac:dyDescent="0.35">
      <c r="B484" s="26" t="s">
        <v>490</v>
      </c>
      <c r="C484" s="12" t="s">
        <v>1173</v>
      </c>
      <c r="D484" s="59">
        <v>5191.1949999999997</v>
      </c>
      <c r="E484" s="32"/>
    </row>
    <row r="485" spans="2:5" x14ac:dyDescent="0.35">
      <c r="B485" s="26" t="s">
        <v>491</v>
      </c>
      <c r="C485" s="12" t="s">
        <v>1174</v>
      </c>
      <c r="D485" s="59">
        <v>5815.31</v>
      </c>
      <c r="E485" s="32"/>
    </row>
    <row r="486" spans="2:5" x14ac:dyDescent="0.35">
      <c r="B486" s="26" t="s">
        <v>492</v>
      </c>
      <c r="C486" s="12" t="s">
        <v>1175</v>
      </c>
      <c r="D486" s="59">
        <v>3522.71</v>
      </c>
      <c r="E486" s="32"/>
    </row>
    <row r="487" spans="2:5" x14ac:dyDescent="0.35">
      <c r="B487" s="26" t="s">
        <v>493</v>
      </c>
      <c r="C487" s="12" t="s">
        <v>1176</v>
      </c>
      <c r="D487" s="59">
        <v>4082.15</v>
      </c>
      <c r="E487" s="32"/>
    </row>
    <row r="488" spans="2:5" x14ac:dyDescent="0.35">
      <c r="B488" s="26" t="s">
        <v>494</v>
      </c>
      <c r="C488" s="12" t="s">
        <v>1177</v>
      </c>
      <c r="D488" s="59">
        <v>3281</v>
      </c>
      <c r="E488" s="32"/>
    </row>
    <row r="489" spans="2:5" x14ac:dyDescent="0.35">
      <c r="B489" s="26" t="s">
        <v>495</v>
      </c>
      <c r="C489" s="12" t="s">
        <v>1178</v>
      </c>
      <c r="D489" s="59">
        <v>4860.87</v>
      </c>
      <c r="E489" s="32"/>
    </row>
    <row r="490" spans="2:5" x14ac:dyDescent="0.35">
      <c r="B490" s="26" t="s">
        <v>496</v>
      </c>
      <c r="C490" s="12" t="s">
        <v>1179</v>
      </c>
      <c r="D490" s="59">
        <v>6018.6350000000002</v>
      </c>
      <c r="E490" s="32"/>
    </row>
    <row r="491" spans="2:5" x14ac:dyDescent="0.35">
      <c r="B491" s="26" t="s">
        <v>497</v>
      </c>
      <c r="C491" s="12" t="s">
        <v>1180</v>
      </c>
      <c r="D491" s="59">
        <v>6957.4350000000004</v>
      </c>
      <c r="E491" s="32"/>
    </row>
    <row r="492" spans="2:5" x14ac:dyDescent="0.35">
      <c r="B492" s="26" t="s">
        <v>498</v>
      </c>
      <c r="C492" s="12" t="s">
        <v>1181</v>
      </c>
      <c r="D492" s="59">
        <v>6204.7150000000001</v>
      </c>
      <c r="E492" s="32"/>
    </row>
    <row r="493" spans="2:5" x14ac:dyDescent="0.35">
      <c r="B493" s="26" t="s">
        <v>499</v>
      </c>
      <c r="C493" s="12" t="s">
        <v>1182</v>
      </c>
      <c r="D493" s="59">
        <v>6301.82</v>
      </c>
      <c r="E493" s="32"/>
    </row>
    <row r="494" spans="2:5" x14ac:dyDescent="0.35">
      <c r="B494" s="26" t="s">
        <v>500</v>
      </c>
      <c r="C494" s="12" t="s">
        <v>1183</v>
      </c>
      <c r="D494" s="59">
        <v>6047.915</v>
      </c>
      <c r="E494" s="32"/>
    </row>
    <row r="495" spans="2:5" x14ac:dyDescent="0.35">
      <c r="B495" s="26" t="s">
        <v>501</v>
      </c>
      <c r="C495" s="12" t="s">
        <v>1184</v>
      </c>
      <c r="D495" s="59">
        <v>6116.69</v>
      </c>
      <c r="E495" s="32"/>
    </row>
    <row r="496" spans="2:5" x14ac:dyDescent="0.35">
      <c r="B496" s="26" t="s">
        <v>502</v>
      </c>
      <c r="C496" s="12" t="s">
        <v>1185</v>
      </c>
      <c r="D496" s="59">
        <v>3524.25</v>
      </c>
      <c r="E496" s="32"/>
    </row>
    <row r="497" spans="2:5" x14ac:dyDescent="0.35">
      <c r="B497" s="26" t="s">
        <v>503</v>
      </c>
      <c r="C497" s="12" t="s">
        <v>1186</v>
      </c>
      <c r="D497" s="59">
        <v>6944.8649999999998</v>
      </c>
      <c r="E497" s="32"/>
    </row>
    <row r="498" spans="2:5" x14ac:dyDescent="0.35">
      <c r="B498" s="26" t="s">
        <v>504</v>
      </c>
      <c r="C498" s="12" t="s">
        <v>1187</v>
      </c>
      <c r="D498" s="59">
        <v>5688.1750000000002</v>
      </c>
      <c r="E498" s="32"/>
    </row>
    <row r="499" spans="2:5" x14ac:dyDescent="0.35">
      <c r="B499" s="26" t="s">
        <v>505</v>
      </c>
      <c r="C499" s="12" t="s">
        <v>1188</v>
      </c>
      <c r="D499" s="59">
        <v>4959.4549999999999</v>
      </c>
      <c r="E499" s="32"/>
    </row>
    <row r="500" spans="2:5" x14ac:dyDescent="0.35">
      <c r="B500" s="26" t="s">
        <v>506</v>
      </c>
      <c r="C500" s="12" t="s">
        <v>1189</v>
      </c>
      <c r="D500" s="59">
        <v>5754.8649999999998</v>
      </c>
      <c r="E500" s="32"/>
    </row>
    <row r="501" spans="2:5" x14ac:dyDescent="0.35">
      <c r="B501" s="26" t="s">
        <v>507</v>
      </c>
      <c r="C501" s="12" t="s">
        <v>1190</v>
      </c>
      <c r="D501" s="59">
        <v>6357.6750000000002</v>
      </c>
      <c r="E501" s="32"/>
    </row>
    <row r="502" spans="2:5" x14ac:dyDescent="0.35">
      <c r="B502" s="26" t="s">
        <v>508</v>
      </c>
      <c r="C502" s="12" t="s">
        <v>1191</v>
      </c>
      <c r="D502" s="59">
        <v>2700</v>
      </c>
      <c r="E502" s="32"/>
    </row>
    <row r="503" spans="2:5" x14ac:dyDescent="0.35">
      <c r="B503" s="26" t="s">
        <v>509</v>
      </c>
      <c r="C503" s="12" t="s">
        <v>1192</v>
      </c>
      <c r="D503" s="59">
        <v>6021.5550000000003</v>
      </c>
      <c r="E503" s="32"/>
    </row>
    <row r="504" spans="2:5" x14ac:dyDescent="0.35">
      <c r="B504" s="26" t="s">
        <v>510</v>
      </c>
      <c r="C504" s="12" t="s">
        <v>1193</v>
      </c>
      <c r="D504" s="59">
        <v>2700</v>
      </c>
      <c r="E504" s="32"/>
    </row>
    <row r="505" spans="2:5" x14ac:dyDescent="0.35">
      <c r="B505" s="26" t="s">
        <v>511</v>
      </c>
      <c r="C505" s="12" t="s">
        <v>1194</v>
      </c>
      <c r="D505" s="59">
        <v>3317.81</v>
      </c>
      <c r="E505" s="32"/>
    </row>
    <row r="506" spans="2:5" x14ac:dyDescent="0.35">
      <c r="B506" s="26" t="s">
        <v>512</v>
      </c>
      <c r="C506" s="12" t="s">
        <v>1195</v>
      </c>
      <c r="D506" s="59">
        <v>4115.76</v>
      </c>
      <c r="E506" s="32"/>
    </row>
    <row r="507" spans="2:5" x14ac:dyDescent="0.35">
      <c r="B507" s="26" t="s">
        <v>513</v>
      </c>
      <c r="C507" s="12" t="s">
        <v>1196</v>
      </c>
      <c r="D507" s="59">
        <v>3551.02</v>
      </c>
      <c r="E507" s="32"/>
    </row>
    <row r="508" spans="2:5" x14ac:dyDescent="0.35">
      <c r="B508" s="26" t="s">
        <v>514</v>
      </c>
      <c r="C508" s="12" t="s">
        <v>1197</v>
      </c>
      <c r="D508" s="59">
        <v>6020.64</v>
      </c>
      <c r="E508" s="32"/>
    </row>
    <row r="509" spans="2:5" x14ac:dyDescent="0.35">
      <c r="B509" s="26" t="s">
        <v>515</v>
      </c>
      <c r="C509" s="12" t="s">
        <v>1198</v>
      </c>
      <c r="D509" s="59">
        <v>4224.6499999999996</v>
      </c>
      <c r="E509" s="32"/>
    </row>
    <row r="510" spans="2:5" x14ac:dyDescent="0.35">
      <c r="B510" s="26" t="s">
        <v>516</v>
      </c>
      <c r="C510" s="12" t="s">
        <v>1199</v>
      </c>
      <c r="D510" s="59">
        <v>3730.83</v>
      </c>
      <c r="E510" s="32"/>
    </row>
    <row r="511" spans="2:5" x14ac:dyDescent="0.35">
      <c r="B511" s="26" t="s">
        <v>517</v>
      </c>
      <c r="C511" s="12" t="s">
        <v>1200</v>
      </c>
      <c r="D511" s="59">
        <v>9565.4699999999993</v>
      </c>
      <c r="E511" s="32"/>
    </row>
    <row r="512" spans="2:5" x14ac:dyDescent="0.35">
      <c r="B512" s="26" t="s">
        <v>518</v>
      </c>
      <c r="C512" s="12" t="s">
        <v>1201</v>
      </c>
      <c r="D512" s="59">
        <v>2700</v>
      </c>
      <c r="E512" s="32"/>
    </row>
    <row r="513" spans="2:5" x14ac:dyDescent="0.35">
      <c r="B513" s="26" t="s">
        <v>519</v>
      </c>
      <c r="C513" s="12" t="s">
        <v>1202</v>
      </c>
      <c r="D513" s="59">
        <v>3678.5650000000001</v>
      </c>
      <c r="E513" s="32"/>
    </row>
    <row r="514" spans="2:5" x14ac:dyDescent="0.35">
      <c r="B514" s="26" t="s">
        <v>520</v>
      </c>
      <c r="C514" s="12" t="s">
        <v>1203</v>
      </c>
      <c r="D514" s="59">
        <v>3194.61</v>
      </c>
      <c r="E514" s="32"/>
    </row>
    <row r="515" spans="2:5" x14ac:dyDescent="0.35">
      <c r="B515" s="26" t="s">
        <v>521</v>
      </c>
      <c r="C515" s="12" t="s">
        <v>1204</v>
      </c>
      <c r="D515" s="59">
        <v>2700</v>
      </c>
      <c r="E515" s="32"/>
    </row>
    <row r="516" spans="2:5" x14ac:dyDescent="0.35">
      <c r="B516" s="26" t="s">
        <v>522</v>
      </c>
      <c r="C516" s="12" t="s">
        <v>1205</v>
      </c>
      <c r="D516" s="59">
        <v>2700</v>
      </c>
      <c r="E516" s="32"/>
    </row>
    <row r="517" spans="2:5" x14ac:dyDescent="0.35">
      <c r="B517" s="26" t="s">
        <v>523</v>
      </c>
      <c r="C517" s="12" t="s">
        <v>1206</v>
      </c>
      <c r="D517" s="59">
        <v>2878.835</v>
      </c>
      <c r="E517" s="32"/>
    </row>
    <row r="518" spans="2:5" x14ac:dyDescent="0.35">
      <c r="B518" s="26" t="s">
        <v>524</v>
      </c>
      <c r="C518" s="12" t="s">
        <v>1207</v>
      </c>
      <c r="D518" s="59">
        <v>3951.01</v>
      </c>
      <c r="E518" s="32"/>
    </row>
    <row r="519" spans="2:5" x14ac:dyDescent="0.35">
      <c r="B519" s="26" t="s">
        <v>525</v>
      </c>
      <c r="C519" s="12" t="s">
        <v>1208</v>
      </c>
      <c r="D519" s="59">
        <v>3819.0050000000001</v>
      </c>
      <c r="E519" s="32"/>
    </row>
    <row r="520" spans="2:5" x14ac:dyDescent="0.35">
      <c r="B520" s="26" t="s">
        <v>526</v>
      </c>
      <c r="C520" s="12" t="s">
        <v>1209</v>
      </c>
      <c r="D520" s="59">
        <v>4257.9350000000004</v>
      </c>
      <c r="E520" s="32"/>
    </row>
    <row r="521" spans="2:5" x14ac:dyDescent="0.35">
      <c r="B521" s="26" t="s">
        <v>527</v>
      </c>
      <c r="C521" s="12" t="s">
        <v>1210</v>
      </c>
      <c r="D521" s="59">
        <v>4396.66</v>
      </c>
      <c r="E521" s="32"/>
    </row>
    <row r="522" spans="2:5" x14ac:dyDescent="0.35">
      <c r="B522" s="26" t="s">
        <v>528</v>
      </c>
      <c r="C522" s="12" t="s">
        <v>1211</v>
      </c>
      <c r="D522" s="59">
        <v>7375.28</v>
      </c>
      <c r="E522" s="32"/>
    </row>
    <row r="523" spans="2:5" x14ac:dyDescent="0.35">
      <c r="B523" s="26" t="s">
        <v>529</v>
      </c>
      <c r="C523" s="12" t="s">
        <v>1212</v>
      </c>
      <c r="D523" s="59">
        <v>4148.01</v>
      </c>
      <c r="E523" s="32"/>
    </row>
    <row r="524" spans="2:5" x14ac:dyDescent="0.35">
      <c r="B524" s="26" t="s">
        <v>530</v>
      </c>
      <c r="C524" s="12" t="s">
        <v>1213</v>
      </c>
      <c r="D524" s="59">
        <v>2700</v>
      </c>
      <c r="E524" s="32"/>
    </row>
    <row r="525" spans="2:5" x14ac:dyDescent="0.35">
      <c r="B525" s="26" t="s">
        <v>531</v>
      </c>
      <c r="C525" s="12" t="s">
        <v>1214</v>
      </c>
      <c r="D525" s="59">
        <v>4218.4949999999999</v>
      </c>
      <c r="E525" s="32"/>
    </row>
    <row r="526" spans="2:5" x14ac:dyDescent="0.35">
      <c r="B526" s="26" t="s">
        <v>532</v>
      </c>
      <c r="C526" s="12" t="s">
        <v>1215</v>
      </c>
      <c r="D526" s="59">
        <v>2700</v>
      </c>
      <c r="E526" s="32"/>
    </row>
    <row r="527" spans="2:5" x14ac:dyDescent="0.35">
      <c r="B527" s="26" t="s">
        <v>533</v>
      </c>
      <c r="C527" s="12" t="s">
        <v>1216</v>
      </c>
      <c r="D527" s="59">
        <v>2700</v>
      </c>
      <c r="E527" s="32"/>
    </row>
    <row r="528" spans="2:5" x14ac:dyDescent="0.35">
      <c r="B528" s="26" t="s">
        <v>534</v>
      </c>
      <c r="C528" s="12" t="s">
        <v>1217</v>
      </c>
      <c r="D528" s="59">
        <v>2700</v>
      </c>
      <c r="E528" s="32"/>
    </row>
    <row r="529" spans="2:5" x14ac:dyDescent="0.35">
      <c r="B529" s="26" t="s">
        <v>535</v>
      </c>
      <c r="C529" s="12" t="s">
        <v>1218</v>
      </c>
      <c r="D529" s="59">
        <v>2700</v>
      </c>
      <c r="E529" s="32"/>
    </row>
    <row r="530" spans="2:5" x14ac:dyDescent="0.35">
      <c r="B530" s="26" t="s">
        <v>536</v>
      </c>
      <c r="C530" s="12" t="s">
        <v>1219</v>
      </c>
      <c r="D530" s="59">
        <v>2700</v>
      </c>
      <c r="E530" s="32"/>
    </row>
    <row r="531" spans="2:5" x14ac:dyDescent="0.35">
      <c r="B531" s="26" t="s">
        <v>537</v>
      </c>
      <c r="C531" s="12" t="s">
        <v>1220</v>
      </c>
      <c r="D531" s="59">
        <v>2700</v>
      </c>
      <c r="E531" s="32"/>
    </row>
    <row r="532" spans="2:5" x14ac:dyDescent="0.35">
      <c r="B532" s="26" t="s">
        <v>538</v>
      </c>
      <c r="C532" s="12" t="s">
        <v>1221</v>
      </c>
      <c r="D532" s="59">
        <v>2700</v>
      </c>
      <c r="E532" s="32"/>
    </row>
    <row r="533" spans="2:5" x14ac:dyDescent="0.35">
      <c r="B533" s="26" t="s">
        <v>539</v>
      </c>
      <c r="C533" s="12" t="s">
        <v>1222</v>
      </c>
      <c r="D533" s="59">
        <v>2700</v>
      </c>
      <c r="E533" s="32"/>
    </row>
    <row r="534" spans="2:5" x14ac:dyDescent="0.35">
      <c r="B534" s="26" t="s">
        <v>540</v>
      </c>
      <c r="C534" s="12" t="s">
        <v>1223</v>
      </c>
      <c r="D534" s="59">
        <v>2700</v>
      </c>
      <c r="E534" s="32"/>
    </row>
    <row r="535" spans="2:5" x14ac:dyDescent="0.35">
      <c r="B535" s="26" t="s">
        <v>541</v>
      </c>
      <c r="C535" s="12" t="s">
        <v>1224</v>
      </c>
      <c r="D535" s="59">
        <v>2700</v>
      </c>
      <c r="E535" s="32"/>
    </row>
    <row r="536" spans="2:5" x14ac:dyDescent="0.35">
      <c r="B536" s="26" t="s">
        <v>542</v>
      </c>
      <c r="C536" s="12" t="s">
        <v>1225</v>
      </c>
      <c r="D536" s="59">
        <v>2700</v>
      </c>
      <c r="E536" s="32"/>
    </row>
    <row r="537" spans="2:5" x14ac:dyDescent="0.35">
      <c r="B537" s="26" t="s">
        <v>543</v>
      </c>
      <c r="C537" s="12" t="s">
        <v>1226</v>
      </c>
      <c r="D537" s="59">
        <v>2700</v>
      </c>
      <c r="E537" s="32"/>
    </row>
    <row r="538" spans="2:5" x14ac:dyDescent="0.35">
      <c r="B538" s="26" t="s">
        <v>544</v>
      </c>
      <c r="C538" s="12" t="s">
        <v>1227</v>
      </c>
      <c r="D538" s="59">
        <v>3642.855</v>
      </c>
      <c r="E538" s="32"/>
    </row>
    <row r="539" spans="2:5" x14ac:dyDescent="0.35">
      <c r="B539" s="26" t="s">
        <v>545</v>
      </c>
      <c r="C539" s="12" t="s">
        <v>1228</v>
      </c>
      <c r="D539" s="59">
        <v>4455.2349999999997</v>
      </c>
      <c r="E539" s="32"/>
    </row>
    <row r="540" spans="2:5" x14ac:dyDescent="0.35">
      <c r="B540" s="26" t="s">
        <v>546</v>
      </c>
      <c r="C540" s="12" t="s">
        <v>1229</v>
      </c>
      <c r="D540" s="59">
        <v>3162.9349999999999</v>
      </c>
      <c r="E540" s="32"/>
    </row>
    <row r="541" spans="2:5" x14ac:dyDescent="0.35">
      <c r="B541" s="26" t="s">
        <v>547</v>
      </c>
      <c r="C541" s="12" t="s">
        <v>1230</v>
      </c>
      <c r="D541" s="59">
        <v>2700</v>
      </c>
      <c r="E541" s="32"/>
    </row>
    <row r="542" spans="2:5" x14ac:dyDescent="0.35">
      <c r="B542" s="26" t="s">
        <v>548</v>
      </c>
      <c r="C542" s="12" t="s">
        <v>1231</v>
      </c>
      <c r="D542" s="59">
        <v>2700</v>
      </c>
      <c r="E542" s="32"/>
    </row>
    <row r="543" spans="2:5" x14ac:dyDescent="0.35">
      <c r="B543" s="26" t="s">
        <v>549</v>
      </c>
      <c r="C543" s="12" t="s">
        <v>1232</v>
      </c>
      <c r="D543" s="59">
        <v>2700</v>
      </c>
      <c r="E543" s="32"/>
    </row>
    <row r="544" spans="2:5" x14ac:dyDescent="0.35">
      <c r="B544" s="26" t="s">
        <v>550</v>
      </c>
      <c r="C544" s="12" t="s">
        <v>1233</v>
      </c>
      <c r="D544" s="59">
        <v>2700</v>
      </c>
      <c r="E544" s="32"/>
    </row>
    <row r="545" spans="2:5" x14ac:dyDescent="0.35">
      <c r="B545" s="26" t="s">
        <v>551</v>
      </c>
      <c r="C545" s="12" t="s">
        <v>1234</v>
      </c>
      <c r="D545" s="59">
        <v>2700</v>
      </c>
      <c r="E545" s="32"/>
    </row>
    <row r="546" spans="2:5" x14ac:dyDescent="0.35">
      <c r="B546" s="26" t="s">
        <v>552</v>
      </c>
      <c r="C546" s="12" t="s">
        <v>1235</v>
      </c>
      <c r="D546" s="59">
        <v>2700</v>
      </c>
      <c r="E546" s="32"/>
    </row>
    <row r="547" spans="2:5" x14ac:dyDescent="0.35">
      <c r="B547" s="26" t="s">
        <v>553</v>
      </c>
      <c r="C547" s="12" t="s">
        <v>1236</v>
      </c>
      <c r="D547" s="59">
        <v>8959.18</v>
      </c>
      <c r="E547" s="32"/>
    </row>
    <row r="548" spans="2:5" x14ac:dyDescent="0.35">
      <c r="B548" s="26" t="s">
        <v>554</v>
      </c>
      <c r="C548" s="12" t="s">
        <v>1237</v>
      </c>
      <c r="D548" s="59">
        <v>8914.08</v>
      </c>
      <c r="E548" s="32"/>
    </row>
    <row r="549" spans="2:5" x14ac:dyDescent="0.35">
      <c r="B549" s="26" t="s">
        <v>555</v>
      </c>
      <c r="C549" s="12" t="s">
        <v>1238</v>
      </c>
      <c r="D549" s="59">
        <v>2700</v>
      </c>
      <c r="E549" s="32"/>
    </row>
    <row r="550" spans="2:5" x14ac:dyDescent="0.35">
      <c r="B550" s="26" t="s">
        <v>556</v>
      </c>
      <c r="C550" s="12" t="s">
        <v>1239</v>
      </c>
      <c r="D550" s="59">
        <v>2700</v>
      </c>
      <c r="E550" s="32"/>
    </row>
    <row r="551" spans="2:5" x14ac:dyDescent="0.35">
      <c r="B551" s="26" t="s">
        <v>557</v>
      </c>
      <c r="C551" s="12" t="s">
        <v>1240</v>
      </c>
      <c r="D551" s="59">
        <v>3631.08</v>
      </c>
      <c r="E551" s="32"/>
    </row>
    <row r="552" spans="2:5" x14ac:dyDescent="0.35">
      <c r="B552" s="26" t="s">
        <v>558</v>
      </c>
      <c r="C552" s="12" t="s">
        <v>1241</v>
      </c>
      <c r="D552" s="59">
        <v>2700</v>
      </c>
      <c r="E552" s="32"/>
    </row>
    <row r="553" spans="2:5" x14ac:dyDescent="0.35">
      <c r="B553" s="26" t="s">
        <v>559</v>
      </c>
      <c r="C553" s="12" t="s">
        <v>1242</v>
      </c>
      <c r="D553" s="59">
        <v>2700</v>
      </c>
      <c r="E553" s="32"/>
    </row>
    <row r="554" spans="2:5" x14ac:dyDescent="0.35">
      <c r="B554" s="26" t="s">
        <v>560</v>
      </c>
      <c r="C554" s="12" t="s">
        <v>1243</v>
      </c>
      <c r="D554" s="59">
        <v>2700</v>
      </c>
      <c r="E554" s="32"/>
    </row>
    <row r="555" spans="2:5" x14ac:dyDescent="0.35">
      <c r="B555" s="26" t="s">
        <v>561</v>
      </c>
      <c r="C555" s="12" t="s">
        <v>1244</v>
      </c>
      <c r="D555" s="59">
        <v>2700</v>
      </c>
      <c r="E555" s="32"/>
    </row>
    <row r="556" spans="2:5" x14ac:dyDescent="0.35">
      <c r="B556" s="26" t="s">
        <v>562</v>
      </c>
      <c r="C556" s="12" t="s">
        <v>1245</v>
      </c>
      <c r="D556" s="59">
        <v>2700</v>
      </c>
      <c r="E556" s="32"/>
    </row>
    <row r="557" spans="2:5" x14ac:dyDescent="0.35">
      <c r="B557" s="26" t="s">
        <v>563</v>
      </c>
      <c r="C557" s="12" t="s">
        <v>1246</v>
      </c>
      <c r="D557" s="59">
        <v>2700</v>
      </c>
      <c r="E557" s="32"/>
    </row>
    <row r="558" spans="2:5" x14ac:dyDescent="0.35">
      <c r="B558" s="26" t="s">
        <v>564</v>
      </c>
      <c r="C558" s="12" t="s">
        <v>1247</v>
      </c>
      <c r="D558" s="59">
        <v>2700</v>
      </c>
      <c r="E558" s="32"/>
    </row>
    <row r="559" spans="2:5" x14ac:dyDescent="0.35">
      <c r="B559" s="26" t="s">
        <v>565</v>
      </c>
      <c r="C559" s="12" t="s">
        <v>1248</v>
      </c>
      <c r="D559" s="59">
        <v>2700</v>
      </c>
      <c r="E559" s="32"/>
    </row>
    <row r="560" spans="2:5" x14ac:dyDescent="0.35">
      <c r="B560" s="26" t="s">
        <v>566</v>
      </c>
      <c r="C560" s="12" t="s">
        <v>1249</v>
      </c>
      <c r="D560" s="59">
        <v>2700</v>
      </c>
      <c r="E560" s="32"/>
    </row>
    <row r="561" spans="2:5" x14ac:dyDescent="0.35">
      <c r="B561" s="26" t="s">
        <v>567</v>
      </c>
      <c r="C561" s="12" t="s">
        <v>1250</v>
      </c>
      <c r="D561" s="59">
        <v>3051.13</v>
      </c>
      <c r="E561" s="32"/>
    </row>
    <row r="562" spans="2:5" x14ac:dyDescent="0.35">
      <c r="B562" s="26" t="s">
        <v>568</v>
      </c>
      <c r="C562" s="12" t="s">
        <v>1251</v>
      </c>
      <c r="D562" s="59">
        <v>2700</v>
      </c>
      <c r="E562" s="32"/>
    </row>
    <row r="563" spans="2:5" x14ac:dyDescent="0.35">
      <c r="B563" s="26" t="s">
        <v>569</v>
      </c>
      <c r="C563" s="12" t="s">
        <v>1252</v>
      </c>
      <c r="D563" s="59">
        <v>2700</v>
      </c>
      <c r="E563" s="32"/>
    </row>
    <row r="564" spans="2:5" x14ac:dyDescent="0.35">
      <c r="B564" s="26" t="s">
        <v>570</v>
      </c>
      <c r="C564" s="12" t="s">
        <v>1253</v>
      </c>
      <c r="D564" s="59">
        <v>2700</v>
      </c>
      <c r="E564" s="32"/>
    </row>
    <row r="565" spans="2:5" x14ac:dyDescent="0.35">
      <c r="B565" s="26" t="s">
        <v>571</v>
      </c>
      <c r="C565" s="12" t="s">
        <v>1254</v>
      </c>
      <c r="D565" s="59">
        <v>2700</v>
      </c>
      <c r="E565" s="32"/>
    </row>
    <row r="566" spans="2:5" x14ac:dyDescent="0.35">
      <c r="B566" s="26" t="s">
        <v>572</v>
      </c>
      <c r="C566" s="12" t="s">
        <v>1255</v>
      </c>
      <c r="D566" s="59">
        <v>2700</v>
      </c>
      <c r="E566" s="32"/>
    </row>
    <row r="567" spans="2:5" x14ac:dyDescent="0.35">
      <c r="B567" s="26" t="s">
        <v>573</v>
      </c>
      <c r="C567" s="12" t="s">
        <v>1256</v>
      </c>
      <c r="D567" s="59">
        <v>2700</v>
      </c>
      <c r="E567" s="32"/>
    </row>
    <row r="568" spans="2:5" x14ac:dyDescent="0.35">
      <c r="B568" s="26" t="s">
        <v>574</v>
      </c>
      <c r="C568" s="12" t="s">
        <v>1257</v>
      </c>
      <c r="D568" s="59">
        <v>2700</v>
      </c>
      <c r="E568" s="32"/>
    </row>
    <row r="569" spans="2:5" x14ac:dyDescent="0.35">
      <c r="B569" s="26" t="s">
        <v>575</v>
      </c>
      <c r="C569" s="12" t="s">
        <v>1258</v>
      </c>
      <c r="D569" s="59">
        <v>7682.69</v>
      </c>
      <c r="E569" s="32"/>
    </row>
    <row r="570" spans="2:5" x14ac:dyDescent="0.35">
      <c r="B570" s="26" t="s">
        <v>576</v>
      </c>
      <c r="C570" s="12" t="s">
        <v>1259</v>
      </c>
      <c r="D570" s="59">
        <v>2700</v>
      </c>
      <c r="E570" s="32"/>
    </row>
    <row r="571" spans="2:5" x14ac:dyDescent="0.35">
      <c r="B571" s="26" t="s">
        <v>577</v>
      </c>
      <c r="C571" s="12" t="s">
        <v>1260</v>
      </c>
      <c r="D571" s="59">
        <v>8002.5550000000003</v>
      </c>
      <c r="E571" s="32"/>
    </row>
    <row r="572" spans="2:5" x14ac:dyDescent="0.35">
      <c r="B572" s="26" t="s">
        <v>578</v>
      </c>
      <c r="C572" s="12" t="s">
        <v>1261</v>
      </c>
      <c r="D572" s="59">
        <v>3811.145</v>
      </c>
      <c r="E572" s="32"/>
    </row>
    <row r="573" spans="2:5" x14ac:dyDescent="0.35">
      <c r="B573" s="26" t="s">
        <v>579</v>
      </c>
      <c r="C573" s="12" t="s">
        <v>1262</v>
      </c>
      <c r="D573" s="59">
        <v>3598.0050000000001</v>
      </c>
      <c r="E573" s="32"/>
    </row>
    <row r="574" spans="2:5" x14ac:dyDescent="0.35">
      <c r="B574" s="26" t="s">
        <v>580</v>
      </c>
      <c r="C574" s="12" t="s">
        <v>1263</v>
      </c>
      <c r="D574" s="59">
        <v>4005.02</v>
      </c>
      <c r="E574" s="32"/>
    </row>
    <row r="575" spans="2:5" x14ac:dyDescent="0.35">
      <c r="B575" s="26" t="s">
        <v>581</v>
      </c>
      <c r="C575" s="12" t="s">
        <v>1264</v>
      </c>
      <c r="D575" s="59">
        <v>5407.8850000000002</v>
      </c>
      <c r="E575" s="32"/>
    </row>
    <row r="576" spans="2:5" x14ac:dyDescent="0.35">
      <c r="B576" s="26" t="s">
        <v>582</v>
      </c>
      <c r="C576" s="12" t="s">
        <v>1265</v>
      </c>
      <c r="D576" s="59">
        <v>3300.9450000000002</v>
      </c>
      <c r="E576" s="32"/>
    </row>
    <row r="577" spans="2:5" x14ac:dyDescent="0.35">
      <c r="B577" s="26" t="s">
        <v>583</v>
      </c>
      <c r="C577" s="12" t="s">
        <v>1267</v>
      </c>
      <c r="D577" s="59">
        <v>5721.2449999999999</v>
      </c>
      <c r="E577" s="32"/>
    </row>
    <row r="578" spans="2:5" x14ac:dyDescent="0.35">
      <c r="B578" s="26" t="s">
        <v>584</v>
      </c>
      <c r="C578" s="12" t="s">
        <v>1268</v>
      </c>
      <c r="D578" s="59">
        <v>5978.21</v>
      </c>
      <c r="E578" s="32"/>
    </row>
    <row r="579" spans="2:5" x14ac:dyDescent="0.35">
      <c r="B579" s="26" t="s">
        <v>585</v>
      </c>
      <c r="C579" s="12" t="s">
        <v>1269</v>
      </c>
      <c r="D579" s="59">
        <v>5791.06</v>
      </c>
      <c r="E579" s="32"/>
    </row>
    <row r="580" spans="2:5" x14ac:dyDescent="0.35">
      <c r="B580" s="26" t="s">
        <v>586</v>
      </c>
      <c r="C580" s="12" t="s">
        <v>1270</v>
      </c>
      <c r="D580" s="59">
        <v>4262.4549999999999</v>
      </c>
      <c r="E580" s="32"/>
    </row>
    <row r="581" spans="2:5" x14ac:dyDescent="0.35">
      <c r="B581" s="26" t="s">
        <v>587</v>
      </c>
      <c r="C581" s="12" t="s">
        <v>1271</v>
      </c>
      <c r="D581" s="59">
        <v>5706.3</v>
      </c>
      <c r="E581" s="32"/>
    </row>
    <row r="582" spans="2:5" x14ac:dyDescent="0.35">
      <c r="B582" s="26" t="s">
        <v>588</v>
      </c>
      <c r="C582" s="12" t="s">
        <v>1266</v>
      </c>
      <c r="D582" s="59">
        <v>6362.93</v>
      </c>
      <c r="E582" s="32"/>
    </row>
    <row r="583" spans="2:5" x14ac:dyDescent="0.35">
      <c r="B583" s="26" t="s">
        <v>589</v>
      </c>
      <c r="C583" s="12" t="s">
        <v>1272</v>
      </c>
      <c r="D583" s="59">
        <v>3845.68</v>
      </c>
      <c r="E583" s="32"/>
    </row>
    <row r="584" spans="2:5" x14ac:dyDescent="0.35">
      <c r="B584" s="26" t="s">
        <v>590</v>
      </c>
      <c r="C584" s="12" t="s">
        <v>1273</v>
      </c>
      <c r="D584" s="59">
        <v>4797.1000000000004</v>
      </c>
      <c r="E584" s="32"/>
    </row>
    <row r="585" spans="2:5" x14ac:dyDescent="0.35">
      <c r="B585" s="26" t="s">
        <v>591</v>
      </c>
      <c r="C585" s="12" t="s">
        <v>1274</v>
      </c>
      <c r="D585" s="59">
        <v>2700</v>
      </c>
      <c r="E585" s="32"/>
    </row>
    <row r="586" spans="2:5" x14ac:dyDescent="0.35">
      <c r="B586" s="26" t="s">
        <v>592</v>
      </c>
      <c r="C586" s="12" t="s">
        <v>1275</v>
      </c>
      <c r="D586" s="59">
        <v>2700</v>
      </c>
      <c r="E586" s="32"/>
    </row>
    <row r="587" spans="2:5" x14ac:dyDescent="0.35">
      <c r="B587" s="26" t="s">
        <v>593</v>
      </c>
      <c r="C587" s="12" t="s">
        <v>1276</v>
      </c>
      <c r="D587" s="59">
        <v>6038.7749999999996</v>
      </c>
      <c r="E587" s="32"/>
    </row>
    <row r="588" spans="2:5" x14ac:dyDescent="0.35">
      <c r="B588" s="26" t="s">
        <v>594</v>
      </c>
      <c r="C588" s="12" t="s">
        <v>1277</v>
      </c>
      <c r="D588" s="59">
        <v>3654.2649999999999</v>
      </c>
      <c r="E588" s="32"/>
    </row>
    <row r="589" spans="2:5" x14ac:dyDescent="0.35">
      <c r="B589" s="26" t="s">
        <v>595</v>
      </c>
      <c r="C589" s="12" t="s">
        <v>1278</v>
      </c>
      <c r="D589" s="59">
        <v>4198.2</v>
      </c>
      <c r="E589" s="32"/>
    </row>
    <row r="590" spans="2:5" x14ac:dyDescent="0.35">
      <c r="B590" s="26" t="s">
        <v>596</v>
      </c>
      <c r="C590" s="12" t="s">
        <v>1279</v>
      </c>
      <c r="D590" s="59">
        <v>3329.6950000000002</v>
      </c>
      <c r="E590" s="32"/>
    </row>
    <row r="591" spans="2:5" x14ac:dyDescent="0.35">
      <c r="B591" s="26" t="s">
        <v>597</v>
      </c>
      <c r="C591" s="12" t="s">
        <v>1280</v>
      </c>
      <c r="D591" s="59">
        <v>2700</v>
      </c>
      <c r="E591" s="32"/>
    </row>
    <row r="592" spans="2:5" x14ac:dyDescent="0.35">
      <c r="B592" s="26" t="s">
        <v>598</v>
      </c>
      <c r="C592" s="12" t="s">
        <v>1281</v>
      </c>
      <c r="D592" s="59">
        <v>3695.55</v>
      </c>
      <c r="E592" s="32"/>
    </row>
    <row r="593" spans="2:5" x14ac:dyDescent="0.35">
      <c r="B593" s="26" t="s">
        <v>599</v>
      </c>
      <c r="C593" s="12" t="s">
        <v>1282</v>
      </c>
      <c r="D593" s="59">
        <v>2700</v>
      </c>
      <c r="E593" s="32"/>
    </row>
    <row r="594" spans="2:5" x14ac:dyDescent="0.35">
      <c r="B594" s="26" t="s">
        <v>600</v>
      </c>
      <c r="C594" s="12" t="s">
        <v>1283</v>
      </c>
      <c r="D594" s="59">
        <v>2700</v>
      </c>
      <c r="E594" s="32"/>
    </row>
    <row r="595" spans="2:5" x14ac:dyDescent="0.35">
      <c r="B595" s="26" t="s">
        <v>601</v>
      </c>
      <c r="C595" s="12" t="s">
        <v>1284</v>
      </c>
      <c r="D595" s="59">
        <v>3139.57</v>
      </c>
      <c r="E595" s="32"/>
    </row>
    <row r="596" spans="2:5" x14ac:dyDescent="0.35">
      <c r="B596" s="26" t="s">
        <v>602</v>
      </c>
      <c r="C596" s="12" t="s">
        <v>1285</v>
      </c>
      <c r="D596" s="59">
        <v>3738.0349999999999</v>
      </c>
      <c r="E596" s="32"/>
    </row>
    <row r="597" spans="2:5" x14ac:dyDescent="0.35">
      <c r="B597" s="26" t="s">
        <v>603</v>
      </c>
      <c r="C597" s="12" t="s">
        <v>1286</v>
      </c>
      <c r="D597" s="59">
        <v>5808.69</v>
      </c>
      <c r="E597" s="32"/>
    </row>
    <row r="598" spans="2:5" x14ac:dyDescent="0.35">
      <c r="B598" s="26" t="s">
        <v>604</v>
      </c>
      <c r="C598" s="12" t="s">
        <v>1287</v>
      </c>
      <c r="D598" s="59">
        <v>2700</v>
      </c>
      <c r="E598" s="32"/>
    </row>
    <row r="599" spans="2:5" x14ac:dyDescent="0.35">
      <c r="B599" s="26" t="s">
        <v>605</v>
      </c>
      <c r="C599" s="12" t="s">
        <v>1288</v>
      </c>
      <c r="D599" s="59">
        <v>2700</v>
      </c>
      <c r="E599" s="32"/>
    </row>
    <row r="600" spans="2:5" x14ac:dyDescent="0.35">
      <c r="B600" s="26" t="s">
        <v>606</v>
      </c>
      <c r="C600" s="12" t="s">
        <v>1289</v>
      </c>
      <c r="D600" s="59">
        <v>3573.875</v>
      </c>
      <c r="E600" s="32"/>
    </row>
    <row r="601" spans="2:5" x14ac:dyDescent="0.35">
      <c r="B601" s="26" t="s">
        <v>607</v>
      </c>
      <c r="C601" s="12" t="s">
        <v>1290</v>
      </c>
      <c r="D601" s="59">
        <v>2896.14</v>
      </c>
      <c r="E601" s="32"/>
    </row>
    <row r="602" spans="2:5" x14ac:dyDescent="0.35">
      <c r="B602" s="26" t="s">
        <v>608</v>
      </c>
      <c r="C602" s="12" t="s">
        <v>1291</v>
      </c>
      <c r="D602" s="59">
        <v>2700</v>
      </c>
      <c r="E602" s="32"/>
    </row>
    <row r="603" spans="2:5" x14ac:dyDescent="0.35">
      <c r="B603" s="26" t="s">
        <v>609</v>
      </c>
      <c r="C603" s="12" t="s">
        <v>1292</v>
      </c>
      <c r="D603" s="59">
        <v>2979.7649999999999</v>
      </c>
      <c r="E603" s="32"/>
    </row>
    <row r="604" spans="2:5" x14ac:dyDescent="0.35">
      <c r="B604" s="26" t="s">
        <v>610</v>
      </c>
      <c r="C604" s="12" t="s">
        <v>1293</v>
      </c>
      <c r="D604" s="59">
        <v>2997.17</v>
      </c>
      <c r="E604" s="32"/>
    </row>
    <row r="605" spans="2:5" x14ac:dyDescent="0.35">
      <c r="B605" s="26" t="s">
        <v>611</v>
      </c>
      <c r="C605" s="12" t="s">
        <v>1294</v>
      </c>
      <c r="D605" s="59">
        <v>4781.87</v>
      </c>
      <c r="E605" s="32"/>
    </row>
    <row r="606" spans="2:5" x14ac:dyDescent="0.35">
      <c r="B606" s="26" t="s">
        <v>612</v>
      </c>
      <c r="C606" s="12" t="s">
        <v>1295</v>
      </c>
      <c r="D606" s="59">
        <v>4554.33</v>
      </c>
      <c r="E606" s="32"/>
    </row>
    <row r="607" spans="2:5" x14ac:dyDescent="0.35">
      <c r="B607" s="26" t="s">
        <v>613</v>
      </c>
      <c r="C607" s="12" t="s">
        <v>1296</v>
      </c>
      <c r="D607" s="59">
        <v>4131.01</v>
      </c>
      <c r="E607" s="32"/>
    </row>
    <row r="608" spans="2:5" x14ac:dyDescent="0.35">
      <c r="B608" s="26" t="s">
        <v>614</v>
      </c>
      <c r="C608" s="12" t="s">
        <v>1297</v>
      </c>
      <c r="D608" s="59">
        <v>4191.7150000000001</v>
      </c>
      <c r="E608" s="32"/>
    </row>
    <row r="609" spans="2:5" x14ac:dyDescent="0.35">
      <c r="B609" s="26" t="s">
        <v>615</v>
      </c>
      <c r="C609" s="12" t="s">
        <v>1298</v>
      </c>
      <c r="D609" s="59">
        <v>5497.67</v>
      </c>
      <c r="E609" s="32"/>
    </row>
    <row r="610" spans="2:5" x14ac:dyDescent="0.35">
      <c r="B610" s="26" t="s">
        <v>616</v>
      </c>
      <c r="C610" s="12" t="s">
        <v>1299</v>
      </c>
      <c r="D610" s="59">
        <v>6123.64</v>
      </c>
      <c r="E610" s="32"/>
    </row>
    <row r="611" spans="2:5" x14ac:dyDescent="0.35">
      <c r="B611" s="26" t="s">
        <v>617</v>
      </c>
      <c r="C611" s="12" t="s">
        <v>1300</v>
      </c>
      <c r="D611" s="59">
        <v>3663.5349999999999</v>
      </c>
      <c r="E611" s="32"/>
    </row>
    <row r="612" spans="2:5" x14ac:dyDescent="0.35">
      <c r="B612" s="26" t="s">
        <v>618</v>
      </c>
      <c r="C612" s="12" t="s">
        <v>1301</v>
      </c>
      <c r="D612" s="59">
        <v>5596.7950000000001</v>
      </c>
      <c r="E612" s="32"/>
    </row>
    <row r="613" spans="2:5" x14ac:dyDescent="0.35">
      <c r="B613" s="26" t="s">
        <v>619</v>
      </c>
      <c r="C613" s="12" t="s">
        <v>1302</v>
      </c>
      <c r="D613" s="59">
        <v>5312.9</v>
      </c>
      <c r="E613" s="32"/>
    </row>
    <row r="614" spans="2:5" x14ac:dyDescent="0.35">
      <c r="B614" s="26" t="s">
        <v>620</v>
      </c>
      <c r="C614" s="12" t="s">
        <v>1108</v>
      </c>
      <c r="D614" s="59">
        <v>2700</v>
      </c>
      <c r="E614" s="32"/>
    </row>
    <row r="615" spans="2:5" x14ac:dyDescent="0.35">
      <c r="B615" s="26" t="s">
        <v>621</v>
      </c>
      <c r="C615" s="12" t="s">
        <v>1303</v>
      </c>
      <c r="D615" s="59">
        <v>5384.915</v>
      </c>
      <c r="E615" s="32"/>
    </row>
    <row r="616" spans="2:5" x14ac:dyDescent="0.35">
      <c r="B616" s="26" t="s">
        <v>622</v>
      </c>
      <c r="C616" s="12" t="s">
        <v>1304</v>
      </c>
      <c r="D616" s="59">
        <v>4484.97</v>
      </c>
      <c r="E616" s="32"/>
    </row>
    <row r="617" spans="2:5" x14ac:dyDescent="0.35">
      <c r="B617" s="26" t="s">
        <v>623</v>
      </c>
      <c r="C617" s="12" t="s">
        <v>1305</v>
      </c>
      <c r="D617" s="59">
        <v>5063.76</v>
      </c>
      <c r="E617" s="32"/>
    </row>
    <row r="618" spans="2:5" x14ac:dyDescent="0.35">
      <c r="B618" s="26" t="s">
        <v>624</v>
      </c>
      <c r="C618" s="12" t="s">
        <v>1307</v>
      </c>
      <c r="D618" s="59">
        <v>6046.2250000000004</v>
      </c>
      <c r="E618" s="32"/>
    </row>
    <row r="619" spans="2:5" x14ac:dyDescent="0.35">
      <c r="B619" s="26" t="s">
        <v>625</v>
      </c>
      <c r="C619" s="12" t="s">
        <v>1308</v>
      </c>
      <c r="D619" s="59">
        <v>7121.47</v>
      </c>
      <c r="E619" s="32"/>
    </row>
    <row r="620" spans="2:5" x14ac:dyDescent="0.35">
      <c r="B620" s="26" t="s">
        <v>626</v>
      </c>
      <c r="C620" s="12" t="s">
        <v>1309</v>
      </c>
      <c r="D620" s="59">
        <v>6760.38</v>
      </c>
      <c r="E620" s="32"/>
    </row>
    <row r="621" spans="2:5" x14ac:dyDescent="0.35">
      <c r="B621" s="26" t="s">
        <v>627</v>
      </c>
      <c r="C621" s="12" t="s">
        <v>1310</v>
      </c>
      <c r="D621" s="59">
        <v>4143.8500000000004</v>
      </c>
      <c r="E621" s="32"/>
    </row>
    <row r="622" spans="2:5" x14ac:dyDescent="0.35">
      <c r="B622" s="26" t="s">
        <v>628</v>
      </c>
      <c r="C622" s="12" t="s">
        <v>1306</v>
      </c>
      <c r="D622" s="59">
        <v>2982.7750000000001</v>
      </c>
      <c r="E622" s="32"/>
    </row>
    <row r="623" spans="2:5" x14ac:dyDescent="0.35">
      <c r="B623" s="26" t="s">
        <v>629</v>
      </c>
      <c r="C623" s="12" t="s">
        <v>1311</v>
      </c>
      <c r="D623" s="59">
        <v>4332.22</v>
      </c>
      <c r="E623" s="32"/>
    </row>
    <row r="624" spans="2:5" x14ac:dyDescent="0.35">
      <c r="B624" s="26" t="s">
        <v>630</v>
      </c>
      <c r="C624" s="12" t="s">
        <v>1312</v>
      </c>
      <c r="D624" s="59">
        <v>3969.03</v>
      </c>
      <c r="E624" s="32"/>
    </row>
    <row r="625" spans="2:5" x14ac:dyDescent="0.35">
      <c r="B625" s="26" t="s">
        <v>631</v>
      </c>
      <c r="C625" s="12" t="s">
        <v>1313</v>
      </c>
      <c r="D625" s="59">
        <v>6101.5150000000003</v>
      </c>
      <c r="E625" s="32"/>
    </row>
    <row r="626" spans="2:5" x14ac:dyDescent="0.35">
      <c r="B626" s="26" t="s">
        <v>632</v>
      </c>
      <c r="C626" s="12" t="s">
        <v>1314</v>
      </c>
      <c r="D626" s="59">
        <v>4207.74</v>
      </c>
      <c r="E626" s="32"/>
    </row>
    <row r="627" spans="2:5" x14ac:dyDescent="0.35">
      <c r="B627" s="26" t="s">
        <v>633</v>
      </c>
      <c r="C627" s="12" t="s">
        <v>1315</v>
      </c>
      <c r="D627" s="59">
        <v>5730.66</v>
      </c>
      <c r="E627" s="32"/>
    </row>
    <row r="628" spans="2:5" x14ac:dyDescent="0.35">
      <c r="B628" s="26" t="s">
        <v>634</v>
      </c>
      <c r="C628" s="12" t="s">
        <v>1316</v>
      </c>
      <c r="D628" s="59">
        <v>6616.32</v>
      </c>
      <c r="E628" s="32"/>
    </row>
    <row r="629" spans="2:5" x14ac:dyDescent="0.35">
      <c r="B629" s="26" t="s">
        <v>635</v>
      </c>
      <c r="C629" s="12" t="s">
        <v>1317</v>
      </c>
      <c r="D629" s="59">
        <v>2700</v>
      </c>
      <c r="E629" s="32"/>
    </row>
    <row r="630" spans="2:5" x14ac:dyDescent="0.35">
      <c r="B630" s="26" t="s">
        <v>636</v>
      </c>
      <c r="C630" s="12" t="s">
        <v>1318</v>
      </c>
      <c r="D630" s="59">
        <v>2700</v>
      </c>
      <c r="E630" s="32"/>
    </row>
    <row r="631" spans="2:5" x14ac:dyDescent="0.35">
      <c r="B631" s="26" t="s">
        <v>637</v>
      </c>
      <c r="C631" s="12" t="s">
        <v>1319</v>
      </c>
      <c r="D631" s="59">
        <v>2700</v>
      </c>
      <c r="E631" s="32"/>
    </row>
    <row r="632" spans="2:5" x14ac:dyDescent="0.35">
      <c r="B632" s="26" t="s">
        <v>638</v>
      </c>
      <c r="C632" s="12" t="s">
        <v>1320</v>
      </c>
      <c r="D632" s="59">
        <v>2700</v>
      </c>
      <c r="E632" s="32"/>
    </row>
    <row r="633" spans="2:5" x14ac:dyDescent="0.35">
      <c r="B633" s="26" t="s">
        <v>639</v>
      </c>
      <c r="C633" s="12" t="s">
        <v>1321</v>
      </c>
      <c r="D633" s="59">
        <v>2700</v>
      </c>
      <c r="E633" s="32"/>
    </row>
    <row r="634" spans="2:5" x14ac:dyDescent="0.35">
      <c r="B634" s="26" t="s">
        <v>640</v>
      </c>
      <c r="C634" s="12" t="s">
        <v>1322</v>
      </c>
      <c r="D634" s="59">
        <v>2700</v>
      </c>
      <c r="E634" s="32"/>
    </row>
    <row r="635" spans="2:5" x14ac:dyDescent="0.35">
      <c r="B635" s="26" t="s">
        <v>641</v>
      </c>
      <c r="C635" s="12" t="s">
        <v>1323</v>
      </c>
      <c r="D635" s="59">
        <v>2700</v>
      </c>
      <c r="E635" s="32"/>
    </row>
    <row r="636" spans="2:5" x14ac:dyDescent="0.35">
      <c r="B636" s="26" t="s">
        <v>642</v>
      </c>
      <c r="C636" s="12" t="s">
        <v>1324</v>
      </c>
      <c r="D636" s="59">
        <v>2700</v>
      </c>
      <c r="E636" s="32"/>
    </row>
    <row r="637" spans="2:5" x14ac:dyDescent="0.35">
      <c r="B637" s="26" t="s">
        <v>643</v>
      </c>
      <c r="C637" s="12" t="s">
        <v>1325</v>
      </c>
      <c r="D637" s="59">
        <v>2700</v>
      </c>
      <c r="E637" s="32"/>
    </row>
    <row r="638" spans="2:5" x14ac:dyDescent="0.35">
      <c r="B638" s="26" t="s">
        <v>644</v>
      </c>
      <c r="C638" s="12" t="s">
        <v>1326</v>
      </c>
      <c r="D638" s="59">
        <v>2700</v>
      </c>
      <c r="E638" s="32"/>
    </row>
    <row r="639" spans="2:5" x14ac:dyDescent="0.35">
      <c r="B639" s="26" t="s">
        <v>645</v>
      </c>
      <c r="C639" s="12" t="s">
        <v>1327</v>
      </c>
      <c r="D639" s="59">
        <v>2700</v>
      </c>
      <c r="E639" s="32"/>
    </row>
    <row r="640" spans="2:5" x14ac:dyDescent="0.35">
      <c r="B640" s="26" t="s">
        <v>646</v>
      </c>
      <c r="C640" s="12" t="s">
        <v>1328</v>
      </c>
      <c r="D640" s="59">
        <v>2700</v>
      </c>
      <c r="E640" s="32"/>
    </row>
    <row r="641" spans="2:5" x14ac:dyDescent="0.35">
      <c r="B641" s="26" t="s">
        <v>647</v>
      </c>
      <c r="C641" s="12" t="s">
        <v>1329</v>
      </c>
      <c r="D641" s="59">
        <v>2700</v>
      </c>
      <c r="E641" s="32"/>
    </row>
    <row r="642" spans="2:5" x14ac:dyDescent="0.35">
      <c r="B642" s="26" t="s">
        <v>648</v>
      </c>
      <c r="C642" s="12" t="s">
        <v>1330</v>
      </c>
      <c r="D642" s="59">
        <v>2700</v>
      </c>
      <c r="E642" s="32"/>
    </row>
    <row r="643" spans="2:5" x14ac:dyDescent="0.35">
      <c r="B643" s="26" t="s">
        <v>649</v>
      </c>
      <c r="C643" s="12" t="s">
        <v>1331</v>
      </c>
      <c r="D643" s="59">
        <v>2700</v>
      </c>
      <c r="E643" s="32"/>
    </row>
    <row r="644" spans="2:5" x14ac:dyDescent="0.35">
      <c r="B644" s="26" t="s">
        <v>650</v>
      </c>
      <c r="C644" s="12" t="s">
        <v>1332</v>
      </c>
      <c r="D644" s="59">
        <v>2700</v>
      </c>
      <c r="E644" s="32"/>
    </row>
    <row r="645" spans="2:5" x14ac:dyDescent="0.35">
      <c r="B645" s="26" t="s">
        <v>651</v>
      </c>
      <c r="C645" s="12" t="s">
        <v>1333</v>
      </c>
      <c r="D645" s="59">
        <v>2700</v>
      </c>
      <c r="E645" s="32"/>
    </row>
    <row r="646" spans="2:5" x14ac:dyDescent="0.35">
      <c r="B646" s="26" t="s">
        <v>652</v>
      </c>
      <c r="C646" s="12" t="s">
        <v>1334</v>
      </c>
      <c r="D646" s="59">
        <v>2700</v>
      </c>
      <c r="E646" s="32"/>
    </row>
    <row r="647" spans="2:5" x14ac:dyDescent="0.35">
      <c r="B647" s="26" t="s">
        <v>653</v>
      </c>
      <c r="C647" s="12" t="s">
        <v>1335</v>
      </c>
      <c r="D647" s="59">
        <v>2700</v>
      </c>
      <c r="E647" s="32"/>
    </row>
    <row r="648" spans="2:5" x14ac:dyDescent="0.35">
      <c r="B648" s="26" t="s">
        <v>654</v>
      </c>
      <c r="C648" s="12" t="s">
        <v>1336</v>
      </c>
      <c r="D648" s="59">
        <v>2700</v>
      </c>
      <c r="E648" s="32"/>
    </row>
    <row r="649" spans="2:5" x14ac:dyDescent="0.35">
      <c r="B649" s="26" t="s">
        <v>655</v>
      </c>
      <c r="C649" s="12" t="s">
        <v>1337</v>
      </c>
      <c r="D649" s="59">
        <v>2700</v>
      </c>
      <c r="E649" s="32"/>
    </row>
    <row r="650" spans="2:5" x14ac:dyDescent="0.35">
      <c r="B650" s="26" t="s">
        <v>656</v>
      </c>
      <c r="C650" s="12" t="s">
        <v>1338</v>
      </c>
      <c r="D650" s="59">
        <v>4159.1400000000003</v>
      </c>
      <c r="E650" s="32"/>
    </row>
    <row r="651" spans="2:5" x14ac:dyDescent="0.35">
      <c r="B651" s="26" t="s">
        <v>657</v>
      </c>
      <c r="C651" s="12" t="s">
        <v>1339</v>
      </c>
      <c r="D651" s="59">
        <v>2700</v>
      </c>
      <c r="E651" s="32"/>
    </row>
    <row r="652" spans="2:5" x14ac:dyDescent="0.35">
      <c r="B652" s="26" t="s">
        <v>658</v>
      </c>
      <c r="C652" s="12" t="s">
        <v>1340</v>
      </c>
      <c r="D652" s="59">
        <v>2700</v>
      </c>
      <c r="E652" s="32"/>
    </row>
    <row r="653" spans="2:5" x14ac:dyDescent="0.35">
      <c r="B653" s="26" t="s">
        <v>659</v>
      </c>
      <c r="C653" s="12" t="s">
        <v>1341</v>
      </c>
      <c r="D653" s="59">
        <v>2700</v>
      </c>
      <c r="E653" s="32"/>
    </row>
    <row r="654" spans="2:5" x14ac:dyDescent="0.35">
      <c r="B654" s="26" t="s">
        <v>660</v>
      </c>
      <c r="C654" s="12" t="s">
        <v>1342</v>
      </c>
      <c r="D654" s="59">
        <v>2700</v>
      </c>
      <c r="E654" s="32"/>
    </row>
    <row r="655" spans="2:5" x14ac:dyDescent="0.35">
      <c r="B655" s="26" t="s">
        <v>661</v>
      </c>
      <c r="C655" s="12" t="s">
        <v>1343</v>
      </c>
      <c r="D655" s="59">
        <v>3405.63</v>
      </c>
      <c r="E655" s="32"/>
    </row>
    <row r="656" spans="2:5" x14ac:dyDescent="0.35">
      <c r="B656" s="26" t="s">
        <v>662</v>
      </c>
      <c r="C656" s="12" t="s">
        <v>1344</v>
      </c>
      <c r="D656" s="59">
        <v>2700</v>
      </c>
      <c r="E656" s="32"/>
    </row>
    <row r="657" spans="2:5" x14ac:dyDescent="0.35">
      <c r="B657" s="26" t="s">
        <v>663</v>
      </c>
      <c r="C657" s="12" t="s">
        <v>1345</v>
      </c>
      <c r="D657" s="59">
        <v>6158.085</v>
      </c>
      <c r="E657" s="32"/>
    </row>
    <row r="658" spans="2:5" x14ac:dyDescent="0.35">
      <c r="B658" s="26" t="s">
        <v>664</v>
      </c>
      <c r="C658" s="12" t="s">
        <v>1346</v>
      </c>
      <c r="D658" s="59">
        <v>2700</v>
      </c>
      <c r="E658" s="32"/>
    </row>
    <row r="659" spans="2:5" x14ac:dyDescent="0.35">
      <c r="B659" s="26" t="s">
        <v>665</v>
      </c>
      <c r="C659" s="12" t="s">
        <v>1347</v>
      </c>
      <c r="D659" s="59">
        <v>2700</v>
      </c>
      <c r="E659" s="32"/>
    </row>
    <row r="660" spans="2:5" x14ac:dyDescent="0.35">
      <c r="B660" s="26" t="s">
        <v>666</v>
      </c>
      <c r="C660" s="12" t="s">
        <v>1348</v>
      </c>
      <c r="D660" s="59">
        <v>2700</v>
      </c>
      <c r="E660" s="32"/>
    </row>
    <row r="661" spans="2:5" x14ac:dyDescent="0.35">
      <c r="B661" s="26" t="s">
        <v>667</v>
      </c>
      <c r="C661" s="12" t="s">
        <v>1349</v>
      </c>
      <c r="D661" s="59">
        <v>4972.335</v>
      </c>
      <c r="E661" s="32"/>
    </row>
    <row r="662" spans="2:5" x14ac:dyDescent="0.35">
      <c r="B662" s="26" t="s">
        <v>668</v>
      </c>
      <c r="C662" s="12" t="s">
        <v>1350</v>
      </c>
      <c r="D662" s="59">
        <v>2700</v>
      </c>
      <c r="E662" s="32"/>
    </row>
    <row r="663" spans="2:5" x14ac:dyDescent="0.35">
      <c r="B663" s="26" t="s">
        <v>669</v>
      </c>
      <c r="C663" s="12" t="s">
        <v>1351</v>
      </c>
      <c r="D663" s="59">
        <v>2700</v>
      </c>
      <c r="E663" s="32"/>
    </row>
    <row r="664" spans="2:5" x14ac:dyDescent="0.35">
      <c r="B664" s="26" t="s">
        <v>670</v>
      </c>
      <c r="C664" s="12" t="s">
        <v>1352</v>
      </c>
      <c r="D664" s="59">
        <v>2700</v>
      </c>
      <c r="E664" s="32"/>
    </row>
    <row r="665" spans="2:5" x14ac:dyDescent="0.35">
      <c r="B665" s="26" t="s">
        <v>671</v>
      </c>
      <c r="C665" s="12" t="s">
        <v>1353</v>
      </c>
      <c r="D665" s="59">
        <v>2700</v>
      </c>
      <c r="E665" s="32"/>
    </row>
    <row r="666" spans="2:5" x14ac:dyDescent="0.35">
      <c r="B666" s="26" t="s">
        <v>672</v>
      </c>
      <c r="C666" s="12" t="s">
        <v>1354</v>
      </c>
      <c r="D666" s="59">
        <v>4465.9049999999997</v>
      </c>
      <c r="E666" s="32"/>
    </row>
    <row r="667" spans="2:5" x14ac:dyDescent="0.35">
      <c r="B667" s="26" t="s">
        <v>673</v>
      </c>
      <c r="C667" s="12" t="s">
        <v>1355</v>
      </c>
      <c r="D667" s="59">
        <v>2777.355</v>
      </c>
      <c r="E667" s="32"/>
    </row>
    <row r="668" spans="2:5" x14ac:dyDescent="0.35">
      <c r="B668" s="26" t="s">
        <v>674</v>
      </c>
      <c r="C668" s="12" t="s">
        <v>1356</v>
      </c>
      <c r="D668" s="59">
        <v>2700</v>
      </c>
      <c r="E668" s="32"/>
    </row>
    <row r="669" spans="2:5" x14ac:dyDescent="0.35">
      <c r="B669" s="26" t="s">
        <v>675</v>
      </c>
      <c r="C669" s="12" t="s">
        <v>1358</v>
      </c>
      <c r="D669" s="59">
        <v>4441.55</v>
      </c>
      <c r="E669" s="32"/>
    </row>
    <row r="670" spans="2:5" x14ac:dyDescent="0.35">
      <c r="B670" s="26" t="s">
        <v>676</v>
      </c>
      <c r="C670" s="12" t="s">
        <v>1359</v>
      </c>
      <c r="D670" s="59">
        <v>6229.8</v>
      </c>
      <c r="E670" s="32"/>
    </row>
    <row r="671" spans="2:5" x14ac:dyDescent="0.35">
      <c r="B671" s="26" t="s">
        <v>677</v>
      </c>
      <c r="C671" s="12" t="s">
        <v>1357</v>
      </c>
      <c r="D671" s="59">
        <v>3424</v>
      </c>
      <c r="E671" s="32"/>
    </row>
    <row r="672" spans="2:5" x14ac:dyDescent="0.35">
      <c r="B672" s="26" t="s">
        <v>678</v>
      </c>
      <c r="C672" s="12" t="s">
        <v>1360</v>
      </c>
      <c r="D672" s="59">
        <v>4766.3149999999996</v>
      </c>
      <c r="E672" s="32"/>
    </row>
    <row r="673" spans="2:5" x14ac:dyDescent="0.35">
      <c r="B673" s="26" t="s">
        <v>679</v>
      </c>
      <c r="C673" s="12" t="s">
        <v>1361</v>
      </c>
      <c r="D673" s="59">
        <v>5616.84</v>
      </c>
      <c r="E673" s="32"/>
    </row>
    <row r="674" spans="2:5" x14ac:dyDescent="0.35">
      <c r="B674" s="26" t="s">
        <v>680</v>
      </c>
      <c r="C674" s="12" t="s">
        <v>1362</v>
      </c>
      <c r="D674" s="59">
        <v>2799.6950000000002</v>
      </c>
      <c r="E674" s="32"/>
    </row>
    <row r="675" spans="2:5" x14ac:dyDescent="0.35">
      <c r="B675" s="26" t="s">
        <v>681</v>
      </c>
      <c r="C675" s="12" t="s">
        <v>1363</v>
      </c>
      <c r="D675" s="59">
        <v>4871.4849999999997</v>
      </c>
      <c r="E675" s="32"/>
    </row>
    <row r="676" spans="2:5" x14ac:dyDescent="0.35">
      <c r="B676" s="26"/>
      <c r="D676" s="59"/>
    </row>
    <row r="677" spans="2:5" x14ac:dyDescent="0.35">
      <c r="B677" s="27">
        <v>500304880222</v>
      </c>
      <c r="C677" s="28" t="s">
        <v>1364</v>
      </c>
    </row>
    <row r="678" spans="2:5" x14ac:dyDescent="0.35">
      <c r="B678" s="27" t="s">
        <v>1365</v>
      </c>
      <c r="C678" s="29" t="s">
        <v>1366</v>
      </c>
    </row>
    <row r="679" spans="2:5" x14ac:dyDescent="0.35">
      <c r="B679" s="27">
        <v>342800996069</v>
      </c>
      <c r="C679" s="29" t="s">
        <v>1367</v>
      </c>
    </row>
    <row r="680" spans="2:5" x14ac:dyDescent="0.35">
      <c r="B680" s="30">
        <v>10605880063</v>
      </c>
      <c r="C680" s="29" t="s">
        <v>1368</v>
      </c>
    </row>
    <row r="681" spans="2:5" x14ac:dyDescent="0.35">
      <c r="B681" s="27">
        <v>800000055533</v>
      </c>
      <c r="C681" s="28" t="s">
        <v>1369</v>
      </c>
    </row>
    <row r="682" spans="2:5" x14ac:dyDescent="0.35">
      <c r="B682" s="27">
        <v>800000084185</v>
      </c>
      <c r="C682" s="29" t="s">
        <v>1370</v>
      </c>
    </row>
    <row r="683" spans="2:5" x14ac:dyDescent="0.35">
      <c r="B683" s="27">
        <v>800000084223</v>
      </c>
      <c r="C683" s="29" t="s">
        <v>1371</v>
      </c>
    </row>
    <row r="684" spans="2:5" x14ac:dyDescent="0.35">
      <c r="B684" s="27">
        <v>800000084077</v>
      </c>
      <c r="C684" s="29" t="s">
        <v>1372</v>
      </c>
    </row>
    <row r="685" spans="2:5" x14ac:dyDescent="0.35">
      <c r="B685" s="27">
        <v>800000084074</v>
      </c>
      <c r="C685" s="29" t="s">
        <v>1373</v>
      </c>
    </row>
    <row r="686" spans="2:5" x14ac:dyDescent="0.35">
      <c r="B686" s="28" t="s">
        <v>1374</v>
      </c>
      <c r="C686" s="28" t="s">
        <v>1375</v>
      </c>
    </row>
    <row r="687" spans="2:5" x14ac:dyDescent="0.35">
      <c r="B687" s="27">
        <v>800000084085</v>
      </c>
      <c r="C687" s="28" t="s">
        <v>1376</v>
      </c>
    </row>
    <row r="688" spans="2:5" x14ac:dyDescent="0.35">
      <c r="B688" s="28" t="s">
        <v>1377</v>
      </c>
      <c r="C688" s="29" t="s">
        <v>1378</v>
      </c>
    </row>
    <row r="689" spans="2:3" x14ac:dyDescent="0.35">
      <c r="B689" s="27">
        <v>800000084224</v>
      </c>
      <c r="C689" s="28" t="s">
        <v>1379</v>
      </c>
    </row>
    <row r="690" spans="2:3" x14ac:dyDescent="0.35">
      <c r="B690" s="27">
        <v>310200999413</v>
      </c>
      <c r="C690" s="28" t="s">
        <v>1380</v>
      </c>
    </row>
    <row r="691" spans="2:3" x14ac:dyDescent="0.35">
      <c r="B691" s="27">
        <v>800000084075</v>
      </c>
      <c r="C691" s="28" t="s">
        <v>1381</v>
      </c>
    </row>
    <row r="692" spans="2:3" x14ac:dyDescent="0.35">
      <c r="B692" s="27">
        <v>800000084070</v>
      </c>
      <c r="C692" s="28" t="s">
        <v>1382</v>
      </c>
    </row>
    <row r="693" spans="2:3" x14ac:dyDescent="0.35">
      <c r="B693" s="27">
        <v>800000084081</v>
      </c>
      <c r="C693" s="28" t="s">
        <v>1383</v>
      </c>
    </row>
    <row r="694" spans="2:3" x14ac:dyDescent="0.35">
      <c r="B694" s="27">
        <v>800000084084</v>
      </c>
      <c r="C694" s="28" t="s">
        <v>1384</v>
      </c>
    </row>
    <row r="695" spans="2:3" x14ac:dyDescent="0.35">
      <c r="B695" s="27">
        <v>800000084082</v>
      </c>
      <c r="C695" s="28" t="s">
        <v>1385</v>
      </c>
    </row>
    <row r="696" spans="2:3" x14ac:dyDescent="0.35">
      <c r="B696" s="27">
        <v>800000084073</v>
      </c>
      <c r="C696" s="28" t="s">
        <v>1386</v>
      </c>
    </row>
    <row r="697" spans="2:3" x14ac:dyDescent="0.35">
      <c r="B697" s="27">
        <v>800000084080</v>
      </c>
      <c r="C697" s="28" t="s">
        <v>1387</v>
      </c>
    </row>
    <row r="698" spans="2:3" x14ac:dyDescent="0.35">
      <c r="B698" s="27">
        <v>332200822925</v>
      </c>
      <c r="C698" s="28" t="s">
        <v>1388</v>
      </c>
    </row>
    <row r="699" spans="2:3" x14ac:dyDescent="0.35">
      <c r="B699" s="27">
        <v>800000084076</v>
      </c>
      <c r="C699" s="28" t="s">
        <v>1389</v>
      </c>
    </row>
    <row r="700" spans="2:3" x14ac:dyDescent="0.35">
      <c r="B700" s="27">
        <v>800000084078</v>
      </c>
      <c r="C700" s="28" t="s">
        <v>1390</v>
      </c>
    </row>
    <row r="701" spans="2:3" x14ac:dyDescent="0.35">
      <c r="B701" s="28" t="s">
        <v>1391</v>
      </c>
      <c r="C701" s="28" t="s">
        <v>1392</v>
      </c>
    </row>
    <row r="702" spans="2:3" x14ac:dyDescent="0.35">
      <c r="B702" s="27">
        <v>800000084071</v>
      </c>
      <c r="C702" s="29" t="s">
        <v>1393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FE84-8508-4880-8F8B-FE03DD2DF2D7}">
  <dimension ref="A1:R719"/>
  <sheetViews>
    <sheetView workbookViewId="0">
      <pane ySplit="1" topLeftCell="A23" activePane="bottomLeft" state="frozen"/>
      <selection pane="bottomLeft" activeCell="A2" sqref="A2"/>
    </sheetView>
  </sheetViews>
  <sheetFormatPr defaultRowHeight="14.5" x14ac:dyDescent="0.35"/>
  <cols>
    <col min="1" max="2" width="18" customWidth="1"/>
    <col min="3" max="3" width="41" customWidth="1"/>
    <col min="4" max="18" width="15.453125" customWidth="1"/>
  </cols>
  <sheetData>
    <row r="1" spans="1:18" ht="29" x14ac:dyDescent="0.35">
      <c r="A1" s="81" t="s">
        <v>2973</v>
      </c>
      <c r="B1" s="81" t="s">
        <v>4379</v>
      </c>
      <c r="C1" s="81" t="s">
        <v>2974</v>
      </c>
      <c r="D1" s="200" t="s">
        <v>5055</v>
      </c>
      <c r="E1" s="200" t="s">
        <v>5056</v>
      </c>
      <c r="F1" s="200" t="s">
        <v>2975</v>
      </c>
      <c r="G1" s="200" t="s">
        <v>5057</v>
      </c>
      <c r="H1" s="200" t="s">
        <v>5058</v>
      </c>
      <c r="I1" s="200" t="s">
        <v>2976</v>
      </c>
      <c r="J1" s="200" t="s">
        <v>5059</v>
      </c>
      <c r="K1" s="200" t="s">
        <v>5060</v>
      </c>
      <c r="L1" s="200" t="s">
        <v>2977</v>
      </c>
      <c r="M1" s="200" t="s">
        <v>5061</v>
      </c>
      <c r="N1" s="200" t="s">
        <v>5062</v>
      </c>
      <c r="O1" s="200" t="s">
        <v>2978</v>
      </c>
      <c r="P1" s="200" t="s">
        <v>5063</v>
      </c>
      <c r="Q1" s="200" t="s">
        <v>5064</v>
      </c>
      <c r="R1" s="200" t="s">
        <v>2979</v>
      </c>
    </row>
    <row r="2" spans="1:18" x14ac:dyDescent="0.35">
      <c r="A2" s="97" t="s">
        <v>2980</v>
      </c>
      <c r="B2" s="97" t="s">
        <v>10</v>
      </c>
      <c r="C2" s="97" t="s">
        <v>2981</v>
      </c>
      <c r="D2" s="201">
        <v>0</v>
      </c>
      <c r="E2" s="201">
        <v>592</v>
      </c>
      <c r="F2" s="97">
        <v>592</v>
      </c>
      <c r="G2" s="201">
        <v>0</v>
      </c>
      <c r="H2" s="201">
        <v>574</v>
      </c>
      <c r="I2" s="97">
        <v>574</v>
      </c>
      <c r="J2" s="202">
        <v>0</v>
      </c>
      <c r="K2" s="202">
        <v>526</v>
      </c>
      <c r="L2" s="97">
        <v>526</v>
      </c>
      <c r="M2" s="202">
        <v>0</v>
      </c>
      <c r="N2" s="202">
        <v>631</v>
      </c>
      <c r="O2" s="97">
        <v>631</v>
      </c>
      <c r="P2" s="202">
        <v>0</v>
      </c>
      <c r="Q2" s="202">
        <v>627</v>
      </c>
      <c r="R2" s="97">
        <v>627</v>
      </c>
    </row>
    <row r="3" spans="1:18" x14ac:dyDescent="0.35">
      <c r="A3" s="97" t="s">
        <v>2982</v>
      </c>
      <c r="B3" s="97" t="s">
        <v>11</v>
      </c>
      <c r="C3" s="97" t="s">
        <v>2983</v>
      </c>
      <c r="D3" s="201">
        <v>0</v>
      </c>
      <c r="E3" s="201">
        <v>47</v>
      </c>
      <c r="F3" s="97">
        <v>47</v>
      </c>
      <c r="G3" s="201">
        <v>0</v>
      </c>
      <c r="H3" s="201">
        <v>46</v>
      </c>
      <c r="I3" s="97">
        <v>46</v>
      </c>
      <c r="J3" s="202">
        <v>0</v>
      </c>
      <c r="K3" s="202">
        <v>52</v>
      </c>
      <c r="L3" s="97">
        <v>52</v>
      </c>
      <c r="M3" s="202">
        <v>0</v>
      </c>
      <c r="N3" s="202">
        <v>49</v>
      </c>
      <c r="O3" s="97">
        <v>49</v>
      </c>
      <c r="P3" s="202">
        <v>0</v>
      </c>
      <c r="Q3" s="202">
        <v>52</v>
      </c>
      <c r="R3" s="97">
        <v>52</v>
      </c>
    </row>
    <row r="4" spans="1:18" x14ac:dyDescent="0.35">
      <c r="A4" s="97" t="s">
        <v>2984</v>
      </c>
      <c r="B4" s="97" t="s">
        <v>12</v>
      </c>
      <c r="C4" s="97" t="s">
        <v>2985</v>
      </c>
      <c r="D4" s="201">
        <v>0</v>
      </c>
      <c r="E4" s="201">
        <v>272</v>
      </c>
      <c r="F4" s="97">
        <v>272</v>
      </c>
      <c r="G4" s="201">
        <v>0</v>
      </c>
      <c r="H4" s="201">
        <v>268</v>
      </c>
      <c r="I4" s="97">
        <v>268</v>
      </c>
      <c r="J4" s="202">
        <v>0</v>
      </c>
      <c r="K4" s="202">
        <v>293</v>
      </c>
      <c r="L4" s="97">
        <v>293</v>
      </c>
      <c r="M4" s="202">
        <v>0</v>
      </c>
      <c r="N4" s="202">
        <v>271</v>
      </c>
      <c r="O4" s="97">
        <v>271</v>
      </c>
      <c r="P4" s="202">
        <v>0</v>
      </c>
      <c r="Q4" s="202">
        <v>300</v>
      </c>
      <c r="R4" s="97">
        <v>300</v>
      </c>
    </row>
    <row r="5" spans="1:18" x14ac:dyDescent="0.35">
      <c r="A5" s="97" t="s">
        <v>2986</v>
      </c>
      <c r="B5" s="97" t="s">
        <v>13</v>
      </c>
      <c r="C5" s="97" t="s">
        <v>2987</v>
      </c>
      <c r="D5" s="201">
        <v>0</v>
      </c>
      <c r="E5" s="201">
        <v>125</v>
      </c>
      <c r="F5" s="97">
        <v>125</v>
      </c>
      <c r="G5" s="201">
        <v>0</v>
      </c>
      <c r="H5" s="201">
        <v>128</v>
      </c>
      <c r="I5" s="97">
        <v>128</v>
      </c>
      <c r="J5" s="202">
        <v>0</v>
      </c>
      <c r="K5" s="202">
        <v>137</v>
      </c>
      <c r="L5" s="97">
        <v>137</v>
      </c>
      <c r="M5" s="202">
        <v>0</v>
      </c>
      <c r="N5" s="202">
        <v>137</v>
      </c>
      <c r="O5" s="97">
        <v>137</v>
      </c>
      <c r="P5" s="202">
        <v>0</v>
      </c>
      <c r="Q5" s="202">
        <v>140</v>
      </c>
      <c r="R5" s="97">
        <v>140</v>
      </c>
    </row>
    <row r="6" spans="1:18" x14ac:dyDescent="0.35">
      <c r="A6" s="97" t="s">
        <v>2988</v>
      </c>
      <c r="B6" s="97" t="s">
        <v>14</v>
      </c>
      <c r="C6" s="97" t="s">
        <v>2989</v>
      </c>
      <c r="D6" s="201">
        <v>0</v>
      </c>
      <c r="E6" s="201">
        <v>150</v>
      </c>
      <c r="F6" s="97">
        <v>150</v>
      </c>
      <c r="G6" s="201">
        <v>0</v>
      </c>
      <c r="H6" s="201">
        <v>150</v>
      </c>
      <c r="I6" s="97">
        <v>150</v>
      </c>
      <c r="J6" s="202">
        <v>0</v>
      </c>
      <c r="K6" s="202">
        <v>127</v>
      </c>
      <c r="L6" s="97">
        <v>127</v>
      </c>
      <c r="M6" s="202">
        <v>0</v>
      </c>
      <c r="N6" s="202">
        <v>148</v>
      </c>
      <c r="O6" s="97">
        <v>148</v>
      </c>
      <c r="P6" s="202">
        <v>0</v>
      </c>
      <c r="Q6" s="202">
        <v>145</v>
      </c>
      <c r="R6" s="97">
        <v>145</v>
      </c>
    </row>
    <row r="7" spans="1:18" x14ac:dyDescent="0.35">
      <c r="A7" s="97" t="s">
        <v>2990</v>
      </c>
      <c r="B7" s="97" t="s">
        <v>15</v>
      </c>
      <c r="C7" s="97" t="s">
        <v>2991</v>
      </c>
      <c r="D7" s="201">
        <v>0</v>
      </c>
      <c r="E7" s="201">
        <v>332</v>
      </c>
      <c r="F7" s="97">
        <v>332</v>
      </c>
      <c r="G7" s="201">
        <v>0</v>
      </c>
      <c r="H7" s="201">
        <v>318</v>
      </c>
      <c r="I7" s="97">
        <v>318</v>
      </c>
      <c r="J7" s="202">
        <v>0</v>
      </c>
      <c r="K7" s="202">
        <v>330</v>
      </c>
      <c r="L7" s="97">
        <v>330</v>
      </c>
      <c r="M7" s="202">
        <v>0</v>
      </c>
      <c r="N7" s="202">
        <v>342</v>
      </c>
      <c r="O7" s="97">
        <v>342</v>
      </c>
      <c r="P7" s="202">
        <v>0</v>
      </c>
      <c r="Q7" s="202">
        <v>334</v>
      </c>
      <c r="R7" s="97">
        <v>334</v>
      </c>
    </row>
    <row r="8" spans="1:18" x14ac:dyDescent="0.35">
      <c r="A8" s="97" t="s">
        <v>2992</v>
      </c>
      <c r="B8" s="97" t="s">
        <v>16</v>
      </c>
      <c r="C8" s="97" t="s">
        <v>2993</v>
      </c>
      <c r="D8" s="201">
        <v>0</v>
      </c>
      <c r="E8" s="201">
        <v>37</v>
      </c>
      <c r="F8" s="97">
        <v>37</v>
      </c>
      <c r="G8" s="201">
        <v>0</v>
      </c>
      <c r="H8" s="201">
        <v>38</v>
      </c>
      <c r="I8" s="97">
        <v>38</v>
      </c>
      <c r="J8" s="202">
        <v>0</v>
      </c>
      <c r="K8" s="202">
        <v>38</v>
      </c>
      <c r="L8" s="97">
        <v>38</v>
      </c>
      <c r="M8" s="202">
        <v>0</v>
      </c>
      <c r="N8" s="202">
        <v>45</v>
      </c>
      <c r="O8" s="97">
        <v>45</v>
      </c>
      <c r="P8" s="202">
        <v>0</v>
      </c>
      <c r="Q8" s="202">
        <v>46</v>
      </c>
      <c r="R8" s="97">
        <v>46</v>
      </c>
    </row>
    <row r="9" spans="1:18" x14ac:dyDescent="0.35">
      <c r="A9" s="97" t="s">
        <v>2994</v>
      </c>
      <c r="B9" s="97" t="s">
        <v>17</v>
      </c>
      <c r="C9" s="97" t="s">
        <v>2995</v>
      </c>
      <c r="D9" s="201">
        <v>0</v>
      </c>
      <c r="E9" s="201">
        <v>366</v>
      </c>
      <c r="F9" s="97">
        <v>366</v>
      </c>
      <c r="G9" s="201">
        <v>0</v>
      </c>
      <c r="H9" s="201">
        <v>370</v>
      </c>
      <c r="I9" s="97">
        <v>370</v>
      </c>
      <c r="J9" s="202">
        <v>0</v>
      </c>
      <c r="K9" s="202">
        <v>392</v>
      </c>
      <c r="L9" s="97">
        <v>392</v>
      </c>
      <c r="M9" s="202">
        <v>0</v>
      </c>
      <c r="N9" s="202">
        <v>406</v>
      </c>
      <c r="O9" s="97">
        <v>406</v>
      </c>
      <c r="P9" s="202">
        <v>0</v>
      </c>
      <c r="Q9" s="202">
        <v>404</v>
      </c>
      <c r="R9" s="97">
        <v>404</v>
      </c>
    </row>
    <row r="10" spans="1:18" x14ac:dyDescent="0.35">
      <c r="A10" s="97" t="s">
        <v>2996</v>
      </c>
      <c r="B10" s="97" t="s">
        <v>18</v>
      </c>
      <c r="C10" s="97" t="s">
        <v>2997</v>
      </c>
      <c r="D10" s="201">
        <v>0</v>
      </c>
      <c r="E10" s="201">
        <v>15</v>
      </c>
      <c r="F10" s="97">
        <v>15</v>
      </c>
      <c r="G10" s="201">
        <v>0</v>
      </c>
      <c r="H10" s="201">
        <v>24</v>
      </c>
      <c r="I10" s="97">
        <v>24</v>
      </c>
      <c r="J10" s="202">
        <v>0</v>
      </c>
      <c r="K10" s="202">
        <v>16</v>
      </c>
      <c r="L10" s="97">
        <v>16</v>
      </c>
      <c r="M10" s="202">
        <v>0</v>
      </c>
      <c r="N10" s="202">
        <v>21</v>
      </c>
      <c r="O10" s="97">
        <v>21</v>
      </c>
      <c r="P10" s="202">
        <v>0</v>
      </c>
      <c r="Q10" s="202">
        <v>18</v>
      </c>
      <c r="R10" s="97">
        <v>18</v>
      </c>
    </row>
    <row r="11" spans="1:18" x14ac:dyDescent="0.35">
      <c r="A11" s="97" t="s">
        <v>2998</v>
      </c>
      <c r="B11" s="97" t="s">
        <v>19</v>
      </c>
      <c r="C11" s="97" t="s">
        <v>2999</v>
      </c>
      <c r="D11" s="201">
        <v>0</v>
      </c>
      <c r="E11" s="201">
        <v>357</v>
      </c>
      <c r="F11" s="97">
        <v>357</v>
      </c>
      <c r="G11" s="201">
        <v>0</v>
      </c>
      <c r="H11" s="201">
        <v>356</v>
      </c>
      <c r="I11" s="97">
        <v>356</v>
      </c>
      <c r="J11" s="202">
        <v>0</v>
      </c>
      <c r="K11" s="202">
        <v>362</v>
      </c>
      <c r="L11" s="97">
        <v>362</v>
      </c>
      <c r="M11" s="202">
        <v>0</v>
      </c>
      <c r="N11" s="202">
        <v>368</v>
      </c>
      <c r="O11" s="97">
        <v>368</v>
      </c>
      <c r="P11" s="202">
        <v>0</v>
      </c>
      <c r="Q11" s="202">
        <v>382</v>
      </c>
      <c r="R11" s="97">
        <v>382</v>
      </c>
    </row>
    <row r="12" spans="1:18" x14ac:dyDescent="0.35">
      <c r="A12" s="97" t="s">
        <v>3000</v>
      </c>
      <c r="B12" s="97" t="s">
        <v>20</v>
      </c>
      <c r="C12" s="97" t="s">
        <v>3001</v>
      </c>
      <c r="D12" s="201">
        <v>0</v>
      </c>
      <c r="E12" s="201">
        <v>84</v>
      </c>
      <c r="F12" s="97">
        <v>84</v>
      </c>
      <c r="G12" s="201">
        <v>0</v>
      </c>
      <c r="H12" s="201">
        <v>84</v>
      </c>
      <c r="I12" s="97">
        <v>84</v>
      </c>
      <c r="J12" s="202">
        <v>0</v>
      </c>
      <c r="K12" s="202">
        <v>88</v>
      </c>
      <c r="L12" s="97">
        <v>88</v>
      </c>
      <c r="M12" s="202">
        <v>0</v>
      </c>
      <c r="N12" s="202">
        <v>89</v>
      </c>
      <c r="O12" s="97">
        <v>89</v>
      </c>
      <c r="P12" s="202">
        <v>0</v>
      </c>
      <c r="Q12" s="202">
        <v>87</v>
      </c>
      <c r="R12" s="97">
        <v>87</v>
      </c>
    </row>
    <row r="13" spans="1:18" x14ac:dyDescent="0.35">
      <c r="A13" s="97" t="s">
        <v>3002</v>
      </c>
      <c r="B13" s="97" t="s">
        <v>21</v>
      </c>
      <c r="C13" s="97" t="s">
        <v>3003</v>
      </c>
      <c r="D13" s="201">
        <v>0</v>
      </c>
      <c r="E13" s="201">
        <v>111</v>
      </c>
      <c r="F13" s="97">
        <v>111</v>
      </c>
      <c r="G13" s="201">
        <v>0</v>
      </c>
      <c r="H13" s="201">
        <v>113</v>
      </c>
      <c r="I13" s="97">
        <v>113</v>
      </c>
      <c r="J13" s="202">
        <v>0</v>
      </c>
      <c r="K13" s="202">
        <v>107</v>
      </c>
      <c r="L13" s="97">
        <v>107</v>
      </c>
      <c r="M13" s="202">
        <v>0</v>
      </c>
      <c r="N13" s="202">
        <v>116</v>
      </c>
      <c r="O13" s="97">
        <v>116</v>
      </c>
      <c r="P13" s="202">
        <v>0</v>
      </c>
      <c r="Q13" s="202">
        <v>119</v>
      </c>
      <c r="R13" s="97">
        <v>119</v>
      </c>
    </row>
    <row r="14" spans="1:18" x14ac:dyDescent="0.35">
      <c r="A14" s="97" t="s">
        <v>3004</v>
      </c>
      <c r="B14" s="97" t="s">
        <v>22</v>
      </c>
      <c r="C14" s="97" t="s">
        <v>3005</v>
      </c>
      <c r="D14" s="201">
        <v>0</v>
      </c>
      <c r="E14" s="201">
        <v>25</v>
      </c>
      <c r="F14" s="97">
        <v>25</v>
      </c>
      <c r="G14" s="201">
        <v>0</v>
      </c>
      <c r="H14" s="201">
        <v>35</v>
      </c>
      <c r="I14" s="97">
        <v>35</v>
      </c>
      <c r="J14" s="202">
        <v>0</v>
      </c>
      <c r="K14" s="202">
        <v>37</v>
      </c>
      <c r="L14" s="97">
        <v>37</v>
      </c>
      <c r="M14" s="202">
        <v>0</v>
      </c>
      <c r="N14" s="202">
        <v>49</v>
      </c>
      <c r="O14" s="97">
        <v>49</v>
      </c>
      <c r="P14" s="202">
        <v>0</v>
      </c>
      <c r="Q14" s="202">
        <v>38</v>
      </c>
      <c r="R14" s="97">
        <v>38</v>
      </c>
    </row>
    <row r="15" spans="1:18" x14ac:dyDescent="0.35">
      <c r="A15" s="97" t="s">
        <v>3006</v>
      </c>
      <c r="B15" s="97" t="s">
        <v>23</v>
      </c>
      <c r="C15" s="97" t="s">
        <v>3007</v>
      </c>
      <c r="D15" s="201">
        <v>0</v>
      </c>
      <c r="E15" s="201">
        <v>1</v>
      </c>
      <c r="F15" s="97">
        <v>1</v>
      </c>
      <c r="G15" s="201">
        <v>0</v>
      </c>
      <c r="H15" s="201">
        <v>11</v>
      </c>
      <c r="I15" s="97">
        <v>11</v>
      </c>
      <c r="J15" s="202">
        <v>0</v>
      </c>
      <c r="K15" s="202">
        <v>13</v>
      </c>
      <c r="L15" s="97">
        <v>13</v>
      </c>
      <c r="M15" s="202">
        <v>0</v>
      </c>
      <c r="N15" s="202">
        <v>16</v>
      </c>
      <c r="O15" s="97">
        <v>16</v>
      </c>
      <c r="P15" s="202">
        <v>0</v>
      </c>
      <c r="Q15" s="202">
        <v>19</v>
      </c>
      <c r="R15" s="97">
        <v>19</v>
      </c>
    </row>
    <row r="16" spans="1:18" x14ac:dyDescent="0.35">
      <c r="A16" s="97" t="s">
        <v>3008</v>
      </c>
      <c r="B16" s="97" t="s">
        <v>24</v>
      </c>
      <c r="C16" s="97" t="s">
        <v>3009</v>
      </c>
      <c r="D16" s="201">
        <v>0</v>
      </c>
      <c r="E16" s="201">
        <v>41</v>
      </c>
      <c r="F16" s="97">
        <v>41</v>
      </c>
      <c r="G16" s="201">
        <v>0</v>
      </c>
      <c r="H16" s="201">
        <v>42</v>
      </c>
      <c r="I16" s="97">
        <v>42</v>
      </c>
      <c r="J16" s="202">
        <v>0</v>
      </c>
      <c r="K16" s="202">
        <v>28</v>
      </c>
      <c r="L16" s="97">
        <v>28</v>
      </c>
      <c r="M16" s="202">
        <v>0</v>
      </c>
      <c r="N16" s="202">
        <v>36</v>
      </c>
      <c r="O16" s="97">
        <v>36</v>
      </c>
      <c r="P16" s="202">
        <v>0</v>
      </c>
      <c r="Q16" s="202">
        <v>42</v>
      </c>
      <c r="R16" s="97">
        <v>42</v>
      </c>
    </row>
    <row r="17" spans="1:18" x14ac:dyDescent="0.35">
      <c r="A17" s="97" t="s">
        <v>3010</v>
      </c>
      <c r="B17" s="97" t="s">
        <v>25</v>
      </c>
      <c r="C17" s="97" t="s">
        <v>3011</v>
      </c>
      <c r="D17" s="201">
        <v>0</v>
      </c>
      <c r="E17" s="201">
        <v>25</v>
      </c>
      <c r="F17" s="97">
        <v>25</v>
      </c>
      <c r="G17" s="201">
        <v>0</v>
      </c>
      <c r="H17" s="201">
        <v>22</v>
      </c>
      <c r="I17" s="97">
        <v>22</v>
      </c>
      <c r="J17" s="202">
        <v>0</v>
      </c>
      <c r="K17" s="202">
        <v>24</v>
      </c>
      <c r="L17" s="97">
        <v>24</v>
      </c>
      <c r="M17" s="202">
        <v>0</v>
      </c>
      <c r="N17" s="202">
        <v>18</v>
      </c>
      <c r="O17" s="97">
        <v>18</v>
      </c>
      <c r="P17" s="202">
        <v>0</v>
      </c>
      <c r="Q17" s="202">
        <v>19</v>
      </c>
      <c r="R17" s="97">
        <v>19</v>
      </c>
    </row>
    <row r="18" spans="1:18" x14ac:dyDescent="0.35">
      <c r="A18" s="97" t="s">
        <v>3012</v>
      </c>
      <c r="B18" s="97" t="s">
        <v>26</v>
      </c>
      <c r="C18" s="97" t="s">
        <v>3013</v>
      </c>
      <c r="D18" s="201">
        <v>0</v>
      </c>
      <c r="E18" s="201">
        <v>13</v>
      </c>
      <c r="F18" s="97">
        <v>13</v>
      </c>
      <c r="G18" s="201">
        <v>0</v>
      </c>
      <c r="H18" s="201">
        <v>15</v>
      </c>
      <c r="I18" s="97">
        <v>15</v>
      </c>
      <c r="J18" s="202">
        <v>0</v>
      </c>
      <c r="K18" s="202">
        <v>19</v>
      </c>
      <c r="L18" s="97">
        <v>19</v>
      </c>
      <c r="M18" s="202">
        <v>0</v>
      </c>
      <c r="N18" s="202">
        <v>15</v>
      </c>
      <c r="O18" s="97">
        <v>15</v>
      </c>
      <c r="P18" s="202">
        <v>0</v>
      </c>
      <c r="Q18" s="202">
        <v>18</v>
      </c>
      <c r="R18" s="97">
        <v>18</v>
      </c>
    </row>
    <row r="19" spans="1:18" x14ac:dyDescent="0.35">
      <c r="A19" s="97" t="s">
        <v>3014</v>
      </c>
      <c r="B19" s="97" t="s">
        <v>27</v>
      </c>
      <c r="C19" s="97" t="s">
        <v>3015</v>
      </c>
      <c r="D19" s="201">
        <v>0</v>
      </c>
      <c r="E19" s="201">
        <v>20</v>
      </c>
      <c r="F19" s="97">
        <v>20</v>
      </c>
      <c r="G19" s="201">
        <v>0</v>
      </c>
      <c r="H19" s="201">
        <v>15</v>
      </c>
      <c r="I19" s="97">
        <v>15</v>
      </c>
      <c r="J19" s="202">
        <v>0</v>
      </c>
      <c r="K19" s="202">
        <v>19</v>
      </c>
      <c r="L19" s="97">
        <v>19</v>
      </c>
      <c r="M19" s="202">
        <v>0</v>
      </c>
      <c r="N19" s="202">
        <v>27</v>
      </c>
      <c r="O19" s="97">
        <v>27</v>
      </c>
      <c r="P19" s="202">
        <v>0</v>
      </c>
      <c r="Q19" s="202">
        <v>21</v>
      </c>
      <c r="R19" s="97">
        <v>21</v>
      </c>
    </row>
    <row r="20" spans="1:18" x14ac:dyDescent="0.35">
      <c r="A20" s="97" t="s">
        <v>3016</v>
      </c>
      <c r="B20" s="97" t="s">
        <v>28</v>
      </c>
      <c r="C20" s="97" t="s">
        <v>3017</v>
      </c>
      <c r="D20" s="201">
        <v>0</v>
      </c>
      <c r="E20" s="201">
        <v>40</v>
      </c>
      <c r="F20" s="97">
        <v>40</v>
      </c>
      <c r="G20" s="201">
        <v>0</v>
      </c>
      <c r="H20" s="201">
        <v>45</v>
      </c>
      <c r="I20" s="97">
        <v>45</v>
      </c>
      <c r="J20" s="202">
        <v>0</v>
      </c>
      <c r="K20" s="202">
        <v>49</v>
      </c>
      <c r="L20" s="97">
        <v>49</v>
      </c>
      <c r="M20" s="202">
        <v>0</v>
      </c>
      <c r="N20" s="202">
        <v>40</v>
      </c>
      <c r="O20" s="97">
        <v>40</v>
      </c>
      <c r="P20" s="202">
        <v>0</v>
      </c>
      <c r="Q20" s="202">
        <v>44</v>
      </c>
      <c r="R20" s="97">
        <v>44</v>
      </c>
    </row>
    <row r="21" spans="1:18" x14ac:dyDescent="0.35">
      <c r="A21" s="97" t="s">
        <v>3018</v>
      </c>
      <c r="B21" s="97" t="s">
        <v>29</v>
      </c>
      <c r="C21" s="97" t="s">
        <v>3019</v>
      </c>
      <c r="D21" s="201">
        <v>0</v>
      </c>
      <c r="E21" s="201">
        <v>10</v>
      </c>
      <c r="F21" s="97">
        <v>10</v>
      </c>
      <c r="G21" s="201">
        <v>0</v>
      </c>
      <c r="H21" s="201">
        <v>21</v>
      </c>
      <c r="I21" s="97">
        <v>21</v>
      </c>
      <c r="J21" s="202">
        <v>0</v>
      </c>
      <c r="K21" s="202">
        <v>11</v>
      </c>
      <c r="L21" s="97">
        <v>11</v>
      </c>
      <c r="M21" s="202">
        <v>0</v>
      </c>
      <c r="N21" s="202">
        <v>16</v>
      </c>
      <c r="O21" s="97">
        <v>16</v>
      </c>
      <c r="P21" s="202">
        <v>0</v>
      </c>
      <c r="Q21" s="202">
        <v>14</v>
      </c>
      <c r="R21" s="97">
        <v>14</v>
      </c>
    </row>
    <row r="22" spans="1:18" x14ac:dyDescent="0.35">
      <c r="A22" s="97" t="s">
        <v>3020</v>
      </c>
      <c r="B22" s="97" t="s">
        <v>30</v>
      </c>
      <c r="C22" s="97" t="s">
        <v>3021</v>
      </c>
      <c r="D22" s="201">
        <v>0</v>
      </c>
      <c r="E22" s="201">
        <v>47</v>
      </c>
      <c r="F22" s="97">
        <v>47</v>
      </c>
      <c r="G22" s="201">
        <v>0</v>
      </c>
      <c r="H22" s="201">
        <v>58</v>
      </c>
      <c r="I22" s="97">
        <v>58</v>
      </c>
      <c r="J22" s="202">
        <v>0</v>
      </c>
      <c r="K22" s="202">
        <v>65</v>
      </c>
      <c r="L22" s="97">
        <v>65</v>
      </c>
      <c r="M22" s="202">
        <v>0</v>
      </c>
      <c r="N22" s="202">
        <v>64</v>
      </c>
      <c r="O22" s="97">
        <v>64</v>
      </c>
      <c r="P22" s="202">
        <v>0</v>
      </c>
      <c r="Q22" s="202">
        <v>54</v>
      </c>
      <c r="R22" s="97">
        <v>54</v>
      </c>
    </row>
    <row r="23" spans="1:18" x14ac:dyDescent="0.35">
      <c r="A23" s="97" t="s">
        <v>3022</v>
      </c>
      <c r="B23" s="97" t="s">
        <v>31</v>
      </c>
      <c r="C23" s="97" t="s">
        <v>3023</v>
      </c>
      <c r="D23" s="201">
        <v>0</v>
      </c>
      <c r="E23" s="201">
        <v>24</v>
      </c>
      <c r="F23" s="97">
        <v>24</v>
      </c>
      <c r="G23" s="201">
        <v>0</v>
      </c>
      <c r="H23" s="201">
        <v>26</v>
      </c>
      <c r="I23" s="97">
        <v>26</v>
      </c>
      <c r="J23" s="202">
        <v>0</v>
      </c>
      <c r="K23" s="202">
        <v>26</v>
      </c>
      <c r="L23" s="97">
        <v>26</v>
      </c>
      <c r="M23" s="202">
        <v>0</v>
      </c>
      <c r="N23" s="202">
        <v>25</v>
      </c>
      <c r="O23" s="97">
        <v>25</v>
      </c>
      <c r="P23" s="202">
        <v>0</v>
      </c>
      <c r="Q23" s="202">
        <v>20</v>
      </c>
      <c r="R23" s="97">
        <v>20</v>
      </c>
    </row>
    <row r="24" spans="1:18" x14ac:dyDescent="0.35">
      <c r="A24" s="97" t="s">
        <v>3024</v>
      </c>
      <c r="B24" s="97" t="s">
        <v>32</v>
      </c>
      <c r="C24" s="97" t="s">
        <v>3025</v>
      </c>
      <c r="D24" s="201">
        <v>0</v>
      </c>
      <c r="E24" s="201">
        <v>68</v>
      </c>
      <c r="F24" s="97">
        <v>68</v>
      </c>
      <c r="G24" s="201">
        <v>0</v>
      </c>
      <c r="H24" s="201">
        <v>83</v>
      </c>
      <c r="I24" s="97">
        <v>83</v>
      </c>
      <c r="J24" s="202">
        <v>0</v>
      </c>
      <c r="K24" s="202">
        <v>65</v>
      </c>
      <c r="L24" s="97">
        <v>65</v>
      </c>
      <c r="M24" s="202">
        <v>0</v>
      </c>
      <c r="N24" s="202">
        <v>71</v>
      </c>
      <c r="O24" s="97">
        <v>71</v>
      </c>
      <c r="P24" s="202">
        <v>0</v>
      </c>
      <c r="Q24" s="202">
        <v>61</v>
      </c>
      <c r="R24" s="97">
        <v>61</v>
      </c>
    </row>
    <row r="25" spans="1:18" x14ac:dyDescent="0.35">
      <c r="A25" s="97" t="s">
        <v>3026</v>
      </c>
      <c r="B25" s="97" t="s">
        <v>33</v>
      </c>
      <c r="C25" s="97" t="s">
        <v>3027</v>
      </c>
      <c r="D25" s="201">
        <v>0</v>
      </c>
      <c r="E25" s="201">
        <v>58</v>
      </c>
      <c r="F25" s="97">
        <v>58</v>
      </c>
      <c r="G25" s="201">
        <v>0</v>
      </c>
      <c r="H25" s="201">
        <v>39</v>
      </c>
      <c r="I25" s="97">
        <v>39</v>
      </c>
      <c r="J25" s="202">
        <v>0</v>
      </c>
      <c r="K25" s="202">
        <v>50</v>
      </c>
      <c r="L25" s="97">
        <v>50</v>
      </c>
      <c r="M25" s="202">
        <v>0</v>
      </c>
      <c r="N25" s="202">
        <v>49</v>
      </c>
      <c r="O25" s="97">
        <v>49</v>
      </c>
      <c r="P25" s="202">
        <v>0</v>
      </c>
      <c r="Q25" s="202">
        <v>62</v>
      </c>
      <c r="R25" s="97">
        <v>62</v>
      </c>
    </row>
    <row r="26" spans="1:18" x14ac:dyDescent="0.35">
      <c r="A26" s="97" t="s">
        <v>3028</v>
      </c>
      <c r="B26" s="97" t="s">
        <v>34</v>
      </c>
      <c r="C26" s="97" t="s">
        <v>2285</v>
      </c>
      <c r="D26" s="201">
        <v>0</v>
      </c>
      <c r="E26" s="201">
        <v>81</v>
      </c>
      <c r="F26" s="97">
        <v>81</v>
      </c>
      <c r="G26" s="201">
        <v>0</v>
      </c>
      <c r="H26" s="201">
        <v>102</v>
      </c>
      <c r="I26" s="97">
        <v>102</v>
      </c>
      <c r="J26" s="202">
        <v>0</v>
      </c>
      <c r="K26" s="202">
        <v>84</v>
      </c>
      <c r="L26" s="97">
        <v>84</v>
      </c>
      <c r="M26" s="202">
        <v>0</v>
      </c>
      <c r="N26" s="202">
        <v>90</v>
      </c>
      <c r="O26" s="97">
        <v>90</v>
      </c>
      <c r="P26" s="202">
        <v>0</v>
      </c>
      <c r="Q26" s="202">
        <v>95</v>
      </c>
      <c r="R26" s="97">
        <v>95</v>
      </c>
    </row>
    <row r="27" spans="1:18" x14ac:dyDescent="0.35">
      <c r="A27" s="97" t="s">
        <v>3029</v>
      </c>
      <c r="B27" s="97" t="s">
        <v>35</v>
      </c>
      <c r="C27" s="97" t="s">
        <v>3030</v>
      </c>
      <c r="D27" s="201">
        <v>0</v>
      </c>
      <c r="E27" s="201">
        <v>450</v>
      </c>
      <c r="F27" s="97">
        <v>450</v>
      </c>
      <c r="G27" s="201">
        <v>0</v>
      </c>
      <c r="H27" s="201">
        <v>405</v>
      </c>
      <c r="I27" s="97">
        <v>405</v>
      </c>
      <c r="J27" s="202">
        <v>0</v>
      </c>
      <c r="K27" s="202">
        <v>345</v>
      </c>
      <c r="L27" s="97">
        <v>345</v>
      </c>
      <c r="M27" s="202">
        <v>0</v>
      </c>
      <c r="N27" s="202">
        <v>480</v>
      </c>
      <c r="O27" s="97">
        <v>480</v>
      </c>
      <c r="P27" s="202">
        <v>0</v>
      </c>
      <c r="Q27" s="202">
        <v>490</v>
      </c>
      <c r="R27" s="97">
        <v>490</v>
      </c>
    </row>
    <row r="28" spans="1:18" x14ac:dyDescent="0.35">
      <c r="A28" s="97" t="s">
        <v>3031</v>
      </c>
      <c r="B28" s="97" t="s">
        <v>36</v>
      </c>
      <c r="C28" s="97" t="s">
        <v>3032</v>
      </c>
      <c r="D28" s="201">
        <v>0</v>
      </c>
      <c r="E28" s="201">
        <v>40</v>
      </c>
      <c r="F28" s="97">
        <v>40</v>
      </c>
      <c r="G28" s="201">
        <v>0</v>
      </c>
      <c r="H28" s="201">
        <v>51</v>
      </c>
      <c r="I28" s="97">
        <v>51</v>
      </c>
      <c r="J28" s="202">
        <v>0</v>
      </c>
      <c r="K28" s="202">
        <v>40</v>
      </c>
      <c r="L28" s="97">
        <v>40</v>
      </c>
      <c r="M28" s="202">
        <v>0</v>
      </c>
      <c r="N28" s="202">
        <v>40</v>
      </c>
      <c r="O28" s="97">
        <v>40</v>
      </c>
      <c r="P28" s="202">
        <v>0</v>
      </c>
      <c r="Q28" s="202">
        <v>49</v>
      </c>
      <c r="R28" s="97">
        <v>49</v>
      </c>
    </row>
    <row r="29" spans="1:18" x14ac:dyDescent="0.35">
      <c r="A29" s="97" t="s">
        <v>3033</v>
      </c>
      <c r="B29" s="97" t="s">
        <v>37</v>
      </c>
      <c r="C29" s="97" t="s">
        <v>3034</v>
      </c>
      <c r="D29" s="201">
        <v>0</v>
      </c>
      <c r="E29" s="201">
        <v>113</v>
      </c>
      <c r="F29" s="97">
        <v>113</v>
      </c>
      <c r="G29" s="201">
        <v>0</v>
      </c>
      <c r="H29" s="201">
        <v>116</v>
      </c>
      <c r="I29" s="97">
        <v>116</v>
      </c>
      <c r="J29" s="202">
        <v>0</v>
      </c>
      <c r="K29" s="202">
        <v>119</v>
      </c>
      <c r="L29" s="97">
        <v>119</v>
      </c>
      <c r="M29" s="202">
        <v>0</v>
      </c>
      <c r="N29" s="202">
        <v>119</v>
      </c>
      <c r="O29" s="97">
        <v>119</v>
      </c>
      <c r="P29" s="202">
        <v>0</v>
      </c>
      <c r="Q29" s="202">
        <v>117</v>
      </c>
      <c r="R29" s="97">
        <v>117</v>
      </c>
    </row>
    <row r="30" spans="1:18" x14ac:dyDescent="0.35">
      <c r="A30" s="97" t="s">
        <v>3035</v>
      </c>
      <c r="B30" s="97" t="s">
        <v>38</v>
      </c>
      <c r="C30" s="97" t="s">
        <v>3036</v>
      </c>
      <c r="D30" s="201">
        <v>0</v>
      </c>
      <c r="E30" s="201">
        <v>122</v>
      </c>
      <c r="F30" s="97">
        <v>122</v>
      </c>
      <c r="G30" s="201">
        <v>0</v>
      </c>
      <c r="H30" s="201">
        <v>110</v>
      </c>
      <c r="I30" s="97">
        <v>110</v>
      </c>
      <c r="J30" s="202">
        <v>0</v>
      </c>
      <c r="K30" s="202">
        <v>109</v>
      </c>
      <c r="L30" s="97">
        <v>109</v>
      </c>
      <c r="M30" s="202">
        <v>0</v>
      </c>
      <c r="N30" s="202">
        <v>139</v>
      </c>
      <c r="O30" s="97">
        <v>139</v>
      </c>
      <c r="P30" s="202">
        <v>0</v>
      </c>
      <c r="Q30" s="202">
        <v>141</v>
      </c>
      <c r="R30" s="97">
        <v>141</v>
      </c>
    </row>
    <row r="31" spans="1:18" x14ac:dyDescent="0.35">
      <c r="A31" s="97" t="s">
        <v>3037</v>
      </c>
      <c r="B31" s="97" t="s">
        <v>39</v>
      </c>
      <c r="C31" s="97" t="s">
        <v>3038</v>
      </c>
      <c r="D31" s="201">
        <v>0</v>
      </c>
      <c r="E31" s="201">
        <v>238</v>
      </c>
      <c r="F31" s="97">
        <v>238</v>
      </c>
      <c r="G31" s="201">
        <v>0</v>
      </c>
      <c r="H31" s="201">
        <v>241</v>
      </c>
      <c r="I31" s="97">
        <v>241</v>
      </c>
      <c r="J31" s="202">
        <v>0</v>
      </c>
      <c r="K31" s="202">
        <v>235</v>
      </c>
      <c r="L31" s="97">
        <v>235</v>
      </c>
      <c r="M31" s="202">
        <v>0</v>
      </c>
      <c r="N31" s="202">
        <v>263</v>
      </c>
      <c r="O31" s="97">
        <v>263</v>
      </c>
      <c r="P31" s="202">
        <v>0</v>
      </c>
      <c r="Q31" s="202">
        <v>252</v>
      </c>
      <c r="R31" s="97">
        <v>252</v>
      </c>
    </row>
    <row r="32" spans="1:18" x14ac:dyDescent="0.35">
      <c r="A32" s="97" t="s">
        <v>3039</v>
      </c>
      <c r="B32" s="97" t="s">
        <v>40</v>
      </c>
      <c r="C32" s="97" t="s">
        <v>3040</v>
      </c>
      <c r="D32" s="201">
        <v>0</v>
      </c>
      <c r="E32" s="201">
        <v>54</v>
      </c>
      <c r="F32" s="97">
        <v>54</v>
      </c>
      <c r="G32" s="201">
        <v>0</v>
      </c>
      <c r="H32" s="201">
        <v>38</v>
      </c>
      <c r="I32" s="97">
        <v>38</v>
      </c>
      <c r="J32" s="202">
        <v>0</v>
      </c>
      <c r="K32" s="202">
        <v>26</v>
      </c>
      <c r="L32" s="97">
        <v>26</v>
      </c>
      <c r="M32" s="202">
        <v>0</v>
      </c>
      <c r="N32" s="202">
        <v>28</v>
      </c>
      <c r="O32" s="97">
        <v>28</v>
      </c>
      <c r="P32" s="202">
        <v>0</v>
      </c>
      <c r="Q32" s="202">
        <v>27</v>
      </c>
      <c r="R32" s="97">
        <v>27</v>
      </c>
    </row>
    <row r="33" spans="1:18" x14ac:dyDescent="0.35">
      <c r="A33" s="97" t="s">
        <v>3041</v>
      </c>
      <c r="B33" s="97" t="s">
        <v>41</v>
      </c>
      <c r="C33" s="97" t="s">
        <v>3042</v>
      </c>
      <c r="D33" s="201">
        <v>0</v>
      </c>
      <c r="E33" s="201">
        <v>93</v>
      </c>
      <c r="F33" s="97">
        <v>93</v>
      </c>
      <c r="G33" s="201">
        <v>0</v>
      </c>
      <c r="H33" s="201">
        <v>99</v>
      </c>
      <c r="I33" s="97">
        <v>99</v>
      </c>
      <c r="J33" s="202">
        <v>0</v>
      </c>
      <c r="K33" s="202">
        <v>108</v>
      </c>
      <c r="L33" s="97">
        <v>108</v>
      </c>
      <c r="M33" s="202">
        <v>0</v>
      </c>
      <c r="N33" s="202">
        <v>117</v>
      </c>
      <c r="O33" s="97">
        <v>117</v>
      </c>
      <c r="P33" s="202">
        <v>0</v>
      </c>
      <c r="Q33" s="202">
        <v>102</v>
      </c>
      <c r="R33" s="97">
        <v>102</v>
      </c>
    </row>
    <row r="34" spans="1:18" x14ac:dyDescent="0.35">
      <c r="A34" s="97" t="s">
        <v>3043</v>
      </c>
      <c r="B34" s="97" t="s">
        <v>42</v>
      </c>
      <c r="C34" s="97" t="s">
        <v>2294</v>
      </c>
      <c r="D34" s="201">
        <v>0</v>
      </c>
      <c r="E34" s="201">
        <v>300</v>
      </c>
      <c r="F34" s="97">
        <v>300</v>
      </c>
      <c r="G34" s="201">
        <v>0</v>
      </c>
      <c r="H34" s="201">
        <v>256</v>
      </c>
      <c r="I34" s="97">
        <v>256</v>
      </c>
      <c r="J34" s="202">
        <v>0</v>
      </c>
      <c r="K34" s="202">
        <v>241</v>
      </c>
      <c r="L34" s="97">
        <v>241</v>
      </c>
      <c r="M34" s="202">
        <v>0</v>
      </c>
      <c r="N34" s="202">
        <v>278</v>
      </c>
      <c r="O34" s="97">
        <v>278</v>
      </c>
      <c r="P34" s="202">
        <v>0</v>
      </c>
      <c r="Q34" s="202">
        <v>269</v>
      </c>
      <c r="R34" s="97">
        <v>269</v>
      </c>
    </row>
    <row r="35" spans="1:18" x14ac:dyDescent="0.35">
      <c r="A35" s="97" t="s">
        <v>3044</v>
      </c>
      <c r="B35" s="97" t="s">
        <v>43</v>
      </c>
      <c r="C35" s="97" t="s">
        <v>3045</v>
      </c>
      <c r="D35" s="201">
        <v>0</v>
      </c>
      <c r="E35" s="201">
        <v>170</v>
      </c>
      <c r="F35" s="97">
        <v>170</v>
      </c>
      <c r="G35" s="201">
        <v>0</v>
      </c>
      <c r="H35" s="201">
        <v>160</v>
      </c>
      <c r="I35" s="97">
        <v>160</v>
      </c>
      <c r="J35" s="202">
        <v>0</v>
      </c>
      <c r="K35" s="202">
        <v>115</v>
      </c>
      <c r="L35" s="97">
        <v>115</v>
      </c>
      <c r="M35" s="202">
        <v>0</v>
      </c>
      <c r="N35" s="202">
        <v>182</v>
      </c>
      <c r="O35" s="97">
        <v>182</v>
      </c>
      <c r="P35" s="202">
        <v>0</v>
      </c>
      <c r="Q35" s="202">
        <v>159</v>
      </c>
      <c r="R35" s="97">
        <v>159</v>
      </c>
    </row>
    <row r="36" spans="1:18" x14ac:dyDescent="0.35">
      <c r="A36" s="97" t="s">
        <v>3046</v>
      </c>
      <c r="B36" s="97" t="s">
        <v>44</v>
      </c>
      <c r="C36" s="97" t="s">
        <v>3047</v>
      </c>
      <c r="D36" s="201">
        <v>0</v>
      </c>
      <c r="E36" s="201">
        <v>247</v>
      </c>
      <c r="F36" s="97">
        <v>247</v>
      </c>
      <c r="G36" s="201">
        <v>0</v>
      </c>
      <c r="H36" s="201">
        <v>230</v>
      </c>
      <c r="I36" s="97">
        <v>230</v>
      </c>
      <c r="J36" s="202">
        <v>0</v>
      </c>
      <c r="K36" s="202">
        <v>218</v>
      </c>
      <c r="L36" s="97">
        <v>218</v>
      </c>
      <c r="M36" s="202">
        <v>0</v>
      </c>
      <c r="N36" s="202">
        <v>265</v>
      </c>
      <c r="O36" s="97">
        <v>265</v>
      </c>
      <c r="P36" s="202">
        <v>0</v>
      </c>
      <c r="Q36" s="202">
        <v>253</v>
      </c>
      <c r="R36" s="97">
        <v>253</v>
      </c>
    </row>
    <row r="37" spans="1:18" x14ac:dyDescent="0.35">
      <c r="A37" s="97" t="s">
        <v>3048</v>
      </c>
      <c r="B37" s="97" t="s">
        <v>45</v>
      </c>
      <c r="C37" s="97" t="s">
        <v>3049</v>
      </c>
      <c r="D37" s="201">
        <v>0</v>
      </c>
      <c r="E37" s="201">
        <v>131</v>
      </c>
      <c r="F37" s="97">
        <v>131</v>
      </c>
      <c r="G37" s="201">
        <v>0</v>
      </c>
      <c r="H37" s="201">
        <v>115</v>
      </c>
      <c r="I37" s="97">
        <v>115</v>
      </c>
      <c r="J37" s="202">
        <v>0</v>
      </c>
      <c r="K37" s="202">
        <v>107</v>
      </c>
      <c r="L37" s="97">
        <v>107</v>
      </c>
      <c r="M37" s="202">
        <v>0</v>
      </c>
      <c r="N37" s="202">
        <v>121</v>
      </c>
      <c r="O37" s="97">
        <v>121</v>
      </c>
      <c r="P37" s="202">
        <v>0</v>
      </c>
      <c r="Q37" s="202">
        <v>116</v>
      </c>
      <c r="R37" s="97">
        <v>116</v>
      </c>
    </row>
    <row r="38" spans="1:18" x14ac:dyDescent="0.35">
      <c r="A38" s="97" t="s">
        <v>3050</v>
      </c>
      <c r="B38" s="97" t="s">
        <v>46</v>
      </c>
      <c r="C38" s="97" t="s">
        <v>3051</v>
      </c>
      <c r="D38" s="201">
        <v>0</v>
      </c>
      <c r="E38" s="201">
        <v>17</v>
      </c>
      <c r="F38" s="97">
        <v>17</v>
      </c>
      <c r="G38" s="201">
        <v>0</v>
      </c>
      <c r="H38" s="201">
        <v>8</v>
      </c>
      <c r="I38" s="97">
        <v>8</v>
      </c>
      <c r="J38" s="202">
        <v>0</v>
      </c>
      <c r="K38" s="202">
        <v>13</v>
      </c>
      <c r="L38" s="97">
        <v>13</v>
      </c>
      <c r="M38" s="202">
        <v>0</v>
      </c>
      <c r="N38" s="202">
        <v>14</v>
      </c>
      <c r="O38" s="97">
        <v>14</v>
      </c>
      <c r="P38" s="202">
        <v>0</v>
      </c>
      <c r="Q38" s="202">
        <v>16</v>
      </c>
      <c r="R38" s="97">
        <v>16</v>
      </c>
    </row>
    <row r="39" spans="1:18" x14ac:dyDescent="0.35">
      <c r="A39" s="97" t="s">
        <v>3052</v>
      </c>
      <c r="B39" s="97" t="s">
        <v>47</v>
      </c>
      <c r="C39" s="97" t="s">
        <v>3053</v>
      </c>
      <c r="D39" s="201">
        <v>0</v>
      </c>
      <c r="E39" s="201">
        <v>60</v>
      </c>
      <c r="F39" s="97">
        <v>60</v>
      </c>
      <c r="G39" s="201">
        <v>0</v>
      </c>
      <c r="H39" s="201">
        <v>84</v>
      </c>
      <c r="I39" s="97">
        <v>84</v>
      </c>
      <c r="J39" s="202">
        <v>0</v>
      </c>
      <c r="K39" s="202">
        <v>60</v>
      </c>
      <c r="L39" s="97">
        <v>60</v>
      </c>
      <c r="M39" s="202">
        <v>0</v>
      </c>
      <c r="N39" s="202">
        <v>67</v>
      </c>
      <c r="O39" s="97">
        <v>67</v>
      </c>
      <c r="P39" s="202">
        <v>0</v>
      </c>
      <c r="Q39" s="202">
        <v>89</v>
      </c>
      <c r="R39" s="97">
        <v>89</v>
      </c>
    </row>
    <row r="40" spans="1:18" x14ac:dyDescent="0.35">
      <c r="A40" s="97" t="s">
        <v>3054</v>
      </c>
      <c r="B40" s="97" t="s">
        <v>48</v>
      </c>
      <c r="C40" s="97" t="s">
        <v>3055</v>
      </c>
      <c r="D40" s="201">
        <v>0</v>
      </c>
      <c r="E40" s="201">
        <v>31</v>
      </c>
      <c r="F40" s="97">
        <v>31</v>
      </c>
      <c r="G40" s="201">
        <v>0</v>
      </c>
      <c r="H40" s="201">
        <v>29</v>
      </c>
      <c r="I40" s="97">
        <v>29</v>
      </c>
      <c r="J40" s="202">
        <v>0</v>
      </c>
      <c r="K40" s="202">
        <v>46</v>
      </c>
      <c r="L40" s="97">
        <v>46</v>
      </c>
      <c r="M40" s="202">
        <v>0</v>
      </c>
      <c r="N40" s="202">
        <v>34</v>
      </c>
      <c r="O40" s="97">
        <v>34</v>
      </c>
      <c r="P40" s="202">
        <v>0</v>
      </c>
      <c r="Q40" s="202">
        <v>41</v>
      </c>
      <c r="R40" s="97">
        <v>41</v>
      </c>
    </row>
    <row r="41" spans="1:18" x14ac:dyDescent="0.35">
      <c r="A41" s="97" t="s">
        <v>3056</v>
      </c>
      <c r="B41" s="97" t="s">
        <v>49</v>
      </c>
      <c r="C41" s="97" t="s">
        <v>3057</v>
      </c>
      <c r="D41" s="201">
        <v>0</v>
      </c>
      <c r="E41" s="201">
        <v>42</v>
      </c>
      <c r="F41" s="97">
        <v>42</v>
      </c>
      <c r="G41" s="201">
        <v>0</v>
      </c>
      <c r="H41" s="201">
        <v>37</v>
      </c>
      <c r="I41" s="97">
        <v>37</v>
      </c>
      <c r="J41" s="202">
        <v>0</v>
      </c>
      <c r="K41" s="202">
        <v>46</v>
      </c>
      <c r="L41" s="97">
        <v>46</v>
      </c>
      <c r="M41" s="202">
        <v>0</v>
      </c>
      <c r="N41" s="202">
        <v>41</v>
      </c>
      <c r="O41" s="97">
        <v>41</v>
      </c>
      <c r="P41" s="202">
        <v>0</v>
      </c>
      <c r="Q41" s="202">
        <v>44</v>
      </c>
      <c r="R41" s="97">
        <v>44</v>
      </c>
    </row>
    <row r="42" spans="1:18" x14ac:dyDescent="0.35">
      <c r="A42" s="97" t="s">
        <v>3058</v>
      </c>
      <c r="B42" s="97" t="s">
        <v>50</v>
      </c>
      <c r="C42" s="97" t="s">
        <v>3059</v>
      </c>
      <c r="D42" s="201">
        <v>0</v>
      </c>
      <c r="E42" s="201">
        <v>34</v>
      </c>
      <c r="F42" s="97">
        <v>34</v>
      </c>
      <c r="G42" s="201">
        <v>0</v>
      </c>
      <c r="H42" s="201">
        <v>30</v>
      </c>
      <c r="I42" s="97">
        <v>30</v>
      </c>
      <c r="J42" s="202">
        <v>0</v>
      </c>
      <c r="K42" s="202">
        <v>23</v>
      </c>
      <c r="L42" s="97">
        <v>23</v>
      </c>
      <c r="M42" s="202">
        <v>0</v>
      </c>
      <c r="N42" s="202">
        <v>41</v>
      </c>
      <c r="O42" s="97">
        <v>41</v>
      </c>
      <c r="P42" s="202">
        <v>0</v>
      </c>
      <c r="Q42" s="202">
        <v>25</v>
      </c>
      <c r="R42" s="97">
        <v>25</v>
      </c>
    </row>
    <row r="43" spans="1:18" x14ac:dyDescent="0.35">
      <c r="A43" s="97" t="s">
        <v>3060</v>
      </c>
      <c r="B43" s="97" t="s">
        <v>51</v>
      </c>
      <c r="C43" s="97" t="s">
        <v>3061</v>
      </c>
      <c r="D43" s="201">
        <v>0</v>
      </c>
      <c r="E43" s="201">
        <v>41</v>
      </c>
      <c r="F43" s="97">
        <v>41</v>
      </c>
      <c r="G43" s="201">
        <v>0</v>
      </c>
      <c r="H43" s="201">
        <v>47</v>
      </c>
      <c r="I43" s="97">
        <v>47</v>
      </c>
      <c r="J43" s="202">
        <v>0</v>
      </c>
      <c r="K43" s="202">
        <v>68</v>
      </c>
      <c r="L43" s="97">
        <v>68</v>
      </c>
      <c r="M43" s="202">
        <v>0</v>
      </c>
      <c r="N43" s="202">
        <v>68</v>
      </c>
      <c r="O43" s="97">
        <v>68</v>
      </c>
      <c r="P43" s="202">
        <v>0</v>
      </c>
      <c r="Q43" s="202">
        <v>55</v>
      </c>
      <c r="R43" s="97">
        <v>55</v>
      </c>
    </row>
    <row r="44" spans="1:18" x14ac:dyDescent="0.35">
      <c r="A44" s="97" t="s">
        <v>3062</v>
      </c>
      <c r="B44" s="97" t="s">
        <v>52</v>
      </c>
      <c r="C44" s="97" t="s">
        <v>3063</v>
      </c>
      <c r="D44" s="201">
        <v>0</v>
      </c>
      <c r="E44" s="201">
        <v>153</v>
      </c>
      <c r="F44" s="97">
        <v>153</v>
      </c>
      <c r="G44" s="201">
        <v>0</v>
      </c>
      <c r="H44" s="201">
        <v>158</v>
      </c>
      <c r="I44" s="97">
        <v>158</v>
      </c>
      <c r="J44" s="202">
        <v>0</v>
      </c>
      <c r="K44" s="202">
        <v>147</v>
      </c>
      <c r="L44" s="97">
        <v>147</v>
      </c>
      <c r="M44" s="202">
        <v>0</v>
      </c>
      <c r="N44" s="202">
        <v>168</v>
      </c>
      <c r="O44" s="97">
        <v>168</v>
      </c>
      <c r="P44" s="202">
        <v>0</v>
      </c>
      <c r="Q44" s="202">
        <v>145</v>
      </c>
      <c r="R44" s="97">
        <v>145</v>
      </c>
    </row>
    <row r="45" spans="1:18" x14ac:dyDescent="0.35">
      <c r="A45" s="97" t="s">
        <v>3064</v>
      </c>
      <c r="B45" s="97" t="s">
        <v>53</v>
      </c>
      <c r="C45" s="97" t="s">
        <v>3065</v>
      </c>
      <c r="D45" s="201">
        <v>0</v>
      </c>
      <c r="E45" s="201">
        <v>80</v>
      </c>
      <c r="F45" s="97">
        <v>80</v>
      </c>
      <c r="G45" s="201">
        <v>0</v>
      </c>
      <c r="H45" s="201">
        <v>86</v>
      </c>
      <c r="I45" s="97">
        <v>86</v>
      </c>
      <c r="J45" s="202">
        <v>0</v>
      </c>
      <c r="K45" s="202">
        <v>63</v>
      </c>
      <c r="L45" s="97">
        <v>63</v>
      </c>
      <c r="M45" s="202">
        <v>0</v>
      </c>
      <c r="N45" s="202">
        <v>93</v>
      </c>
      <c r="O45" s="97">
        <v>93</v>
      </c>
      <c r="P45" s="202">
        <v>0</v>
      </c>
      <c r="Q45" s="202">
        <v>95</v>
      </c>
      <c r="R45" s="97">
        <v>95</v>
      </c>
    </row>
    <row r="46" spans="1:18" x14ac:dyDescent="0.35">
      <c r="A46" s="97" t="s">
        <v>3066</v>
      </c>
      <c r="B46" s="97" t="s">
        <v>54</v>
      </c>
      <c r="C46" s="97" t="s">
        <v>3067</v>
      </c>
      <c r="D46" s="201">
        <v>0</v>
      </c>
      <c r="E46" s="201">
        <v>60</v>
      </c>
      <c r="F46" s="97">
        <v>60</v>
      </c>
      <c r="G46" s="201">
        <v>0</v>
      </c>
      <c r="H46" s="201">
        <v>75</v>
      </c>
      <c r="I46" s="97">
        <v>75</v>
      </c>
      <c r="J46" s="202">
        <v>0</v>
      </c>
      <c r="K46" s="202">
        <v>50</v>
      </c>
      <c r="L46" s="97">
        <v>50</v>
      </c>
      <c r="M46" s="202">
        <v>0</v>
      </c>
      <c r="N46" s="202">
        <v>72</v>
      </c>
      <c r="O46" s="97">
        <v>72</v>
      </c>
      <c r="P46" s="202">
        <v>0</v>
      </c>
      <c r="Q46" s="202">
        <v>71</v>
      </c>
      <c r="R46" s="97">
        <v>71</v>
      </c>
    </row>
    <row r="47" spans="1:18" x14ac:dyDescent="0.35">
      <c r="A47" s="97" t="s">
        <v>3068</v>
      </c>
      <c r="B47" s="97" t="s">
        <v>55</v>
      </c>
      <c r="C47" s="97" t="s">
        <v>3069</v>
      </c>
      <c r="D47" s="201">
        <v>0</v>
      </c>
      <c r="E47" s="201">
        <v>54</v>
      </c>
      <c r="F47" s="97">
        <v>54</v>
      </c>
      <c r="G47" s="201">
        <v>0</v>
      </c>
      <c r="H47" s="201">
        <v>55</v>
      </c>
      <c r="I47" s="97">
        <v>55</v>
      </c>
      <c r="J47" s="202">
        <v>0</v>
      </c>
      <c r="K47" s="202">
        <v>53</v>
      </c>
      <c r="L47" s="97">
        <v>53</v>
      </c>
      <c r="M47" s="202">
        <v>0</v>
      </c>
      <c r="N47" s="202">
        <v>57</v>
      </c>
      <c r="O47" s="97">
        <v>57</v>
      </c>
      <c r="P47" s="202">
        <v>0</v>
      </c>
      <c r="Q47" s="202">
        <v>56</v>
      </c>
      <c r="R47" s="97">
        <v>56</v>
      </c>
    </row>
    <row r="48" spans="1:18" x14ac:dyDescent="0.35">
      <c r="A48" s="97" t="s">
        <v>3070</v>
      </c>
      <c r="B48" s="97" t="s">
        <v>1700</v>
      </c>
      <c r="C48" s="97" t="s">
        <v>3071</v>
      </c>
      <c r="D48" s="201">
        <v>0</v>
      </c>
      <c r="E48" s="201">
        <v>0</v>
      </c>
      <c r="F48" s="97">
        <v>0</v>
      </c>
      <c r="G48" s="201">
        <v>0</v>
      </c>
      <c r="H48" s="201">
        <v>0</v>
      </c>
      <c r="I48" s="97">
        <v>0</v>
      </c>
      <c r="J48" s="202">
        <v>0</v>
      </c>
      <c r="K48" s="202">
        <v>0</v>
      </c>
      <c r="L48" s="97">
        <v>0</v>
      </c>
      <c r="M48" s="202">
        <v>0</v>
      </c>
      <c r="N48" s="202">
        <v>1</v>
      </c>
      <c r="O48" s="97">
        <v>1</v>
      </c>
      <c r="P48" s="202">
        <v>0</v>
      </c>
      <c r="Q48" s="202">
        <v>1</v>
      </c>
      <c r="R48" s="97">
        <v>1</v>
      </c>
    </row>
    <row r="49" spans="1:18" x14ac:dyDescent="0.35">
      <c r="A49" s="97" t="s">
        <v>3072</v>
      </c>
      <c r="B49" s="97" t="s">
        <v>56</v>
      </c>
      <c r="C49" s="97" t="s">
        <v>3073</v>
      </c>
      <c r="D49" s="201">
        <v>0</v>
      </c>
      <c r="E49" s="201">
        <v>87</v>
      </c>
      <c r="F49" s="97">
        <v>87</v>
      </c>
      <c r="G49" s="201">
        <v>0</v>
      </c>
      <c r="H49" s="201">
        <v>93</v>
      </c>
      <c r="I49" s="97">
        <v>93</v>
      </c>
      <c r="J49" s="202">
        <v>0</v>
      </c>
      <c r="K49" s="202">
        <v>94</v>
      </c>
      <c r="L49" s="97">
        <v>94</v>
      </c>
      <c r="M49" s="202">
        <v>0</v>
      </c>
      <c r="N49" s="202">
        <v>99</v>
      </c>
      <c r="O49" s="97">
        <v>99</v>
      </c>
      <c r="P49" s="202">
        <v>0</v>
      </c>
      <c r="Q49" s="202">
        <v>103</v>
      </c>
      <c r="R49" s="97">
        <v>103</v>
      </c>
    </row>
    <row r="50" spans="1:18" x14ac:dyDescent="0.35">
      <c r="A50" s="97" t="s">
        <v>3074</v>
      </c>
      <c r="B50" s="97" t="s">
        <v>57</v>
      </c>
      <c r="C50" s="97" t="s">
        <v>3075</v>
      </c>
      <c r="D50" s="201">
        <v>0</v>
      </c>
      <c r="E50" s="201">
        <v>150</v>
      </c>
      <c r="F50" s="97">
        <v>150</v>
      </c>
      <c r="G50" s="201">
        <v>0</v>
      </c>
      <c r="H50" s="201">
        <v>156</v>
      </c>
      <c r="I50" s="97">
        <v>156</v>
      </c>
      <c r="J50" s="202">
        <v>0</v>
      </c>
      <c r="K50" s="202">
        <v>143</v>
      </c>
      <c r="L50" s="97">
        <v>143</v>
      </c>
      <c r="M50" s="202">
        <v>0</v>
      </c>
      <c r="N50" s="202">
        <v>158</v>
      </c>
      <c r="O50" s="97">
        <v>158</v>
      </c>
      <c r="P50" s="202">
        <v>0</v>
      </c>
      <c r="Q50" s="202">
        <v>171</v>
      </c>
      <c r="R50" s="97">
        <v>171</v>
      </c>
    </row>
    <row r="51" spans="1:18" x14ac:dyDescent="0.35">
      <c r="A51" s="97" t="s">
        <v>3076</v>
      </c>
      <c r="B51" s="97" t="s">
        <v>58</v>
      </c>
      <c r="C51" s="97" t="s">
        <v>3077</v>
      </c>
      <c r="D51" s="201">
        <v>0</v>
      </c>
      <c r="E51" s="201">
        <v>276</v>
      </c>
      <c r="F51" s="97">
        <v>276</v>
      </c>
      <c r="G51" s="201">
        <v>0</v>
      </c>
      <c r="H51" s="201">
        <v>298</v>
      </c>
      <c r="I51" s="97">
        <v>298</v>
      </c>
      <c r="J51" s="202">
        <v>0</v>
      </c>
      <c r="K51" s="202">
        <v>257</v>
      </c>
      <c r="L51" s="97">
        <v>257</v>
      </c>
      <c r="M51" s="202">
        <v>0</v>
      </c>
      <c r="N51" s="202">
        <v>298</v>
      </c>
      <c r="O51" s="97">
        <v>298</v>
      </c>
      <c r="P51" s="202">
        <v>0</v>
      </c>
      <c r="Q51" s="202">
        <v>308</v>
      </c>
      <c r="R51" s="97">
        <v>308</v>
      </c>
    </row>
    <row r="52" spans="1:18" x14ac:dyDescent="0.35">
      <c r="A52" s="97" t="s">
        <v>3078</v>
      </c>
      <c r="B52" s="97" t="s">
        <v>59</v>
      </c>
      <c r="C52" s="97" t="s">
        <v>3079</v>
      </c>
      <c r="D52" s="201">
        <v>0</v>
      </c>
      <c r="E52" s="201">
        <v>48</v>
      </c>
      <c r="F52" s="97">
        <v>48</v>
      </c>
      <c r="G52" s="201">
        <v>0</v>
      </c>
      <c r="H52" s="201">
        <v>61</v>
      </c>
      <c r="I52" s="97">
        <v>61</v>
      </c>
      <c r="J52" s="202">
        <v>0</v>
      </c>
      <c r="K52" s="202">
        <v>42</v>
      </c>
      <c r="L52" s="97">
        <v>42</v>
      </c>
      <c r="M52" s="202">
        <v>0</v>
      </c>
      <c r="N52" s="202">
        <v>43</v>
      </c>
      <c r="O52" s="97">
        <v>43</v>
      </c>
      <c r="P52" s="202">
        <v>0</v>
      </c>
      <c r="Q52" s="202">
        <v>62</v>
      </c>
      <c r="R52" s="97">
        <v>62</v>
      </c>
    </row>
    <row r="53" spans="1:18" x14ac:dyDescent="0.35">
      <c r="A53" s="97" t="s">
        <v>3080</v>
      </c>
      <c r="B53" s="97" t="s">
        <v>60</v>
      </c>
      <c r="C53" s="97" t="s">
        <v>3081</v>
      </c>
      <c r="D53" s="201">
        <v>0</v>
      </c>
      <c r="E53" s="201">
        <v>64</v>
      </c>
      <c r="F53" s="97">
        <v>64</v>
      </c>
      <c r="G53" s="201">
        <v>0</v>
      </c>
      <c r="H53" s="201">
        <v>66</v>
      </c>
      <c r="I53" s="97">
        <v>66</v>
      </c>
      <c r="J53" s="202">
        <v>0</v>
      </c>
      <c r="K53" s="202">
        <v>65</v>
      </c>
      <c r="L53" s="97">
        <v>65</v>
      </c>
      <c r="M53" s="202">
        <v>0</v>
      </c>
      <c r="N53" s="202">
        <v>53</v>
      </c>
      <c r="O53" s="97">
        <v>53</v>
      </c>
      <c r="P53" s="202">
        <v>0</v>
      </c>
      <c r="Q53" s="202">
        <v>59</v>
      </c>
      <c r="R53" s="97">
        <v>59</v>
      </c>
    </row>
    <row r="54" spans="1:18" x14ac:dyDescent="0.35">
      <c r="A54" s="97" t="s">
        <v>3082</v>
      </c>
      <c r="B54" s="97" t="s">
        <v>61</v>
      </c>
      <c r="C54" s="97" t="s">
        <v>3083</v>
      </c>
      <c r="D54" s="201">
        <v>0</v>
      </c>
      <c r="E54" s="201">
        <v>53</v>
      </c>
      <c r="F54" s="97">
        <v>53</v>
      </c>
      <c r="G54" s="201">
        <v>0</v>
      </c>
      <c r="H54" s="201">
        <v>54</v>
      </c>
      <c r="I54" s="97">
        <v>54</v>
      </c>
      <c r="J54" s="202">
        <v>0</v>
      </c>
      <c r="K54" s="202">
        <v>42</v>
      </c>
      <c r="L54" s="97">
        <v>42</v>
      </c>
      <c r="M54" s="202">
        <v>0</v>
      </c>
      <c r="N54" s="202">
        <v>47</v>
      </c>
      <c r="O54" s="97">
        <v>47</v>
      </c>
      <c r="P54" s="202">
        <v>0</v>
      </c>
      <c r="Q54" s="202">
        <v>54</v>
      </c>
      <c r="R54" s="97">
        <v>54</v>
      </c>
    </row>
    <row r="55" spans="1:18" x14ac:dyDescent="0.35">
      <c r="A55" s="97" t="s">
        <v>3084</v>
      </c>
      <c r="B55" s="97" t="s">
        <v>62</v>
      </c>
      <c r="C55" s="97" t="s">
        <v>3085</v>
      </c>
      <c r="D55" s="201">
        <v>0</v>
      </c>
      <c r="E55" s="201">
        <v>60</v>
      </c>
      <c r="F55" s="97">
        <v>60</v>
      </c>
      <c r="G55" s="201">
        <v>0</v>
      </c>
      <c r="H55" s="201">
        <v>45</v>
      </c>
      <c r="I55" s="97">
        <v>45</v>
      </c>
      <c r="J55" s="202">
        <v>0</v>
      </c>
      <c r="K55" s="202">
        <v>43</v>
      </c>
      <c r="L55" s="97">
        <v>43</v>
      </c>
      <c r="M55" s="202">
        <v>0</v>
      </c>
      <c r="N55" s="202">
        <v>50</v>
      </c>
      <c r="O55" s="97">
        <v>50</v>
      </c>
      <c r="P55" s="202">
        <v>0</v>
      </c>
      <c r="Q55" s="202">
        <v>51</v>
      </c>
      <c r="R55" s="97">
        <v>51</v>
      </c>
    </row>
    <row r="56" spans="1:18" x14ac:dyDescent="0.35">
      <c r="A56" s="97" t="s">
        <v>3086</v>
      </c>
      <c r="B56" s="97" t="s">
        <v>63</v>
      </c>
      <c r="C56" s="97" t="s">
        <v>3087</v>
      </c>
      <c r="D56" s="201">
        <v>0</v>
      </c>
      <c r="E56" s="201">
        <v>56</v>
      </c>
      <c r="F56" s="97">
        <v>56</v>
      </c>
      <c r="G56" s="201">
        <v>0</v>
      </c>
      <c r="H56" s="201">
        <v>70</v>
      </c>
      <c r="I56" s="97">
        <v>70</v>
      </c>
      <c r="J56" s="202">
        <v>0</v>
      </c>
      <c r="K56" s="202">
        <v>67</v>
      </c>
      <c r="L56" s="97">
        <v>67</v>
      </c>
      <c r="M56" s="202">
        <v>0</v>
      </c>
      <c r="N56" s="202">
        <v>63</v>
      </c>
      <c r="O56" s="97">
        <v>63</v>
      </c>
      <c r="P56" s="202">
        <v>0</v>
      </c>
      <c r="Q56" s="202">
        <v>52</v>
      </c>
      <c r="R56" s="97">
        <v>52</v>
      </c>
    </row>
    <row r="57" spans="1:18" x14ac:dyDescent="0.35">
      <c r="A57" s="97" t="s">
        <v>3088</v>
      </c>
      <c r="B57" s="97" t="s">
        <v>64</v>
      </c>
      <c r="C57" s="97" t="s">
        <v>3089</v>
      </c>
      <c r="D57" s="201">
        <v>0</v>
      </c>
      <c r="E57" s="201">
        <v>46</v>
      </c>
      <c r="F57" s="97">
        <v>46</v>
      </c>
      <c r="G57" s="201">
        <v>0</v>
      </c>
      <c r="H57" s="201">
        <v>55</v>
      </c>
      <c r="I57" s="97">
        <v>55</v>
      </c>
      <c r="J57" s="202">
        <v>0</v>
      </c>
      <c r="K57" s="202">
        <v>45</v>
      </c>
      <c r="L57" s="97">
        <v>45</v>
      </c>
      <c r="M57" s="202">
        <v>0</v>
      </c>
      <c r="N57" s="202">
        <v>58</v>
      </c>
      <c r="O57" s="97">
        <v>58</v>
      </c>
      <c r="P57" s="202">
        <v>0</v>
      </c>
      <c r="Q57" s="202">
        <v>51</v>
      </c>
      <c r="R57" s="97">
        <v>51</v>
      </c>
    </row>
    <row r="58" spans="1:18" x14ac:dyDescent="0.35">
      <c r="A58" s="97" t="s">
        <v>3090</v>
      </c>
      <c r="B58" s="97" t="s">
        <v>65</v>
      </c>
      <c r="C58" s="97" t="s">
        <v>3091</v>
      </c>
      <c r="D58" s="201">
        <v>0</v>
      </c>
      <c r="E58" s="201">
        <v>92</v>
      </c>
      <c r="F58" s="97">
        <v>92</v>
      </c>
      <c r="G58" s="201">
        <v>0</v>
      </c>
      <c r="H58" s="201">
        <v>110</v>
      </c>
      <c r="I58" s="97">
        <v>110</v>
      </c>
      <c r="J58" s="202">
        <v>0</v>
      </c>
      <c r="K58" s="202">
        <v>78</v>
      </c>
      <c r="L58" s="97">
        <v>78</v>
      </c>
      <c r="M58" s="202">
        <v>0</v>
      </c>
      <c r="N58" s="202">
        <v>98</v>
      </c>
      <c r="O58" s="97">
        <v>98</v>
      </c>
      <c r="P58" s="202">
        <v>0</v>
      </c>
      <c r="Q58" s="202">
        <v>80</v>
      </c>
      <c r="R58" s="97">
        <v>80</v>
      </c>
    </row>
    <row r="59" spans="1:18" x14ac:dyDescent="0.35">
      <c r="A59" s="97" t="s">
        <v>3092</v>
      </c>
      <c r="B59" s="97" t="s">
        <v>66</v>
      </c>
      <c r="C59" s="97" t="s">
        <v>3093</v>
      </c>
      <c r="D59" s="201">
        <v>0</v>
      </c>
      <c r="E59" s="201">
        <v>52</v>
      </c>
      <c r="F59" s="97">
        <v>52</v>
      </c>
      <c r="G59" s="201">
        <v>0</v>
      </c>
      <c r="H59" s="201">
        <v>54</v>
      </c>
      <c r="I59" s="97">
        <v>54</v>
      </c>
      <c r="J59" s="202">
        <v>0</v>
      </c>
      <c r="K59" s="202">
        <v>39</v>
      </c>
      <c r="L59" s="97">
        <v>39</v>
      </c>
      <c r="M59" s="202">
        <v>0</v>
      </c>
      <c r="N59" s="202">
        <v>52</v>
      </c>
      <c r="O59" s="97">
        <v>52</v>
      </c>
      <c r="P59" s="202">
        <v>0</v>
      </c>
      <c r="Q59" s="202">
        <v>49</v>
      </c>
      <c r="R59" s="97">
        <v>49</v>
      </c>
    </row>
    <row r="60" spans="1:18" x14ac:dyDescent="0.35">
      <c r="A60" s="97" t="s">
        <v>3094</v>
      </c>
      <c r="B60" s="97" t="s">
        <v>67</v>
      </c>
      <c r="C60" s="97" t="s">
        <v>3095</v>
      </c>
      <c r="D60" s="201">
        <v>0</v>
      </c>
      <c r="E60" s="201">
        <v>63</v>
      </c>
      <c r="F60" s="97">
        <v>63</v>
      </c>
      <c r="G60" s="201">
        <v>0</v>
      </c>
      <c r="H60" s="201">
        <v>63</v>
      </c>
      <c r="I60" s="97">
        <v>63</v>
      </c>
      <c r="J60" s="202">
        <v>0</v>
      </c>
      <c r="K60" s="202">
        <v>58</v>
      </c>
      <c r="L60" s="97">
        <v>58</v>
      </c>
      <c r="M60" s="202">
        <v>0</v>
      </c>
      <c r="N60" s="202">
        <v>58</v>
      </c>
      <c r="O60" s="97">
        <v>58</v>
      </c>
      <c r="P60" s="202">
        <v>0</v>
      </c>
      <c r="Q60" s="202">
        <v>75</v>
      </c>
      <c r="R60" s="97">
        <v>75</v>
      </c>
    </row>
    <row r="61" spans="1:18" x14ac:dyDescent="0.35">
      <c r="A61" s="97" t="s">
        <v>3096</v>
      </c>
      <c r="B61" s="97" t="s">
        <v>68</v>
      </c>
      <c r="C61" s="97" t="s">
        <v>3097</v>
      </c>
      <c r="D61" s="201">
        <v>0</v>
      </c>
      <c r="E61" s="201">
        <v>42</v>
      </c>
      <c r="F61" s="97">
        <v>42</v>
      </c>
      <c r="G61" s="201">
        <v>0</v>
      </c>
      <c r="H61" s="201">
        <v>35</v>
      </c>
      <c r="I61" s="97">
        <v>35</v>
      </c>
      <c r="J61" s="202">
        <v>0</v>
      </c>
      <c r="K61" s="202">
        <v>39</v>
      </c>
      <c r="L61" s="97">
        <v>39</v>
      </c>
      <c r="M61" s="202">
        <v>0</v>
      </c>
      <c r="N61" s="202">
        <v>48</v>
      </c>
      <c r="O61" s="97">
        <v>48</v>
      </c>
      <c r="P61" s="202">
        <v>0</v>
      </c>
      <c r="Q61" s="202">
        <v>45</v>
      </c>
      <c r="R61" s="97">
        <v>45</v>
      </c>
    </row>
    <row r="62" spans="1:18" x14ac:dyDescent="0.35">
      <c r="A62" s="97" t="s">
        <v>3098</v>
      </c>
      <c r="B62" s="97" t="s">
        <v>69</v>
      </c>
      <c r="C62" s="97" t="s">
        <v>3099</v>
      </c>
      <c r="D62" s="201">
        <v>0</v>
      </c>
      <c r="E62" s="201">
        <v>43</v>
      </c>
      <c r="F62" s="97">
        <v>43</v>
      </c>
      <c r="G62" s="201">
        <v>0</v>
      </c>
      <c r="H62" s="201">
        <v>26</v>
      </c>
      <c r="I62" s="97">
        <v>26</v>
      </c>
      <c r="J62" s="202">
        <v>0</v>
      </c>
      <c r="K62" s="202">
        <v>31</v>
      </c>
      <c r="L62" s="97">
        <v>31</v>
      </c>
      <c r="M62" s="202">
        <v>0</v>
      </c>
      <c r="N62" s="202">
        <v>39</v>
      </c>
      <c r="O62" s="97">
        <v>39</v>
      </c>
      <c r="P62" s="202">
        <v>0</v>
      </c>
      <c r="Q62" s="202">
        <v>37</v>
      </c>
      <c r="R62" s="97">
        <v>37</v>
      </c>
    </row>
    <row r="63" spans="1:18" x14ac:dyDescent="0.35">
      <c r="A63" s="97" t="s">
        <v>3100</v>
      </c>
      <c r="B63" s="97" t="s">
        <v>70</v>
      </c>
      <c r="C63" s="97" t="s">
        <v>3101</v>
      </c>
      <c r="D63" s="201">
        <v>0</v>
      </c>
      <c r="E63" s="201">
        <v>11</v>
      </c>
      <c r="F63" s="97">
        <v>11</v>
      </c>
      <c r="G63" s="201">
        <v>0</v>
      </c>
      <c r="H63" s="201">
        <v>28</v>
      </c>
      <c r="I63" s="97">
        <v>28</v>
      </c>
      <c r="J63" s="202">
        <v>0</v>
      </c>
      <c r="K63" s="202">
        <v>17</v>
      </c>
      <c r="L63" s="97">
        <v>17</v>
      </c>
      <c r="M63" s="202">
        <v>0</v>
      </c>
      <c r="N63" s="202">
        <v>34</v>
      </c>
      <c r="O63" s="97">
        <v>34</v>
      </c>
      <c r="P63" s="202">
        <v>0</v>
      </c>
      <c r="Q63" s="202">
        <v>32</v>
      </c>
      <c r="R63" s="97">
        <v>32</v>
      </c>
    </row>
    <row r="64" spans="1:18" x14ac:dyDescent="0.35">
      <c r="A64" s="97" t="s">
        <v>3102</v>
      </c>
      <c r="B64" s="97" t="s">
        <v>71</v>
      </c>
      <c r="C64" s="97" t="s">
        <v>3103</v>
      </c>
      <c r="D64" s="201">
        <v>0</v>
      </c>
      <c r="E64" s="201">
        <v>125</v>
      </c>
      <c r="F64" s="97">
        <v>125</v>
      </c>
      <c r="G64" s="201">
        <v>0</v>
      </c>
      <c r="H64" s="201">
        <v>143</v>
      </c>
      <c r="I64" s="97">
        <v>143</v>
      </c>
      <c r="J64" s="202">
        <v>0</v>
      </c>
      <c r="K64" s="202">
        <v>147</v>
      </c>
      <c r="L64" s="97">
        <v>147</v>
      </c>
      <c r="M64" s="202">
        <v>0</v>
      </c>
      <c r="N64" s="202">
        <v>159</v>
      </c>
      <c r="O64" s="97">
        <v>159</v>
      </c>
      <c r="P64" s="202">
        <v>0</v>
      </c>
      <c r="Q64" s="202">
        <v>143</v>
      </c>
      <c r="R64" s="97">
        <v>143</v>
      </c>
    </row>
    <row r="65" spans="1:18" x14ac:dyDescent="0.35">
      <c r="A65" s="97" t="s">
        <v>3104</v>
      </c>
      <c r="B65" s="97" t="s">
        <v>72</v>
      </c>
      <c r="C65" s="97" t="s">
        <v>3105</v>
      </c>
      <c r="D65" s="201">
        <v>0</v>
      </c>
      <c r="E65" s="201">
        <v>37</v>
      </c>
      <c r="F65" s="97">
        <v>37</v>
      </c>
      <c r="G65" s="201">
        <v>0</v>
      </c>
      <c r="H65" s="201">
        <v>51</v>
      </c>
      <c r="I65" s="97">
        <v>51</v>
      </c>
      <c r="J65" s="202">
        <v>0</v>
      </c>
      <c r="K65" s="202">
        <v>50</v>
      </c>
      <c r="L65" s="97">
        <v>50</v>
      </c>
      <c r="M65" s="202">
        <v>0</v>
      </c>
      <c r="N65" s="202">
        <v>51</v>
      </c>
      <c r="O65" s="97">
        <v>51</v>
      </c>
      <c r="P65" s="202">
        <v>0</v>
      </c>
      <c r="Q65" s="202">
        <v>32</v>
      </c>
      <c r="R65" s="97">
        <v>32</v>
      </c>
    </row>
    <row r="66" spans="1:18" x14ac:dyDescent="0.35">
      <c r="A66" s="97" t="s">
        <v>3106</v>
      </c>
      <c r="B66" s="97" t="s">
        <v>73</v>
      </c>
      <c r="C66" s="97" t="s">
        <v>3107</v>
      </c>
      <c r="D66" s="201">
        <v>0</v>
      </c>
      <c r="E66" s="201">
        <v>75</v>
      </c>
      <c r="F66" s="97">
        <v>75</v>
      </c>
      <c r="G66" s="201">
        <v>0</v>
      </c>
      <c r="H66" s="201">
        <v>67</v>
      </c>
      <c r="I66" s="97">
        <v>67</v>
      </c>
      <c r="J66" s="202">
        <v>0</v>
      </c>
      <c r="K66" s="202">
        <v>82</v>
      </c>
      <c r="L66" s="97">
        <v>82</v>
      </c>
      <c r="M66" s="202">
        <v>0</v>
      </c>
      <c r="N66" s="202">
        <v>75</v>
      </c>
      <c r="O66" s="97">
        <v>75</v>
      </c>
      <c r="P66" s="202">
        <v>0</v>
      </c>
      <c r="Q66" s="202">
        <v>88</v>
      </c>
      <c r="R66" s="97">
        <v>88</v>
      </c>
    </row>
    <row r="67" spans="1:18" x14ac:dyDescent="0.35">
      <c r="A67" s="97" t="s">
        <v>3108</v>
      </c>
      <c r="B67" s="97" t="s">
        <v>74</v>
      </c>
      <c r="C67" s="97" t="s">
        <v>3109</v>
      </c>
      <c r="D67" s="201">
        <v>0</v>
      </c>
      <c r="E67" s="201">
        <v>64</v>
      </c>
      <c r="F67" s="97">
        <v>64</v>
      </c>
      <c r="G67" s="201">
        <v>0</v>
      </c>
      <c r="H67" s="201">
        <v>53</v>
      </c>
      <c r="I67" s="97">
        <v>53</v>
      </c>
      <c r="J67" s="202">
        <v>0</v>
      </c>
      <c r="K67" s="202">
        <v>64</v>
      </c>
      <c r="L67" s="97">
        <v>64</v>
      </c>
      <c r="M67" s="202">
        <v>0</v>
      </c>
      <c r="N67" s="202">
        <v>91</v>
      </c>
      <c r="O67" s="97">
        <v>91</v>
      </c>
      <c r="P67" s="202">
        <v>0</v>
      </c>
      <c r="Q67" s="202">
        <v>69</v>
      </c>
      <c r="R67" s="97">
        <v>69</v>
      </c>
    </row>
    <row r="68" spans="1:18" x14ac:dyDescent="0.35">
      <c r="A68" s="97" t="s">
        <v>3110</v>
      </c>
      <c r="B68" s="97" t="s">
        <v>75</v>
      </c>
      <c r="C68" s="97" t="s">
        <v>3111</v>
      </c>
      <c r="D68" s="201">
        <v>0</v>
      </c>
      <c r="E68" s="201">
        <v>36</v>
      </c>
      <c r="F68" s="97">
        <v>36</v>
      </c>
      <c r="G68" s="201">
        <v>0</v>
      </c>
      <c r="H68" s="201">
        <v>33</v>
      </c>
      <c r="I68" s="97">
        <v>33</v>
      </c>
      <c r="J68" s="202">
        <v>0</v>
      </c>
      <c r="K68" s="202">
        <v>21</v>
      </c>
      <c r="L68" s="97">
        <v>21</v>
      </c>
      <c r="M68" s="202">
        <v>0</v>
      </c>
      <c r="N68" s="202">
        <v>38</v>
      </c>
      <c r="O68" s="97">
        <v>38</v>
      </c>
      <c r="P68" s="202">
        <v>0</v>
      </c>
      <c r="Q68" s="202">
        <v>27</v>
      </c>
      <c r="R68" s="97">
        <v>27</v>
      </c>
    </row>
    <row r="69" spans="1:18" x14ac:dyDescent="0.35">
      <c r="A69" s="97" t="s">
        <v>3112</v>
      </c>
      <c r="B69" s="97" t="s">
        <v>76</v>
      </c>
      <c r="C69" s="97" t="s">
        <v>3113</v>
      </c>
      <c r="D69" s="201">
        <v>0</v>
      </c>
      <c r="E69" s="201">
        <v>26</v>
      </c>
      <c r="F69" s="97">
        <v>26</v>
      </c>
      <c r="G69" s="201">
        <v>0</v>
      </c>
      <c r="H69" s="201">
        <v>29</v>
      </c>
      <c r="I69" s="97">
        <v>29</v>
      </c>
      <c r="J69" s="202">
        <v>0</v>
      </c>
      <c r="K69" s="202">
        <v>29</v>
      </c>
      <c r="L69" s="97">
        <v>29</v>
      </c>
      <c r="M69" s="202">
        <v>0</v>
      </c>
      <c r="N69" s="202">
        <v>32</v>
      </c>
      <c r="O69" s="97">
        <v>32</v>
      </c>
      <c r="P69" s="202">
        <v>0</v>
      </c>
      <c r="Q69" s="202">
        <v>29</v>
      </c>
      <c r="R69" s="97">
        <v>29</v>
      </c>
    </row>
    <row r="70" spans="1:18" x14ac:dyDescent="0.35">
      <c r="A70" s="97" t="s">
        <v>3114</v>
      </c>
      <c r="B70" s="97" t="s">
        <v>77</v>
      </c>
      <c r="C70" s="97" t="s">
        <v>3115</v>
      </c>
      <c r="D70" s="201">
        <v>0</v>
      </c>
      <c r="E70" s="201">
        <v>331</v>
      </c>
      <c r="F70" s="97">
        <v>331</v>
      </c>
      <c r="G70" s="201">
        <v>0</v>
      </c>
      <c r="H70" s="201">
        <v>321</v>
      </c>
      <c r="I70" s="97">
        <v>321</v>
      </c>
      <c r="J70" s="202">
        <v>0</v>
      </c>
      <c r="K70" s="202">
        <v>363</v>
      </c>
      <c r="L70" s="97">
        <v>363</v>
      </c>
      <c r="M70" s="202">
        <v>0</v>
      </c>
      <c r="N70" s="202">
        <v>366</v>
      </c>
      <c r="O70" s="97">
        <v>366</v>
      </c>
      <c r="P70" s="202">
        <v>0</v>
      </c>
      <c r="Q70" s="202">
        <v>358</v>
      </c>
      <c r="R70" s="97">
        <v>358</v>
      </c>
    </row>
    <row r="71" spans="1:18" x14ac:dyDescent="0.35">
      <c r="A71" s="97" t="s">
        <v>3116</v>
      </c>
      <c r="B71" s="97" t="s">
        <v>78</v>
      </c>
      <c r="C71" s="97" t="s">
        <v>3117</v>
      </c>
      <c r="D71" s="201">
        <v>0</v>
      </c>
      <c r="E71" s="201">
        <v>104</v>
      </c>
      <c r="F71" s="97">
        <v>104</v>
      </c>
      <c r="G71" s="201">
        <v>0</v>
      </c>
      <c r="H71" s="201">
        <v>95</v>
      </c>
      <c r="I71" s="97">
        <v>95</v>
      </c>
      <c r="J71" s="202">
        <v>0</v>
      </c>
      <c r="K71" s="202">
        <v>110</v>
      </c>
      <c r="L71" s="97">
        <v>110</v>
      </c>
      <c r="M71" s="202">
        <v>0</v>
      </c>
      <c r="N71" s="202">
        <v>92</v>
      </c>
      <c r="O71" s="97">
        <v>92</v>
      </c>
      <c r="P71" s="202">
        <v>0</v>
      </c>
      <c r="Q71" s="202">
        <v>103</v>
      </c>
      <c r="R71" s="97">
        <v>103</v>
      </c>
    </row>
    <row r="72" spans="1:18" x14ac:dyDescent="0.35">
      <c r="A72" s="97" t="s">
        <v>3118</v>
      </c>
      <c r="B72" s="97" t="s">
        <v>79</v>
      </c>
      <c r="C72" s="97" t="s">
        <v>3119</v>
      </c>
      <c r="D72" s="201">
        <v>0</v>
      </c>
      <c r="E72" s="201">
        <v>26</v>
      </c>
      <c r="F72" s="97">
        <v>26</v>
      </c>
      <c r="G72" s="201">
        <v>0</v>
      </c>
      <c r="H72" s="201">
        <v>32</v>
      </c>
      <c r="I72" s="97">
        <v>32</v>
      </c>
      <c r="J72" s="202">
        <v>0</v>
      </c>
      <c r="K72" s="202">
        <v>38</v>
      </c>
      <c r="L72" s="97">
        <v>38</v>
      </c>
      <c r="M72" s="202">
        <v>0</v>
      </c>
      <c r="N72" s="202">
        <v>37</v>
      </c>
      <c r="O72" s="97">
        <v>37</v>
      </c>
      <c r="P72" s="202">
        <v>0</v>
      </c>
      <c r="Q72" s="202">
        <v>34</v>
      </c>
      <c r="R72" s="97">
        <v>34</v>
      </c>
    </row>
    <row r="73" spans="1:18" x14ac:dyDescent="0.35">
      <c r="A73" s="97" t="s">
        <v>3120</v>
      </c>
      <c r="B73" s="97" t="s">
        <v>80</v>
      </c>
      <c r="C73" s="97" t="s">
        <v>3121</v>
      </c>
      <c r="D73" s="201">
        <v>0</v>
      </c>
      <c r="E73" s="201">
        <v>21</v>
      </c>
      <c r="F73" s="97">
        <v>21</v>
      </c>
      <c r="G73" s="201">
        <v>0</v>
      </c>
      <c r="H73" s="201">
        <v>23</v>
      </c>
      <c r="I73" s="97">
        <v>23</v>
      </c>
      <c r="J73" s="202">
        <v>0</v>
      </c>
      <c r="K73" s="202">
        <v>21</v>
      </c>
      <c r="L73" s="97">
        <v>21</v>
      </c>
      <c r="M73" s="202">
        <v>0</v>
      </c>
      <c r="N73" s="202">
        <v>20</v>
      </c>
      <c r="O73" s="97">
        <v>20</v>
      </c>
      <c r="P73" s="202">
        <v>0</v>
      </c>
      <c r="Q73" s="202">
        <v>20</v>
      </c>
      <c r="R73" s="97">
        <v>20</v>
      </c>
    </row>
    <row r="74" spans="1:18" x14ac:dyDescent="0.35">
      <c r="A74" s="97" t="s">
        <v>3122</v>
      </c>
      <c r="B74" s="97" t="s">
        <v>81</v>
      </c>
      <c r="C74" s="97" t="s">
        <v>3123</v>
      </c>
      <c r="D74" s="201">
        <v>0</v>
      </c>
      <c r="E74" s="201">
        <v>29</v>
      </c>
      <c r="F74" s="97">
        <v>29</v>
      </c>
      <c r="G74" s="201">
        <v>0</v>
      </c>
      <c r="H74" s="201">
        <v>23</v>
      </c>
      <c r="I74" s="97">
        <v>23</v>
      </c>
      <c r="J74" s="202">
        <v>0</v>
      </c>
      <c r="K74" s="202">
        <v>38</v>
      </c>
      <c r="L74" s="97">
        <v>38</v>
      </c>
      <c r="M74" s="202">
        <v>0</v>
      </c>
      <c r="N74" s="202">
        <v>36</v>
      </c>
      <c r="O74" s="97">
        <v>36</v>
      </c>
      <c r="P74" s="202">
        <v>0</v>
      </c>
      <c r="Q74" s="202">
        <v>27</v>
      </c>
      <c r="R74" s="97">
        <v>27</v>
      </c>
    </row>
    <row r="75" spans="1:18" x14ac:dyDescent="0.35">
      <c r="A75" s="97" t="s">
        <v>3124</v>
      </c>
      <c r="B75" s="97" t="s">
        <v>82</v>
      </c>
      <c r="C75" s="97" t="s">
        <v>3125</v>
      </c>
      <c r="D75" s="201">
        <v>1</v>
      </c>
      <c r="E75" s="201">
        <v>35</v>
      </c>
      <c r="F75" s="97">
        <v>36</v>
      </c>
      <c r="G75" s="201">
        <v>0</v>
      </c>
      <c r="H75" s="201">
        <v>40</v>
      </c>
      <c r="I75" s="97">
        <v>40</v>
      </c>
      <c r="J75" s="202">
        <v>0</v>
      </c>
      <c r="K75" s="202">
        <v>37</v>
      </c>
      <c r="L75" s="97">
        <v>37</v>
      </c>
      <c r="M75" s="202">
        <v>0</v>
      </c>
      <c r="N75" s="202">
        <v>53</v>
      </c>
      <c r="O75" s="97">
        <v>53</v>
      </c>
      <c r="P75" s="202">
        <v>0</v>
      </c>
      <c r="Q75" s="202">
        <v>49</v>
      </c>
      <c r="R75" s="97">
        <v>49</v>
      </c>
    </row>
    <row r="76" spans="1:18" x14ac:dyDescent="0.35">
      <c r="A76" s="97" t="s">
        <v>3126</v>
      </c>
      <c r="B76" s="97" t="s">
        <v>83</v>
      </c>
      <c r="C76" s="97" t="s">
        <v>3127</v>
      </c>
      <c r="D76" s="201">
        <v>0</v>
      </c>
      <c r="E76" s="201">
        <v>359</v>
      </c>
      <c r="F76" s="97">
        <v>359</v>
      </c>
      <c r="G76" s="201">
        <v>0</v>
      </c>
      <c r="H76" s="201">
        <v>402</v>
      </c>
      <c r="I76" s="97">
        <v>402</v>
      </c>
      <c r="J76" s="202">
        <v>0</v>
      </c>
      <c r="K76" s="202">
        <v>361</v>
      </c>
      <c r="L76" s="97">
        <v>361</v>
      </c>
      <c r="M76" s="202">
        <v>0</v>
      </c>
      <c r="N76" s="202">
        <v>413</v>
      </c>
      <c r="O76" s="97">
        <v>413</v>
      </c>
      <c r="P76" s="202">
        <v>0</v>
      </c>
      <c r="Q76" s="202">
        <v>434</v>
      </c>
      <c r="R76" s="97">
        <v>434</v>
      </c>
    </row>
    <row r="77" spans="1:18" x14ac:dyDescent="0.35">
      <c r="A77" s="97" t="s">
        <v>3128</v>
      </c>
      <c r="B77" s="97" t="s">
        <v>84</v>
      </c>
      <c r="C77" s="97" t="s">
        <v>3129</v>
      </c>
      <c r="D77" s="201">
        <v>0</v>
      </c>
      <c r="E77" s="201">
        <v>272</v>
      </c>
      <c r="F77" s="97">
        <v>272</v>
      </c>
      <c r="G77" s="201">
        <v>0</v>
      </c>
      <c r="H77" s="201">
        <v>265</v>
      </c>
      <c r="I77" s="97">
        <v>265</v>
      </c>
      <c r="J77" s="202">
        <v>0</v>
      </c>
      <c r="K77" s="202">
        <v>253</v>
      </c>
      <c r="L77" s="97">
        <v>253</v>
      </c>
      <c r="M77" s="202">
        <v>0</v>
      </c>
      <c r="N77" s="202">
        <v>261</v>
      </c>
      <c r="O77" s="97">
        <v>261</v>
      </c>
      <c r="P77" s="202">
        <v>0</v>
      </c>
      <c r="Q77" s="202">
        <v>279</v>
      </c>
      <c r="R77" s="97">
        <v>279</v>
      </c>
    </row>
    <row r="78" spans="1:18" x14ac:dyDescent="0.35">
      <c r="A78" s="97" t="s">
        <v>3130</v>
      </c>
      <c r="B78" s="97" t="s">
        <v>85</v>
      </c>
      <c r="C78" s="97" t="s">
        <v>2338</v>
      </c>
      <c r="D78" s="201">
        <v>0</v>
      </c>
      <c r="E78" s="201">
        <v>76</v>
      </c>
      <c r="F78" s="97">
        <v>76</v>
      </c>
      <c r="G78" s="201">
        <v>0</v>
      </c>
      <c r="H78" s="201">
        <v>73</v>
      </c>
      <c r="I78" s="97">
        <v>73</v>
      </c>
      <c r="J78" s="202">
        <v>0</v>
      </c>
      <c r="K78" s="202">
        <v>57</v>
      </c>
      <c r="L78" s="97">
        <v>57</v>
      </c>
      <c r="M78" s="202">
        <v>0</v>
      </c>
      <c r="N78" s="202">
        <v>81</v>
      </c>
      <c r="O78" s="97">
        <v>81</v>
      </c>
      <c r="P78" s="202">
        <v>0</v>
      </c>
      <c r="Q78" s="202">
        <v>86</v>
      </c>
      <c r="R78" s="97">
        <v>86</v>
      </c>
    </row>
    <row r="79" spans="1:18" x14ac:dyDescent="0.35">
      <c r="A79" s="97" t="s">
        <v>3131</v>
      </c>
      <c r="B79" s="97" t="s">
        <v>86</v>
      </c>
      <c r="C79" s="97" t="s">
        <v>3132</v>
      </c>
      <c r="D79" s="201">
        <v>0</v>
      </c>
      <c r="E79" s="201">
        <v>33</v>
      </c>
      <c r="F79" s="97">
        <v>33</v>
      </c>
      <c r="G79" s="201">
        <v>0</v>
      </c>
      <c r="H79" s="201">
        <v>31</v>
      </c>
      <c r="I79" s="97">
        <v>31</v>
      </c>
      <c r="J79" s="202">
        <v>0</v>
      </c>
      <c r="K79" s="202">
        <v>17</v>
      </c>
      <c r="L79" s="97">
        <v>17</v>
      </c>
      <c r="M79" s="202">
        <v>0</v>
      </c>
      <c r="N79" s="202">
        <v>48</v>
      </c>
      <c r="O79" s="97">
        <v>48</v>
      </c>
      <c r="P79" s="202">
        <v>0</v>
      </c>
      <c r="Q79" s="202">
        <v>34</v>
      </c>
      <c r="R79" s="97">
        <v>34</v>
      </c>
    </row>
    <row r="80" spans="1:18" x14ac:dyDescent="0.35">
      <c r="A80" s="97" t="s">
        <v>3133</v>
      </c>
      <c r="B80" s="97" t="s">
        <v>87</v>
      </c>
      <c r="C80" s="97" t="s">
        <v>3134</v>
      </c>
      <c r="D80" s="201">
        <v>0</v>
      </c>
      <c r="E80" s="201">
        <v>53</v>
      </c>
      <c r="F80" s="97">
        <v>53</v>
      </c>
      <c r="G80" s="201">
        <v>0</v>
      </c>
      <c r="H80" s="201">
        <v>62</v>
      </c>
      <c r="I80" s="97">
        <v>62</v>
      </c>
      <c r="J80" s="202">
        <v>0</v>
      </c>
      <c r="K80" s="202">
        <v>40</v>
      </c>
      <c r="L80" s="97">
        <v>40</v>
      </c>
      <c r="M80" s="202">
        <v>0</v>
      </c>
      <c r="N80" s="202">
        <v>62</v>
      </c>
      <c r="O80" s="97">
        <v>62</v>
      </c>
      <c r="P80" s="202">
        <v>0</v>
      </c>
      <c r="Q80" s="202">
        <v>57</v>
      </c>
      <c r="R80" s="97">
        <v>57</v>
      </c>
    </row>
    <row r="81" spans="1:18" x14ac:dyDescent="0.35">
      <c r="A81" s="97" t="s">
        <v>3135</v>
      </c>
      <c r="B81" s="97" t="s">
        <v>88</v>
      </c>
      <c r="C81" s="97" t="s">
        <v>3136</v>
      </c>
      <c r="D81" s="201">
        <v>0</v>
      </c>
      <c r="E81" s="201">
        <v>66</v>
      </c>
      <c r="F81" s="97">
        <v>66</v>
      </c>
      <c r="G81" s="201">
        <v>0</v>
      </c>
      <c r="H81" s="201">
        <v>59</v>
      </c>
      <c r="I81" s="97">
        <v>59</v>
      </c>
      <c r="J81" s="202">
        <v>0</v>
      </c>
      <c r="K81" s="202">
        <v>54</v>
      </c>
      <c r="L81" s="97">
        <v>54</v>
      </c>
      <c r="M81" s="202">
        <v>0</v>
      </c>
      <c r="N81" s="202">
        <v>83</v>
      </c>
      <c r="O81" s="97">
        <v>83</v>
      </c>
      <c r="P81" s="202">
        <v>0</v>
      </c>
      <c r="Q81" s="202">
        <v>70</v>
      </c>
      <c r="R81" s="97">
        <v>70</v>
      </c>
    </row>
    <row r="82" spans="1:18" x14ac:dyDescent="0.35">
      <c r="A82" s="97" t="s">
        <v>3137</v>
      </c>
      <c r="B82" s="97" t="s">
        <v>89</v>
      </c>
      <c r="C82" s="97" t="s">
        <v>3138</v>
      </c>
      <c r="D82" s="201">
        <v>0</v>
      </c>
      <c r="E82" s="201">
        <v>65</v>
      </c>
      <c r="F82" s="97">
        <v>65</v>
      </c>
      <c r="G82" s="201">
        <v>0</v>
      </c>
      <c r="H82" s="201">
        <v>68</v>
      </c>
      <c r="I82" s="97">
        <v>68</v>
      </c>
      <c r="J82" s="202">
        <v>0</v>
      </c>
      <c r="K82" s="202">
        <v>54</v>
      </c>
      <c r="L82" s="97">
        <v>54</v>
      </c>
      <c r="M82" s="202">
        <v>0</v>
      </c>
      <c r="N82" s="202">
        <v>48</v>
      </c>
      <c r="O82" s="97">
        <v>48</v>
      </c>
      <c r="P82" s="202">
        <v>0</v>
      </c>
      <c r="Q82" s="202">
        <v>45</v>
      </c>
      <c r="R82" s="97">
        <v>45</v>
      </c>
    </row>
    <row r="83" spans="1:18" x14ac:dyDescent="0.35">
      <c r="A83" s="97" t="s">
        <v>3139</v>
      </c>
      <c r="B83" s="97" t="s">
        <v>90</v>
      </c>
      <c r="C83" s="97" t="s">
        <v>3140</v>
      </c>
      <c r="D83" s="201">
        <v>0</v>
      </c>
      <c r="E83" s="201">
        <v>107</v>
      </c>
      <c r="F83" s="97">
        <v>107</v>
      </c>
      <c r="G83" s="201">
        <v>0</v>
      </c>
      <c r="H83" s="201">
        <v>118</v>
      </c>
      <c r="I83" s="97">
        <v>118</v>
      </c>
      <c r="J83" s="202">
        <v>0</v>
      </c>
      <c r="K83" s="202">
        <v>98</v>
      </c>
      <c r="L83" s="97">
        <v>98</v>
      </c>
      <c r="M83" s="202">
        <v>0</v>
      </c>
      <c r="N83" s="202">
        <v>127</v>
      </c>
      <c r="O83" s="97">
        <v>127</v>
      </c>
      <c r="P83" s="202">
        <v>0</v>
      </c>
      <c r="Q83" s="202">
        <v>122</v>
      </c>
      <c r="R83" s="97">
        <v>122</v>
      </c>
    </row>
    <row r="84" spans="1:18" x14ac:dyDescent="0.35">
      <c r="A84" s="97" t="s">
        <v>3141</v>
      </c>
      <c r="B84" s="97" t="s">
        <v>91</v>
      </c>
      <c r="C84" s="97" t="s">
        <v>3142</v>
      </c>
      <c r="D84" s="201">
        <v>0</v>
      </c>
      <c r="E84" s="201">
        <v>19</v>
      </c>
      <c r="F84" s="97">
        <v>19</v>
      </c>
      <c r="G84" s="201">
        <v>0</v>
      </c>
      <c r="H84" s="201">
        <v>19</v>
      </c>
      <c r="I84" s="97">
        <v>19</v>
      </c>
      <c r="J84" s="202">
        <v>0</v>
      </c>
      <c r="K84" s="202">
        <v>22</v>
      </c>
      <c r="L84" s="97">
        <v>22</v>
      </c>
      <c r="M84" s="202">
        <v>0</v>
      </c>
      <c r="N84" s="202">
        <v>28</v>
      </c>
      <c r="O84" s="97">
        <v>28</v>
      </c>
      <c r="P84" s="202">
        <v>0</v>
      </c>
      <c r="Q84" s="202">
        <v>11</v>
      </c>
      <c r="R84" s="97">
        <v>11</v>
      </c>
    </row>
    <row r="85" spans="1:18" x14ac:dyDescent="0.35">
      <c r="A85" s="97" t="s">
        <v>3143</v>
      </c>
      <c r="B85" s="97" t="s">
        <v>92</v>
      </c>
      <c r="C85" s="97" t="s">
        <v>3144</v>
      </c>
      <c r="D85" s="201">
        <v>0</v>
      </c>
      <c r="E85" s="201">
        <v>69</v>
      </c>
      <c r="F85" s="97">
        <v>69</v>
      </c>
      <c r="G85" s="201">
        <v>0</v>
      </c>
      <c r="H85" s="201">
        <v>42</v>
      </c>
      <c r="I85" s="97">
        <v>42</v>
      </c>
      <c r="J85" s="202">
        <v>0</v>
      </c>
      <c r="K85" s="202">
        <v>37</v>
      </c>
      <c r="L85" s="97">
        <v>37</v>
      </c>
      <c r="M85" s="202">
        <v>0</v>
      </c>
      <c r="N85" s="202">
        <v>54</v>
      </c>
      <c r="O85" s="97">
        <v>54</v>
      </c>
      <c r="P85" s="202">
        <v>0</v>
      </c>
      <c r="Q85" s="202">
        <v>54</v>
      </c>
      <c r="R85" s="97">
        <v>54</v>
      </c>
    </row>
    <row r="86" spans="1:18" x14ac:dyDescent="0.35">
      <c r="A86" s="97" t="s">
        <v>3145</v>
      </c>
      <c r="B86" s="97" t="s">
        <v>93</v>
      </c>
      <c r="C86" s="97" t="s">
        <v>3146</v>
      </c>
      <c r="D86" s="201">
        <v>0</v>
      </c>
      <c r="E86" s="201">
        <v>95</v>
      </c>
      <c r="F86" s="97">
        <v>95</v>
      </c>
      <c r="G86" s="201">
        <v>0</v>
      </c>
      <c r="H86" s="201">
        <v>82</v>
      </c>
      <c r="I86" s="97">
        <v>82</v>
      </c>
      <c r="J86" s="202">
        <v>0</v>
      </c>
      <c r="K86" s="202">
        <v>97</v>
      </c>
      <c r="L86" s="97">
        <v>97</v>
      </c>
      <c r="M86" s="202">
        <v>0</v>
      </c>
      <c r="N86" s="202">
        <v>89</v>
      </c>
      <c r="O86" s="97">
        <v>89</v>
      </c>
      <c r="P86" s="202">
        <v>0</v>
      </c>
      <c r="Q86" s="202">
        <v>98</v>
      </c>
      <c r="R86" s="97">
        <v>98</v>
      </c>
    </row>
    <row r="87" spans="1:18" x14ac:dyDescent="0.35">
      <c r="A87" s="97" t="s">
        <v>3147</v>
      </c>
      <c r="B87" s="97" t="s">
        <v>94</v>
      </c>
      <c r="C87" s="97" t="s">
        <v>2347</v>
      </c>
      <c r="D87" s="201">
        <v>0</v>
      </c>
      <c r="E87" s="201">
        <v>84</v>
      </c>
      <c r="F87" s="97">
        <v>84</v>
      </c>
      <c r="G87" s="201">
        <v>0</v>
      </c>
      <c r="H87" s="201">
        <v>80</v>
      </c>
      <c r="I87" s="97">
        <v>80</v>
      </c>
      <c r="J87" s="202">
        <v>0</v>
      </c>
      <c r="K87" s="202">
        <v>93</v>
      </c>
      <c r="L87" s="97">
        <v>93</v>
      </c>
      <c r="M87" s="202">
        <v>0</v>
      </c>
      <c r="N87" s="202">
        <v>84</v>
      </c>
      <c r="O87" s="97">
        <v>84</v>
      </c>
      <c r="P87" s="202">
        <v>0</v>
      </c>
      <c r="Q87" s="202">
        <v>94</v>
      </c>
      <c r="R87" s="97">
        <v>94</v>
      </c>
    </row>
    <row r="88" spans="1:18" x14ac:dyDescent="0.35">
      <c r="A88" s="97" t="s">
        <v>3148</v>
      </c>
      <c r="B88" s="97" t="s">
        <v>95</v>
      </c>
      <c r="C88" s="97" t="s">
        <v>3149</v>
      </c>
      <c r="D88" s="201">
        <v>0</v>
      </c>
      <c r="E88" s="201">
        <v>152</v>
      </c>
      <c r="F88" s="97">
        <v>152</v>
      </c>
      <c r="G88" s="201">
        <v>0</v>
      </c>
      <c r="H88" s="201">
        <v>147</v>
      </c>
      <c r="I88" s="97">
        <v>147</v>
      </c>
      <c r="J88" s="202">
        <v>0</v>
      </c>
      <c r="K88" s="202">
        <v>149</v>
      </c>
      <c r="L88" s="97">
        <v>149</v>
      </c>
      <c r="M88" s="202">
        <v>0</v>
      </c>
      <c r="N88" s="202">
        <v>155</v>
      </c>
      <c r="O88" s="97">
        <v>155</v>
      </c>
      <c r="P88" s="202">
        <v>0</v>
      </c>
      <c r="Q88" s="202">
        <v>155</v>
      </c>
      <c r="R88" s="97">
        <v>155</v>
      </c>
    </row>
    <row r="89" spans="1:18" x14ac:dyDescent="0.35">
      <c r="A89" s="97" t="s">
        <v>3150</v>
      </c>
      <c r="B89" s="97" t="s">
        <v>96</v>
      </c>
      <c r="C89" s="97" t="s">
        <v>3151</v>
      </c>
      <c r="D89" s="201">
        <v>0</v>
      </c>
      <c r="E89" s="201">
        <v>83</v>
      </c>
      <c r="F89" s="97">
        <v>83</v>
      </c>
      <c r="G89" s="201">
        <v>0</v>
      </c>
      <c r="H89" s="201">
        <v>113</v>
      </c>
      <c r="I89" s="97">
        <v>113</v>
      </c>
      <c r="J89" s="202">
        <v>0</v>
      </c>
      <c r="K89" s="202">
        <v>77</v>
      </c>
      <c r="L89" s="97">
        <v>77</v>
      </c>
      <c r="M89" s="202">
        <v>0</v>
      </c>
      <c r="N89" s="202">
        <v>96</v>
      </c>
      <c r="O89" s="97">
        <v>96</v>
      </c>
      <c r="P89" s="202">
        <v>0</v>
      </c>
      <c r="Q89" s="202">
        <v>102</v>
      </c>
      <c r="R89" s="97">
        <v>102</v>
      </c>
    </row>
    <row r="90" spans="1:18" x14ac:dyDescent="0.35">
      <c r="A90" s="97" t="s">
        <v>3152</v>
      </c>
      <c r="B90" s="97" t="s">
        <v>97</v>
      </c>
      <c r="C90" s="97" t="s">
        <v>3153</v>
      </c>
      <c r="D90" s="201">
        <v>0</v>
      </c>
      <c r="E90" s="201">
        <v>46</v>
      </c>
      <c r="F90" s="97">
        <v>46</v>
      </c>
      <c r="G90" s="201">
        <v>0</v>
      </c>
      <c r="H90" s="201">
        <v>44</v>
      </c>
      <c r="I90" s="97">
        <v>44</v>
      </c>
      <c r="J90" s="202">
        <v>0</v>
      </c>
      <c r="K90" s="202">
        <v>23</v>
      </c>
      <c r="L90" s="97">
        <v>23</v>
      </c>
      <c r="M90" s="202">
        <v>0</v>
      </c>
      <c r="N90" s="202">
        <v>39</v>
      </c>
      <c r="O90" s="97">
        <v>39</v>
      </c>
      <c r="P90" s="202">
        <v>0</v>
      </c>
      <c r="Q90" s="202">
        <v>38</v>
      </c>
      <c r="R90" s="97">
        <v>38</v>
      </c>
    </row>
    <row r="91" spans="1:18" x14ac:dyDescent="0.35">
      <c r="A91" s="97" t="s">
        <v>3154</v>
      </c>
      <c r="B91" s="97" t="s">
        <v>98</v>
      </c>
      <c r="C91" s="97" t="s">
        <v>3155</v>
      </c>
      <c r="D91" s="201">
        <v>0</v>
      </c>
      <c r="E91" s="201">
        <v>51</v>
      </c>
      <c r="F91" s="97">
        <v>51</v>
      </c>
      <c r="G91" s="201">
        <v>0</v>
      </c>
      <c r="H91" s="201">
        <v>60</v>
      </c>
      <c r="I91" s="97">
        <v>60</v>
      </c>
      <c r="J91" s="202">
        <v>0</v>
      </c>
      <c r="K91" s="202">
        <v>73</v>
      </c>
      <c r="L91" s="97">
        <v>73</v>
      </c>
      <c r="M91" s="202">
        <v>0</v>
      </c>
      <c r="N91" s="202">
        <v>56</v>
      </c>
      <c r="O91" s="97">
        <v>56</v>
      </c>
      <c r="P91" s="202">
        <v>0</v>
      </c>
      <c r="Q91" s="202">
        <v>56</v>
      </c>
      <c r="R91" s="97">
        <v>56</v>
      </c>
    </row>
    <row r="92" spans="1:18" x14ac:dyDescent="0.35">
      <c r="A92" s="97" t="s">
        <v>3156</v>
      </c>
      <c r="B92" s="97" t="s">
        <v>99</v>
      </c>
      <c r="C92" s="97" t="s">
        <v>3157</v>
      </c>
      <c r="D92" s="201">
        <v>0</v>
      </c>
      <c r="E92" s="201">
        <v>134</v>
      </c>
      <c r="F92" s="97">
        <v>134</v>
      </c>
      <c r="G92" s="201">
        <v>0</v>
      </c>
      <c r="H92" s="201">
        <v>126</v>
      </c>
      <c r="I92" s="97">
        <v>126</v>
      </c>
      <c r="J92" s="202">
        <v>0</v>
      </c>
      <c r="K92" s="202">
        <v>125</v>
      </c>
      <c r="L92" s="97">
        <v>125</v>
      </c>
      <c r="M92" s="202">
        <v>0</v>
      </c>
      <c r="N92" s="202">
        <v>126</v>
      </c>
      <c r="O92" s="97">
        <v>126</v>
      </c>
      <c r="P92" s="202">
        <v>0</v>
      </c>
      <c r="Q92" s="202">
        <v>119</v>
      </c>
      <c r="R92" s="97">
        <v>119</v>
      </c>
    </row>
    <row r="93" spans="1:18" x14ac:dyDescent="0.35">
      <c r="A93" s="97" t="s">
        <v>3158</v>
      </c>
      <c r="B93" s="97" t="s">
        <v>100</v>
      </c>
      <c r="C93" s="97" t="s">
        <v>3159</v>
      </c>
      <c r="D93" s="201">
        <v>0</v>
      </c>
      <c r="E93" s="201">
        <v>121</v>
      </c>
      <c r="F93" s="97">
        <v>121</v>
      </c>
      <c r="G93" s="201">
        <v>0</v>
      </c>
      <c r="H93" s="201">
        <v>138</v>
      </c>
      <c r="I93" s="97">
        <v>138</v>
      </c>
      <c r="J93" s="202">
        <v>0</v>
      </c>
      <c r="K93" s="202">
        <v>121</v>
      </c>
      <c r="L93" s="97">
        <v>121</v>
      </c>
      <c r="M93" s="202">
        <v>0</v>
      </c>
      <c r="N93" s="202">
        <v>139</v>
      </c>
      <c r="O93" s="97">
        <v>139</v>
      </c>
      <c r="P93" s="202">
        <v>0</v>
      </c>
      <c r="Q93" s="202">
        <v>117</v>
      </c>
      <c r="R93" s="97">
        <v>117</v>
      </c>
    </row>
    <row r="94" spans="1:18" x14ac:dyDescent="0.35">
      <c r="A94" s="97" t="s">
        <v>3160</v>
      </c>
      <c r="B94" s="97" t="s">
        <v>101</v>
      </c>
      <c r="C94" s="97" t="s">
        <v>3161</v>
      </c>
      <c r="D94" s="201">
        <v>0</v>
      </c>
      <c r="E94" s="201">
        <v>101</v>
      </c>
      <c r="F94" s="97">
        <v>101</v>
      </c>
      <c r="G94" s="201">
        <v>0</v>
      </c>
      <c r="H94" s="201">
        <v>140</v>
      </c>
      <c r="I94" s="97">
        <v>140</v>
      </c>
      <c r="J94" s="202">
        <v>0</v>
      </c>
      <c r="K94" s="202">
        <v>116</v>
      </c>
      <c r="L94" s="97">
        <v>116</v>
      </c>
      <c r="M94" s="202">
        <v>0</v>
      </c>
      <c r="N94" s="202">
        <v>98</v>
      </c>
      <c r="O94" s="97">
        <v>98</v>
      </c>
      <c r="P94" s="202">
        <v>0</v>
      </c>
      <c r="Q94" s="202">
        <v>129</v>
      </c>
      <c r="R94" s="97">
        <v>129</v>
      </c>
    </row>
    <row r="95" spans="1:18" x14ac:dyDescent="0.35">
      <c r="A95" s="97" t="s">
        <v>3162</v>
      </c>
      <c r="B95" s="97" t="s">
        <v>102</v>
      </c>
      <c r="C95" s="97" t="s">
        <v>3163</v>
      </c>
      <c r="D95" s="201">
        <v>0</v>
      </c>
      <c r="E95" s="201">
        <v>71</v>
      </c>
      <c r="F95" s="97">
        <v>71</v>
      </c>
      <c r="G95" s="201">
        <v>0</v>
      </c>
      <c r="H95" s="201">
        <v>76</v>
      </c>
      <c r="I95" s="97">
        <v>76</v>
      </c>
      <c r="J95" s="202">
        <v>0</v>
      </c>
      <c r="K95" s="202">
        <v>78</v>
      </c>
      <c r="L95" s="97">
        <v>78</v>
      </c>
      <c r="M95" s="202">
        <v>0</v>
      </c>
      <c r="N95" s="202">
        <v>81</v>
      </c>
      <c r="O95" s="97">
        <v>81</v>
      </c>
      <c r="P95" s="202">
        <v>0</v>
      </c>
      <c r="Q95" s="202">
        <v>63</v>
      </c>
      <c r="R95" s="97">
        <v>63</v>
      </c>
    </row>
    <row r="96" spans="1:18" x14ac:dyDescent="0.35">
      <c r="A96" s="97" t="s">
        <v>3164</v>
      </c>
      <c r="B96" s="97" t="s">
        <v>103</v>
      </c>
      <c r="C96" s="97" t="s">
        <v>3165</v>
      </c>
      <c r="D96" s="201">
        <v>0</v>
      </c>
      <c r="E96" s="201">
        <v>34</v>
      </c>
      <c r="F96" s="97">
        <v>34</v>
      </c>
      <c r="G96" s="201">
        <v>0</v>
      </c>
      <c r="H96" s="201">
        <v>42</v>
      </c>
      <c r="I96" s="97">
        <v>42</v>
      </c>
      <c r="J96" s="202">
        <v>0</v>
      </c>
      <c r="K96" s="202">
        <v>35</v>
      </c>
      <c r="L96" s="97">
        <v>35</v>
      </c>
      <c r="M96" s="202">
        <v>0</v>
      </c>
      <c r="N96" s="202">
        <v>23</v>
      </c>
      <c r="O96" s="97">
        <v>23</v>
      </c>
      <c r="P96" s="202">
        <v>0</v>
      </c>
      <c r="Q96" s="202">
        <v>38</v>
      </c>
      <c r="R96" s="97">
        <v>38</v>
      </c>
    </row>
    <row r="97" spans="1:18" x14ac:dyDescent="0.35">
      <c r="A97" s="97" t="s">
        <v>3166</v>
      </c>
      <c r="B97" s="97" t="s">
        <v>104</v>
      </c>
      <c r="C97" s="97" t="s">
        <v>3167</v>
      </c>
      <c r="D97" s="201">
        <v>0</v>
      </c>
      <c r="E97" s="201">
        <v>54</v>
      </c>
      <c r="F97" s="97">
        <v>54</v>
      </c>
      <c r="G97" s="201">
        <v>0</v>
      </c>
      <c r="H97" s="201">
        <v>56</v>
      </c>
      <c r="I97" s="97">
        <v>56</v>
      </c>
      <c r="J97" s="202">
        <v>0</v>
      </c>
      <c r="K97" s="202">
        <v>56</v>
      </c>
      <c r="L97" s="97">
        <v>56</v>
      </c>
      <c r="M97" s="202">
        <v>0</v>
      </c>
      <c r="N97" s="202">
        <v>62</v>
      </c>
      <c r="O97" s="97">
        <v>62</v>
      </c>
      <c r="P97" s="202">
        <v>0</v>
      </c>
      <c r="Q97" s="202">
        <v>65</v>
      </c>
      <c r="R97" s="97">
        <v>65</v>
      </c>
    </row>
    <row r="98" spans="1:18" x14ac:dyDescent="0.35">
      <c r="A98" s="97" t="s">
        <v>3168</v>
      </c>
      <c r="B98" s="97" t="s">
        <v>105</v>
      </c>
      <c r="C98" s="97" t="s">
        <v>3169</v>
      </c>
      <c r="D98" s="201">
        <v>0</v>
      </c>
      <c r="E98" s="201">
        <v>133</v>
      </c>
      <c r="F98" s="97">
        <v>133</v>
      </c>
      <c r="G98" s="201">
        <v>0</v>
      </c>
      <c r="H98" s="201">
        <v>119</v>
      </c>
      <c r="I98" s="97">
        <v>119</v>
      </c>
      <c r="J98" s="202">
        <v>0</v>
      </c>
      <c r="K98" s="202">
        <v>126</v>
      </c>
      <c r="L98" s="97">
        <v>126</v>
      </c>
      <c r="M98" s="202">
        <v>0</v>
      </c>
      <c r="N98" s="202">
        <v>116</v>
      </c>
      <c r="O98" s="97">
        <v>116</v>
      </c>
      <c r="P98" s="202">
        <v>0</v>
      </c>
      <c r="Q98" s="202">
        <v>140</v>
      </c>
      <c r="R98" s="97">
        <v>140</v>
      </c>
    </row>
    <row r="99" spans="1:18" x14ac:dyDescent="0.35">
      <c r="A99" s="97" t="s">
        <v>3170</v>
      </c>
      <c r="B99" s="97" t="s">
        <v>106</v>
      </c>
      <c r="C99" s="97" t="s">
        <v>3171</v>
      </c>
      <c r="D99" s="201">
        <v>0</v>
      </c>
      <c r="E99" s="201">
        <v>119</v>
      </c>
      <c r="F99" s="97">
        <v>119</v>
      </c>
      <c r="G99" s="201">
        <v>0</v>
      </c>
      <c r="H99" s="201">
        <v>128</v>
      </c>
      <c r="I99" s="97">
        <v>128</v>
      </c>
      <c r="J99" s="202">
        <v>0</v>
      </c>
      <c r="K99" s="202">
        <v>109</v>
      </c>
      <c r="L99" s="97">
        <v>109</v>
      </c>
      <c r="M99" s="202">
        <v>0</v>
      </c>
      <c r="N99" s="202">
        <v>117</v>
      </c>
      <c r="O99" s="97">
        <v>117</v>
      </c>
      <c r="P99" s="202">
        <v>0</v>
      </c>
      <c r="Q99" s="202">
        <v>124</v>
      </c>
      <c r="R99" s="97">
        <v>124</v>
      </c>
    </row>
    <row r="100" spans="1:18" x14ac:dyDescent="0.35">
      <c r="A100" s="97" t="s">
        <v>3172</v>
      </c>
      <c r="B100" s="97" t="s">
        <v>107</v>
      </c>
      <c r="C100" s="97" t="s">
        <v>3173</v>
      </c>
      <c r="D100" s="201">
        <v>0</v>
      </c>
      <c r="E100" s="201">
        <v>30</v>
      </c>
      <c r="F100" s="97">
        <v>30</v>
      </c>
      <c r="G100" s="201">
        <v>0</v>
      </c>
      <c r="H100" s="201">
        <v>36</v>
      </c>
      <c r="I100" s="97">
        <v>36</v>
      </c>
      <c r="J100" s="202">
        <v>0</v>
      </c>
      <c r="K100" s="202">
        <v>25</v>
      </c>
      <c r="L100" s="97">
        <v>25</v>
      </c>
      <c r="M100" s="202">
        <v>0</v>
      </c>
      <c r="N100" s="202">
        <v>36</v>
      </c>
      <c r="O100" s="97">
        <v>36</v>
      </c>
      <c r="P100" s="202">
        <v>0</v>
      </c>
      <c r="Q100" s="202">
        <v>24</v>
      </c>
      <c r="R100" s="97">
        <v>24</v>
      </c>
    </row>
    <row r="101" spans="1:18" x14ac:dyDescent="0.35">
      <c r="A101" s="97" t="s">
        <v>3174</v>
      </c>
      <c r="B101" s="97" t="s">
        <v>108</v>
      </c>
      <c r="C101" s="97" t="s">
        <v>3175</v>
      </c>
      <c r="D101" s="201">
        <v>0</v>
      </c>
      <c r="E101" s="201">
        <v>36</v>
      </c>
      <c r="F101" s="97">
        <v>36</v>
      </c>
      <c r="G101" s="201">
        <v>0</v>
      </c>
      <c r="H101" s="201">
        <v>31</v>
      </c>
      <c r="I101" s="97">
        <v>31</v>
      </c>
      <c r="J101" s="202">
        <v>0</v>
      </c>
      <c r="K101" s="202">
        <v>32</v>
      </c>
      <c r="L101" s="97">
        <v>32</v>
      </c>
      <c r="M101" s="202">
        <v>0</v>
      </c>
      <c r="N101" s="202">
        <v>34</v>
      </c>
      <c r="O101" s="97">
        <v>34</v>
      </c>
      <c r="P101" s="202">
        <v>0</v>
      </c>
      <c r="Q101" s="202">
        <v>45</v>
      </c>
      <c r="R101" s="97">
        <v>45</v>
      </c>
    </row>
    <row r="102" spans="1:18" x14ac:dyDescent="0.35">
      <c r="A102" s="97" t="s">
        <v>3176</v>
      </c>
      <c r="B102" s="97" t="s">
        <v>109</v>
      </c>
      <c r="C102" s="97" t="s">
        <v>3177</v>
      </c>
      <c r="D102" s="201">
        <v>0</v>
      </c>
      <c r="E102" s="201">
        <v>139</v>
      </c>
      <c r="F102" s="97">
        <v>139</v>
      </c>
      <c r="G102" s="201">
        <v>0</v>
      </c>
      <c r="H102" s="201">
        <v>169</v>
      </c>
      <c r="I102" s="97">
        <v>169</v>
      </c>
      <c r="J102" s="202">
        <v>0</v>
      </c>
      <c r="K102" s="202">
        <v>138</v>
      </c>
      <c r="L102" s="97">
        <v>138</v>
      </c>
      <c r="M102" s="202">
        <v>0</v>
      </c>
      <c r="N102" s="202">
        <v>157</v>
      </c>
      <c r="O102" s="97">
        <v>157</v>
      </c>
      <c r="P102" s="202">
        <v>0</v>
      </c>
      <c r="Q102" s="202">
        <v>165</v>
      </c>
      <c r="R102" s="97">
        <v>165</v>
      </c>
    </row>
    <row r="103" spans="1:18" x14ac:dyDescent="0.35">
      <c r="A103" s="97" t="s">
        <v>3178</v>
      </c>
      <c r="B103" s="97" t="s">
        <v>110</v>
      </c>
      <c r="C103" s="97" t="s">
        <v>3179</v>
      </c>
      <c r="D103" s="201">
        <v>0</v>
      </c>
      <c r="E103" s="201">
        <v>42</v>
      </c>
      <c r="F103" s="97">
        <v>42</v>
      </c>
      <c r="G103" s="201">
        <v>0</v>
      </c>
      <c r="H103" s="201">
        <v>45</v>
      </c>
      <c r="I103" s="97">
        <v>45</v>
      </c>
      <c r="J103" s="202">
        <v>0</v>
      </c>
      <c r="K103" s="202">
        <v>26</v>
      </c>
      <c r="L103" s="97">
        <v>26</v>
      </c>
      <c r="M103" s="202">
        <v>0</v>
      </c>
      <c r="N103" s="202">
        <v>37</v>
      </c>
      <c r="O103" s="97">
        <v>37</v>
      </c>
      <c r="P103" s="202">
        <v>0</v>
      </c>
      <c r="Q103" s="202">
        <v>42</v>
      </c>
      <c r="R103" s="97">
        <v>42</v>
      </c>
    </row>
    <row r="104" spans="1:18" x14ac:dyDescent="0.35">
      <c r="A104" s="97" t="s">
        <v>3180</v>
      </c>
      <c r="B104" s="97" t="s">
        <v>111</v>
      </c>
      <c r="C104" s="97" t="s">
        <v>3181</v>
      </c>
      <c r="D104" s="201">
        <v>0</v>
      </c>
      <c r="E104" s="201">
        <v>115</v>
      </c>
      <c r="F104" s="97">
        <v>115</v>
      </c>
      <c r="G104" s="201">
        <v>0</v>
      </c>
      <c r="H104" s="201">
        <v>148</v>
      </c>
      <c r="I104" s="97">
        <v>148</v>
      </c>
      <c r="J104" s="202">
        <v>0</v>
      </c>
      <c r="K104" s="202">
        <v>108</v>
      </c>
      <c r="L104" s="97">
        <v>108</v>
      </c>
      <c r="M104" s="202">
        <v>0</v>
      </c>
      <c r="N104" s="202">
        <v>127</v>
      </c>
      <c r="O104" s="97">
        <v>127</v>
      </c>
      <c r="P104" s="202">
        <v>0</v>
      </c>
      <c r="Q104" s="202">
        <v>130</v>
      </c>
      <c r="R104" s="97">
        <v>130</v>
      </c>
    </row>
    <row r="105" spans="1:18" x14ac:dyDescent="0.35">
      <c r="A105" s="97" t="s">
        <v>3182</v>
      </c>
      <c r="B105" s="97" t="s">
        <v>112</v>
      </c>
      <c r="C105" s="97" t="s">
        <v>3183</v>
      </c>
      <c r="D105" s="201">
        <v>0</v>
      </c>
      <c r="E105" s="201">
        <v>72</v>
      </c>
      <c r="F105" s="97">
        <v>72</v>
      </c>
      <c r="G105" s="201">
        <v>0</v>
      </c>
      <c r="H105" s="201">
        <v>77</v>
      </c>
      <c r="I105" s="97">
        <v>77</v>
      </c>
      <c r="J105" s="202">
        <v>0</v>
      </c>
      <c r="K105" s="202">
        <v>44</v>
      </c>
      <c r="L105" s="97">
        <v>44</v>
      </c>
      <c r="M105" s="202">
        <v>0</v>
      </c>
      <c r="N105" s="202">
        <v>52</v>
      </c>
      <c r="O105" s="97">
        <v>52</v>
      </c>
      <c r="P105" s="202">
        <v>0</v>
      </c>
      <c r="Q105" s="202">
        <v>51</v>
      </c>
      <c r="R105" s="97">
        <v>51</v>
      </c>
    </row>
    <row r="106" spans="1:18" x14ac:dyDescent="0.35">
      <c r="A106" s="97" t="s">
        <v>3184</v>
      </c>
      <c r="B106" s="97" t="s">
        <v>113</v>
      </c>
      <c r="C106" s="97" t="s">
        <v>3185</v>
      </c>
      <c r="D106" s="201">
        <v>0</v>
      </c>
      <c r="E106" s="201">
        <v>3</v>
      </c>
      <c r="F106" s="97">
        <v>3</v>
      </c>
      <c r="G106" s="201">
        <v>0</v>
      </c>
      <c r="H106" s="201">
        <v>0</v>
      </c>
      <c r="I106" s="97">
        <v>0</v>
      </c>
      <c r="J106" s="202">
        <v>0</v>
      </c>
      <c r="K106" s="202">
        <v>7</v>
      </c>
      <c r="L106" s="97">
        <v>7</v>
      </c>
      <c r="M106" s="202">
        <v>0</v>
      </c>
      <c r="N106" s="202">
        <v>1</v>
      </c>
      <c r="O106" s="97">
        <v>1</v>
      </c>
      <c r="P106" s="202">
        <v>0</v>
      </c>
      <c r="Q106" s="202">
        <v>1</v>
      </c>
      <c r="R106" s="97">
        <v>1</v>
      </c>
    </row>
    <row r="107" spans="1:18" x14ac:dyDescent="0.35">
      <c r="A107" s="97" t="s">
        <v>3186</v>
      </c>
      <c r="B107" s="97" t="s">
        <v>114</v>
      </c>
      <c r="C107" s="97" t="s">
        <v>3187</v>
      </c>
      <c r="D107" s="201">
        <v>0</v>
      </c>
      <c r="E107" s="201">
        <v>17</v>
      </c>
      <c r="F107" s="97">
        <v>17</v>
      </c>
      <c r="G107" s="201">
        <v>0</v>
      </c>
      <c r="H107" s="201">
        <v>13</v>
      </c>
      <c r="I107" s="97">
        <v>13</v>
      </c>
      <c r="J107" s="202">
        <v>0</v>
      </c>
      <c r="K107" s="202">
        <v>12</v>
      </c>
      <c r="L107" s="97">
        <v>12</v>
      </c>
      <c r="M107" s="202">
        <v>0</v>
      </c>
      <c r="N107" s="202">
        <v>17</v>
      </c>
      <c r="O107" s="97">
        <v>17</v>
      </c>
      <c r="P107" s="202">
        <v>0</v>
      </c>
      <c r="Q107" s="202">
        <v>19</v>
      </c>
      <c r="R107" s="97">
        <v>19</v>
      </c>
    </row>
    <row r="108" spans="1:18" x14ac:dyDescent="0.35">
      <c r="A108" s="97" t="s">
        <v>3188</v>
      </c>
      <c r="B108" s="97" t="s">
        <v>115</v>
      </c>
      <c r="C108" s="97" t="s">
        <v>3189</v>
      </c>
      <c r="D108" s="201">
        <v>0</v>
      </c>
      <c r="E108" s="201">
        <v>30</v>
      </c>
      <c r="F108" s="97">
        <v>30</v>
      </c>
      <c r="G108" s="201">
        <v>0</v>
      </c>
      <c r="H108" s="201">
        <v>24</v>
      </c>
      <c r="I108" s="97">
        <v>24</v>
      </c>
      <c r="J108" s="202">
        <v>0</v>
      </c>
      <c r="K108" s="202">
        <v>36</v>
      </c>
      <c r="L108" s="97">
        <v>36</v>
      </c>
      <c r="M108" s="202">
        <v>0</v>
      </c>
      <c r="N108" s="202">
        <v>35</v>
      </c>
      <c r="O108" s="97">
        <v>35</v>
      </c>
      <c r="P108" s="202">
        <v>0</v>
      </c>
      <c r="Q108" s="202">
        <v>30</v>
      </c>
      <c r="R108" s="97">
        <v>30</v>
      </c>
    </row>
    <row r="109" spans="1:18" x14ac:dyDescent="0.35">
      <c r="A109" s="97" t="s">
        <v>3190</v>
      </c>
      <c r="B109" s="97" t="s">
        <v>116</v>
      </c>
      <c r="C109" s="97" t="s">
        <v>3191</v>
      </c>
      <c r="D109" s="201">
        <v>0</v>
      </c>
      <c r="E109" s="201">
        <v>55</v>
      </c>
      <c r="F109" s="97">
        <v>55</v>
      </c>
      <c r="G109" s="201">
        <v>0</v>
      </c>
      <c r="H109" s="201">
        <v>43</v>
      </c>
      <c r="I109" s="97">
        <v>43</v>
      </c>
      <c r="J109" s="202">
        <v>0</v>
      </c>
      <c r="K109" s="202">
        <v>46</v>
      </c>
      <c r="L109" s="97">
        <v>46</v>
      </c>
      <c r="M109" s="202">
        <v>0</v>
      </c>
      <c r="N109" s="202">
        <v>63</v>
      </c>
      <c r="O109" s="97">
        <v>63</v>
      </c>
      <c r="P109" s="202">
        <v>0</v>
      </c>
      <c r="Q109" s="202">
        <v>63</v>
      </c>
      <c r="R109" s="97">
        <v>63</v>
      </c>
    </row>
    <row r="110" spans="1:18" x14ac:dyDescent="0.35">
      <c r="A110" s="97" t="s">
        <v>3192</v>
      </c>
      <c r="B110" s="97" t="s">
        <v>117</v>
      </c>
      <c r="C110" s="97" t="s">
        <v>3193</v>
      </c>
      <c r="D110" s="201">
        <v>0</v>
      </c>
      <c r="E110" s="201">
        <v>13</v>
      </c>
      <c r="F110" s="97">
        <v>13</v>
      </c>
      <c r="G110" s="201">
        <v>0</v>
      </c>
      <c r="H110" s="201">
        <v>13</v>
      </c>
      <c r="I110" s="97">
        <v>13</v>
      </c>
      <c r="J110" s="202">
        <v>0</v>
      </c>
      <c r="K110" s="202">
        <v>17</v>
      </c>
      <c r="L110" s="97">
        <v>17</v>
      </c>
      <c r="M110" s="202">
        <v>0</v>
      </c>
      <c r="N110" s="202">
        <v>15</v>
      </c>
      <c r="O110" s="97">
        <v>15</v>
      </c>
      <c r="P110" s="202">
        <v>0</v>
      </c>
      <c r="Q110" s="202">
        <v>18</v>
      </c>
      <c r="R110" s="97">
        <v>18</v>
      </c>
    </row>
    <row r="111" spans="1:18" x14ac:dyDescent="0.35">
      <c r="A111" s="97" t="s">
        <v>3194</v>
      </c>
      <c r="B111" s="97" t="s">
        <v>118</v>
      </c>
      <c r="C111" s="97" t="s">
        <v>3195</v>
      </c>
      <c r="D111" s="201">
        <v>0</v>
      </c>
      <c r="E111" s="201">
        <v>22</v>
      </c>
      <c r="F111" s="97">
        <v>22</v>
      </c>
      <c r="G111" s="201">
        <v>0</v>
      </c>
      <c r="H111" s="201">
        <v>16</v>
      </c>
      <c r="I111" s="97">
        <v>16</v>
      </c>
      <c r="J111" s="202">
        <v>0</v>
      </c>
      <c r="K111" s="202">
        <v>20</v>
      </c>
      <c r="L111" s="97">
        <v>20</v>
      </c>
      <c r="M111" s="202">
        <v>0</v>
      </c>
      <c r="N111" s="202">
        <v>14</v>
      </c>
      <c r="O111" s="97">
        <v>14</v>
      </c>
      <c r="P111" s="202">
        <v>0</v>
      </c>
      <c r="Q111" s="202">
        <v>16</v>
      </c>
      <c r="R111" s="97">
        <v>16</v>
      </c>
    </row>
    <row r="112" spans="1:18" x14ac:dyDescent="0.35">
      <c r="A112" s="97" t="s">
        <v>3196</v>
      </c>
      <c r="B112" s="97" t="s">
        <v>119</v>
      </c>
      <c r="C112" s="97" t="s">
        <v>3197</v>
      </c>
      <c r="D112" s="201">
        <v>0</v>
      </c>
      <c r="E112" s="201">
        <v>13</v>
      </c>
      <c r="F112" s="97">
        <v>13</v>
      </c>
      <c r="G112" s="201">
        <v>0</v>
      </c>
      <c r="H112" s="201">
        <v>14</v>
      </c>
      <c r="I112" s="97">
        <v>14</v>
      </c>
      <c r="J112" s="202">
        <v>0</v>
      </c>
      <c r="K112" s="202">
        <v>18</v>
      </c>
      <c r="L112" s="97">
        <v>18</v>
      </c>
      <c r="M112" s="202">
        <v>0</v>
      </c>
      <c r="N112" s="202">
        <v>31</v>
      </c>
      <c r="O112" s="97">
        <v>31</v>
      </c>
      <c r="P112" s="202">
        <v>0</v>
      </c>
      <c r="Q112" s="202">
        <v>23</v>
      </c>
      <c r="R112" s="97">
        <v>23</v>
      </c>
    </row>
    <row r="113" spans="1:18" x14ac:dyDescent="0.35">
      <c r="A113" s="97" t="s">
        <v>3198</v>
      </c>
      <c r="B113" s="97" t="s">
        <v>120</v>
      </c>
      <c r="C113" s="97" t="s">
        <v>3199</v>
      </c>
      <c r="D113" s="201">
        <v>0</v>
      </c>
      <c r="E113" s="201">
        <v>17</v>
      </c>
      <c r="F113" s="97">
        <v>17</v>
      </c>
      <c r="G113" s="201">
        <v>0</v>
      </c>
      <c r="H113" s="201">
        <v>11</v>
      </c>
      <c r="I113" s="97">
        <v>11</v>
      </c>
      <c r="J113" s="202">
        <v>0</v>
      </c>
      <c r="K113" s="202">
        <v>19</v>
      </c>
      <c r="L113" s="97">
        <v>19</v>
      </c>
      <c r="M113" s="202">
        <v>0</v>
      </c>
      <c r="N113" s="202">
        <v>14</v>
      </c>
      <c r="O113" s="97">
        <v>14</v>
      </c>
      <c r="P113" s="202">
        <v>0</v>
      </c>
      <c r="Q113" s="202">
        <v>16</v>
      </c>
      <c r="R113" s="97">
        <v>16</v>
      </c>
    </row>
    <row r="114" spans="1:18" x14ac:dyDescent="0.35">
      <c r="A114" s="97" t="s">
        <v>3200</v>
      </c>
      <c r="B114" s="97" t="s">
        <v>121</v>
      </c>
      <c r="C114" s="97" t="s">
        <v>3201</v>
      </c>
      <c r="D114" s="201">
        <v>0</v>
      </c>
      <c r="E114" s="201">
        <v>55</v>
      </c>
      <c r="F114" s="97">
        <v>55</v>
      </c>
      <c r="G114" s="201">
        <v>0</v>
      </c>
      <c r="H114" s="201">
        <v>89</v>
      </c>
      <c r="I114" s="97">
        <v>89</v>
      </c>
      <c r="J114" s="202">
        <v>0</v>
      </c>
      <c r="K114" s="202">
        <v>85</v>
      </c>
      <c r="L114" s="97">
        <v>85</v>
      </c>
      <c r="M114" s="202">
        <v>0</v>
      </c>
      <c r="N114" s="202">
        <v>66</v>
      </c>
      <c r="O114" s="97">
        <v>66</v>
      </c>
      <c r="P114" s="202">
        <v>0</v>
      </c>
      <c r="Q114" s="202">
        <v>81</v>
      </c>
      <c r="R114" s="97">
        <v>81</v>
      </c>
    </row>
    <row r="115" spans="1:18" x14ac:dyDescent="0.35">
      <c r="A115" s="97" t="s">
        <v>3202</v>
      </c>
      <c r="B115" s="97" t="s">
        <v>122</v>
      </c>
      <c r="C115" s="97" t="s">
        <v>3203</v>
      </c>
      <c r="D115" s="201">
        <v>0</v>
      </c>
      <c r="E115" s="201">
        <v>15</v>
      </c>
      <c r="F115" s="97">
        <v>15</v>
      </c>
      <c r="G115" s="201">
        <v>0</v>
      </c>
      <c r="H115" s="201">
        <v>18</v>
      </c>
      <c r="I115" s="97">
        <v>18</v>
      </c>
      <c r="J115" s="202">
        <v>0</v>
      </c>
      <c r="K115" s="202">
        <v>17</v>
      </c>
      <c r="L115" s="97">
        <v>17</v>
      </c>
      <c r="M115" s="202">
        <v>0</v>
      </c>
      <c r="N115" s="202">
        <v>21</v>
      </c>
      <c r="O115" s="97">
        <v>21</v>
      </c>
      <c r="P115" s="202">
        <v>0</v>
      </c>
      <c r="Q115" s="202">
        <v>19</v>
      </c>
      <c r="R115" s="97">
        <v>19</v>
      </c>
    </row>
    <row r="116" spans="1:18" x14ac:dyDescent="0.35">
      <c r="A116" s="97" t="s">
        <v>3204</v>
      </c>
      <c r="B116" s="97" t="s">
        <v>123</v>
      </c>
      <c r="C116" s="97" t="s">
        <v>3205</v>
      </c>
      <c r="D116" s="201">
        <v>0</v>
      </c>
      <c r="E116" s="201">
        <v>11</v>
      </c>
      <c r="F116" s="97">
        <v>11</v>
      </c>
      <c r="G116" s="201">
        <v>0</v>
      </c>
      <c r="H116" s="201">
        <v>23</v>
      </c>
      <c r="I116" s="97">
        <v>23</v>
      </c>
      <c r="J116" s="202">
        <v>0</v>
      </c>
      <c r="K116" s="202">
        <v>14</v>
      </c>
      <c r="L116" s="97">
        <v>14</v>
      </c>
      <c r="M116" s="202">
        <v>0</v>
      </c>
      <c r="N116" s="202">
        <v>32</v>
      </c>
      <c r="O116" s="97">
        <v>32</v>
      </c>
      <c r="P116" s="202">
        <v>0</v>
      </c>
      <c r="Q116" s="202">
        <v>30</v>
      </c>
      <c r="R116" s="97">
        <v>30</v>
      </c>
    </row>
    <row r="117" spans="1:18" x14ac:dyDescent="0.35">
      <c r="A117" s="97" t="s">
        <v>3206</v>
      </c>
      <c r="B117" s="97" t="s">
        <v>124</v>
      </c>
      <c r="C117" s="97" t="s">
        <v>3207</v>
      </c>
      <c r="D117" s="201">
        <v>0</v>
      </c>
      <c r="E117" s="201">
        <v>52</v>
      </c>
      <c r="F117" s="97">
        <v>52</v>
      </c>
      <c r="G117" s="201">
        <v>0</v>
      </c>
      <c r="H117" s="201">
        <v>49</v>
      </c>
      <c r="I117" s="97">
        <v>49</v>
      </c>
      <c r="J117" s="202">
        <v>0</v>
      </c>
      <c r="K117" s="202">
        <v>55</v>
      </c>
      <c r="L117" s="97">
        <v>55</v>
      </c>
      <c r="M117" s="202">
        <v>0</v>
      </c>
      <c r="N117" s="202">
        <v>59</v>
      </c>
      <c r="O117" s="97">
        <v>59</v>
      </c>
      <c r="P117" s="202">
        <v>0</v>
      </c>
      <c r="Q117" s="202">
        <v>64</v>
      </c>
      <c r="R117" s="97">
        <v>64</v>
      </c>
    </row>
    <row r="118" spans="1:18" x14ac:dyDescent="0.35">
      <c r="A118" s="97" t="s">
        <v>3208</v>
      </c>
      <c r="B118" s="97" t="s">
        <v>125</v>
      </c>
      <c r="C118" s="97" t="s">
        <v>3209</v>
      </c>
      <c r="D118" s="201">
        <v>0</v>
      </c>
      <c r="E118" s="201">
        <v>162</v>
      </c>
      <c r="F118" s="97">
        <v>162</v>
      </c>
      <c r="G118" s="201">
        <v>0</v>
      </c>
      <c r="H118" s="201">
        <v>180</v>
      </c>
      <c r="I118" s="97">
        <v>180</v>
      </c>
      <c r="J118" s="202">
        <v>0</v>
      </c>
      <c r="K118" s="202">
        <v>156</v>
      </c>
      <c r="L118" s="97">
        <v>156</v>
      </c>
      <c r="M118" s="202">
        <v>0</v>
      </c>
      <c r="N118" s="202">
        <v>168</v>
      </c>
      <c r="O118" s="97">
        <v>168</v>
      </c>
      <c r="P118" s="202">
        <v>0</v>
      </c>
      <c r="Q118" s="202">
        <v>190</v>
      </c>
      <c r="R118" s="97">
        <v>190</v>
      </c>
    </row>
    <row r="119" spans="1:18" x14ac:dyDescent="0.35">
      <c r="A119" s="97" t="s">
        <v>3210</v>
      </c>
      <c r="B119" s="97" t="s">
        <v>126</v>
      </c>
      <c r="C119" s="97" t="s">
        <v>3211</v>
      </c>
      <c r="D119" s="201">
        <v>0</v>
      </c>
      <c r="E119" s="201">
        <v>78</v>
      </c>
      <c r="F119" s="97">
        <v>78</v>
      </c>
      <c r="G119" s="201">
        <v>0</v>
      </c>
      <c r="H119" s="201">
        <v>88</v>
      </c>
      <c r="I119" s="97">
        <v>88</v>
      </c>
      <c r="J119" s="202">
        <v>0</v>
      </c>
      <c r="K119" s="202">
        <v>77</v>
      </c>
      <c r="L119" s="97">
        <v>77</v>
      </c>
      <c r="M119" s="202">
        <v>0</v>
      </c>
      <c r="N119" s="202">
        <v>98</v>
      </c>
      <c r="O119" s="97">
        <v>98</v>
      </c>
      <c r="P119" s="202">
        <v>0</v>
      </c>
      <c r="Q119" s="202">
        <v>86</v>
      </c>
      <c r="R119" s="97">
        <v>86</v>
      </c>
    </row>
    <row r="120" spans="1:18" x14ac:dyDescent="0.35">
      <c r="A120" s="97" t="s">
        <v>3212</v>
      </c>
      <c r="B120" s="97" t="s">
        <v>127</v>
      </c>
      <c r="C120" s="97" t="s">
        <v>3213</v>
      </c>
      <c r="D120" s="201">
        <v>0</v>
      </c>
      <c r="E120" s="201">
        <v>219</v>
      </c>
      <c r="F120" s="97">
        <v>219</v>
      </c>
      <c r="G120" s="201">
        <v>0</v>
      </c>
      <c r="H120" s="201">
        <v>225</v>
      </c>
      <c r="I120" s="97">
        <v>225</v>
      </c>
      <c r="J120" s="202">
        <v>0</v>
      </c>
      <c r="K120" s="202">
        <v>217</v>
      </c>
      <c r="L120" s="97">
        <v>217</v>
      </c>
      <c r="M120" s="202">
        <v>0</v>
      </c>
      <c r="N120" s="202">
        <v>239</v>
      </c>
      <c r="O120" s="97">
        <v>239</v>
      </c>
      <c r="P120" s="202">
        <v>0</v>
      </c>
      <c r="Q120" s="202">
        <v>240</v>
      </c>
      <c r="R120" s="97">
        <v>240</v>
      </c>
    </row>
    <row r="121" spans="1:18" x14ac:dyDescent="0.35">
      <c r="A121" s="97" t="s">
        <v>3214</v>
      </c>
      <c r="B121" s="97" t="s">
        <v>128</v>
      </c>
      <c r="C121" s="97" t="s">
        <v>3215</v>
      </c>
      <c r="D121" s="201">
        <v>0</v>
      </c>
      <c r="E121" s="201">
        <v>42</v>
      </c>
      <c r="F121" s="97">
        <v>42</v>
      </c>
      <c r="G121" s="201">
        <v>0</v>
      </c>
      <c r="H121" s="201">
        <v>48</v>
      </c>
      <c r="I121" s="97">
        <v>48</v>
      </c>
      <c r="J121" s="202">
        <v>0</v>
      </c>
      <c r="K121" s="202">
        <v>44</v>
      </c>
      <c r="L121" s="97">
        <v>44</v>
      </c>
      <c r="M121" s="202">
        <v>0</v>
      </c>
      <c r="N121" s="202">
        <v>43</v>
      </c>
      <c r="O121" s="97">
        <v>43</v>
      </c>
      <c r="P121" s="202">
        <v>0</v>
      </c>
      <c r="Q121" s="202">
        <v>48</v>
      </c>
      <c r="R121" s="97">
        <v>48</v>
      </c>
    </row>
    <row r="122" spans="1:18" x14ac:dyDescent="0.35">
      <c r="A122" s="97" t="s">
        <v>3216</v>
      </c>
      <c r="B122" s="97" t="s">
        <v>129</v>
      </c>
      <c r="C122" s="97" t="s">
        <v>3217</v>
      </c>
      <c r="D122" s="201">
        <v>0</v>
      </c>
      <c r="E122" s="201">
        <v>57</v>
      </c>
      <c r="F122" s="97">
        <v>57</v>
      </c>
      <c r="G122" s="201">
        <v>0</v>
      </c>
      <c r="H122" s="201">
        <v>64</v>
      </c>
      <c r="I122" s="97">
        <v>64</v>
      </c>
      <c r="J122" s="202">
        <v>0</v>
      </c>
      <c r="K122" s="202">
        <v>69</v>
      </c>
      <c r="L122" s="97">
        <v>69</v>
      </c>
      <c r="M122" s="202">
        <v>0</v>
      </c>
      <c r="N122" s="202">
        <v>77</v>
      </c>
      <c r="O122" s="97">
        <v>77</v>
      </c>
      <c r="P122" s="202">
        <v>0</v>
      </c>
      <c r="Q122" s="202">
        <v>73</v>
      </c>
      <c r="R122" s="97">
        <v>73</v>
      </c>
    </row>
    <row r="123" spans="1:18" x14ac:dyDescent="0.35">
      <c r="A123" s="97" t="s">
        <v>3218</v>
      </c>
      <c r="B123" s="97" t="s">
        <v>130</v>
      </c>
      <c r="C123" s="97" t="s">
        <v>3219</v>
      </c>
      <c r="D123" s="201">
        <v>0</v>
      </c>
      <c r="E123" s="201">
        <v>55</v>
      </c>
      <c r="F123" s="97">
        <v>55</v>
      </c>
      <c r="G123" s="201">
        <v>0</v>
      </c>
      <c r="H123" s="201">
        <v>67</v>
      </c>
      <c r="I123" s="97">
        <v>67</v>
      </c>
      <c r="J123" s="202">
        <v>0</v>
      </c>
      <c r="K123" s="202">
        <v>53</v>
      </c>
      <c r="L123" s="97">
        <v>53</v>
      </c>
      <c r="M123" s="202">
        <v>0</v>
      </c>
      <c r="N123" s="202">
        <v>54</v>
      </c>
      <c r="O123" s="97">
        <v>54</v>
      </c>
      <c r="P123" s="202">
        <v>0</v>
      </c>
      <c r="Q123" s="202">
        <v>51</v>
      </c>
      <c r="R123" s="97">
        <v>51</v>
      </c>
    </row>
    <row r="124" spans="1:18" x14ac:dyDescent="0.35">
      <c r="A124" s="97" t="s">
        <v>3220</v>
      </c>
      <c r="B124" s="97" t="s">
        <v>131</v>
      </c>
      <c r="C124" s="97" t="s">
        <v>3221</v>
      </c>
      <c r="D124" s="201">
        <v>0</v>
      </c>
      <c r="E124" s="201">
        <v>249</v>
      </c>
      <c r="F124" s="97">
        <v>249</v>
      </c>
      <c r="G124" s="201">
        <v>0</v>
      </c>
      <c r="H124" s="201">
        <v>288</v>
      </c>
      <c r="I124" s="97">
        <v>288</v>
      </c>
      <c r="J124" s="202">
        <v>0</v>
      </c>
      <c r="K124" s="202">
        <v>249</v>
      </c>
      <c r="L124" s="97">
        <v>249</v>
      </c>
      <c r="M124" s="202">
        <v>0</v>
      </c>
      <c r="N124" s="202">
        <v>330</v>
      </c>
      <c r="O124" s="97">
        <v>330</v>
      </c>
      <c r="P124" s="202">
        <v>0</v>
      </c>
      <c r="Q124" s="202">
        <v>326</v>
      </c>
      <c r="R124" s="97">
        <v>326</v>
      </c>
    </row>
    <row r="125" spans="1:18" x14ac:dyDescent="0.35">
      <c r="A125" s="97" t="s">
        <v>3222</v>
      </c>
      <c r="B125" s="97" t="s">
        <v>132</v>
      </c>
      <c r="C125" s="97" t="s">
        <v>3223</v>
      </c>
      <c r="D125" s="201">
        <v>0</v>
      </c>
      <c r="E125" s="201">
        <v>529</v>
      </c>
      <c r="F125" s="97">
        <v>529</v>
      </c>
      <c r="G125" s="201">
        <v>0</v>
      </c>
      <c r="H125" s="201">
        <v>554</v>
      </c>
      <c r="I125" s="97">
        <v>554</v>
      </c>
      <c r="J125" s="202">
        <v>0</v>
      </c>
      <c r="K125" s="202">
        <v>490</v>
      </c>
      <c r="L125" s="97">
        <v>490</v>
      </c>
      <c r="M125" s="202">
        <v>0</v>
      </c>
      <c r="N125" s="202">
        <v>552</v>
      </c>
      <c r="O125" s="97">
        <v>552</v>
      </c>
      <c r="P125" s="202">
        <v>0</v>
      </c>
      <c r="Q125" s="202">
        <v>519</v>
      </c>
      <c r="R125" s="97">
        <v>519</v>
      </c>
    </row>
    <row r="126" spans="1:18" x14ac:dyDescent="0.35">
      <c r="A126" s="97" t="s">
        <v>3224</v>
      </c>
      <c r="B126" s="97" t="s">
        <v>133</v>
      </c>
      <c r="C126" s="97" t="s">
        <v>3225</v>
      </c>
      <c r="D126" s="201">
        <v>0</v>
      </c>
      <c r="E126" s="201">
        <v>89</v>
      </c>
      <c r="F126" s="97">
        <v>89</v>
      </c>
      <c r="G126" s="201">
        <v>0</v>
      </c>
      <c r="H126" s="201">
        <v>85</v>
      </c>
      <c r="I126" s="97">
        <v>85</v>
      </c>
      <c r="J126" s="202">
        <v>0</v>
      </c>
      <c r="K126" s="202">
        <v>101</v>
      </c>
      <c r="L126" s="97">
        <v>101</v>
      </c>
      <c r="M126" s="202">
        <v>0</v>
      </c>
      <c r="N126" s="202">
        <v>88</v>
      </c>
      <c r="O126" s="97">
        <v>88</v>
      </c>
      <c r="P126" s="202">
        <v>0</v>
      </c>
      <c r="Q126" s="202">
        <v>113</v>
      </c>
      <c r="R126" s="97">
        <v>113</v>
      </c>
    </row>
    <row r="127" spans="1:18" x14ac:dyDescent="0.35">
      <c r="A127" s="97" t="s">
        <v>3226</v>
      </c>
      <c r="B127" s="97" t="s">
        <v>134</v>
      </c>
      <c r="C127" s="97" t="s">
        <v>3227</v>
      </c>
      <c r="D127" s="201">
        <v>0</v>
      </c>
      <c r="E127" s="201">
        <v>83</v>
      </c>
      <c r="F127" s="97">
        <v>83</v>
      </c>
      <c r="G127" s="201">
        <v>0</v>
      </c>
      <c r="H127" s="201">
        <v>88</v>
      </c>
      <c r="I127" s="97">
        <v>88</v>
      </c>
      <c r="J127" s="202">
        <v>0</v>
      </c>
      <c r="K127" s="202">
        <v>89</v>
      </c>
      <c r="L127" s="97">
        <v>89</v>
      </c>
      <c r="M127" s="202">
        <v>0</v>
      </c>
      <c r="N127" s="202">
        <v>76</v>
      </c>
      <c r="O127" s="97">
        <v>76</v>
      </c>
      <c r="P127" s="202">
        <v>0</v>
      </c>
      <c r="Q127" s="202">
        <v>112</v>
      </c>
      <c r="R127" s="97">
        <v>112</v>
      </c>
    </row>
    <row r="128" spans="1:18" x14ac:dyDescent="0.35">
      <c r="A128" s="97" t="s">
        <v>3228</v>
      </c>
      <c r="B128" s="97" t="s">
        <v>135</v>
      </c>
      <c r="C128" s="97" t="s">
        <v>3229</v>
      </c>
      <c r="D128" s="201">
        <v>0</v>
      </c>
      <c r="E128" s="201">
        <v>58</v>
      </c>
      <c r="F128" s="97">
        <v>58</v>
      </c>
      <c r="G128" s="201">
        <v>0</v>
      </c>
      <c r="H128" s="201">
        <v>69</v>
      </c>
      <c r="I128" s="97">
        <v>69</v>
      </c>
      <c r="J128" s="202">
        <v>0</v>
      </c>
      <c r="K128" s="202">
        <v>57</v>
      </c>
      <c r="L128" s="97">
        <v>57</v>
      </c>
      <c r="M128" s="202">
        <v>0</v>
      </c>
      <c r="N128" s="202">
        <v>41</v>
      </c>
      <c r="O128" s="97">
        <v>41</v>
      </c>
      <c r="P128" s="202">
        <v>0</v>
      </c>
      <c r="Q128" s="202">
        <v>56</v>
      </c>
      <c r="R128" s="97">
        <v>56</v>
      </c>
    </row>
    <row r="129" spans="1:18" x14ac:dyDescent="0.35">
      <c r="A129" s="97" t="s">
        <v>3230</v>
      </c>
      <c r="B129" s="97" t="s">
        <v>136</v>
      </c>
      <c r="C129" s="97" t="s">
        <v>3231</v>
      </c>
      <c r="D129" s="201">
        <v>0</v>
      </c>
      <c r="E129" s="201">
        <v>663</v>
      </c>
      <c r="F129" s="97">
        <v>663</v>
      </c>
      <c r="G129" s="201">
        <v>0</v>
      </c>
      <c r="H129" s="201">
        <v>670</v>
      </c>
      <c r="I129" s="97">
        <v>670</v>
      </c>
      <c r="J129" s="202">
        <v>0</v>
      </c>
      <c r="K129" s="202">
        <v>629</v>
      </c>
      <c r="L129" s="97">
        <v>629</v>
      </c>
      <c r="M129" s="202">
        <v>0</v>
      </c>
      <c r="N129" s="202">
        <v>705</v>
      </c>
      <c r="O129" s="97">
        <v>705</v>
      </c>
      <c r="P129" s="202">
        <v>0</v>
      </c>
      <c r="Q129" s="202">
        <v>669</v>
      </c>
      <c r="R129" s="97">
        <v>669</v>
      </c>
    </row>
    <row r="130" spans="1:18" x14ac:dyDescent="0.35">
      <c r="A130" s="97" t="s">
        <v>3232</v>
      </c>
      <c r="B130" s="97" t="s">
        <v>137</v>
      </c>
      <c r="C130" s="97" t="s">
        <v>3233</v>
      </c>
      <c r="D130" s="201">
        <v>0</v>
      </c>
      <c r="E130" s="201">
        <v>52</v>
      </c>
      <c r="F130" s="97">
        <v>52</v>
      </c>
      <c r="G130" s="201">
        <v>0</v>
      </c>
      <c r="H130" s="201">
        <v>52</v>
      </c>
      <c r="I130" s="97">
        <v>52</v>
      </c>
      <c r="J130" s="202">
        <v>0</v>
      </c>
      <c r="K130" s="202">
        <v>53</v>
      </c>
      <c r="L130" s="97">
        <v>53</v>
      </c>
      <c r="M130" s="202">
        <v>0</v>
      </c>
      <c r="N130" s="202">
        <v>66</v>
      </c>
      <c r="O130" s="97">
        <v>66</v>
      </c>
      <c r="P130" s="202">
        <v>0</v>
      </c>
      <c r="Q130" s="202">
        <v>71</v>
      </c>
      <c r="R130" s="97">
        <v>71</v>
      </c>
    </row>
    <row r="131" spans="1:18" x14ac:dyDescent="0.35">
      <c r="A131" s="97" t="s">
        <v>3234</v>
      </c>
      <c r="B131" s="97" t="s">
        <v>138</v>
      </c>
      <c r="C131" s="97" t="s">
        <v>3235</v>
      </c>
      <c r="D131" s="201">
        <v>0</v>
      </c>
      <c r="E131" s="201">
        <v>93</v>
      </c>
      <c r="F131" s="97">
        <v>93</v>
      </c>
      <c r="G131" s="201">
        <v>0</v>
      </c>
      <c r="H131" s="201">
        <v>94</v>
      </c>
      <c r="I131" s="97">
        <v>94</v>
      </c>
      <c r="J131" s="202">
        <v>0</v>
      </c>
      <c r="K131" s="202">
        <v>84</v>
      </c>
      <c r="L131" s="97">
        <v>84</v>
      </c>
      <c r="M131" s="202">
        <v>0</v>
      </c>
      <c r="N131" s="202">
        <v>137</v>
      </c>
      <c r="O131" s="97">
        <v>137</v>
      </c>
      <c r="P131" s="202">
        <v>0</v>
      </c>
      <c r="Q131" s="202">
        <v>101</v>
      </c>
      <c r="R131" s="97">
        <v>101</v>
      </c>
    </row>
    <row r="132" spans="1:18" x14ac:dyDescent="0.35">
      <c r="A132" s="97" t="s">
        <v>3236</v>
      </c>
      <c r="B132" s="97" t="s">
        <v>139</v>
      </c>
      <c r="C132" s="97" t="s">
        <v>3237</v>
      </c>
      <c r="D132" s="201">
        <v>0</v>
      </c>
      <c r="E132" s="201">
        <v>215</v>
      </c>
      <c r="F132" s="97">
        <v>215</v>
      </c>
      <c r="G132" s="201">
        <v>0</v>
      </c>
      <c r="H132" s="201">
        <v>217</v>
      </c>
      <c r="I132" s="97">
        <v>217</v>
      </c>
      <c r="J132" s="202">
        <v>0</v>
      </c>
      <c r="K132" s="202">
        <v>218</v>
      </c>
      <c r="L132" s="97">
        <v>218</v>
      </c>
      <c r="M132" s="202">
        <v>0</v>
      </c>
      <c r="N132" s="202">
        <v>250</v>
      </c>
      <c r="O132" s="97">
        <v>250</v>
      </c>
      <c r="P132" s="202">
        <v>0</v>
      </c>
      <c r="Q132" s="202">
        <v>218</v>
      </c>
      <c r="R132" s="97">
        <v>218</v>
      </c>
    </row>
    <row r="133" spans="1:18" x14ac:dyDescent="0.35">
      <c r="A133" s="97" t="s">
        <v>3238</v>
      </c>
      <c r="B133" s="97" t="s">
        <v>140</v>
      </c>
      <c r="C133" s="97" t="s">
        <v>3239</v>
      </c>
      <c r="D133" s="201">
        <v>0</v>
      </c>
      <c r="E133" s="201">
        <v>693</v>
      </c>
      <c r="F133" s="97">
        <v>693</v>
      </c>
      <c r="G133" s="201">
        <v>0</v>
      </c>
      <c r="H133" s="201">
        <v>666</v>
      </c>
      <c r="I133" s="97">
        <v>666</v>
      </c>
      <c r="J133" s="202">
        <v>0</v>
      </c>
      <c r="K133" s="202">
        <v>695</v>
      </c>
      <c r="L133" s="97">
        <v>695</v>
      </c>
      <c r="M133" s="202">
        <v>0</v>
      </c>
      <c r="N133" s="202">
        <v>723</v>
      </c>
      <c r="O133" s="97">
        <v>723</v>
      </c>
      <c r="P133" s="202">
        <v>0</v>
      </c>
      <c r="Q133" s="202">
        <v>664</v>
      </c>
      <c r="R133" s="97">
        <v>664</v>
      </c>
    </row>
    <row r="134" spans="1:18" x14ac:dyDescent="0.35">
      <c r="A134" s="97" t="s">
        <v>3240</v>
      </c>
      <c r="B134" s="97" t="s">
        <v>141</v>
      </c>
      <c r="C134" s="97" t="s">
        <v>3241</v>
      </c>
      <c r="D134" s="201">
        <v>0</v>
      </c>
      <c r="E134" s="201">
        <v>256</v>
      </c>
      <c r="F134" s="97">
        <v>256</v>
      </c>
      <c r="G134" s="201">
        <v>0</v>
      </c>
      <c r="H134" s="201">
        <v>236</v>
      </c>
      <c r="I134" s="97">
        <v>236</v>
      </c>
      <c r="J134" s="202">
        <v>0</v>
      </c>
      <c r="K134" s="202">
        <v>242</v>
      </c>
      <c r="L134" s="97">
        <v>242</v>
      </c>
      <c r="M134" s="202">
        <v>0</v>
      </c>
      <c r="N134" s="202">
        <v>237</v>
      </c>
      <c r="O134" s="97">
        <v>237</v>
      </c>
      <c r="P134" s="202">
        <v>0</v>
      </c>
      <c r="Q134" s="202">
        <v>253</v>
      </c>
      <c r="R134" s="97">
        <v>253</v>
      </c>
    </row>
    <row r="135" spans="1:18" x14ac:dyDescent="0.35">
      <c r="A135" s="97" t="s">
        <v>3242</v>
      </c>
      <c r="B135" s="97" t="s">
        <v>142</v>
      </c>
      <c r="C135" s="97" t="s">
        <v>3243</v>
      </c>
      <c r="D135" s="201">
        <v>0</v>
      </c>
      <c r="E135" s="201">
        <v>100</v>
      </c>
      <c r="F135" s="97">
        <v>100</v>
      </c>
      <c r="G135" s="201">
        <v>0</v>
      </c>
      <c r="H135" s="201">
        <v>125</v>
      </c>
      <c r="I135" s="97">
        <v>125</v>
      </c>
      <c r="J135" s="202">
        <v>0</v>
      </c>
      <c r="K135" s="202">
        <v>112</v>
      </c>
      <c r="L135" s="97">
        <v>112</v>
      </c>
      <c r="M135" s="202">
        <v>0</v>
      </c>
      <c r="N135" s="202">
        <v>134</v>
      </c>
      <c r="O135" s="97">
        <v>134</v>
      </c>
      <c r="P135" s="202">
        <v>0</v>
      </c>
      <c r="Q135" s="202">
        <v>103</v>
      </c>
      <c r="R135" s="97">
        <v>103</v>
      </c>
    </row>
    <row r="136" spans="1:18" x14ac:dyDescent="0.35">
      <c r="A136" s="97" t="s">
        <v>3244</v>
      </c>
      <c r="B136" s="97" t="s">
        <v>143</v>
      </c>
      <c r="C136" s="97" t="s">
        <v>3245</v>
      </c>
      <c r="D136" s="201">
        <v>0</v>
      </c>
      <c r="E136" s="201">
        <v>2089</v>
      </c>
      <c r="F136" s="97">
        <v>2089</v>
      </c>
      <c r="G136" s="201">
        <v>0</v>
      </c>
      <c r="H136" s="201">
        <v>1863</v>
      </c>
      <c r="I136" s="97">
        <v>1863</v>
      </c>
      <c r="J136" s="202">
        <v>0</v>
      </c>
      <c r="K136" s="202">
        <v>1980</v>
      </c>
      <c r="L136" s="97">
        <v>1980</v>
      </c>
      <c r="M136" s="202">
        <v>0</v>
      </c>
      <c r="N136" s="202">
        <v>2288</v>
      </c>
      <c r="O136" s="97">
        <v>2288</v>
      </c>
      <c r="P136" s="202">
        <v>0</v>
      </c>
      <c r="Q136" s="202">
        <v>2264</v>
      </c>
      <c r="R136" s="97">
        <v>2264</v>
      </c>
    </row>
    <row r="137" spans="1:18" x14ac:dyDescent="0.35">
      <c r="A137" s="97" t="s">
        <v>3246</v>
      </c>
      <c r="B137" s="97" t="s">
        <v>144</v>
      </c>
      <c r="C137" s="97" t="s">
        <v>3247</v>
      </c>
      <c r="D137" s="201">
        <v>0</v>
      </c>
      <c r="E137" s="201">
        <v>155</v>
      </c>
      <c r="F137" s="97">
        <v>155</v>
      </c>
      <c r="G137" s="201">
        <v>0</v>
      </c>
      <c r="H137" s="201">
        <v>145</v>
      </c>
      <c r="I137" s="97">
        <v>145</v>
      </c>
      <c r="J137" s="202">
        <v>0</v>
      </c>
      <c r="K137" s="202">
        <v>162</v>
      </c>
      <c r="L137" s="97">
        <v>162</v>
      </c>
      <c r="M137" s="202">
        <v>0</v>
      </c>
      <c r="N137" s="202">
        <v>155</v>
      </c>
      <c r="O137" s="97">
        <v>155</v>
      </c>
      <c r="P137" s="202">
        <v>0</v>
      </c>
      <c r="Q137" s="202">
        <v>154</v>
      </c>
      <c r="R137" s="97">
        <v>154</v>
      </c>
    </row>
    <row r="138" spans="1:18" x14ac:dyDescent="0.35">
      <c r="A138" s="97" t="s">
        <v>3248</v>
      </c>
      <c r="B138" s="97" t="s">
        <v>145</v>
      </c>
      <c r="C138" s="97" t="s">
        <v>3249</v>
      </c>
      <c r="D138" s="201">
        <v>0</v>
      </c>
      <c r="E138" s="201">
        <v>167</v>
      </c>
      <c r="F138" s="97">
        <v>167</v>
      </c>
      <c r="G138" s="201">
        <v>0</v>
      </c>
      <c r="H138" s="201">
        <v>156</v>
      </c>
      <c r="I138" s="97">
        <v>156</v>
      </c>
      <c r="J138" s="202">
        <v>0</v>
      </c>
      <c r="K138" s="202">
        <v>159</v>
      </c>
      <c r="L138" s="97">
        <v>159</v>
      </c>
      <c r="M138" s="202">
        <v>0</v>
      </c>
      <c r="N138" s="202">
        <v>155</v>
      </c>
      <c r="O138" s="97">
        <v>155</v>
      </c>
      <c r="P138" s="202">
        <v>0</v>
      </c>
      <c r="Q138" s="202">
        <v>175</v>
      </c>
      <c r="R138" s="97">
        <v>175</v>
      </c>
    </row>
    <row r="139" spans="1:18" x14ac:dyDescent="0.35">
      <c r="A139" s="97" t="s">
        <v>3250</v>
      </c>
      <c r="B139" s="97" t="s">
        <v>146</v>
      </c>
      <c r="C139" s="97" t="s">
        <v>2401</v>
      </c>
      <c r="D139" s="201">
        <v>0</v>
      </c>
      <c r="E139" s="201">
        <v>97</v>
      </c>
      <c r="F139" s="97">
        <v>97</v>
      </c>
      <c r="G139" s="201">
        <v>0</v>
      </c>
      <c r="H139" s="201">
        <v>96</v>
      </c>
      <c r="I139" s="97">
        <v>96</v>
      </c>
      <c r="J139" s="202">
        <v>0</v>
      </c>
      <c r="K139" s="202">
        <v>111</v>
      </c>
      <c r="L139" s="97">
        <v>111</v>
      </c>
      <c r="M139" s="202">
        <v>0</v>
      </c>
      <c r="N139" s="202">
        <v>107</v>
      </c>
      <c r="O139" s="97">
        <v>107</v>
      </c>
      <c r="P139" s="202">
        <v>0</v>
      </c>
      <c r="Q139" s="202">
        <v>109</v>
      </c>
      <c r="R139" s="97">
        <v>109</v>
      </c>
    </row>
    <row r="140" spans="1:18" x14ac:dyDescent="0.35">
      <c r="A140" s="97" t="s">
        <v>3251</v>
      </c>
      <c r="B140" s="97" t="s">
        <v>147</v>
      </c>
      <c r="C140" s="97" t="s">
        <v>3252</v>
      </c>
      <c r="D140" s="201">
        <v>0</v>
      </c>
      <c r="E140" s="201">
        <v>139</v>
      </c>
      <c r="F140" s="97">
        <v>139</v>
      </c>
      <c r="G140" s="201">
        <v>0</v>
      </c>
      <c r="H140" s="201">
        <v>140</v>
      </c>
      <c r="I140" s="97">
        <v>140</v>
      </c>
      <c r="J140" s="202">
        <v>0</v>
      </c>
      <c r="K140" s="202">
        <v>132</v>
      </c>
      <c r="L140" s="97">
        <v>132</v>
      </c>
      <c r="M140" s="202">
        <v>0</v>
      </c>
      <c r="N140" s="202">
        <v>117</v>
      </c>
      <c r="O140" s="97">
        <v>117</v>
      </c>
      <c r="P140" s="202">
        <v>0</v>
      </c>
      <c r="Q140" s="202">
        <v>154</v>
      </c>
      <c r="R140" s="97">
        <v>154</v>
      </c>
    </row>
    <row r="141" spans="1:18" x14ac:dyDescent="0.35">
      <c r="A141" s="97" t="s">
        <v>3253</v>
      </c>
      <c r="B141" s="97" t="s">
        <v>148</v>
      </c>
      <c r="C141" s="97" t="s">
        <v>3254</v>
      </c>
      <c r="D141" s="201">
        <v>0</v>
      </c>
      <c r="E141" s="201">
        <v>96</v>
      </c>
      <c r="F141" s="97">
        <v>96</v>
      </c>
      <c r="G141" s="201">
        <v>0</v>
      </c>
      <c r="H141" s="201">
        <v>92</v>
      </c>
      <c r="I141" s="97">
        <v>92</v>
      </c>
      <c r="J141" s="202">
        <v>0</v>
      </c>
      <c r="K141" s="202">
        <v>75</v>
      </c>
      <c r="L141" s="97">
        <v>75</v>
      </c>
      <c r="M141" s="202">
        <v>0</v>
      </c>
      <c r="N141" s="202">
        <v>99</v>
      </c>
      <c r="O141" s="97">
        <v>99</v>
      </c>
      <c r="P141" s="202">
        <v>0</v>
      </c>
      <c r="Q141" s="202">
        <v>96</v>
      </c>
      <c r="R141" s="97">
        <v>96</v>
      </c>
    </row>
    <row r="142" spans="1:18" x14ac:dyDescent="0.35">
      <c r="A142" s="97" t="s">
        <v>3255</v>
      </c>
      <c r="B142" s="97" t="s">
        <v>149</v>
      </c>
      <c r="C142" s="97" t="s">
        <v>3256</v>
      </c>
      <c r="D142" s="201">
        <v>0</v>
      </c>
      <c r="E142" s="201">
        <v>317</v>
      </c>
      <c r="F142" s="97">
        <v>317</v>
      </c>
      <c r="G142" s="201">
        <v>0</v>
      </c>
      <c r="H142" s="201">
        <v>320</v>
      </c>
      <c r="I142" s="97">
        <v>320</v>
      </c>
      <c r="J142" s="202">
        <v>0</v>
      </c>
      <c r="K142" s="202">
        <v>268</v>
      </c>
      <c r="L142" s="97">
        <v>268</v>
      </c>
      <c r="M142" s="202">
        <v>0</v>
      </c>
      <c r="N142" s="202">
        <v>277</v>
      </c>
      <c r="O142" s="97">
        <v>277</v>
      </c>
      <c r="P142" s="202">
        <v>0</v>
      </c>
      <c r="Q142" s="202">
        <v>270</v>
      </c>
      <c r="R142" s="97">
        <v>270</v>
      </c>
    </row>
    <row r="143" spans="1:18" x14ac:dyDescent="0.35">
      <c r="A143" s="97" t="s">
        <v>3257</v>
      </c>
      <c r="B143" s="97" t="s">
        <v>150</v>
      </c>
      <c r="C143" s="97" t="s">
        <v>3258</v>
      </c>
      <c r="D143" s="201">
        <v>0</v>
      </c>
      <c r="E143" s="201">
        <v>113</v>
      </c>
      <c r="F143" s="97">
        <v>113</v>
      </c>
      <c r="G143" s="201">
        <v>0</v>
      </c>
      <c r="H143" s="201">
        <v>113</v>
      </c>
      <c r="I143" s="97">
        <v>113</v>
      </c>
      <c r="J143" s="202">
        <v>0</v>
      </c>
      <c r="K143" s="202">
        <v>115</v>
      </c>
      <c r="L143" s="97">
        <v>115</v>
      </c>
      <c r="M143" s="202">
        <v>0</v>
      </c>
      <c r="N143" s="202">
        <v>105</v>
      </c>
      <c r="O143" s="97">
        <v>105</v>
      </c>
      <c r="P143" s="202">
        <v>0</v>
      </c>
      <c r="Q143" s="202">
        <v>113</v>
      </c>
      <c r="R143" s="97">
        <v>113</v>
      </c>
    </row>
    <row r="144" spans="1:18" x14ac:dyDescent="0.35">
      <c r="A144" s="97" t="s">
        <v>3259</v>
      </c>
      <c r="B144" s="97" t="s">
        <v>151</v>
      </c>
      <c r="C144" s="97" t="s">
        <v>3260</v>
      </c>
      <c r="D144" s="201">
        <v>0</v>
      </c>
      <c r="E144" s="201">
        <v>93</v>
      </c>
      <c r="F144" s="97">
        <v>93</v>
      </c>
      <c r="G144" s="201">
        <v>0</v>
      </c>
      <c r="H144" s="201">
        <v>88</v>
      </c>
      <c r="I144" s="97">
        <v>88</v>
      </c>
      <c r="J144" s="202">
        <v>0</v>
      </c>
      <c r="K144" s="202">
        <v>82</v>
      </c>
      <c r="L144" s="97">
        <v>82</v>
      </c>
      <c r="M144" s="202">
        <v>0</v>
      </c>
      <c r="N144" s="202">
        <v>88</v>
      </c>
      <c r="O144" s="97">
        <v>88</v>
      </c>
      <c r="P144" s="202">
        <v>0</v>
      </c>
      <c r="Q144" s="202">
        <v>95</v>
      </c>
      <c r="R144" s="97">
        <v>95</v>
      </c>
    </row>
    <row r="145" spans="1:18" x14ac:dyDescent="0.35">
      <c r="A145" s="97" t="s">
        <v>3261</v>
      </c>
      <c r="B145" s="97" t="s">
        <v>152</v>
      </c>
      <c r="C145" s="97" t="s">
        <v>3262</v>
      </c>
      <c r="D145" s="201">
        <v>0</v>
      </c>
      <c r="E145" s="201">
        <v>142</v>
      </c>
      <c r="F145" s="97">
        <v>142</v>
      </c>
      <c r="G145" s="201">
        <v>0</v>
      </c>
      <c r="H145" s="201">
        <v>148</v>
      </c>
      <c r="I145" s="97">
        <v>148</v>
      </c>
      <c r="J145" s="202">
        <v>0</v>
      </c>
      <c r="K145" s="202">
        <v>133</v>
      </c>
      <c r="L145" s="97">
        <v>133</v>
      </c>
      <c r="M145" s="202">
        <v>0</v>
      </c>
      <c r="N145" s="202">
        <v>135</v>
      </c>
      <c r="O145" s="97">
        <v>135</v>
      </c>
      <c r="P145" s="202">
        <v>0</v>
      </c>
      <c r="Q145" s="202">
        <v>158</v>
      </c>
      <c r="R145" s="97">
        <v>158</v>
      </c>
    </row>
    <row r="146" spans="1:18" x14ac:dyDescent="0.35">
      <c r="A146" s="97" t="s">
        <v>3263</v>
      </c>
      <c r="B146" s="97" t="s">
        <v>153</v>
      </c>
      <c r="C146" s="97" t="s">
        <v>3264</v>
      </c>
      <c r="D146" s="201">
        <v>0</v>
      </c>
      <c r="E146" s="201">
        <v>144</v>
      </c>
      <c r="F146" s="97">
        <v>144</v>
      </c>
      <c r="G146" s="201">
        <v>0</v>
      </c>
      <c r="H146" s="201">
        <v>157</v>
      </c>
      <c r="I146" s="97">
        <v>157</v>
      </c>
      <c r="J146" s="202">
        <v>0</v>
      </c>
      <c r="K146" s="202">
        <v>163</v>
      </c>
      <c r="L146" s="97">
        <v>163</v>
      </c>
      <c r="M146" s="202">
        <v>0</v>
      </c>
      <c r="N146" s="202">
        <v>137</v>
      </c>
      <c r="O146" s="97">
        <v>137</v>
      </c>
      <c r="P146" s="202">
        <v>0</v>
      </c>
      <c r="Q146" s="202">
        <v>157</v>
      </c>
      <c r="R146" s="97">
        <v>157</v>
      </c>
    </row>
    <row r="147" spans="1:18" x14ac:dyDescent="0.35">
      <c r="A147" s="97" t="s">
        <v>3265</v>
      </c>
      <c r="B147" s="97" t="s">
        <v>154</v>
      </c>
      <c r="C147" s="97" t="s">
        <v>3266</v>
      </c>
      <c r="D147" s="201">
        <v>0</v>
      </c>
      <c r="E147" s="201">
        <v>199</v>
      </c>
      <c r="F147" s="97">
        <v>199</v>
      </c>
      <c r="G147" s="201">
        <v>0</v>
      </c>
      <c r="H147" s="201">
        <v>229</v>
      </c>
      <c r="I147" s="97">
        <v>229</v>
      </c>
      <c r="J147" s="202">
        <v>0</v>
      </c>
      <c r="K147" s="202">
        <v>203</v>
      </c>
      <c r="L147" s="97">
        <v>203</v>
      </c>
      <c r="M147" s="202">
        <v>0</v>
      </c>
      <c r="N147" s="202">
        <v>224</v>
      </c>
      <c r="O147" s="97">
        <v>224</v>
      </c>
      <c r="P147" s="202">
        <v>0</v>
      </c>
      <c r="Q147" s="202">
        <v>172</v>
      </c>
      <c r="R147" s="97">
        <v>172</v>
      </c>
    </row>
    <row r="148" spans="1:18" x14ac:dyDescent="0.35">
      <c r="A148" s="97" t="s">
        <v>3267</v>
      </c>
      <c r="B148" s="97" t="s">
        <v>155</v>
      </c>
      <c r="C148" s="97" t="s">
        <v>3268</v>
      </c>
      <c r="D148" s="201">
        <v>0</v>
      </c>
      <c r="E148" s="201">
        <v>272</v>
      </c>
      <c r="F148" s="97">
        <v>272</v>
      </c>
      <c r="G148" s="201">
        <v>0</v>
      </c>
      <c r="H148" s="201">
        <v>229</v>
      </c>
      <c r="I148" s="97">
        <v>229</v>
      </c>
      <c r="J148" s="202">
        <v>0</v>
      </c>
      <c r="K148" s="202">
        <v>226</v>
      </c>
      <c r="L148" s="97">
        <v>226</v>
      </c>
      <c r="M148" s="202">
        <v>0</v>
      </c>
      <c r="N148" s="202">
        <v>236</v>
      </c>
      <c r="O148" s="97">
        <v>236</v>
      </c>
      <c r="P148" s="202">
        <v>0</v>
      </c>
      <c r="Q148" s="202">
        <v>223</v>
      </c>
      <c r="R148" s="97">
        <v>223</v>
      </c>
    </row>
    <row r="149" spans="1:18" x14ac:dyDescent="0.35">
      <c r="A149" s="97" t="s">
        <v>3269</v>
      </c>
      <c r="B149" s="97" t="s">
        <v>156</v>
      </c>
      <c r="C149" s="97" t="s">
        <v>3270</v>
      </c>
      <c r="D149" s="201">
        <v>0</v>
      </c>
      <c r="E149" s="201">
        <v>332</v>
      </c>
      <c r="F149" s="97">
        <v>332</v>
      </c>
      <c r="G149" s="201">
        <v>0</v>
      </c>
      <c r="H149" s="201">
        <v>341</v>
      </c>
      <c r="I149" s="97">
        <v>341</v>
      </c>
      <c r="J149" s="202">
        <v>0</v>
      </c>
      <c r="K149" s="202">
        <v>314</v>
      </c>
      <c r="L149" s="97">
        <v>314</v>
      </c>
      <c r="M149" s="202">
        <v>0</v>
      </c>
      <c r="N149" s="202">
        <v>342</v>
      </c>
      <c r="O149" s="97">
        <v>342</v>
      </c>
      <c r="P149" s="202">
        <v>0</v>
      </c>
      <c r="Q149" s="202">
        <v>357</v>
      </c>
      <c r="R149" s="97">
        <v>357</v>
      </c>
    </row>
    <row r="150" spans="1:18" x14ac:dyDescent="0.35">
      <c r="A150" s="97" t="s">
        <v>3271</v>
      </c>
      <c r="B150" s="97" t="s">
        <v>157</v>
      </c>
      <c r="C150" s="97" t="s">
        <v>3272</v>
      </c>
      <c r="D150" s="201">
        <v>0</v>
      </c>
      <c r="E150" s="201">
        <v>49</v>
      </c>
      <c r="F150" s="97">
        <v>49</v>
      </c>
      <c r="G150" s="201">
        <v>0</v>
      </c>
      <c r="H150" s="201">
        <v>49</v>
      </c>
      <c r="I150" s="97">
        <v>49</v>
      </c>
      <c r="J150" s="202">
        <v>0</v>
      </c>
      <c r="K150" s="202">
        <v>53</v>
      </c>
      <c r="L150" s="97">
        <v>53</v>
      </c>
      <c r="M150" s="202">
        <v>0</v>
      </c>
      <c r="N150" s="202">
        <v>56</v>
      </c>
      <c r="O150" s="97">
        <v>56</v>
      </c>
      <c r="P150" s="202">
        <v>0</v>
      </c>
      <c r="Q150" s="202">
        <v>56</v>
      </c>
      <c r="R150" s="97">
        <v>56</v>
      </c>
    </row>
    <row r="151" spans="1:18" x14ac:dyDescent="0.35">
      <c r="A151" s="97" t="s">
        <v>3273</v>
      </c>
      <c r="B151" s="97" t="s">
        <v>158</v>
      </c>
      <c r="C151" s="97" t="s">
        <v>3274</v>
      </c>
      <c r="D151" s="201">
        <v>0</v>
      </c>
      <c r="E151" s="201">
        <v>141</v>
      </c>
      <c r="F151" s="97">
        <v>141</v>
      </c>
      <c r="G151" s="201">
        <v>0</v>
      </c>
      <c r="H151" s="201">
        <v>128</v>
      </c>
      <c r="I151" s="97">
        <v>128</v>
      </c>
      <c r="J151" s="202">
        <v>0</v>
      </c>
      <c r="K151" s="202">
        <v>144</v>
      </c>
      <c r="L151" s="97">
        <v>144</v>
      </c>
      <c r="M151" s="202">
        <v>0</v>
      </c>
      <c r="N151" s="202">
        <v>167</v>
      </c>
      <c r="O151" s="97">
        <v>167</v>
      </c>
      <c r="P151" s="202">
        <v>0</v>
      </c>
      <c r="Q151" s="202">
        <v>155</v>
      </c>
      <c r="R151" s="97">
        <v>155</v>
      </c>
    </row>
    <row r="152" spans="1:18" x14ac:dyDescent="0.35">
      <c r="A152" s="97" t="s">
        <v>3275</v>
      </c>
      <c r="B152" s="97" t="s">
        <v>159</v>
      </c>
      <c r="C152" s="97" t="s">
        <v>3276</v>
      </c>
      <c r="D152" s="201">
        <v>0</v>
      </c>
      <c r="E152" s="201">
        <v>405</v>
      </c>
      <c r="F152" s="97">
        <v>405</v>
      </c>
      <c r="G152" s="201">
        <v>0</v>
      </c>
      <c r="H152" s="201">
        <v>356</v>
      </c>
      <c r="I152" s="97">
        <v>356</v>
      </c>
      <c r="J152" s="202">
        <v>0</v>
      </c>
      <c r="K152" s="202">
        <v>358</v>
      </c>
      <c r="L152" s="97">
        <v>358</v>
      </c>
      <c r="M152" s="202">
        <v>0</v>
      </c>
      <c r="N152" s="202">
        <v>406</v>
      </c>
      <c r="O152" s="97">
        <v>406</v>
      </c>
      <c r="P152" s="202">
        <v>0</v>
      </c>
      <c r="Q152" s="202">
        <v>462</v>
      </c>
      <c r="R152" s="97">
        <v>462</v>
      </c>
    </row>
    <row r="153" spans="1:18" x14ac:dyDescent="0.35">
      <c r="A153" s="97" t="s">
        <v>3277</v>
      </c>
      <c r="B153" s="97" t="s">
        <v>160</v>
      </c>
      <c r="C153" s="97" t="s">
        <v>3278</v>
      </c>
      <c r="D153" s="201">
        <v>0</v>
      </c>
      <c r="E153" s="201">
        <v>89</v>
      </c>
      <c r="F153" s="97">
        <v>89</v>
      </c>
      <c r="G153" s="201">
        <v>0</v>
      </c>
      <c r="H153" s="201">
        <v>86</v>
      </c>
      <c r="I153" s="97">
        <v>86</v>
      </c>
      <c r="J153" s="202">
        <v>0</v>
      </c>
      <c r="K153" s="202">
        <v>66</v>
      </c>
      <c r="L153" s="97">
        <v>66</v>
      </c>
      <c r="M153" s="202">
        <v>0</v>
      </c>
      <c r="N153" s="202">
        <v>102</v>
      </c>
      <c r="O153" s="97">
        <v>102</v>
      </c>
      <c r="P153" s="202">
        <v>0</v>
      </c>
      <c r="Q153" s="202">
        <v>79</v>
      </c>
      <c r="R153" s="97">
        <v>79</v>
      </c>
    </row>
    <row r="154" spans="1:18" x14ac:dyDescent="0.35">
      <c r="A154" s="97" t="s">
        <v>3279</v>
      </c>
      <c r="B154" s="97" t="s">
        <v>161</v>
      </c>
      <c r="C154" s="97" t="s">
        <v>3280</v>
      </c>
      <c r="D154" s="201">
        <v>0</v>
      </c>
      <c r="E154" s="201">
        <v>43</v>
      </c>
      <c r="F154" s="97">
        <v>43</v>
      </c>
      <c r="G154" s="201">
        <v>0</v>
      </c>
      <c r="H154" s="201">
        <v>35</v>
      </c>
      <c r="I154" s="97">
        <v>35</v>
      </c>
      <c r="J154" s="202">
        <v>0</v>
      </c>
      <c r="K154" s="202">
        <v>38</v>
      </c>
      <c r="L154" s="97">
        <v>38</v>
      </c>
      <c r="M154" s="202">
        <v>0</v>
      </c>
      <c r="N154" s="202">
        <v>44</v>
      </c>
      <c r="O154" s="97">
        <v>44</v>
      </c>
      <c r="P154" s="202">
        <v>0</v>
      </c>
      <c r="Q154" s="202">
        <v>45</v>
      </c>
      <c r="R154" s="97">
        <v>45</v>
      </c>
    </row>
    <row r="155" spans="1:18" x14ac:dyDescent="0.35">
      <c r="A155" s="97" t="s">
        <v>3281</v>
      </c>
      <c r="B155" s="97" t="s">
        <v>162</v>
      </c>
      <c r="C155" s="97" t="s">
        <v>3282</v>
      </c>
      <c r="D155" s="201">
        <v>0</v>
      </c>
      <c r="E155" s="201">
        <v>335</v>
      </c>
      <c r="F155" s="97">
        <v>335</v>
      </c>
      <c r="G155" s="201">
        <v>0</v>
      </c>
      <c r="H155" s="201">
        <v>367</v>
      </c>
      <c r="I155" s="97">
        <v>367</v>
      </c>
      <c r="J155" s="202">
        <v>0</v>
      </c>
      <c r="K155" s="202">
        <v>348</v>
      </c>
      <c r="L155" s="97">
        <v>348</v>
      </c>
      <c r="M155" s="202">
        <v>0</v>
      </c>
      <c r="N155" s="202">
        <v>368</v>
      </c>
      <c r="O155" s="97">
        <v>368</v>
      </c>
      <c r="P155" s="202">
        <v>0</v>
      </c>
      <c r="Q155" s="202">
        <v>345</v>
      </c>
      <c r="R155" s="97">
        <v>345</v>
      </c>
    </row>
    <row r="156" spans="1:18" x14ac:dyDescent="0.35">
      <c r="A156" s="97" t="s">
        <v>3283</v>
      </c>
      <c r="B156" s="97" t="s">
        <v>163</v>
      </c>
      <c r="C156" s="97" t="s">
        <v>3284</v>
      </c>
      <c r="D156" s="201">
        <v>0</v>
      </c>
      <c r="E156" s="201">
        <v>128</v>
      </c>
      <c r="F156" s="97">
        <v>128</v>
      </c>
      <c r="G156" s="201">
        <v>0</v>
      </c>
      <c r="H156" s="201">
        <v>106</v>
      </c>
      <c r="I156" s="97">
        <v>106</v>
      </c>
      <c r="J156" s="202">
        <v>0</v>
      </c>
      <c r="K156" s="202">
        <v>112</v>
      </c>
      <c r="L156" s="97">
        <v>112</v>
      </c>
      <c r="M156" s="202">
        <v>0</v>
      </c>
      <c r="N156" s="202">
        <v>141</v>
      </c>
      <c r="O156" s="97">
        <v>141</v>
      </c>
      <c r="P156" s="202">
        <v>0</v>
      </c>
      <c r="Q156" s="202">
        <v>130</v>
      </c>
      <c r="R156" s="97">
        <v>130</v>
      </c>
    </row>
    <row r="157" spans="1:18" x14ac:dyDescent="0.35">
      <c r="A157" s="97" t="s">
        <v>3285</v>
      </c>
      <c r="B157" s="97" t="s">
        <v>164</v>
      </c>
      <c r="C157" s="97" t="s">
        <v>3286</v>
      </c>
      <c r="D157" s="201">
        <v>0</v>
      </c>
      <c r="E157" s="201">
        <v>465</v>
      </c>
      <c r="F157" s="97">
        <v>465</v>
      </c>
      <c r="G157" s="201">
        <v>0</v>
      </c>
      <c r="H157" s="201">
        <v>453</v>
      </c>
      <c r="I157" s="97">
        <v>453</v>
      </c>
      <c r="J157" s="202">
        <v>0</v>
      </c>
      <c r="K157" s="202">
        <v>441</v>
      </c>
      <c r="L157" s="97">
        <v>441</v>
      </c>
      <c r="M157" s="202">
        <v>0</v>
      </c>
      <c r="N157" s="202">
        <v>533</v>
      </c>
      <c r="O157" s="97">
        <v>533</v>
      </c>
      <c r="P157" s="202">
        <v>0</v>
      </c>
      <c r="Q157" s="202">
        <v>489</v>
      </c>
      <c r="R157" s="97">
        <v>489</v>
      </c>
    </row>
    <row r="158" spans="1:18" x14ac:dyDescent="0.35">
      <c r="A158" s="97" t="s">
        <v>3287</v>
      </c>
      <c r="B158" s="97" t="s">
        <v>165</v>
      </c>
      <c r="C158" s="97" t="s">
        <v>3288</v>
      </c>
      <c r="D158" s="201">
        <v>0</v>
      </c>
      <c r="E158" s="201">
        <v>446</v>
      </c>
      <c r="F158" s="97">
        <v>446</v>
      </c>
      <c r="G158" s="201">
        <v>0</v>
      </c>
      <c r="H158" s="201">
        <v>447</v>
      </c>
      <c r="I158" s="97">
        <v>447</v>
      </c>
      <c r="J158" s="202">
        <v>0</v>
      </c>
      <c r="K158" s="202">
        <v>412</v>
      </c>
      <c r="L158" s="97">
        <v>412</v>
      </c>
      <c r="M158" s="202">
        <v>0</v>
      </c>
      <c r="N158" s="202">
        <v>472</v>
      </c>
      <c r="O158" s="97">
        <v>472</v>
      </c>
      <c r="P158" s="202">
        <v>0</v>
      </c>
      <c r="Q158" s="202">
        <v>465</v>
      </c>
      <c r="R158" s="97">
        <v>465</v>
      </c>
    </row>
    <row r="159" spans="1:18" x14ac:dyDescent="0.35">
      <c r="A159" s="97" t="s">
        <v>3289</v>
      </c>
      <c r="B159" s="97" t="s">
        <v>166</v>
      </c>
      <c r="C159" s="97" t="s">
        <v>3290</v>
      </c>
      <c r="D159" s="201">
        <v>0</v>
      </c>
      <c r="E159" s="201">
        <v>27</v>
      </c>
      <c r="F159" s="97">
        <v>27</v>
      </c>
      <c r="G159" s="201">
        <v>0</v>
      </c>
      <c r="H159" s="201">
        <v>20</v>
      </c>
      <c r="I159" s="97">
        <v>20</v>
      </c>
      <c r="J159" s="202">
        <v>0</v>
      </c>
      <c r="K159" s="202">
        <v>30</v>
      </c>
      <c r="L159" s="97">
        <v>30</v>
      </c>
      <c r="M159" s="202">
        <v>0</v>
      </c>
      <c r="N159" s="202">
        <v>20</v>
      </c>
      <c r="O159" s="97">
        <v>20</v>
      </c>
      <c r="P159" s="202">
        <v>0</v>
      </c>
      <c r="Q159" s="202">
        <v>22</v>
      </c>
      <c r="R159" s="97">
        <v>22</v>
      </c>
    </row>
    <row r="160" spans="1:18" x14ac:dyDescent="0.35">
      <c r="A160" s="97" t="s">
        <v>3291</v>
      </c>
      <c r="B160" s="97" t="s">
        <v>167</v>
      </c>
      <c r="C160" s="97" t="s">
        <v>3292</v>
      </c>
      <c r="D160" s="201">
        <v>0</v>
      </c>
      <c r="E160" s="201">
        <v>14</v>
      </c>
      <c r="F160" s="97">
        <v>14</v>
      </c>
      <c r="G160" s="201">
        <v>0</v>
      </c>
      <c r="H160" s="201">
        <v>13</v>
      </c>
      <c r="I160" s="97">
        <v>13</v>
      </c>
      <c r="J160" s="202">
        <v>0</v>
      </c>
      <c r="K160" s="202">
        <v>5</v>
      </c>
      <c r="L160" s="97">
        <v>5</v>
      </c>
      <c r="M160" s="202">
        <v>0</v>
      </c>
      <c r="N160" s="202">
        <v>11</v>
      </c>
      <c r="O160" s="97">
        <v>11</v>
      </c>
      <c r="P160" s="202">
        <v>0</v>
      </c>
      <c r="Q160" s="202">
        <v>6</v>
      </c>
      <c r="R160" s="97">
        <v>6</v>
      </c>
    </row>
    <row r="161" spans="1:18" x14ac:dyDescent="0.35">
      <c r="A161" s="97" t="s">
        <v>3293</v>
      </c>
      <c r="B161" s="97" t="s">
        <v>168</v>
      </c>
      <c r="C161" s="97" t="s">
        <v>3294</v>
      </c>
      <c r="D161" s="201">
        <v>0</v>
      </c>
      <c r="E161" s="201">
        <v>11</v>
      </c>
      <c r="F161" s="97">
        <v>11</v>
      </c>
      <c r="G161" s="201">
        <v>0</v>
      </c>
      <c r="H161" s="201">
        <v>12</v>
      </c>
      <c r="I161" s="97">
        <v>12</v>
      </c>
      <c r="J161" s="202">
        <v>0</v>
      </c>
      <c r="K161" s="202">
        <v>11</v>
      </c>
      <c r="L161" s="97">
        <v>11</v>
      </c>
      <c r="M161" s="202">
        <v>0</v>
      </c>
      <c r="N161" s="202">
        <v>9</v>
      </c>
      <c r="O161" s="97">
        <v>9</v>
      </c>
      <c r="P161" s="202">
        <v>0</v>
      </c>
      <c r="Q161" s="202">
        <v>4</v>
      </c>
      <c r="R161" s="97">
        <v>4</v>
      </c>
    </row>
    <row r="162" spans="1:18" x14ac:dyDescent="0.35">
      <c r="A162" s="97" t="s">
        <v>3295</v>
      </c>
      <c r="B162" s="97" t="s">
        <v>169</v>
      </c>
      <c r="C162" s="97" t="s">
        <v>3296</v>
      </c>
      <c r="D162" s="201">
        <v>0</v>
      </c>
      <c r="E162" s="201">
        <v>57</v>
      </c>
      <c r="F162" s="97">
        <v>57</v>
      </c>
      <c r="G162" s="201">
        <v>0</v>
      </c>
      <c r="H162" s="201">
        <v>48</v>
      </c>
      <c r="I162" s="97">
        <v>48</v>
      </c>
      <c r="J162" s="202">
        <v>0</v>
      </c>
      <c r="K162" s="202">
        <v>57</v>
      </c>
      <c r="L162" s="97">
        <v>57</v>
      </c>
      <c r="M162" s="202">
        <v>0</v>
      </c>
      <c r="N162" s="202">
        <v>58</v>
      </c>
      <c r="O162" s="97">
        <v>58</v>
      </c>
      <c r="P162" s="202">
        <v>0</v>
      </c>
      <c r="Q162" s="202">
        <v>50</v>
      </c>
      <c r="R162" s="97">
        <v>50</v>
      </c>
    </row>
    <row r="163" spans="1:18" x14ac:dyDescent="0.35">
      <c r="A163" s="97" t="s">
        <v>3297</v>
      </c>
      <c r="B163" s="97" t="s">
        <v>170</v>
      </c>
      <c r="C163" s="97" t="s">
        <v>3298</v>
      </c>
      <c r="D163" s="201">
        <v>0</v>
      </c>
      <c r="E163" s="201">
        <v>0</v>
      </c>
      <c r="F163" s="97">
        <v>0</v>
      </c>
      <c r="G163" s="201">
        <v>0</v>
      </c>
      <c r="H163" s="201">
        <v>2</v>
      </c>
      <c r="I163" s="97">
        <v>2</v>
      </c>
      <c r="J163" s="202">
        <v>0</v>
      </c>
      <c r="K163" s="202">
        <v>2</v>
      </c>
      <c r="L163" s="97">
        <v>2</v>
      </c>
      <c r="M163" s="202">
        <v>0</v>
      </c>
      <c r="N163" s="202">
        <v>2</v>
      </c>
      <c r="O163" s="97">
        <v>2</v>
      </c>
      <c r="P163" s="202">
        <v>0</v>
      </c>
      <c r="Q163" s="202">
        <v>2</v>
      </c>
      <c r="R163" s="97">
        <v>2</v>
      </c>
    </row>
    <row r="164" spans="1:18" x14ac:dyDescent="0.35">
      <c r="A164" s="97" t="s">
        <v>3299</v>
      </c>
      <c r="B164" s="97" t="s">
        <v>171</v>
      </c>
      <c r="C164" s="97" t="s">
        <v>3300</v>
      </c>
      <c r="D164" s="201">
        <v>0</v>
      </c>
      <c r="E164" s="201">
        <v>45</v>
      </c>
      <c r="F164" s="97">
        <v>45</v>
      </c>
      <c r="G164" s="201">
        <v>0</v>
      </c>
      <c r="H164" s="201">
        <v>40</v>
      </c>
      <c r="I164" s="97">
        <v>40</v>
      </c>
      <c r="J164" s="202">
        <v>0</v>
      </c>
      <c r="K164" s="202">
        <v>31</v>
      </c>
      <c r="L164" s="97">
        <v>31</v>
      </c>
      <c r="M164" s="202">
        <v>0</v>
      </c>
      <c r="N164" s="202">
        <v>24</v>
      </c>
      <c r="O164" s="97">
        <v>24</v>
      </c>
      <c r="P164" s="202">
        <v>0</v>
      </c>
      <c r="Q164" s="202">
        <v>43</v>
      </c>
      <c r="R164" s="97">
        <v>43</v>
      </c>
    </row>
    <row r="165" spans="1:18" x14ac:dyDescent="0.35">
      <c r="A165" s="97" t="s">
        <v>3301</v>
      </c>
      <c r="B165" s="97" t="s">
        <v>172</v>
      </c>
      <c r="C165" s="97" t="s">
        <v>3302</v>
      </c>
      <c r="D165" s="201">
        <v>0</v>
      </c>
      <c r="E165" s="201">
        <v>17</v>
      </c>
      <c r="F165" s="97">
        <v>17</v>
      </c>
      <c r="G165" s="201">
        <v>0</v>
      </c>
      <c r="H165" s="201">
        <v>10</v>
      </c>
      <c r="I165" s="97">
        <v>10</v>
      </c>
      <c r="J165" s="202">
        <v>0</v>
      </c>
      <c r="K165" s="202">
        <v>14</v>
      </c>
      <c r="L165" s="97">
        <v>14</v>
      </c>
      <c r="M165" s="202">
        <v>0</v>
      </c>
      <c r="N165" s="202">
        <v>23</v>
      </c>
      <c r="O165" s="97">
        <v>23</v>
      </c>
      <c r="P165" s="202">
        <v>0</v>
      </c>
      <c r="Q165" s="202">
        <v>15</v>
      </c>
      <c r="R165" s="97">
        <v>15</v>
      </c>
    </row>
    <row r="166" spans="1:18" x14ac:dyDescent="0.35">
      <c r="A166" s="97" t="s">
        <v>3303</v>
      </c>
      <c r="B166" s="97" t="s">
        <v>173</v>
      </c>
      <c r="C166" s="97" t="s">
        <v>3304</v>
      </c>
      <c r="D166" s="201">
        <v>0</v>
      </c>
      <c r="E166" s="201">
        <v>47</v>
      </c>
      <c r="F166" s="97">
        <v>47</v>
      </c>
      <c r="G166" s="201">
        <v>0</v>
      </c>
      <c r="H166" s="201">
        <v>58</v>
      </c>
      <c r="I166" s="97">
        <v>58</v>
      </c>
      <c r="J166" s="202">
        <v>0</v>
      </c>
      <c r="K166" s="202">
        <v>56</v>
      </c>
      <c r="L166" s="97">
        <v>56</v>
      </c>
      <c r="M166" s="202">
        <v>0</v>
      </c>
      <c r="N166" s="202">
        <v>44</v>
      </c>
      <c r="O166" s="97">
        <v>44</v>
      </c>
      <c r="P166" s="202">
        <v>0</v>
      </c>
      <c r="Q166" s="202">
        <v>56</v>
      </c>
      <c r="R166" s="97">
        <v>56</v>
      </c>
    </row>
    <row r="167" spans="1:18" x14ac:dyDescent="0.35">
      <c r="A167" s="97" t="s">
        <v>3305</v>
      </c>
      <c r="B167" s="97" t="s">
        <v>174</v>
      </c>
      <c r="C167" s="97" t="s">
        <v>3306</v>
      </c>
      <c r="D167" s="201">
        <v>0</v>
      </c>
      <c r="E167" s="201">
        <v>18</v>
      </c>
      <c r="F167" s="97">
        <v>18</v>
      </c>
      <c r="G167" s="201">
        <v>0</v>
      </c>
      <c r="H167" s="201">
        <v>14</v>
      </c>
      <c r="I167" s="97">
        <v>14</v>
      </c>
      <c r="J167" s="202">
        <v>0</v>
      </c>
      <c r="K167" s="202">
        <v>16</v>
      </c>
      <c r="L167" s="97">
        <v>16</v>
      </c>
      <c r="M167" s="202">
        <v>0</v>
      </c>
      <c r="N167" s="202">
        <v>16</v>
      </c>
      <c r="O167" s="97">
        <v>16</v>
      </c>
      <c r="P167" s="202">
        <v>0</v>
      </c>
      <c r="Q167" s="202">
        <v>22</v>
      </c>
      <c r="R167" s="97">
        <v>22</v>
      </c>
    </row>
    <row r="168" spans="1:18" x14ac:dyDescent="0.35">
      <c r="A168" s="97" t="s">
        <v>3307</v>
      </c>
      <c r="B168" s="97" t="s">
        <v>1394</v>
      </c>
      <c r="C168" s="97" t="s">
        <v>2948</v>
      </c>
      <c r="D168" s="201">
        <v>0</v>
      </c>
      <c r="E168" s="201">
        <v>26</v>
      </c>
      <c r="F168" s="97">
        <v>26</v>
      </c>
      <c r="G168" s="201">
        <v>0</v>
      </c>
      <c r="H168" s="201">
        <v>29</v>
      </c>
      <c r="I168" s="97">
        <v>29</v>
      </c>
      <c r="J168" s="202">
        <v>0</v>
      </c>
      <c r="K168" s="202">
        <v>32</v>
      </c>
      <c r="L168" s="97">
        <v>32</v>
      </c>
      <c r="M168" s="202">
        <v>0</v>
      </c>
      <c r="N168" s="202">
        <v>29</v>
      </c>
      <c r="O168" s="97">
        <v>29</v>
      </c>
      <c r="P168" s="201">
        <v>0</v>
      </c>
      <c r="Q168" s="201">
        <v>0</v>
      </c>
      <c r="R168" s="97">
        <v>35</v>
      </c>
    </row>
    <row r="169" spans="1:18" x14ac:dyDescent="0.35">
      <c r="A169" s="97" t="s">
        <v>3308</v>
      </c>
      <c r="B169" s="97" t="s">
        <v>175</v>
      </c>
      <c r="C169" s="97" t="s">
        <v>3309</v>
      </c>
      <c r="D169" s="201">
        <v>0</v>
      </c>
      <c r="E169" s="201">
        <v>53</v>
      </c>
      <c r="F169" s="97">
        <v>53</v>
      </c>
      <c r="G169" s="201">
        <v>0</v>
      </c>
      <c r="H169" s="201">
        <v>54</v>
      </c>
      <c r="I169" s="97">
        <v>54</v>
      </c>
      <c r="J169" s="202">
        <v>0</v>
      </c>
      <c r="K169" s="202">
        <v>60</v>
      </c>
      <c r="L169" s="97">
        <v>60</v>
      </c>
      <c r="M169" s="202">
        <v>0</v>
      </c>
      <c r="N169" s="202">
        <v>51</v>
      </c>
      <c r="O169" s="97">
        <v>51</v>
      </c>
      <c r="P169" s="202">
        <v>0</v>
      </c>
      <c r="Q169" s="202">
        <v>60</v>
      </c>
      <c r="R169" s="97">
        <v>60</v>
      </c>
    </row>
    <row r="170" spans="1:18" x14ac:dyDescent="0.35">
      <c r="A170" s="97" t="s">
        <v>3310</v>
      </c>
      <c r="B170" s="97" t="s">
        <v>176</v>
      </c>
      <c r="C170" s="97" t="s">
        <v>3311</v>
      </c>
      <c r="D170" s="201">
        <v>0</v>
      </c>
      <c r="E170" s="201">
        <v>46</v>
      </c>
      <c r="F170" s="97">
        <v>46</v>
      </c>
      <c r="G170" s="201">
        <v>0</v>
      </c>
      <c r="H170" s="201">
        <v>42</v>
      </c>
      <c r="I170" s="97">
        <v>42</v>
      </c>
      <c r="J170" s="202">
        <v>0</v>
      </c>
      <c r="K170" s="202">
        <v>39</v>
      </c>
      <c r="L170" s="97">
        <v>39</v>
      </c>
      <c r="M170" s="202">
        <v>0</v>
      </c>
      <c r="N170" s="202">
        <v>30</v>
      </c>
      <c r="O170" s="97">
        <v>30</v>
      </c>
      <c r="P170" s="202">
        <v>0</v>
      </c>
      <c r="Q170" s="202">
        <v>32</v>
      </c>
      <c r="R170" s="97">
        <v>32</v>
      </c>
    </row>
    <row r="171" spans="1:18" x14ac:dyDescent="0.35">
      <c r="A171" s="97" t="s">
        <v>3312</v>
      </c>
      <c r="B171" s="97" t="s">
        <v>177</v>
      </c>
      <c r="C171" s="97" t="s">
        <v>3313</v>
      </c>
      <c r="D171" s="201">
        <v>0</v>
      </c>
      <c r="E171" s="201">
        <v>96</v>
      </c>
      <c r="F171" s="97">
        <v>96</v>
      </c>
      <c r="G171" s="201">
        <v>0</v>
      </c>
      <c r="H171" s="201">
        <v>100</v>
      </c>
      <c r="I171" s="97">
        <v>100</v>
      </c>
      <c r="J171" s="202">
        <v>83</v>
      </c>
      <c r="K171" s="202">
        <v>2</v>
      </c>
      <c r="L171" s="97">
        <v>85</v>
      </c>
      <c r="M171" s="202">
        <v>0</v>
      </c>
      <c r="N171" s="202">
        <v>94</v>
      </c>
      <c r="O171" s="97">
        <v>94</v>
      </c>
      <c r="P171" s="202">
        <v>0</v>
      </c>
      <c r="Q171" s="202">
        <v>105</v>
      </c>
      <c r="R171" s="97">
        <v>105</v>
      </c>
    </row>
    <row r="172" spans="1:18" x14ac:dyDescent="0.35">
      <c r="A172" s="97" t="s">
        <v>3314</v>
      </c>
      <c r="B172" s="97" t="s">
        <v>178</v>
      </c>
      <c r="C172" s="97" t="s">
        <v>3315</v>
      </c>
      <c r="D172" s="201">
        <v>0</v>
      </c>
      <c r="E172" s="201">
        <v>62</v>
      </c>
      <c r="F172" s="97">
        <v>62</v>
      </c>
      <c r="G172" s="201">
        <v>0</v>
      </c>
      <c r="H172" s="201">
        <v>68</v>
      </c>
      <c r="I172" s="97">
        <v>68</v>
      </c>
      <c r="J172" s="202">
        <v>0</v>
      </c>
      <c r="K172" s="202">
        <v>75</v>
      </c>
      <c r="L172" s="97">
        <v>75</v>
      </c>
      <c r="M172" s="202">
        <v>0</v>
      </c>
      <c r="N172" s="202">
        <v>81</v>
      </c>
      <c r="O172" s="97">
        <v>81</v>
      </c>
      <c r="P172" s="202">
        <v>0</v>
      </c>
      <c r="Q172" s="202">
        <v>64</v>
      </c>
      <c r="R172" s="97">
        <v>64</v>
      </c>
    </row>
    <row r="173" spans="1:18" x14ac:dyDescent="0.35">
      <c r="A173" s="97" t="s">
        <v>3316</v>
      </c>
      <c r="B173" s="97" t="s">
        <v>179</v>
      </c>
      <c r="C173" s="97" t="s">
        <v>3317</v>
      </c>
      <c r="D173" s="201">
        <v>0</v>
      </c>
      <c r="E173" s="201">
        <v>138</v>
      </c>
      <c r="F173" s="97">
        <v>138</v>
      </c>
      <c r="G173" s="201">
        <v>0</v>
      </c>
      <c r="H173" s="201">
        <v>143</v>
      </c>
      <c r="I173" s="97">
        <v>143</v>
      </c>
      <c r="J173" s="202">
        <v>0</v>
      </c>
      <c r="K173" s="202">
        <v>146</v>
      </c>
      <c r="L173" s="97">
        <v>146</v>
      </c>
      <c r="M173" s="202">
        <v>0</v>
      </c>
      <c r="N173" s="202">
        <v>133</v>
      </c>
      <c r="O173" s="97">
        <v>133</v>
      </c>
      <c r="P173" s="202">
        <v>0</v>
      </c>
      <c r="Q173" s="202">
        <v>156</v>
      </c>
      <c r="R173" s="97">
        <v>156</v>
      </c>
    </row>
    <row r="174" spans="1:18" x14ac:dyDescent="0.35">
      <c r="A174" s="97" t="s">
        <v>3318</v>
      </c>
      <c r="B174" s="97" t="s">
        <v>180</v>
      </c>
      <c r="C174" s="97" t="s">
        <v>2437</v>
      </c>
      <c r="D174" s="201">
        <v>0</v>
      </c>
      <c r="E174" s="201">
        <v>53</v>
      </c>
      <c r="F174" s="97">
        <v>53</v>
      </c>
      <c r="G174" s="201">
        <v>0</v>
      </c>
      <c r="H174" s="201">
        <v>64</v>
      </c>
      <c r="I174" s="97">
        <v>64</v>
      </c>
      <c r="J174" s="202">
        <v>0</v>
      </c>
      <c r="K174" s="202">
        <v>54</v>
      </c>
      <c r="L174" s="97">
        <v>54</v>
      </c>
      <c r="M174" s="202">
        <v>0</v>
      </c>
      <c r="N174" s="202">
        <v>58</v>
      </c>
      <c r="O174" s="97">
        <v>58</v>
      </c>
      <c r="P174" s="202">
        <v>0</v>
      </c>
      <c r="Q174" s="202">
        <v>65</v>
      </c>
      <c r="R174" s="97">
        <v>65</v>
      </c>
    </row>
    <row r="175" spans="1:18" x14ac:dyDescent="0.35">
      <c r="A175" s="97" t="s">
        <v>3319</v>
      </c>
      <c r="B175" s="97" t="s">
        <v>181</v>
      </c>
      <c r="C175" s="97" t="s">
        <v>2438</v>
      </c>
      <c r="D175" s="201">
        <v>0</v>
      </c>
      <c r="E175" s="201">
        <v>17</v>
      </c>
      <c r="F175" s="97">
        <v>17</v>
      </c>
      <c r="G175" s="201">
        <v>0</v>
      </c>
      <c r="H175" s="201">
        <v>27</v>
      </c>
      <c r="I175" s="97">
        <v>27</v>
      </c>
      <c r="J175" s="202">
        <v>0</v>
      </c>
      <c r="K175" s="202">
        <v>19</v>
      </c>
      <c r="L175" s="97">
        <v>19</v>
      </c>
      <c r="M175" s="202">
        <v>0</v>
      </c>
      <c r="N175" s="202">
        <v>16</v>
      </c>
      <c r="O175" s="97">
        <v>16</v>
      </c>
      <c r="P175" s="202">
        <v>0</v>
      </c>
      <c r="Q175" s="202">
        <v>21</v>
      </c>
      <c r="R175" s="97">
        <v>21</v>
      </c>
    </row>
    <row r="176" spans="1:18" x14ac:dyDescent="0.35">
      <c r="A176" s="97" t="s">
        <v>3320</v>
      </c>
      <c r="B176" s="97" t="s">
        <v>182</v>
      </c>
      <c r="C176" s="97" t="s">
        <v>3321</v>
      </c>
      <c r="D176" s="201">
        <v>0</v>
      </c>
      <c r="E176" s="201">
        <v>15</v>
      </c>
      <c r="F176" s="97">
        <v>15</v>
      </c>
      <c r="G176" s="201">
        <v>0</v>
      </c>
      <c r="H176" s="201">
        <v>8</v>
      </c>
      <c r="I176" s="97">
        <v>8</v>
      </c>
      <c r="J176" s="202">
        <v>0</v>
      </c>
      <c r="K176" s="202">
        <v>16</v>
      </c>
      <c r="L176" s="97">
        <v>16</v>
      </c>
      <c r="M176" s="202">
        <v>0</v>
      </c>
      <c r="N176" s="202">
        <v>10</v>
      </c>
      <c r="O176" s="97">
        <v>10</v>
      </c>
      <c r="P176" s="202">
        <v>0</v>
      </c>
      <c r="Q176" s="202">
        <v>12</v>
      </c>
      <c r="R176" s="97">
        <v>12</v>
      </c>
    </row>
    <row r="177" spans="1:18" x14ac:dyDescent="0.35">
      <c r="A177" s="97" t="s">
        <v>3322</v>
      </c>
      <c r="B177" s="97" t="s">
        <v>183</v>
      </c>
      <c r="C177" s="97" t="s">
        <v>3323</v>
      </c>
      <c r="D177" s="201">
        <v>0</v>
      </c>
      <c r="E177" s="201">
        <v>179</v>
      </c>
      <c r="F177" s="97">
        <v>179</v>
      </c>
      <c r="G177" s="201">
        <v>0</v>
      </c>
      <c r="H177" s="201">
        <v>186</v>
      </c>
      <c r="I177" s="97">
        <v>186</v>
      </c>
      <c r="J177" s="202">
        <v>0</v>
      </c>
      <c r="K177" s="202">
        <v>176</v>
      </c>
      <c r="L177" s="97">
        <v>176</v>
      </c>
      <c r="M177" s="202">
        <v>0</v>
      </c>
      <c r="N177" s="202">
        <v>206</v>
      </c>
      <c r="O177" s="97">
        <v>206</v>
      </c>
      <c r="P177" s="202">
        <v>0</v>
      </c>
      <c r="Q177" s="202">
        <v>210</v>
      </c>
      <c r="R177" s="97">
        <v>210</v>
      </c>
    </row>
    <row r="178" spans="1:18" x14ac:dyDescent="0.35">
      <c r="A178" s="97" t="s">
        <v>3324</v>
      </c>
      <c r="B178" s="97" t="s">
        <v>184</v>
      </c>
      <c r="C178" s="97" t="s">
        <v>3325</v>
      </c>
      <c r="D178" s="201">
        <v>0</v>
      </c>
      <c r="E178" s="201">
        <v>104</v>
      </c>
      <c r="F178" s="97">
        <v>104</v>
      </c>
      <c r="G178" s="201">
        <v>0</v>
      </c>
      <c r="H178" s="201">
        <v>96</v>
      </c>
      <c r="I178" s="97">
        <v>96</v>
      </c>
      <c r="J178" s="202">
        <v>0</v>
      </c>
      <c r="K178" s="202">
        <v>90</v>
      </c>
      <c r="L178" s="97">
        <v>90</v>
      </c>
      <c r="M178" s="202">
        <v>0</v>
      </c>
      <c r="N178" s="202">
        <v>100</v>
      </c>
      <c r="O178" s="97">
        <v>100</v>
      </c>
      <c r="P178" s="202">
        <v>0</v>
      </c>
      <c r="Q178" s="202">
        <v>125</v>
      </c>
      <c r="R178" s="97">
        <v>125</v>
      </c>
    </row>
    <row r="179" spans="1:18" x14ac:dyDescent="0.35">
      <c r="A179" s="97" t="s">
        <v>3326</v>
      </c>
      <c r="B179" s="97" t="s">
        <v>185</v>
      </c>
      <c r="C179" s="97" t="s">
        <v>3327</v>
      </c>
      <c r="D179" s="201">
        <v>0</v>
      </c>
      <c r="E179" s="201">
        <v>48</v>
      </c>
      <c r="F179" s="97">
        <v>48</v>
      </c>
      <c r="G179" s="201">
        <v>0</v>
      </c>
      <c r="H179" s="201">
        <v>62</v>
      </c>
      <c r="I179" s="97">
        <v>62</v>
      </c>
      <c r="J179" s="202">
        <v>0</v>
      </c>
      <c r="K179" s="202">
        <v>48</v>
      </c>
      <c r="L179" s="97">
        <v>48</v>
      </c>
      <c r="M179" s="202">
        <v>0</v>
      </c>
      <c r="N179" s="202">
        <v>56</v>
      </c>
      <c r="O179" s="97">
        <v>56</v>
      </c>
      <c r="P179" s="202">
        <v>0</v>
      </c>
      <c r="Q179" s="202">
        <v>45</v>
      </c>
      <c r="R179" s="97">
        <v>45</v>
      </c>
    </row>
    <row r="180" spans="1:18" x14ac:dyDescent="0.35">
      <c r="A180" s="97" t="s">
        <v>3328</v>
      </c>
      <c r="B180" s="97" t="s">
        <v>186</v>
      </c>
      <c r="C180" s="97" t="s">
        <v>3329</v>
      </c>
      <c r="D180" s="201">
        <v>0</v>
      </c>
      <c r="E180" s="201">
        <v>26</v>
      </c>
      <c r="F180" s="97">
        <v>26</v>
      </c>
      <c r="G180" s="201">
        <v>0</v>
      </c>
      <c r="H180" s="201">
        <v>21</v>
      </c>
      <c r="I180" s="97">
        <v>21</v>
      </c>
      <c r="J180" s="202">
        <v>0</v>
      </c>
      <c r="K180" s="202">
        <v>25</v>
      </c>
      <c r="L180" s="97">
        <v>25</v>
      </c>
      <c r="M180" s="202">
        <v>0</v>
      </c>
      <c r="N180" s="202">
        <v>24</v>
      </c>
      <c r="O180" s="97">
        <v>24</v>
      </c>
      <c r="P180" s="202">
        <v>0</v>
      </c>
      <c r="Q180" s="202">
        <v>18</v>
      </c>
      <c r="R180" s="97">
        <v>18</v>
      </c>
    </row>
    <row r="181" spans="1:18" x14ac:dyDescent="0.35">
      <c r="A181" s="97" t="s">
        <v>3330</v>
      </c>
      <c r="B181" s="97" t="s">
        <v>187</v>
      </c>
      <c r="C181" s="97" t="s">
        <v>3331</v>
      </c>
      <c r="D181" s="201">
        <v>0</v>
      </c>
      <c r="E181" s="201">
        <v>83</v>
      </c>
      <c r="F181" s="97">
        <v>83</v>
      </c>
      <c r="G181" s="201">
        <v>0</v>
      </c>
      <c r="H181" s="201">
        <v>144</v>
      </c>
      <c r="I181" s="97">
        <v>144</v>
      </c>
      <c r="J181" s="202">
        <v>0</v>
      </c>
      <c r="K181" s="202">
        <v>115</v>
      </c>
      <c r="L181" s="97">
        <v>115</v>
      </c>
      <c r="M181" s="202">
        <v>0</v>
      </c>
      <c r="N181" s="202">
        <v>129</v>
      </c>
      <c r="O181" s="97">
        <v>129</v>
      </c>
      <c r="P181" s="202">
        <v>0</v>
      </c>
      <c r="Q181" s="202">
        <v>112</v>
      </c>
      <c r="R181" s="97">
        <v>112</v>
      </c>
    </row>
    <row r="182" spans="1:18" x14ac:dyDescent="0.35">
      <c r="A182" s="97" t="s">
        <v>3332</v>
      </c>
      <c r="B182" s="97" t="s">
        <v>188</v>
      </c>
      <c r="C182" s="97" t="s">
        <v>3333</v>
      </c>
      <c r="D182" s="201">
        <v>0</v>
      </c>
      <c r="E182" s="201">
        <v>38</v>
      </c>
      <c r="F182" s="97">
        <v>38</v>
      </c>
      <c r="G182" s="201">
        <v>0</v>
      </c>
      <c r="H182" s="201">
        <v>45</v>
      </c>
      <c r="I182" s="97">
        <v>45</v>
      </c>
      <c r="J182" s="202">
        <v>0</v>
      </c>
      <c r="K182" s="202">
        <v>44</v>
      </c>
      <c r="L182" s="97">
        <v>44</v>
      </c>
      <c r="M182" s="202">
        <v>0</v>
      </c>
      <c r="N182" s="202">
        <v>39</v>
      </c>
      <c r="O182" s="97">
        <v>39</v>
      </c>
      <c r="P182" s="202">
        <v>0</v>
      </c>
      <c r="Q182" s="202">
        <v>53</v>
      </c>
      <c r="R182" s="97">
        <v>53</v>
      </c>
    </row>
    <row r="183" spans="1:18" x14ac:dyDescent="0.35">
      <c r="A183" s="97" t="s">
        <v>3334</v>
      </c>
      <c r="B183" s="97" t="s">
        <v>189</v>
      </c>
      <c r="C183" s="97" t="s">
        <v>3335</v>
      </c>
      <c r="D183" s="201">
        <v>0</v>
      </c>
      <c r="E183" s="201">
        <v>160</v>
      </c>
      <c r="F183" s="97">
        <v>160</v>
      </c>
      <c r="G183" s="201">
        <v>0</v>
      </c>
      <c r="H183" s="201">
        <v>181</v>
      </c>
      <c r="I183" s="97">
        <v>181</v>
      </c>
      <c r="J183" s="202">
        <v>0</v>
      </c>
      <c r="K183" s="202">
        <v>154</v>
      </c>
      <c r="L183" s="97">
        <v>154</v>
      </c>
      <c r="M183" s="202">
        <v>0</v>
      </c>
      <c r="N183" s="202">
        <v>168</v>
      </c>
      <c r="O183" s="97">
        <v>168</v>
      </c>
      <c r="P183" s="202">
        <v>0</v>
      </c>
      <c r="Q183" s="202">
        <v>198</v>
      </c>
      <c r="R183" s="97">
        <v>198</v>
      </c>
    </row>
    <row r="184" spans="1:18" x14ac:dyDescent="0.35">
      <c r="A184" s="97" t="s">
        <v>3336</v>
      </c>
      <c r="B184" s="97" t="s">
        <v>190</v>
      </c>
      <c r="C184" s="97" t="s">
        <v>3337</v>
      </c>
      <c r="D184" s="201">
        <v>0</v>
      </c>
      <c r="E184" s="201">
        <v>55</v>
      </c>
      <c r="F184" s="97">
        <v>55</v>
      </c>
      <c r="G184" s="201">
        <v>0</v>
      </c>
      <c r="H184" s="201">
        <v>72</v>
      </c>
      <c r="I184" s="97">
        <v>72</v>
      </c>
      <c r="J184" s="202">
        <v>0</v>
      </c>
      <c r="K184" s="202">
        <v>61</v>
      </c>
      <c r="L184" s="97">
        <v>61</v>
      </c>
      <c r="M184" s="202">
        <v>0</v>
      </c>
      <c r="N184" s="202">
        <v>62</v>
      </c>
      <c r="O184" s="97">
        <v>62</v>
      </c>
      <c r="P184" s="202">
        <v>0</v>
      </c>
      <c r="Q184" s="202">
        <v>56</v>
      </c>
      <c r="R184" s="97">
        <v>56</v>
      </c>
    </row>
    <row r="185" spans="1:18" x14ac:dyDescent="0.35">
      <c r="A185" s="97" t="s">
        <v>3338</v>
      </c>
      <c r="B185" s="97" t="s">
        <v>191</v>
      </c>
      <c r="C185" s="97" t="s">
        <v>3339</v>
      </c>
      <c r="D185" s="201">
        <v>0</v>
      </c>
      <c r="E185" s="201">
        <v>29</v>
      </c>
      <c r="F185" s="97">
        <v>29</v>
      </c>
      <c r="G185" s="201">
        <v>0</v>
      </c>
      <c r="H185" s="201">
        <v>30</v>
      </c>
      <c r="I185" s="97">
        <v>30</v>
      </c>
      <c r="J185" s="202">
        <v>0</v>
      </c>
      <c r="K185" s="202">
        <v>32</v>
      </c>
      <c r="L185" s="97">
        <v>32</v>
      </c>
      <c r="M185" s="202">
        <v>0</v>
      </c>
      <c r="N185" s="202">
        <v>29</v>
      </c>
      <c r="O185" s="97">
        <v>29</v>
      </c>
      <c r="P185" s="202">
        <v>0</v>
      </c>
      <c r="Q185" s="202">
        <v>18</v>
      </c>
      <c r="R185" s="97">
        <v>18</v>
      </c>
    </row>
    <row r="186" spans="1:18" x14ac:dyDescent="0.35">
      <c r="A186" s="97" t="s">
        <v>3340</v>
      </c>
      <c r="B186" s="97" t="s">
        <v>192</v>
      </c>
      <c r="C186" s="97" t="s">
        <v>3341</v>
      </c>
      <c r="D186" s="201">
        <v>0</v>
      </c>
      <c r="E186" s="201">
        <v>74</v>
      </c>
      <c r="F186" s="97">
        <v>74</v>
      </c>
      <c r="G186" s="201">
        <v>0</v>
      </c>
      <c r="H186" s="201">
        <v>79</v>
      </c>
      <c r="I186" s="97">
        <v>79</v>
      </c>
      <c r="J186" s="202">
        <v>0</v>
      </c>
      <c r="K186" s="202">
        <v>73</v>
      </c>
      <c r="L186" s="97">
        <v>73</v>
      </c>
      <c r="M186" s="202">
        <v>0</v>
      </c>
      <c r="N186" s="202">
        <v>92</v>
      </c>
      <c r="O186" s="97">
        <v>92</v>
      </c>
      <c r="P186" s="202">
        <v>0</v>
      </c>
      <c r="Q186" s="202">
        <v>90</v>
      </c>
      <c r="R186" s="97">
        <v>90</v>
      </c>
    </row>
    <row r="187" spans="1:18" x14ac:dyDescent="0.35">
      <c r="A187" s="97" t="s">
        <v>3342</v>
      </c>
      <c r="B187" s="97" t="s">
        <v>193</v>
      </c>
      <c r="C187" s="97" t="s">
        <v>3343</v>
      </c>
      <c r="D187" s="201">
        <v>0</v>
      </c>
      <c r="E187" s="201">
        <v>42</v>
      </c>
      <c r="F187" s="97">
        <v>42</v>
      </c>
      <c r="G187" s="201">
        <v>0</v>
      </c>
      <c r="H187" s="201">
        <v>51</v>
      </c>
      <c r="I187" s="97">
        <v>51</v>
      </c>
      <c r="J187" s="202">
        <v>0</v>
      </c>
      <c r="K187" s="202">
        <v>48</v>
      </c>
      <c r="L187" s="97">
        <v>48</v>
      </c>
      <c r="M187" s="202">
        <v>0</v>
      </c>
      <c r="N187" s="202">
        <v>62</v>
      </c>
      <c r="O187" s="97">
        <v>62</v>
      </c>
      <c r="P187" s="202">
        <v>0</v>
      </c>
      <c r="Q187" s="202">
        <v>45</v>
      </c>
      <c r="R187" s="97">
        <v>45</v>
      </c>
    </row>
    <row r="188" spans="1:18" x14ac:dyDescent="0.35">
      <c r="A188" s="97" t="s">
        <v>3344</v>
      </c>
      <c r="B188" s="97" t="s">
        <v>194</v>
      </c>
      <c r="C188" s="97" t="s">
        <v>3345</v>
      </c>
      <c r="D188" s="201">
        <v>0</v>
      </c>
      <c r="E188" s="201">
        <v>47</v>
      </c>
      <c r="F188" s="97">
        <v>47</v>
      </c>
      <c r="G188" s="201">
        <v>0</v>
      </c>
      <c r="H188" s="201">
        <v>44</v>
      </c>
      <c r="I188" s="97">
        <v>44</v>
      </c>
      <c r="J188" s="202">
        <v>0</v>
      </c>
      <c r="K188" s="202">
        <v>49</v>
      </c>
      <c r="L188" s="97">
        <v>49</v>
      </c>
      <c r="M188" s="202">
        <v>0</v>
      </c>
      <c r="N188" s="202">
        <v>49</v>
      </c>
      <c r="O188" s="97">
        <v>49</v>
      </c>
      <c r="P188" s="202">
        <v>0</v>
      </c>
      <c r="Q188" s="202">
        <v>46</v>
      </c>
      <c r="R188" s="97">
        <v>46</v>
      </c>
    </row>
    <row r="189" spans="1:18" x14ac:dyDescent="0.35">
      <c r="A189" s="97" t="s">
        <v>3346</v>
      </c>
      <c r="B189" s="97" t="s">
        <v>195</v>
      </c>
      <c r="C189" s="97" t="s">
        <v>3347</v>
      </c>
      <c r="D189" s="201">
        <v>0</v>
      </c>
      <c r="E189" s="201">
        <v>61</v>
      </c>
      <c r="F189" s="97">
        <v>61</v>
      </c>
      <c r="G189" s="201">
        <v>0</v>
      </c>
      <c r="H189" s="201">
        <v>49</v>
      </c>
      <c r="I189" s="97">
        <v>49</v>
      </c>
      <c r="J189" s="202">
        <v>0</v>
      </c>
      <c r="K189" s="202">
        <v>67</v>
      </c>
      <c r="L189" s="97">
        <v>67</v>
      </c>
      <c r="M189" s="202">
        <v>0</v>
      </c>
      <c r="N189" s="202">
        <v>62</v>
      </c>
      <c r="O189" s="97">
        <v>62</v>
      </c>
      <c r="P189" s="202">
        <v>0</v>
      </c>
      <c r="Q189" s="202">
        <v>64</v>
      </c>
      <c r="R189" s="97">
        <v>64</v>
      </c>
    </row>
    <row r="190" spans="1:18" x14ac:dyDescent="0.35">
      <c r="A190" s="97" t="s">
        <v>3348</v>
      </c>
      <c r="B190" s="97" t="s">
        <v>196</v>
      </c>
      <c r="C190" s="97" t="s">
        <v>3349</v>
      </c>
      <c r="D190" s="201">
        <v>0</v>
      </c>
      <c r="E190" s="201">
        <v>71</v>
      </c>
      <c r="F190" s="97">
        <v>71</v>
      </c>
      <c r="G190" s="201">
        <v>0</v>
      </c>
      <c r="H190" s="201">
        <v>58</v>
      </c>
      <c r="I190" s="97">
        <v>58</v>
      </c>
      <c r="J190" s="202">
        <v>0</v>
      </c>
      <c r="K190" s="202">
        <v>54</v>
      </c>
      <c r="L190" s="97">
        <v>54</v>
      </c>
      <c r="M190" s="202">
        <v>0</v>
      </c>
      <c r="N190" s="202">
        <v>87</v>
      </c>
      <c r="O190" s="97">
        <v>87</v>
      </c>
      <c r="P190" s="202">
        <v>0</v>
      </c>
      <c r="Q190" s="202">
        <v>98</v>
      </c>
      <c r="R190" s="97">
        <v>98</v>
      </c>
    </row>
    <row r="191" spans="1:18" x14ac:dyDescent="0.35">
      <c r="A191" s="97" t="s">
        <v>3350</v>
      </c>
      <c r="B191" s="97" t="s">
        <v>197</v>
      </c>
      <c r="C191" s="97" t="s">
        <v>3351</v>
      </c>
      <c r="D191" s="201">
        <v>0</v>
      </c>
      <c r="E191" s="201">
        <v>94</v>
      </c>
      <c r="F191" s="97">
        <v>94</v>
      </c>
      <c r="G191" s="201">
        <v>0</v>
      </c>
      <c r="H191" s="201">
        <v>90</v>
      </c>
      <c r="I191" s="97">
        <v>90</v>
      </c>
      <c r="J191" s="202">
        <v>0</v>
      </c>
      <c r="K191" s="202">
        <v>77</v>
      </c>
      <c r="L191" s="97">
        <v>77</v>
      </c>
      <c r="M191" s="202">
        <v>0</v>
      </c>
      <c r="N191" s="202">
        <v>101</v>
      </c>
      <c r="O191" s="97">
        <v>101</v>
      </c>
      <c r="P191" s="202">
        <v>0</v>
      </c>
      <c r="Q191" s="202">
        <v>95</v>
      </c>
      <c r="R191" s="97">
        <v>95</v>
      </c>
    </row>
    <row r="192" spans="1:18" x14ac:dyDescent="0.35">
      <c r="A192" s="97" t="s">
        <v>3352</v>
      </c>
      <c r="B192" s="97" t="s">
        <v>198</v>
      </c>
      <c r="C192" s="97" t="s">
        <v>3353</v>
      </c>
      <c r="D192" s="201">
        <v>0</v>
      </c>
      <c r="E192" s="201">
        <v>71</v>
      </c>
      <c r="F192" s="97">
        <v>71</v>
      </c>
      <c r="G192" s="201">
        <v>0</v>
      </c>
      <c r="H192" s="201">
        <v>71</v>
      </c>
      <c r="I192" s="97">
        <v>71</v>
      </c>
      <c r="J192" s="202">
        <v>0</v>
      </c>
      <c r="K192" s="202">
        <v>73</v>
      </c>
      <c r="L192" s="97">
        <v>73</v>
      </c>
      <c r="M192" s="202">
        <v>0</v>
      </c>
      <c r="N192" s="202">
        <v>78</v>
      </c>
      <c r="O192" s="97">
        <v>78</v>
      </c>
      <c r="P192" s="202">
        <v>0</v>
      </c>
      <c r="Q192" s="202">
        <v>88</v>
      </c>
      <c r="R192" s="97">
        <v>88</v>
      </c>
    </row>
    <row r="193" spans="1:18" x14ac:dyDescent="0.35">
      <c r="A193" s="97" t="s">
        <v>3354</v>
      </c>
      <c r="B193" s="97" t="s">
        <v>199</v>
      </c>
      <c r="C193" s="97" t="s">
        <v>3355</v>
      </c>
      <c r="D193" s="201">
        <v>0</v>
      </c>
      <c r="E193" s="201">
        <v>78</v>
      </c>
      <c r="F193" s="97">
        <v>78</v>
      </c>
      <c r="G193" s="201">
        <v>0</v>
      </c>
      <c r="H193" s="201">
        <v>77</v>
      </c>
      <c r="I193" s="97">
        <v>77</v>
      </c>
      <c r="J193" s="202">
        <v>0</v>
      </c>
      <c r="K193" s="202">
        <v>69</v>
      </c>
      <c r="L193" s="97">
        <v>69</v>
      </c>
      <c r="M193" s="202">
        <v>0</v>
      </c>
      <c r="N193" s="202">
        <v>85</v>
      </c>
      <c r="O193" s="97">
        <v>85</v>
      </c>
      <c r="P193" s="202">
        <v>0</v>
      </c>
      <c r="Q193" s="202">
        <v>80</v>
      </c>
      <c r="R193" s="97">
        <v>80</v>
      </c>
    </row>
    <row r="194" spans="1:18" x14ac:dyDescent="0.35">
      <c r="A194" s="97" t="s">
        <v>3356</v>
      </c>
      <c r="B194" s="97" t="s">
        <v>200</v>
      </c>
      <c r="C194" s="97" t="s">
        <v>3357</v>
      </c>
      <c r="D194" s="201">
        <v>0</v>
      </c>
      <c r="E194" s="201">
        <v>27</v>
      </c>
      <c r="F194" s="97">
        <v>27</v>
      </c>
      <c r="G194" s="201">
        <v>0</v>
      </c>
      <c r="H194" s="201">
        <v>22</v>
      </c>
      <c r="I194" s="97">
        <v>22</v>
      </c>
      <c r="J194" s="202">
        <v>0</v>
      </c>
      <c r="K194" s="202">
        <v>26</v>
      </c>
      <c r="L194" s="97">
        <v>26</v>
      </c>
      <c r="M194" s="202">
        <v>0</v>
      </c>
      <c r="N194" s="202">
        <v>22</v>
      </c>
      <c r="O194" s="97">
        <v>22</v>
      </c>
      <c r="P194" s="202">
        <v>0</v>
      </c>
      <c r="Q194" s="202">
        <v>33</v>
      </c>
      <c r="R194" s="97">
        <v>33</v>
      </c>
    </row>
    <row r="195" spans="1:18" x14ac:dyDescent="0.35">
      <c r="A195" s="97" t="s">
        <v>3358</v>
      </c>
      <c r="B195" s="97" t="s">
        <v>201</v>
      </c>
      <c r="C195" s="97" t="s">
        <v>3359</v>
      </c>
      <c r="D195" s="201">
        <v>0</v>
      </c>
      <c r="E195" s="201">
        <v>16</v>
      </c>
      <c r="F195" s="97">
        <v>16</v>
      </c>
      <c r="G195" s="201">
        <v>0</v>
      </c>
      <c r="H195" s="201">
        <v>15</v>
      </c>
      <c r="I195" s="97">
        <v>15</v>
      </c>
      <c r="J195" s="202">
        <v>0</v>
      </c>
      <c r="K195" s="202">
        <v>23</v>
      </c>
      <c r="L195" s="97">
        <v>23</v>
      </c>
      <c r="M195" s="202">
        <v>0</v>
      </c>
      <c r="N195" s="202">
        <v>21</v>
      </c>
      <c r="O195" s="97">
        <v>21</v>
      </c>
      <c r="P195" s="202">
        <v>0</v>
      </c>
      <c r="Q195" s="202">
        <v>19</v>
      </c>
      <c r="R195" s="97">
        <v>19</v>
      </c>
    </row>
    <row r="196" spans="1:18" x14ac:dyDescent="0.35">
      <c r="A196" s="97" t="s">
        <v>3360</v>
      </c>
      <c r="B196" s="97" t="s">
        <v>202</v>
      </c>
      <c r="C196" s="97" t="s">
        <v>3361</v>
      </c>
      <c r="D196" s="201">
        <v>0</v>
      </c>
      <c r="E196" s="201">
        <v>11</v>
      </c>
      <c r="F196" s="97">
        <v>11</v>
      </c>
      <c r="G196" s="201">
        <v>0</v>
      </c>
      <c r="H196" s="201">
        <v>11</v>
      </c>
      <c r="I196" s="97">
        <v>11</v>
      </c>
      <c r="J196" s="202">
        <v>0</v>
      </c>
      <c r="K196" s="202">
        <v>9</v>
      </c>
      <c r="L196" s="97">
        <v>9</v>
      </c>
      <c r="M196" s="202">
        <v>0</v>
      </c>
      <c r="N196" s="202">
        <v>4</v>
      </c>
      <c r="O196" s="97">
        <v>4</v>
      </c>
      <c r="P196" s="202">
        <v>0</v>
      </c>
      <c r="Q196" s="202">
        <v>8</v>
      </c>
      <c r="R196" s="97">
        <v>8</v>
      </c>
    </row>
    <row r="197" spans="1:18" x14ac:dyDescent="0.35">
      <c r="A197" s="97" t="s">
        <v>3362</v>
      </c>
      <c r="B197" s="97" t="s">
        <v>203</v>
      </c>
      <c r="C197" s="97" t="s">
        <v>3363</v>
      </c>
      <c r="D197" s="201">
        <v>0</v>
      </c>
      <c r="E197" s="201">
        <v>4</v>
      </c>
      <c r="F197" s="97">
        <v>4</v>
      </c>
      <c r="G197" s="201">
        <v>0</v>
      </c>
      <c r="H197" s="201">
        <v>6</v>
      </c>
      <c r="I197" s="97">
        <v>6</v>
      </c>
      <c r="J197" s="202">
        <v>0</v>
      </c>
      <c r="K197" s="202">
        <v>8</v>
      </c>
      <c r="L197" s="97">
        <v>8</v>
      </c>
      <c r="M197" s="202">
        <v>0</v>
      </c>
      <c r="N197" s="202">
        <v>8</v>
      </c>
      <c r="O197" s="97">
        <v>8</v>
      </c>
      <c r="P197" s="202">
        <v>0</v>
      </c>
      <c r="Q197" s="202">
        <v>12</v>
      </c>
      <c r="R197" s="97">
        <v>12</v>
      </c>
    </row>
    <row r="198" spans="1:18" x14ac:dyDescent="0.35">
      <c r="A198" s="97" t="s">
        <v>3364</v>
      </c>
      <c r="B198" s="97" t="s">
        <v>204</v>
      </c>
      <c r="C198" s="97" t="s">
        <v>3365</v>
      </c>
      <c r="D198" s="201">
        <v>0</v>
      </c>
      <c r="E198" s="201">
        <v>0</v>
      </c>
      <c r="F198" s="97">
        <v>0</v>
      </c>
      <c r="G198" s="201">
        <v>0</v>
      </c>
      <c r="H198" s="201">
        <v>5</v>
      </c>
      <c r="I198" s="97">
        <v>5</v>
      </c>
      <c r="J198" s="202">
        <v>0</v>
      </c>
      <c r="K198" s="202">
        <v>6</v>
      </c>
      <c r="L198" s="97">
        <v>6</v>
      </c>
      <c r="M198" s="202">
        <v>0</v>
      </c>
      <c r="N198" s="202">
        <v>4</v>
      </c>
      <c r="O198" s="97">
        <v>4</v>
      </c>
      <c r="P198" s="202">
        <v>0</v>
      </c>
      <c r="Q198" s="202">
        <v>6</v>
      </c>
      <c r="R198" s="97">
        <v>6</v>
      </c>
    </row>
    <row r="199" spans="1:18" x14ac:dyDescent="0.35">
      <c r="A199" s="97" t="s">
        <v>3366</v>
      </c>
      <c r="B199" s="97" t="s">
        <v>205</v>
      </c>
      <c r="C199" s="97" t="s">
        <v>3367</v>
      </c>
      <c r="D199" s="201">
        <v>0</v>
      </c>
      <c r="E199" s="201">
        <v>13</v>
      </c>
      <c r="F199" s="97">
        <v>13</v>
      </c>
      <c r="G199" s="201">
        <v>0</v>
      </c>
      <c r="H199" s="201">
        <v>4</v>
      </c>
      <c r="I199" s="97">
        <v>4</v>
      </c>
      <c r="J199" s="202">
        <v>0</v>
      </c>
      <c r="K199" s="202">
        <v>6</v>
      </c>
      <c r="L199" s="97">
        <v>6</v>
      </c>
      <c r="M199" s="202">
        <v>0</v>
      </c>
      <c r="N199" s="202">
        <v>7</v>
      </c>
      <c r="O199" s="97">
        <v>7</v>
      </c>
      <c r="P199" s="202">
        <v>0</v>
      </c>
      <c r="Q199" s="202">
        <v>9</v>
      </c>
      <c r="R199" s="97">
        <v>9</v>
      </c>
    </row>
    <row r="200" spans="1:18" x14ac:dyDescent="0.35">
      <c r="A200" s="97" t="s">
        <v>3368</v>
      </c>
      <c r="B200" s="97" t="s">
        <v>206</v>
      </c>
      <c r="C200" s="97" t="s">
        <v>3369</v>
      </c>
      <c r="D200" s="201">
        <v>0</v>
      </c>
      <c r="E200" s="201">
        <v>43</v>
      </c>
      <c r="F200" s="97">
        <v>43</v>
      </c>
      <c r="G200" s="201">
        <v>0</v>
      </c>
      <c r="H200" s="201">
        <v>40</v>
      </c>
      <c r="I200" s="97">
        <v>40</v>
      </c>
      <c r="J200" s="202">
        <v>0</v>
      </c>
      <c r="K200" s="202">
        <v>42</v>
      </c>
      <c r="L200" s="97">
        <v>42</v>
      </c>
      <c r="M200" s="202">
        <v>0</v>
      </c>
      <c r="N200" s="202">
        <v>35</v>
      </c>
      <c r="O200" s="97">
        <v>35</v>
      </c>
      <c r="P200" s="202">
        <v>0</v>
      </c>
      <c r="Q200" s="202">
        <v>44</v>
      </c>
      <c r="R200" s="97">
        <v>44</v>
      </c>
    </row>
    <row r="201" spans="1:18" x14ac:dyDescent="0.35">
      <c r="A201" s="97" t="s">
        <v>3370</v>
      </c>
      <c r="B201" s="97" t="s">
        <v>207</v>
      </c>
      <c r="C201" s="97" t="s">
        <v>3371</v>
      </c>
      <c r="D201" s="201">
        <v>0</v>
      </c>
      <c r="E201" s="201">
        <v>48</v>
      </c>
      <c r="F201" s="97">
        <v>48</v>
      </c>
      <c r="G201" s="201">
        <v>0</v>
      </c>
      <c r="H201" s="201">
        <v>62</v>
      </c>
      <c r="I201" s="97">
        <v>62</v>
      </c>
      <c r="J201" s="202">
        <v>0</v>
      </c>
      <c r="K201" s="202">
        <v>60</v>
      </c>
      <c r="L201" s="97">
        <v>60</v>
      </c>
      <c r="M201" s="202">
        <v>0</v>
      </c>
      <c r="N201" s="202">
        <v>68</v>
      </c>
      <c r="O201" s="97">
        <v>68</v>
      </c>
      <c r="P201" s="202">
        <v>0</v>
      </c>
      <c r="Q201" s="202">
        <v>59</v>
      </c>
      <c r="R201" s="97">
        <v>59</v>
      </c>
    </row>
    <row r="202" spans="1:18" x14ac:dyDescent="0.35">
      <c r="A202" s="97" t="s">
        <v>3372</v>
      </c>
      <c r="B202" s="97" t="s">
        <v>208</v>
      </c>
      <c r="C202" s="97" t="s">
        <v>3373</v>
      </c>
      <c r="D202" s="201">
        <v>0</v>
      </c>
      <c r="E202" s="201">
        <v>86</v>
      </c>
      <c r="F202" s="97">
        <v>86</v>
      </c>
      <c r="G202" s="201">
        <v>0</v>
      </c>
      <c r="H202" s="201">
        <v>82</v>
      </c>
      <c r="I202" s="97">
        <v>82</v>
      </c>
      <c r="J202" s="202">
        <v>0</v>
      </c>
      <c r="K202" s="202">
        <v>61</v>
      </c>
      <c r="L202" s="97">
        <v>61</v>
      </c>
      <c r="M202" s="202">
        <v>0</v>
      </c>
      <c r="N202" s="202">
        <v>95</v>
      </c>
      <c r="O202" s="97">
        <v>95</v>
      </c>
      <c r="P202" s="202">
        <v>0</v>
      </c>
      <c r="Q202" s="202">
        <v>83</v>
      </c>
      <c r="R202" s="97">
        <v>83</v>
      </c>
    </row>
    <row r="203" spans="1:18" x14ac:dyDescent="0.35">
      <c r="A203" s="97" t="s">
        <v>3374</v>
      </c>
      <c r="B203" s="97" t="s">
        <v>209</v>
      </c>
      <c r="C203" s="97" t="s">
        <v>3375</v>
      </c>
      <c r="D203" s="201">
        <v>0</v>
      </c>
      <c r="E203" s="201">
        <v>82</v>
      </c>
      <c r="F203" s="97">
        <v>82</v>
      </c>
      <c r="G203" s="201">
        <v>0</v>
      </c>
      <c r="H203" s="201">
        <v>77</v>
      </c>
      <c r="I203" s="97">
        <v>77</v>
      </c>
      <c r="J203" s="202">
        <v>0</v>
      </c>
      <c r="K203" s="202">
        <v>77</v>
      </c>
      <c r="L203" s="97">
        <v>77</v>
      </c>
      <c r="M203" s="202">
        <v>0</v>
      </c>
      <c r="N203" s="202">
        <v>77</v>
      </c>
      <c r="O203" s="97">
        <v>77</v>
      </c>
      <c r="P203" s="202">
        <v>0</v>
      </c>
      <c r="Q203" s="202">
        <v>69</v>
      </c>
      <c r="R203" s="97">
        <v>69</v>
      </c>
    </row>
    <row r="204" spans="1:18" x14ac:dyDescent="0.35">
      <c r="A204" s="97" t="s">
        <v>3376</v>
      </c>
      <c r="B204" s="97" t="s">
        <v>210</v>
      </c>
      <c r="C204" s="97" t="s">
        <v>3377</v>
      </c>
      <c r="D204" s="201">
        <v>0</v>
      </c>
      <c r="E204" s="201">
        <v>47</v>
      </c>
      <c r="F204" s="97">
        <v>47</v>
      </c>
      <c r="G204" s="201">
        <v>0</v>
      </c>
      <c r="H204" s="201">
        <v>60</v>
      </c>
      <c r="I204" s="97">
        <v>60</v>
      </c>
      <c r="J204" s="202">
        <v>0</v>
      </c>
      <c r="K204" s="202">
        <v>61</v>
      </c>
      <c r="L204" s="97">
        <v>61</v>
      </c>
      <c r="M204" s="202">
        <v>0</v>
      </c>
      <c r="N204" s="202">
        <v>70</v>
      </c>
      <c r="O204" s="97">
        <v>70</v>
      </c>
      <c r="P204" s="202">
        <v>0</v>
      </c>
      <c r="Q204" s="202">
        <v>63</v>
      </c>
      <c r="R204" s="97">
        <v>63</v>
      </c>
    </row>
    <row r="205" spans="1:18" x14ac:dyDescent="0.35">
      <c r="A205" s="97" t="s">
        <v>3378</v>
      </c>
      <c r="B205" s="97" t="s">
        <v>211</v>
      </c>
      <c r="C205" s="97" t="s">
        <v>3379</v>
      </c>
      <c r="D205" s="201">
        <v>0</v>
      </c>
      <c r="E205" s="201">
        <v>37</v>
      </c>
      <c r="F205" s="97">
        <v>37</v>
      </c>
      <c r="G205" s="201">
        <v>0</v>
      </c>
      <c r="H205" s="201">
        <v>28</v>
      </c>
      <c r="I205" s="97">
        <v>28</v>
      </c>
      <c r="J205" s="202">
        <v>0</v>
      </c>
      <c r="K205" s="202">
        <v>42</v>
      </c>
      <c r="L205" s="97">
        <v>42</v>
      </c>
      <c r="M205" s="202">
        <v>0</v>
      </c>
      <c r="N205" s="202">
        <v>39</v>
      </c>
      <c r="O205" s="97">
        <v>39</v>
      </c>
      <c r="P205" s="202">
        <v>0</v>
      </c>
      <c r="Q205" s="202">
        <v>43</v>
      </c>
      <c r="R205" s="97">
        <v>43</v>
      </c>
    </row>
    <row r="206" spans="1:18" x14ac:dyDescent="0.35">
      <c r="A206" s="97" t="s">
        <v>3380</v>
      </c>
      <c r="B206" s="97" t="s">
        <v>212</v>
      </c>
      <c r="C206" s="97" t="s">
        <v>2471</v>
      </c>
      <c r="D206" s="201">
        <v>0</v>
      </c>
      <c r="E206" s="201">
        <v>17</v>
      </c>
      <c r="F206" s="97">
        <v>17</v>
      </c>
      <c r="G206" s="201">
        <v>0</v>
      </c>
      <c r="H206" s="201">
        <v>16</v>
      </c>
      <c r="I206" s="97">
        <v>16</v>
      </c>
      <c r="J206" s="202">
        <v>0</v>
      </c>
      <c r="K206" s="202">
        <v>10</v>
      </c>
      <c r="L206" s="97">
        <v>10</v>
      </c>
      <c r="M206" s="202">
        <v>0</v>
      </c>
      <c r="N206" s="202">
        <v>15</v>
      </c>
      <c r="O206" s="97">
        <v>15</v>
      </c>
      <c r="P206" s="202">
        <v>0</v>
      </c>
      <c r="Q206" s="202">
        <v>10</v>
      </c>
      <c r="R206" s="97">
        <v>10</v>
      </c>
    </row>
    <row r="207" spans="1:18" x14ac:dyDescent="0.35">
      <c r="A207" s="97" t="s">
        <v>3381</v>
      </c>
      <c r="B207" s="97" t="s">
        <v>213</v>
      </c>
      <c r="C207" s="97" t="s">
        <v>3382</v>
      </c>
      <c r="D207" s="201">
        <v>0</v>
      </c>
      <c r="E207" s="201">
        <v>13</v>
      </c>
      <c r="F207" s="97">
        <v>13</v>
      </c>
      <c r="G207" s="201">
        <v>0</v>
      </c>
      <c r="H207" s="201">
        <v>21</v>
      </c>
      <c r="I207" s="97">
        <v>21</v>
      </c>
      <c r="J207" s="202">
        <v>0</v>
      </c>
      <c r="K207" s="202">
        <v>16</v>
      </c>
      <c r="L207" s="97">
        <v>16</v>
      </c>
      <c r="M207" s="202">
        <v>0</v>
      </c>
      <c r="N207" s="202">
        <v>17</v>
      </c>
      <c r="O207" s="97">
        <v>17</v>
      </c>
      <c r="P207" s="202">
        <v>0</v>
      </c>
      <c r="Q207" s="202">
        <v>16</v>
      </c>
      <c r="R207" s="97">
        <v>16</v>
      </c>
    </row>
    <row r="208" spans="1:18" x14ac:dyDescent="0.35">
      <c r="A208" s="97" t="s">
        <v>3383</v>
      </c>
      <c r="B208" s="97" t="s">
        <v>214</v>
      </c>
      <c r="C208" s="97" t="s">
        <v>3384</v>
      </c>
      <c r="D208" s="201">
        <v>0</v>
      </c>
      <c r="E208" s="201">
        <v>94</v>
      </c>
      <c r="F208" s="97">
        <v>94</v>
      </c>
      <c r="G208" s="201">
        <v>0</v>
      </c>
      <c r="H208" s="201">
        <v>94</v>
      </c>
      <c r="I208" s="97">
        <v>94</v>
      </c>
      <c r="J208" s="202">
        <v>0</v>
      </c>
      <c r="K208" s="202">
        <v>76</v>
      </c>
      <c r="L208" s="97">
        <v>76</v>
      </c>
      <c r="M208" s="202">
        <v>0</v>
      </c>
      <c r="N208" s="202">
        <v>70</v>
      </c>
      <c r="O208" s="97">
        <v>70</v>
      </c>
      <c r="P208" s="202">
        <v>0</v>
      </c>
      <c r="Q208" s="202">
        <v>70</v>
      </c>
      <c r="R208" s="97">
        <v>70</v>
      </c>
    </row>
    <row r="209" spans="1:18" x14ac:dyDescent="0.35">
      <c r="A209" s="97" t="s">
        <v>3385</v>
      </c>
      <c r="B209" s="97" t="s">
        <v>215</v>
      </c>
      <c r="C209" s="97" t="s">
        <v>3386</v>
      </c>
      <c r="D209" s="201">
        <v>0</v>
      </c>
      <c r="E209" s="201">
        <v>141</v>
      </c>
      <c r="F209" s="97">
        <v>141</v>
      </c>
      <c r="G209" s="201">
        <v>0</v>
      </c>
      <c r="H209" s="201">
        <v>143</v>
      </c>
      <c r="I209" s="97">
        <v>143</v>
      </c>
      <c r="J209" s="202">
        <v>0</v>
      </c>
      <c r="K209" s="202">
        <v>131</v>
      </c>
      <c r="L209" s="97">
        <v>131</v>
      </c>
      <c r="M209" s="202">
        <v>0</v>
      </c>
      <c r="N209" s="202">
        <v>169</v>
      </c>
      <c r="O209" s="97">
        <v>169</v>
      </c>
      <c r="P209" s="202">
        <v>0</v>
      </c>
      <c r="Q209" s="202">
        <v>148</v>
      </c>
      <c r="R209" s="97">
        <v>148</v>
      </c>
    </row>
    <row r="210" spans="1:18" x14ac:dyDescent="0.35">
      <c r="A210" s="97" t="s">
        <v>3387</v>
      </c>
      <c r="B210" s="97" t="s">
        <v>216</v>
      </c>
      <c r="C210" s="97" t="s">
        <v>3388</v>
      </c>
      <c r="D210" s="201">
        <v>0</v>
      </c>
      <c r="E210" s="201">
        <v>120</v>
      </c>
      <c r="F210" s="97">
        <v>120</v>
      </c>
      <c r="G210" s="201">
        <v>0</v>
      </c>
      <c r="H210" s="201">
        <v>119</v>
      </c>
      <c r="I210" s="97">
        <v>119</v>
      </c>
      <c r="J210" s="202">
        <v>0</v>
      </c>
      <c r="K210" s="202">
        <v>112</v>
      </c>
      <c r="L210" s="97">
        <v>112</v>
      </c>
      <c r="M210" s="202">
        <v>0</v>
      </c>
      <c r="N210" s="202">
        <v>142</v>
      </c>
      <c r="O210" s="97">
        <v>142</v>
      </c>
      <c r="P210" s="202">
        <v>0</v>
      </c>
      <c r="Q210" s="202">
        <v>128</v>
      </c>
      <c r="R210" s="97">
        <v>128</v>
      </c>
    </row>
    <row r="211" spans="1:18" x14ac:dyDescent="0.35">
      <c r="A211" s="97" t="s">
        <v>3389</v>
      </c>
      <c r="B211" s="97" t="s">
        <v>217</v>
      </c>
      <c r="C211" s="97" t="s">
        <v>3390</v>
      </c>
      <c r="D211" s="201">
        <v>0</v>
      </c>
      <c r="E211" s="201">
        <v>23</v>
      </c>
      <c r="F211" s="97">
        <v>23</v>
      </c>
      <c r="G211" s="201">
        <v>0</v>
      </c>
      <c r="H211" s="201">
        <v>36</v>
      </c>
      <c r="I211" s="97">
        <v>36</v>
      </c>
      <c r="J211" s="202">
        <v>0</v>
      </c>
      <c r="K211" s="202">
        <v>32</v>
      </c>
      <c r="L211" s="97">
        <v>32</v>
      </c>
      <c r="M211" s="202">
        <v>0</v>
      </c>
      <c r="N211" s="202">
        <v>28</v>
      </c>
      <c r="O211" s="97">
        <v>28</v>
      </c>
      <c r="P211" s="202">
        <v>0</v>
      </c>
      <c r="Q211" s="202">
        <v>33</v>
      </c>
      <c r="R211" s="97">
        <v>33</v>
      </c>
    </row>
    <row r="212" spans="1:18" x14ac:dyDescent="0.35">
      <c r="A212" s="97" t="s">
        <v>3391</v>
      </c>
      <c r="B212" s="97" t="s">
        <v>218</v>
      </c>
      <c r="C212" s="97" t="s">
        <v>3392</v>
      </c>
      <c r="D212" s="201">
        <v>0</v>
      </c>
      <c r="E212" s="201">
        <v>361</v>
      </c>
      <c r="F212" s="97">
        <v>361</v>
      </c>
      <c r="G212" s="201">
        <v>0</v>
      </c>
      <c r="H212" s="201">
        <v>387</v>
      </c>
      <c r="I212" s="97">
        <v>387</v>
      </c>
      <c r="J212" s="202">
        <v>0</v>
      </c>
      <c r="K212" s="202">
        <v>357</v>
      </c>
      <c r="L212" s="97">
        <v>357</v>
      </c>
      <c r="M212" s="202">
        <v>0</v>
      </c>
      <c r="N212" s="202">
        <v>394</v>
      </c>
      <c r="O212" s="97">
        <v>394</v>
      </c>
      <c r="P212" s="202">
        <v>0</v>
      </c>
      <c r="Q212" s="202">
        <v>388</v>
      </c>
      <c r="R212" s="97">
        <v>388</v>
      </c>
    </row>
    <row r="213" spans="1:18" x14ac:dyDescent="0.35">
      <c r="A213" s="97" t="s">
        <v>3393</v>
      </c>
      <c r="B213" s="97" t="s">
        <v>219</v>
      </c>
      <c r="C213" s="97" t="s">
        <v>3394</v>
      </c>
      <c r="D213" s="201">
        <v>0</v>
      </c>
      <c r="E213" s="201">
        <v>102</v>
      </c>
      <c r="F213" s="97">
        <v>102</v>
      </c>
      <c r="G213" s="201">
        <v>0</v>
      </c>
      <c r="H213" s="201">
        <v>104</v>
      </c>
      <c r="I213" s="97">
        <v>104</v>
      </c>
      <c r="J213" s="202">
        <v>0</v>
      </c>
      <c r="K213" s="202">
        <v>82</v>
      </c>
      <c r="L213" s="97">
        <v>82</v>
      </c>
      <c r="M213" s="202">
        <v>0</v>
      </c>
      <c r="N213" s="202">
        <v>99</v>
      </c>
      <c r="O213" s="97">
        <v>99</v>
      </c>
      <c r="P213" s="202">
        <v>0</v>
      </c>
      <c r="Q213" s="202">
        <v>117</v>
      </c>
      <c r="R213" s="97">
        <v>117</v>
      </c>
    </row>
    <row r="214" spans="1:18" x14ac:dyDescent="0.35">
      <c r="A214" s="97" t="s">
        <v>3395</v>
      </c>
      <c r="B214" s="97" t="s">
        <v>220</v>
      </c>
      <c r="C214" s="97" t="s">
        <v>3396</v>
      </c>
      <c r="D214" s="201">
        <v>0</v>
      </c>
      <c r="E214" s="201">
        <v>85</v>
      </c>
      <c r="F214" s="97">
        <v>85</v>
      </c>
      <c r="G214" s="201">
        <v>0</v>
      </c>
      <c r="H214" s="201">
        <v>48</v>
      </c>
      <c r="I214" s="97">
        <v>48</v>
      </c>
      <c r="J214" s="202">
        <v>0</v>
      </c>
      <c r="K214" s="202">
        <v>43</v>
      </c>
      <c r="L214" s="97">
        <v>43</v>
      </c>
      <c r="M214" s="202">
        <v>0</v>
      </c>
      <c r="N214" s="202">
        <v>60</v>
      </c>
      <c r="O214" s="97">
        <v>60</v>
      </c>
      <c r="P214" s="202">
        <v>0</v>
      </c>
      <c r="Q214" s="202">
        <v>68</v>
      </c>
      <c r="R214" s="97">
        <v>68</v>
      </c>
    </row>
    <row r="215" spans="1:18" x14ac:dyDescent="0.35">
      <c r="A215" s="97" t="s">
        <v>3397</v>
      </c>
      <c r="B215" s="97" t="s">
        <v>221</v>
      </c>
      <c r="C215" s="97" t="s">
        <v>3398</v>
      </c>
      <c r="D215" s="201">
        <v>0</v>
      </c>
      <c r="E215" s="201">
        <v>37</v>
      </c>
      <c r="F215" s="97">
        <v>37</v>
      </c>
      <c r="G215" s="201">
        <v>0</v>
      </c>
      <c r="H215" s="201">
        <v>44</v>
      </c>
      <c r="I215" s="97">
        <v>44</v>
      </c>
      <c r="J215" s="202">
        <v>0</v>
      </c>
      <c r="K215" s="202">
        <v>44</v>
      </c>
      <c r="L215" s="97">
        <v>44</v>
      </c>
      <c r="M215" s="202">
        <v>0</v>
      </c>
      <c r="N215" s="202">
        <v>33</v>
      </c>
      <c r="O215" s="97">
        <v>33</v>
      </c>
      <c r="P215" s="202">
        <v>0</v>
      </c>
      <c r="Q215" s="202">
        <v>32</v>
      </c>
      <c r="R215" s="97">
        <v>32</v>
      </c>
    </row>
    <row r="216" spans="1:18" x14ac:dyDescent="0.35">
      <c r="A216" s="97" t="s">
        <v>3399</v>
      </c>
      <c r="B216" s="97" t="s">
        <v>222</v>
      </c>
      <c r="C216" s="97" t="s">
        <v>2481</v>
      </c>
      <c r="D216" s="201">
        <v>0</v>
      </c>
      <c r="E216" s="201">
        <v>33</v>
      </c>
      <c r="F216" s="97">
        <v>33</v>
      </c>
      <c r="G216" s="201">
        <v>0</v>
      </c>
      <c r="H216" s="201">
        <v>32</v>
      </c>
      <c r="I216" s="97">
        <v>32</v>
      </c>
      <c r="J216" s="202">
        <v>0</v>
      </c>
      <c r="K216" s="202">
        <v>30</v>
      </c>
      <c r="L216" s="97">
        <v>30</v>
      </c>
      <c r="M216" s="202">
        <v>0</v>
      </c>
      <c r="N216" s="202">
        <v>29</v>
      </c>
      <c r="O216" s="97">
        <v>29</v>
      </c>
      <c r="P216" s="202">
        <v>0</v>
      </c>
      <c r="Q216" s="202">
        <v>37</v>
      </c>
      <c r="R216" s="97">
        <v>37</v>
      </c>
    </row>
    <row r="217" spans="1:18" x14ac:dyDescent="0.35">
      <c r="A217" s="97" t="s">
        <v>3400</v>
      </c>
      <c r="B217" s="97" t="s">
        <v>223</v>
      </c>
      <c r="C217" s="97" t="s">
        <v>3401</v>
      </c>
      <c r="D217" s="201">
        <v>0</v>
      </c>
      <c r="E217" s="201">
        <v>14</v>
      </c>
      <c r="F217" s="97">
        <v>14</v>
      </c>
      <c r="G217" s="201">
        <v>0</v>
      </c>
      <c r="H217" s="201">
        <v>23</v>
      </c>
      <c r="I217" s="97">
        <v>23</v>
      </c>
      <c r="J217" s="202">
        <v>0</v>
      </c>
      <c r="K217" s="202">
        <v>18</v>
      </c>
      <c r="L217" s="97">
        <v>18</v>
      </c>
      <c r="M217" s="202">
        <v>0</v>
      </c>
      <c r="N217" s="202">
        <v>22</v>
      </c>
      <c r="O217" s="97">
        <v>22</v>
      </c>
      <c r="P217" s="202">
        <v>0</v>
      </c>
      <c r="Q217" s="202">
        <v>37</v>
      </c>
      <c r="R217" s="97">
        <v>37</v>
      </c>
    </row>
    <row r="218" spans="1:18" x14ac:dyDescent="0.35">
      <c r="A218" s="97" t="s">
        <v>3402</v>
      </c>
      <c r="B218" s="97" t="s">
        <v>224</v>
      </c>
      <c r="C218" s="97" t="s">
        <v>3403</v>
      </c>
      <c r="D218" s="201">
        <v>0</v>
      </c>
      <c r="E218" s="201">
        <v>34</v>
      </c>
      <c r="F218" s="97">
        <v>34</v>
      </c>
      <c r="G218" s="201">
        <v>0</v>
      </c>
      <c r="H218" s="201">
        <v>41</v>
      </c>
      <c r="I218" s="97">
        <v>41</v>
      </c>
      <c r="J218" s="202">
        <v>0</v>
      </c>
      <c r="K218" s="202">
        <v>34</v>
      </c>
      <c r="L218" s="97">
        <v>34</v>
      </c>
      <c r="M218" s="202">
        <v>0</v>
      </c>
      <c r="N218" s="202">
        <v>36</v>
      </c>
      <c r="O218" s="97">
        <v>36</v>
      </c>
      <c r="P218" s="202">
        <v>0</v>
      </c>
      <c r="Q218" s="202">
        <v>35</v>
      </c>
      <c r="R218" s="97">
        <v>35</v>
      </c>
    </row>
    <row r="219" spans="1:18" x14ac:dyDescent="0.35">
      <c r="A219" s="97" t="s">
        <v>3404</v>
      </c>
      <c r="B219" s="97" t="s">
        <v>225</v>
      </c>
      <c r="C219" s="97" t="s">
        <v>3405</v>
      </c>
      <c r="D219" s="201">
        <v>0</v>
      </c>
      <c r="E219" s="201">
        <v>352</v>
      </c>
      <c r="F219" s="97">
        <v>352</v>
      </c>
      <c r="G219" s="201">
        <v>0</v>
      </c>
      <c r="H219" s="201">
        <v>365</v>
      </c>
      <c r="I219" s="97">
        <v>365</v>
      </c>
      <c r="J219" s="202">
        <v>0</v>
      </c>
      <c r="K219" s="202">
        <v>324</v>
      </c>
      <c r="L219" s="97">
        <v>324</v>
      </c>
      <c r="M219" s="202">
        <v>0</v>
      </c>
      <c r="N219" s="202">
        <v>369</v>
      </c>
      <c r="O219" s="97">
        <v>369</v>
      </c>
      <c r="P219" s="202">
        <v>0</v>
      </c>
      <c r="Q219" s="202">
        <v>381</v>
      </c>
      <c r="R219" s="97">
        <v>381</v>
      </c>
    </row>
    <row r="220" spans="1:18" x14ac:dyDescent="0.35">
      <c r="A220" s="97" t="s">
        <v>3406</v>
      </c>
      <c r="B220" s="97" t="s">
        <v>226</v>
      </c>
      <c r="C220" s="97" t="s">
        <v>3407</v>
      </c>
      <c r="D220" s="201">
        <v>0</v>
      </c>
      <c r="E220" s="201">
        <v>259</v>
      </c>
      <c r="F220" s="97">
        <v>259</v>
      </c>
      <c r="G220" s="201">
        <v>0</v>
      </c>
      <c r="H220" s="201">
        <v>242</v>
      </c>
      <c r="I220" s="97">
        <v>242</v>
      </c>
      <c r="J220" s="202">
        <v>0</v>
      </c>
      <c r="K220" s="202">
        <v>220</v>
      </c>
      <c r="L220" s="97">
        <v>220</v>
      </c>
      <c r="M220" s="202">
        <v>0</v>
      </c>
      <c r="N220" s="202">
        <v>261</v>
      </c>
      <c r="O220" s="97">
        <v>261</v>
      </c>
      <c r="P220" s="202">
        <v>0</v>
      </c>
      <c r="Q220" s="202">
        <v>261</v>
      </c>
      <c r="R220" s="97">
        <v>261</v>
      </c>
    </row>
    <row r="221" spans="1:18" x14ac:dyDescent="0.35">
      <c r="A221" s="97" t="s">
        <v>3408</v>
      </c>
      <c r="B221" s="97" t="s">
        <v>227</v>
      </c>
      <c r="C221" s="97" t="s">
        <v>3409</v>
      </c>
      <c r="D221" s="201">
        <v>0</v>
      </c>
      <c r="E221" s="201">
        <v>28</v>
      </c>
      <c r="F221" s="97">
        <v>28</v>
      </c>
      <c r="G221" s="201">
        <v>0</v>
      </c>
      <c r="H221" s="201">
        <v>39</v>
      </c>
      <c r="I221" s="97">
        <v>39</v>
      </c>
      <c r="J221" s="202">
        <v>0</v>
      </c>
      <c r="K221" s="202">
        <v>34</v>
      </c>
      <c r="L221" s="97">
        <v>34</v>
      </c>
      <c r="M221" s="202">
        <v>0</v>
      </c>
      <c r="N221" s="202">
        <v>34</v>
      </c>
      <c r="O221" s="97">
        <v>34</v>
      </c>
      <c r="P221" s="202">
        <v>0</v>
      </c>
      <c r="Q221" s="202">
        <v>31</v>
      </c>
      <c r="R221" s="97">
        <v>31</v>
      </c>
    </row>
    <row r="222" spans="1:18" x14ac:dyDescent="0.35">
      <c r="A222" s="97" t="s">
        <v>3410</v>
      </c>
      <c r="B222" s="97" t="s">
        <v>228</v>
      </c>
      <c r="C222" s="97" t="s">
        <v>3411</v>
      </c>
      <c r="D222" s="201">
        <v>0</v>
      </c>
      <c r="E222" s="201">
        <v>20</v>
      </c>
      <c r="F222" s="97">
        <v>20</v>
      </c>
      <c r="G222" s="201">
        <v>0</v>
      </c>
      <c r="H222" s="201">
        <v>22</v>
      </c>
      <c r="I222" s="97">
        <v>22</v>
      </c>
      <c r="J222" s="202">
        <v>0</v>
      </c>
      <c r="K222" s="202">
        <v>19</v>
      </c>
      <c r="L222" s="97">
        <v>19</v>
      </c>
      <c r="M222" s="202">
        <v>0</v>
      </c>
      <c r="N222" s="202">
        <v>19</v>
      </c>
      <c r="O222" s="97">
        <v>19</v>
      </c>
      <c r="P222" s="202">
        <v>0</v>
      </c>
      <c r="Q222" s="202">
        <v>18</v>
      </c>
      <c r="R222" s="97">
        <v>18</v>
      </c>
    </row>
    <row r="223" spans="1:18" x14ac:dyDescent="0.35">
      <c r="A223" s="97" t="s">
        <v>3412</v>
      </c>
      <c r="B223" s="97" t="s">
        <v>229</v>
      </c>
      <c r="C223" s="97" t="s">
        <v>3413</v>
      </c>
      <c r="D223" s="201">
        <v>0</v>
      </c>
      <c r="E223" s="201">
        <v>92</v>
      </c>
      <c r="F223" s="97">
        <v>92</v>
      </c>
      <c r="G223" s="201">
        <v>0</v>
      </c>
      <c r="H223" s="201">
        <v>90</v>
      </c>
      <c r="I223" s="97">
        <v>90</v>
      </c>
      <c r="J223" s="202">
        <v>86</v>
      </c>
      <c r="K223" s="202">
        <v>1</v>
      </c>
      <c r="L223" s="97">
        <v>87</v>
      </c>
      <c r="M223" s="202">
        <v>0</v>
      </c>
      <c r="N223" s="202">
        <v>116</v>
      </c>
      <c r="O223" s="97">
        <v>116</v>
      </c>
      <c r="P223" s="202">
        <v>0</v>
      </c>
      <c r="Q223" s="202">
        <v>87</v>
      </c>
      <c r="R223" s="97">
        <v>87</v>
      </c>
    </row>
    <row r="224" spans="1:18" x14ac:dyDescent="0.35">
      <c r="A224" s="97" t="s">
        <v>3414</v>
      </c>
      <c r="B224" s="97" t="s">
        <v>230</v>
      </c>
      <c r="C224" s="97" t="s">
        <v>3415</v>
      </c>
      <c r="D224" s="201">
        <v>0</v>
      </c>
      <c r="E224" s="201">
        <v>81</v>
      </c>
      <c r="F224" s="97">
        <v>81</v>
      </c>
      <c r="G224" s="201">
        <v>0</v>
      </c>
      <c r="H224" s="201">
        <v>87</v>
      </c>
      <c r="I224" s="97">
        <v>87</v>
      </c>
      <c r="J224" s="202">
        <v>0</v>
      </c>
      <c r="K224" s="202">
        <v>71</v>
      </c>
      <c r="L224" s="97">
        <v>71</v>
      </c>
      <c r="M224" s="202">
        <v>0</v>
      </c>
      <c r="N224" s="202">
        <v>77</v>
      </c>
      <c r="O224" s="97">
        <v>77</v>
      </c>
      <c r="P224" s="202">
        <v>0</v>
      </c>
      <c r="Q224" s="202">
        <v>72</v>
      </c>
      <c r="R224" s="97">
        <v>72</v>
      </c>
    </row>
    <row r="225" spans="1:18" x14ac:dyDescent="0.35">
      <c r="A225" s="97" t="s">
        <v>3416</v>
      </c>
      <c r="B225" s="97" t="s">
        <v>231</v>
      </c>
      <c r="C225" s="97" t="s">
        <v>3417</v>
      </c>
      <c r="D225" s="201">
        <v>0</v>
      </c>
      <c r="E225" s="201">
        <v>73</v>
      </c>
      <c r="F225" s="97">
        <v>73</v>
      </c>
      <c r="G225" s="201">
        <v>0</v>
      </c>
      <c r="H225" s="201">
        <v>58</v>
      </c>
      <c r="I225" s="97">
        <v>58</v>
      </c>
      <c r="J225" s="202">
        <v>58</v>
      </c>
      <c r="K225" s="202">
        <v>0</v>
      </c>
      <c r="L225" s="97">
        <v>58</v>
      </c>
      <c r="M225" s="202">
        <v>0</v>
      </c>
      <c r="N225" s="202">
        <v>71</v>
      </c>
      <c r="O225" s="97">
        <v>71</v>
      </c>
      <c r="P225" s="202">
        <v>0</v>
      </c>
      <c r="Q225" s="202">
        <v>59</v>
      </c>
      <c r="R225" s="97">
        <v>59</v>
      </c>
    </row>
    <row r="226" spans="1:18" x14ac:dyDescent="0.35">
      <c r="A226" s="97" t="s">
        <v>3418</v>
      </c>
      <c r="B226" s="97" t="s">
        <v>232</v>
      </c>
      <c r="C226" s="97" t="s">
        <v>3419</v>
      </c>
      <c r="D226" s="201">
        <v>0</v>
      </c>
      <c r="E226" s="201">
        <v>54</v>
      </c>
      <c r="F226" s="97">
        <v>54</v>
      </c>
      <c r="G226" s="201">
        <v>0</v>
      </c>
      <c r="H226" s="201">
        <v>56</v>
      </c>
      <c r="I226" s="97">
        <v>56</v>
      </c>
      <c r="J226" s="202">
        <v>0</v>
      </c>
      <c r="K226" s="202">
        <v>45</v>
      </c>
      <c r="L226" s="97">
        <v>45</v>
      </c>
      <c r="M226" s="202">
        <v>0</v>
      </c>
      <c r="N226" s="202">
        <v>59</v>
      </c>
      <c r="O226" s="97">
        <v>59</v>
      </c>
      <c r="P226" s="202">
        <v>0</v>
      </c>
      <c r="Q226" s="202">
        <v>64</v>
      </c>
      <c r="R226" s="97">
        <v>64</v>
      </c>
    </row>
    <row r="227" spans="1:18" x14ac:dyDescent="0.35">
      <c r="A227" s="97" t="s">
        <v>3420</v>
      </c>
      <c r="B227" s="97" t="s">
        <v>233</v>
      </c>
      <c r="C227" s="97" t="s">
        <v>3421</v>
      </c>
      <c r="D227" s="201">
        <v>0</v>
      </c>
      <c r="E227" s="201">
        <v>56</v>
      </c>
      <c r="F227" s="97">
        <v>56</v>
      </c>
      <c r="G227" s="201">
        <v>0</v>
      </c>
      <c r="H227" s="201">
        <v>55</v>
      </c>
      <c r="I227" s="97">
        <v>55</v>
      </c>
      <c r="J227" s="202">
        <v>0</v>
      </c>
      <c r="K227" s="202">
        <v>68</v>
      </c>
      <c r="L227" s="97">
        <v>68</v>
      </c>
      <c r="M227" s="202">
        <v>0</v>
      </c>
      <c r="N227" s="202">
        <v>64</v>
      </c>
      <c r="O227" s="97">
        <v>64</v>
      </c>
      <c r="P227" s="202">
        <v>0</v>
      </c>
      <c r="Q227" s="202">
        <v>49</v>
      </c>
      <c r="R227" s="97">
        <v>49</v>
      </c>
    </row>
    <row r="228" spans="1:18" x14ac:dyDescent="0.35">
      <c r="A228" s="97" t="s">
        <v>3422</v>
      </c>
      <c r="B228" s="97" t="s">
        <v>234</v>
      </c>
      <c r="C228" s="97" t="s">
        <v>3423</v>
      </c>
      <c r="D228" s="201">
        <v>0</v>
      </c>
      <c r="E228" s="201">
        <v>71</v>
      </c>
      <c r="F228" s="97">
        <v>71</v>
      </c>
      <c r="G228" s="201">
        <v>0</v>
      </c>
      <c r="H228" s="201">
        <v>52</v>
      </c>
      <c r="I228" s="97">
        <v>52</v>
      </c>
      <c r="J228" s="202">
        <v>0</v>
      </c>
      <c r="K228" s="202">
        <v>52</v>
      </c>
      <c r="L228" s="97">
        <v>52</v>
      </c>
      <c r="M228" s="202">
        <v>0</v>
      </c>
      <c r="N228" s="202">
        <v>74</v>
      </c>
      <c r="O228" s="97">
        <v>74</v>
      </c>
      <c r="P228" s="202">
        <v>0</v>
      </c>
      <c r="Q228" s="202">
        <v>66</v>
      </c>
      <c r="R228" s="97">
        <v>66</v>
      </c>
    </row>
    <row r="229" spans="1:18" x14ac:dyDescent="0.35">
      <c r="A229" s="97" t="s">
        <v>3424</v>
      </c>
      <c r="B229" s="97" t="s">
        <v>235</v>
      </c>
      <c r="C229" s="97" t="s">
        <v>3425</v>
      </c>
      <c r="D229" s="201">
        <v>0</v>
      </c>
      <c r="E229" s="201">
        <v>96</v>
      </c>
      <c r="F229" s="97">
        <v>96</v>
      </c>
      <c r="G229" s="201">
        <v>0</v>
      </c>
      <c r="H229" s="201">
        <v>96</v>
      </c>
      <c r="I229" s="97">
        <v>96</v>
      </c>
      <c r="J229" s="202">
        <v>0</v>
      </c>
      <c r="K229" s="202">
        <v>94</v>
      </c>
      <c r="L229" s="97">
        <v>94</v>
      </c>
      <c r="M229" s="202">
        <v>0</v>
      </c>
      <c r="N229" s="202">
        <v>103</v>
      </c>
      <c r="O229" s="97">
        <v>103</v>
      </c>
      <c r="P229" s="202">
        <v>0</v>
      </c>
      <c r="Q229" s="202">
        <v>94</v>
      </c>
      <c r="R229" s="97">
        <v>94</v>
      </c>
    </row>
    <row r="230" spans="1:18" x14ac:dyDescent="0.35">
      <c r="A230" s="97" t="s">
        <v>3426</v>
      </c>
      <c r="B230" s="97" t="s">
        <v>236</v>
      </c>
      <c r="C230" s="97" t="s">
        <v>2495</v>
      </c>
      <c r="D230" s="201">
        <v>0</v>
      </c>
      <c r="E230" s="201">
        <v>31</v>
      </c>
      <c r="F230" s="97">
        <v>31</v>
      </c>
      <c r="G230" s="201">
        <v>0</v>
      </c>
      <c r="H230" s="201">
        <v>46</v>
      </c>
      <c r="I230" s="97">
        <v>46</v>
      </c>
      <c r="J230" s="202">
        <v>0</v>
      </c>
      <c r="K230" s="202">
        <v>33</v>
      </c>
      <c r="L230" s="97">
        <v>33</v>
      </c>
      <c r="M230" s="202">
        <v>0</v>
      </c>
      <c r="N230" s="202">
        <v>41</v>
      </c>
      <c r="O230" s="97">
        <v>41</v>
      </c>
      <c r="P230" s="202">
        <v>0</v>
      </c>
      <c r="Q230" s="202">
        <v>49</v>
      </c>
      <c r="R230" s="97">
        <v>49</v>
      </c>
    </row>
    <row r="231" spans="1:18" x14ac:dyDescent="0.35">
      <c r="A231" s="97" t="s">
        <v>3427</v>
      </c>
      <c r="B231" s="97" t="s">
        <v>237</v>
      </c>
      <c r="C231" s="97" t="s">
        <v>3428</v>
      </c>
      <c r="D231" s="201">
        <v>0</v>
      </c>
      <c r="E231" s="201">
        <v>81</v>
      </c>
      <c r="F231" s="97">
        <v>81</v>
      </c>
      <c r="G231" s="201">
        <v>0</v>
      </c>
      <c r="H231" s="201">
        <v>89</v>
      </c>
      <c r="I231" s="97">
        <v>89</v>
      </c>
      <c r="J231" s="202">
        <v>0</v>
      </c>
      <c r="K231" s="202">
        <v>82</v>
      </c>
      <c r="L231" s="97">
        <v>82</v>
      </c>
      <c r="M231" s="202">
        <v>0</v>
      </c>
      <c r="N231" s="202">
        <v>90</v>
      </c>
      <c r="O231" s="97">
        <v>90</v>
      </c>
      <c r="P231" s="202">
        <v>0</v>
      </c>
      <c r="Q231" s="202">
        <v>89</v>
      </c>
      <c r="R231" s="97">
        <v>89</v>
      </c>
    </row>
    <row r="232" spans="1:18" x14ac:dyDescent="0.35">
      <c r="A232" s="97" t="s">
        <v>3429</v>
      </c>
      <c r="B232" s="97" t="s">
        <v>238</v>
      </c>
      <c r="C232" s="97" t="s">
        <v>3430</v>
      </c>
      <c r="D232" s="201">
        <v>0</v>
      </c>
      <c r="E232" s="201">
        <v>26</v>
      </c>
      <c r="F232" s="97">
        <v>26</v>
      </c>
      <c r="G232" s="201">
        <v>0</v>
      </c>
      <c r="H232" s="201">
        <v>42</v>
      </c>
      <c r="I232" s="97">
        <v>42</v>
      </c>
      <c r="J232" s="202">
        <v>0</v>
      </c>
      <c r="K232" s="202">
        <v>31</v>
      </c>
      <c r="L232" s="97">
        <v>31</v>
      </c>
      <c r="M232" s="202">
        <v>0</v>
      </c>
      <c r="N232" s="202">
        <v>46</v>
      </c>
      <c r="O232" s="97">
        <v>46</v>
      </c>
      <c r="P232" s="202">
        <v>0</v>
      </c>
      <c r="Q232" s="202">
        <v>45</v>
      </c>
      <c r="R232" s="97">
        <v>45</v>
      </c>
    </row>
    <row r="233" spans="1:18" x14ac:dyDescent="0.35">
      <c r="A233" s="97" t="s">
        <v>3431</v>
      </c>
      <c r="B233" s="97" t="s">
        <v>239</v>
      </c>
      <c r="C233" s="97" t="s">
        <v>3432</v>
      </c>
      <c r="D233" s="201">
        <v>0</v>
      </c>
      <c r="E233" s="201">
        <v>38</v>
      </c>
      <c r="F233" s="97">
        <v>38</v>
      </c>
      <c r="G233" s="201">
        <v>0</v>
      </c>
      <c r="H233" s="201">
        <v>42</v>
      </c>
      <c r="I233" s="97">
        <v>42</v>
      </c>
      <c r="J233" s="202">
        <v>0</v>
      </c>
      <c r="K233" s="202">
        <v>50</v>
      </c>
      <c r="L233" s="97">
        <v>50</v>
      </c>
      <c r="M233" s="202">
        <v>0</v>
      </c>
      <c r="N233" s="202">
        <v>50</v>
      </c>
      <c r="O233" s="97">
        <v>50</v>
      </c>
      <c r="P233" s="202">
        <v>0</v>
      </c>
      <c r="Q233" s="202">
        <v>44</v>
      </c>
      <c r="R233" s="97">
        <v>44</v>
      </c>
    </row>
    <row r="234" spans="1:18" x14ac:dyDescent="0.35">
      <c r="A234" s="97" t="s">
        <v>3433</v>
      </c>
      <c r="B234" s="97" t="s">
        <v>240</v>
      </c>
      <c r="C234" s="97" t="s">
        <v>3434</v>
      </c>
      <c r="D234" s="201">
        <v>0</v>
      </c>
      <c r="E234" s="201">
        <v>18</v>
      </c>
      <c r="F234" s="97">
        <v>18</v>
      </c>
      <c r="G234" s="201">
        <v>0</v>
      </c>
      <c r="H234" s="201">
        <v>16</v>
      </c>
      <c r="I234" s="97">
        <v>16</v>
      </c>
      <c r="J234" s="202">
        <v>0</v>
      </c>
      <c r="K234" s="202">
        <v>20</v>
      </c>
      <c r="L234" s="97">
        <v>20</v>
      </c>
      <c r="M234" s="202">
        <v>0</v>
      </c>
      <c r="N234" s="202">
        <v>20</v>
      </c>
      <c r="O234" s="97">
        <v>20</v>
      </c>
      <c r="P234" s="202">
        <v>0</v>
      </c>
      <c r="Q234" s="202">
        <v>15</v>
      </c>
      <c r="R234" s="97">
        <v>15</v>
      </c>
    </row>
    <row r="235" spans="1:18" x14ac:dyDescent="0.35">
      <c r="A235" s="97" t="s">
        <v>3435</v>
      </c>
      <c r="B235" s="97" t="s">
        <v>241</v>
      </c>
      <c r="C235" s="97" t="s">
        <v>3436</v>
      </c>
      <c r="D235" s="201">
        <v>0</v>
      </c>
      <c r="E235" s="201">
        <v>90</v>
      </c>
      <c r="F235" s="97">
        <v>90</v>
      </c>
      <c r="G235" s="201">
        <v>0</v>
      </c>
      <c r="H235" s="201">
        <v>81</v>
      </c>
      <c r="I235" s="97">
        <v>81</v>
      </c>
      <c r="J235" s="202">
        <v>0</v>
      </c>
      <c r="K235" s="202">
        <v>61</v>
      </c>
      <c r="L235" s="97">
        <v>61</v>
      </c>
      <c r="M235" s="202">
        <v>0</v>
      </c>
      <c r="N235" s="202">
        <v>97</v>
      </c>
      <c r="O235" s="97">
        <v>97</v>
      </c>
      <c r="P235" s="202">
        <v>0</v>
      </c>
      <c r="Q235" s="202">
        <v>90</v>
      </c>
      <c r="R235" s="97">
        <v>90</v>
      </c>
    </row>
    <row r="236" spans="1:18" x14ac:dyDescent="0.35">
      <c r="A236" s="97" t="s">
        <v>3437</v>
      </c>
      <c r="B236" s="97" t="s">
        <v>242</v>
      </c>
      <c r="C236" s="97" t="s">
        <v>3438</v>
      </c>
      <c r="D236" s="201">
        <v>0</v>
      </c>
      <c r="E236" s="201">
        <v>20</v>
      </c>
      <c r="F236" s="97">
        <v>20</v>
      </c>
      <c r="G236" s="201">
        <v>0</v>
      </c>
      <c r="H236" s="201">
        <v>17</v>
      </c>
      <c r="I236" s="97">
        <v>17</v>
      </c>
      <c r="J236" s="202">
        <v>0</v>
      </c>
      <c r="K236" s="202">
        <v>24</v>
      </c>
      <c r="L236" s="97">
        <v>24</v>
      </c>
      <c r="M236" s="202">
        <v>0</v>
      </c>
      <c r="N236" s="202">
        <v>27</v>
      </c>
      <c r="O236" s="97">
        <v>27</v>
      </c>
      <c r="P236" s="202">
        <v>0</v>
      </c>
      <c r="Q236" s="202">
        <v>23</v>
      </c>
      <c r="R236" s="97">
        <v>23</v>
      </c>
    </row>
    <row r="237" spans="1:18" x14ac:dyDescent="0.35">
      <c r="A237" s="97" t="s">
        <v>3439</v>
      </c>
      <c r="B237" s="97" t="s">
        <v>243</v>
      </c>
      <c r="C237" s="97" t="s">
        <v>3440</v>
      </c>
      <c r="D237" s="201">
        <v>0</v>
      </c>
      <c r="E237" s="201">
        <v>48</v>
      </c>
      <c r="F237" s="97">
        <v>48</v>
      </c>
      <c r="G237" s="201">
        <v>0</v>
      </c>
      <c r="H237" s="201">
        <v>46</v>
      </c>
      <c r="I237" s="97">
        <v>46</v>
      </c>
      <c r="J237" s="202">
        <v>0</v>
      </c>
      <c r="K237" s="202">
        <v>36</v>
      </c>
      <c r="L237" s="97">
        <v>36</v>
      </c>
      <c r="M237" s="202">
        <v>0</v>
      </c>
      <c r="N237" s="202">
        <v>33</v>
      </c>
      <c r="O237" s="97">
        <v>33</v>
      </c>
      <c r="P237" s="202">
        <v>0</v>
      </c>
      <c r="Q237" s="202">
        <v>55</v>
      </c>
      <c r="R237" s="97">
        <v>55</v>
      </c>
    </row>
    <row r="238" spans="1:18" x14ac:dyDescent="0.35">
      <c r="A238" s="97" t="s">
        <v>3441</v>
      </c>
      <c r="B238" s="97" t="s">
        <v>244</v>
      </c>
      <c r="C238" s="97" t="s">
        <v>3442</v>
      </c>
      <c r="D238" s="201">
        <v>0</v>
      </c>
      <c r="E238" s="201">
        <v>40</v>
      </c>
      <c r="F238" s="97">
        <v>40</v>
      </c>
      <c r="G238" s="201">
        <v>0</v>
      </c>
      <c r="H238" s="201">
        <v>38</v>
      </c>
      <c r="I238" s="97">
        <v>38</v>
      </c>
      <c r="J238" s="202">
        <v>0</v>
      </c>
      <c r="K238" s="202">
        <v>39</v>
      </c>
      <c r="L238" s="97">
        <v>39</v>
      </c>
      <c r="M238" s="202">
        <v>0</v>
      </c>
      <c r="N238" s="202">
        <v>38</v>
      </c>
      <c r="O238" s="97">
        <v>38</v>
      </c>
      <c r="P238" s="202">
        <v>0</v>
      </c>
      <c r="Q238" s="202">
        <v>45</v>
      </c>
      <c r="R238" s="97">
        <v>45</v>
      </c>
    </row>
    <row r="239" spans="1:18" x14ac:dyDescent="0.35">
      <c r="A239" s="97" t="s">
        <v>3443</v>
      </c>
      <c r="B239" s="97" t="s">
        <v>245</v>
      </c>
      <c r="C239" s="97" t="s">
        <v>3444</v>
      </c>
      <c r="D239" s="201">
        <v>0</v>
      </c>
      <c r="E239" s="201">
        <v>93</v>
      </c>
      <c r="F239" s="97">
        <v>93</v>
      </c>
      <c r="G239" s="201">
        <v>0</v>
      </c>
      <c r="H239" s="201">
        <v>86</v>
      </c>
      <c r="I239" s="97">
        <v>86</v>
      </c>
      <c r="J239" s="202">
        <v>0</v>
      </c>
      <c r="K239" s="202">
        <v>89</v>
      </c>
      <c r="L239" s="97">
        <v>89</v>
      </c>
      <c r="M239" s="202">
        <v>0</v>
      </c>
      <c r="N239" s="202">
        <v>97</v>
      </c>
      <c r="O239" s="97">
        <v>97</v>
      </c>
      <c r="P239" s="202">
        <v>0</v>
      </c>
      <c r="Q239" s="202">
        <v>109</v>
      </c>
      <c r="R239" s="97">
        <v>109</v>
      </c>
    </row>
    <row r="240" spans="1:18" x14ac:dyDescent="0.35">
      <c r="A240" s="97" t="s">
        <v>3445</v>
      </c>
      <c r="B240" s="97" t="s">
        <v>246</v>
      </c>
      <c r="C240" s="97" t="s">
        <v>3446</v>
      </c>
      <c r="D240" s="201">
        <v>0</v>
      </c>
      <c r="E240" s="201">
        <v>30</v>
      </c>
      <c r="F240" s="97">
        <v>30</v>
      </c>
      <c r="G240" s="201">
        <v>0</v>
      </c>
      <c r="H240" s="201">
        <v>33</v>
      </c>
      <c r="I240" s="97">
        <v>33</v>
      </c>
      <c r="J240" s="202">
        <v>0</v>
      </c>
      <c r="K240" s="202">
        <v>28</v>
      </c>
      <c r="L240" s="97">
        <v>28</v>
      </c>
      <c r="M240" s="202">
        <v>0</v>
      </c>
      <c r="N240" s="202">
        <v>27</v>
      </c>
      <c r="O240" s="97">
        <v>27</v>
      </c>
      <c r="P240" s="202">
        <v>0</v>
      </c>
      <c r="Q240" s="202">
        <v>39</v>
      </c>
      <c r="R240" s="97">
        <v>39</v>
      </c>
    </row>
    <row r="241" spans="1:18" x14ac:dyDescent="0.35">
      <c r="A241" s="97" t="s">
        <v>3447</v>
      </c>
      <c r="B241" s="97" t="s">
        <v>247</v>
      </c>
      <c r="C241" s="97" t="s">
        <v>3448</v>
      </c>
      <c r="D241" s="201">
        <v>0</v>
      </c>
      <c r="E241" s="201">
        <v>109</v>
      </c>
      <c r="F241" s="97">
        <v>109</v>
      </c>
      <c r="G241" s="201">
        <v>0</v>
      </c>
      <c r="H241" s="201">
        <v>127</v>
      </c>
      <c r="I241" s="97">
        <v>127</v>
      </c>
      <c r="J241" s="202">
        <v>0</v>
      </c>
      <c r="K241" s="202">
        <v>135</v>
      </c>
      <c r="L241" s="97">
        <v>135</v>
      </c>
      <c r="M241" s="202">
        <v>0</v>
      </c>
      <c r="N241" s="202">
        <v>145</v>
      </c>
      <c r="O241" s="97">
        <v>145</v>
      </c>
      <c r="P241" s="202">
        <v>0</v>
      </c>
      <c r="Q241" s="202">
        <v>122</v>
      </c>
      <c r="R241" s="97">
        <v>122</v>
      </c>
    </row>
    <row r="242" spans="1:18" x14ac:dyDescent="0.35">
      <c r="A242" s="97" t="s">
        <v>3449</v>
      </c>
      <c r="B242" s="97" t="s">
        <v>248</v>
      </c>
      <c r="C242" s="97" t="s">
        <v>3450</v>
      </c>
      <c r="D242" s="201">
        <v>0</v>
      </c>
      <c r="E242" s="201">
        <v>30</v>
      </c>
      <c r="F242" s="97">
        <v>30</v>
      </c>
      <c r="G242" s="201">
        <v>0</v>
      </c>
      <c r="H242" s="201">
        <v>32</v>
      </c>
      <c r="I242" s="97">
        <v>32</v>
      </c>
      <c r="J242" s="202">
        <v>0</v>
      </c>
      <c r="K242" s="202">
        <v>24</v>
      </c>
      <c r="L242" s="97">
        <v>24</v>
      </c>
      <c r="M242" s="202">
        <v>0</v>
      </c>
      <c r="N242" s="202">
        <v>39</v>
      </c>
      <c r="O242" s="97">
        <v>39</v>
      </c>
      <c r="P242" s="202">
        <v>0</v>
      </c>
      <c r="Q242" s="202">
        <v>36</v>
      </c>
      <c r="R242" s="97">
        <v>36</v>
      </c>
    </row>
    <row r="243" spans="1:18" x14ac:dyDescent="0.35">
      <c r="A243" s="97" t="s">
        <v>3451</v>
      </c>
      <c r="B243" s="97" t="s">
        <v>249</v>
      </c>
      <c r="C243" s="97" t="s">
        <v>3452</v>
      </c>
      <c r="D243" s="201">
        <v>0</v>
      </c>
      <c r="E243" s="201">
        <v>139</v>
      </c>
      <c r="F243" s="97">
        <v>139</v>
      </c>
      <c r="G243" s="201">
        <v>0</v>
      </c>
      <c r="H243" s="201">
        <v>137</v>
      </c>
      <c r="I243" s="97">
        <v>137</v>
      </c>
      <c r="J243" s="202">
        <v>0</v>
      </c>
      <c r="K243" s="202">
        <v>133</v>
      </c>
      <c r="L243" s="97">
        <v>133</v>
      </c>
      <c r="M243" s="202">
        <v>0</v>
      </c>
      <c r="N243" s="202">
        <v>121</v>
      </c>
      <c r="O243" s="97">
        <v>121</v>
      </c>
      <c r="P243" s="202">
        <v>0</v>
      </c>
      <c r="Q243" s="202">
        <v>120</v>
      </c>
      <c r="R243" s="97">
        <v>120</v>
      </c>
    </row>
    <row r="244" spans="1:18" x14ac:dyDescent="0.35">
      <c r="A244" s="97" t="s">
        <v>3453</v>
      </c>
      <c r="B244" s="97" t="s">
        <v>250</v>
      </c>
      <c r="C244" s="97" t="s">
        <v>3454</v>
      </c>
      <c r="D244" s="201">
        <v>0</v>
      </c>
      <c r="E244" s="201">
        <v>239</v>
      </c>
      <c r="F244" s="97">
        <v>239</v>
      </c>
      <c r="G244" s="201">
        <v>0</v>
      </c>
      <c r="H244" s="201">
        <v>201</v>
      </c>
      <c r="I244" s="97">
        <v>201</v>
      </c>
      <c r="J244" s="202">
        <v>135</v>
      </c>
      <c r="K244" s="202">
        <v>1</v>
      </c>
      <c r="L244" s="97">
        <v>136</v>
      </c>
      <c r="M244" s="202">
        <v>180</v>
      </c>
      <c r="N244" s="202">
        <v>8</v>
      </c>
      <c r="O244" s="97">
        <v>188</v>
      </c>
      <c r="P244" s="202">
        <v>180</v>
      </c>
      <c r="Q244" s="202">
        <v>7</v>
      </c>
      <c r="R244" s="97">
        <v>187</v>
      </c>
    </row>
    <row r="245" spans="1:18" x14ac:dyDescent="0.35">
      <c r="A245" s="97" t="s">
        <v>3455</v>
      </c>
      <c r="B245" s="97" t="s">
        <v>251</v>
      </c>
      <c r="C245" s="97" t="s">
        <v>3456</v>
      </c>
      <c r="D245" s="201">
        <v>0</v>
      </c>
      <c r="E245" s="201">
        <v>270</v>
      </c>
      <c r="F245" s="97">
        <v>270</v>
      </c>
      <c r="G245" s="201">
        <v>0</v>
      </c>
      <c r="H245" s="201">
        <v>275</v>
      </c>
      <c r="I245" s="97">
        <v>275</v>
      </c>
      <c r="J245" s="202">
        <v>0</v>
      </c>
      <c r="K245" s="202">
        <v>256</v>
      </c>
      <c r="L245" s="97">
        <v>256</v>
      </c>
      <c r="M245" s="202">
        <v>0</v>
      </c>
      <c r="N245" s="202">
        <v>273</v>
      </c>
      <c r="O245" s="97">
        <v>273</v>
      </c>
      <c r="P245" s="202">
        <v>0</v>
      </c>
      <c r="Q245" s="202">
        <v>246</v>
      </c>
      <c r="R245" s="97">
        <v>246</v>
      </c>
    </row>
    <row r="246" spans="1:18" x14ac:dyDescent="0.35">
      <c r="A246" s="97" t="s">
        <v>3457</v>
      </c>
      <c r="B246" s="97" t="s">
        <v>252</v>
      </c>
      <c r="C246" s="97" t="s">
        <v>3458</v>
      </c>
      <c r="D246" s="201">
        <v>0</v>
      </c>
      <c r="E246" s="201">
        <v>671</v>
      </c>
      <c r="F246" s="97">
        <v>671</v>
      </c>
      <c r="G246" s="201">
        <v>0</v>
      </c>
      <c r="H246" s="201">
        <v>718</v>
      </c>
      <c r="I246" s="97">
        <v>718</v>
      </c>
      <c r="J246" s="202">
        <v>0</v>
      </c>
      <c r="K246" s="202">
        <v>667</v>
      </c>
      <c r="L246" s="97">
        <v>667</v>
      </c>
      <c r="M246" s="202">
        <v>0</v>
      </c>
      <c r="N246" s="202">
        <v>768</v>
      </c>
      <c r="O246" s="97">
        <v>768</v>
      </c>
      <c r="P246" s="202">
        <v>0</v>
      </c>
      <c r="Q246" s="202">
        <v>771</v>
      </c>
      <c r="R246" s="97">
        <v>771</v>
      </c>
    </row>
    <row r="247" spans="1:18" x14ac:dyDescent="0.35">
      <c r="A247" s="97" t="s">
        <v>3459</v>
      </c>
      <c r="B247" s="97" t="s">
        <v>253</v>
      </c>
      <c r="C247" s="97" t="s">
        <v>3460</v>
      </c>
      <c r="D247" s="201">
        <v>0</v>
      </c>
      <c r="E247" s="201">
        <v>176</v>
      </c>
      <c r="F247" s="97">
        <v>176</v>
      </c>
      <c r="G247" s="201">
        <v>0</v>
      </c>
      <c r="H247" s="201">
        <v>199</v>
      </c>
      <c r="I247" s="97">
        <v>199</v>
      </c>
      <c r="J247" s="202">
        <v>0</v>
      </c>
      <c r="K247" s="202">
        <v>185</v>
      </c>
      <c r="L247" s="97">
        <v>185</v>
      </c>
      <c r="M247" s="202">
        <v>0</v>
      </c>
      <c r="N247" s="202">
        <v>220</v>
      </c>
      <c r="O247" s="97">
        <v>220</v>
      </c>
      <c r="P247" s="202">
        <v>0</v>
      </c>
      <c r="Q247" s="202">
        <v>218</v>
      </c>
      <c r="R247" s="97">
        <v>218</v>
      </c>
    </row>
    <row r="248" spans="1:18" x14ac:dyDescent="0.35">
      <c r="A248" s="97" t="s">
        <v>3461</v>
      </c>
      <c r="B248" s="97" t="s">
        <v>254</v>
      </c>
      <c r="C248" s="97" t="s">
        <v>3462</v>
      </c>
      <c r="D248" s="201">
        <v>0</v>
      </c>
      <c r="E248" s="201">
        <v>236</v>
      </c>
      <c r="F248" s="97">
        <v>236</v>
      </c>
      <c r="G248" s="201">
        <v>0</v>
      </c>
      <c r="H248" s="201">
        <v>234</v>
      </c>
      <c r="I248" s="97">
        <v>234</v>
      </c>
      <c r="J248" s="202">
        <v>0</v>
      </c>
      <c r="K248" s="202">
        <v>243</v>
      </c>
      <c r="L248" s="97">
        <v>243</v>
      </c>
      <c r="M248" s="202">
        <v>0</v>
      </c>
      <c r="N248" s="202">
        <v>240</v>
      </c>
      <c r="O248" s="97">
        <v>240</v>
      </c>
      <c r="P248" s="202">
        <v>0</v>
      </c>
      <c r="Q248" s="202">
        <v>256</v>
      </c>
      <c r="R248" s="97">
        <v>256</v>
      </c>
    </row>
    <row r="249" spans="1:18" x14ac:dyDescent="0.35">
      <c r="A249" s="97" t="s">
        <v>3463</v>
      </c>
      <c r="B249" s="97" t="s">
        <v>255</v>
      </c>
      <c r="C249" s="97" t="s">
        <v>3464</v>
      </c>
      <c r="D249" s="201">
        <v>0</v>
      </c>
      <c r="E249" s="201">
        <v>115</v>
      </c>
      <c r="F249" s="97">
        <v>115</v>
      </c>
      <c r="G249" s="201">
        <v>0</v>
      </c>
      <c r="H249" s="201">
        <v>140</v>
      </c>
      <c r="I249" s="97">
        <v>140</v>
      </c>
      <c r="J249" s="202">
        <v>0</v>
      </c>
      <c r="K249" s="202">
        <v>123</v>
      </c>
      <c r="L249" s="97">
        <v>123</v>
      </c>
      <c r="M249" s="202">
        <v>0</v>
      </c>
      <c r="N249" s="202">
        <v>151</v>
      </c>
      <c r="O249" s="97">
        <v>151</v>
      </c>
      <c r="P249" s="202">
        <v>0</v>
      </c>
      <c r="Q249" s="202">
        <v>143</v>
      </c>
      <c r="R249" s="97">
        <v>143</v>
      </c>
    </row>
    <row r="250" spans="1:18" x14ac:dyDescent="0.35">
      <c r="A250" s="97" t="s">
        <v>3465</v>
      </c>
      <c r="B250" s="97" t="s">
        <v>256</v>
      </c>
      <c r="C250" s="97" t="s">
        <v>3466</v>
      </c>
      <c r="D250" s="201">
        <v>0</v>
      </c>
      <c r="E250" s="201">
        <v>234</v>
      </c>
      <c r="F250" s="97">
        <v>234</v>
      </c>
      <c r="G250" s="201">
        <v>0</v>
      </c>
      <c r="H250" s="201">
        <v>239</v>
      </c>
      <c r="I250" s="97">
        <v>239</v>
      </c>
      <c r="J250" s="202">
        <v>0</v>
      </c>
      <c r="K250" s="202">
        <v>225</v>
      </c>
      <c r="L250" s="97">
        <v>225</v>
      </c>
      <c r="M250" s="202">
        <v>0</v>
      </c>
      <c r="N250" s="202">
        <v>258</v>
      </c>
      <c r="O250" s="97">
        <v>258</v>
      </c>
      <c r="P250" s="202">
        <v>0</v>
      </c>
      <c r="Q250" s="202">
        <v>248</v>
      </c>
      <c r="R250" s="97">
        <v>248</v>
      </c>
    </row>
    <row r="251" spans="1:18" x14ac:dyDescent="0.35">
      <c r="A251" s="97" t="s">
        <v>3467</v>
      </c>
      <c r="B251" s="97" t="s">
        <v>257</v>
      </c>
      <c r="C251" s="97" t="s">
        <v>3468</v>
      </c>
      <c r="D251" s="201">
        <v>0</v>
      </c>
      <c r="E251" s="201">
        <v>270</v>
      </c>
      <c r="F251" s="97">
        <v>270</v>
      </c>
      <c r="G251" s="201">
        <v>0</v>
      </c>
      <c r="H251" s="201">
        <v>286</v>
      </c>
      <c r="I251" s="97">
        <v>286</v>
      </c>
      <c r="J251" s="202">
        <v>0</v>
      </c>
      <c r="K251" s="202">
        <v>272</v>
      </c>
      <c r="L251" s="97">
        <v>272</v>
      </c>
      <c r="M251" s="202">
        <v>0</v>
      </c>
      <c r="N251" s="202">
        <v>292</v>
      </c>
      <c r="O251" s="97">
        <v>292</v>
      </c>
      <c r="P251" s="202">
        <v>0</v>
      </c>
      <c r="Q251" s="202">
        <v>294</v>
      </c>
      <c r="R251" s="97">
        <v>294</v>
      </c>
    </row>
    <row r="252" spans="1:18" x14ac:dyDescent="0.35">
      <c r="A252" s="97" t="s">
        <v>3469</v>
      </c>
      <c r="B252" s="97" t="s">
        <v>258</v>
      </c>
      <c r="C252" s="97" t="s">
        <v>3470</v>
      </c>
      <c r="D252" s="201">
        <v>0</v>
      </c>
      <c r="E252" s="201">
        <v>328</v>
      </c>
      <c r="F252" s="97">
        <v>328</v>
      </c>
      <c r="G252" s="201">
        <v>0</v>
      </c>
      <c r="H252" s="201">
        <v>340</v>
      </c>
      <c r="I252" s="97">
        <v>340</v>
      </c>
      <c r="J252" s="202">
        <v>0</v>
      </c>
      <c r="K252" s="202">
        <v>325</v>
      </c>
      <c r="L252" s="97">
        <v>325</v>
      </c>
      <c r="M252" s="202">
        <v>0</v>
      </c>
      <c r="N252" s="202">
        <v>351</v>
      </c>
      <c r="O252" s="97">
        <v>351</v>
      </c>
      <c r="P252" s="202">
        <v>0</v>
      </c>
      <c r="Q252" s="202">
        <v>338</v>
      </c>
      <c r="R252" s="97">
        <v>338</v>
      </c>
    </row>
    <row r="253" spans="1:18" x14ac:dyDescent="0.35">
      <c r="A253" s="97" t="s">
        <v>3471</v>
      </c>
      <c r="B253" s="97" t="s">
        <v>259</v>
      </c>
      <c r="C253" s="97" t="s">
        <v>3472</v>
      </c>
      <c r="D253" s="201">
        <v>0</v>
      </c>
      <c r="E253" s="201">
        <v>359</v>
      </c>
      <c r="F253" s="97">
        <v>359</v>
      </c>
      <c r="G253" s="201">
        <v>0</v>
      </c>
      <c r="H253" s="201">
        <v>401</v>
      </c>
      <c r="I253" s="97">
        <v>401</v>
      </c>
      <c r="J253" s="202">
        <v>0</v>
      </c>
      <c r="K253" s="202">
        <v>368</v>
      </c>
      <c r="L253" s="97">
        <v>368</v>
      </c>
      <c r="M253" s="202">
        <v>0</v>
      </c>
      <c r="N253" s="202">
        <v>396</v>
      </c>
      <c r="O253" s="97">
        <v>396</v>
      </c>
      <c r="P253" s="202">
        <v>0</v>
      </c>
      <c r="Q253" s="202">
        <v>402</v>
      </c>
      <c r="R253" s="97">
        <v>402</v>
      </c>
    </row>
    <row r="254" spans="1:18" x14ac:dyDescent="0.35">
      <c r="A254" s="97" t="s">
        <v>3473</v>
      </c>
      <c r="B254" s="97" t="s">
        <v>260</v>
      </c>
      <c r="C254" s="97" t="s">
        <v>2519</v>
      </c>
      <c r="D254" s="201">
        <v>0</v>
      </c>
      <c r="E254" s="201">
        <v>76</v>
      </c>
      <c r="F254" s="97">
        <v>76</v>
      </c>
      <c r="G254" s="201">
        <v>0</v>
      </c>
      <c r="H254" s="201">
        <v>84</v>
      </c>
      <c r="I254" s="97">
        <v>84</v>
      </c>
      <c r="J254" s="202">
        <v>0</v>
      </c>
      <c r="K254" s="202">
        <v>76</v>
      </c>
      <c r="L254" s="97">
        <v>76</v>
      </c>
      <c r="M254" s="202">
        <v>0</v>
      </c>
      <c r="N254" s="202">
        <v>89</v>
      </c>
      <c r="O254" s="97">
        <v>89</v>
      </c>
      <c r="P254" s="202">
        <v>0</v>
      </c>
      <c r="Q254" s="202">
        <v>70</v>
      </c>
      <c r="R254" s="97">
        <v>70</v>
      </c>
    </row>
    <row r="255" spans="1:18" x14ac:dyDescent="0.35">
      <c r="A255" s="97" t="s">
        <v>3474</v>
      </c>
      <c r="B255" s="97" t="s">
        <v>261</v>
      </c>
      <c r="C255" s="97" t="s">
        <v>3475</v>
      </c>
      <c r="D255" s="201">
        <v>0</v>
      </c>
      <c r="E255" s="201">
        <v>357</v>
      </c>
      <c r="F255" s="97">
        <v>357</v>
      </c>
      <c r="G255" s="201">
        <v>0</v>
      </c>
      <c r="H255" s="201">
        <v>400</v>
      </c>
      <c r="I255" s="97">
        <v>400</v>
      </c>
      <c r="J255" s="202">
        <v>0</v>
      </c>
      <c r="K255" s="202">
        <v>346</v>
      </c>
      <c r="L255" s="97">
        <v>346</v>
      </c>
      <c r="M255" s="202">
        <v>0</v>
      </c>
      <c r="N255" s="202">
        <v>290</v>
      </c>
      <c r="O255" s="97">
        <v>290</v>
      </c>
      <c r="P255" s="202">
        <v>0</v>
      </c>
      <c r="Q255" s="202">
        <v>351</v>
      </c>
      <c r="R255" s="97">
        <v>351</v>
      </c>
    </row>
    <row r="256" spans="1:18" x14ac:dyDescent="0.35">
      <c r="A256" s="97" t="s">
        <v>3476</v>
      </c>
      <c r="B256" s="97" t="s">
        <v>262</v>
      </c>
      <c r="C256" s="97" t="s">
        <v>3477</v>
      </c>
      <c r="D256" s="201">
        <v>0</v>
      </c>
      <c r="E256" s="201">
        <v>269</v>
      </c>
      <c r="F256" s="97">
        <v>269</v>
      </c>
      <c r="G256" s="201">
        <v>0</v>
      </c>
      <c r="H256" s="201">
        <v>270</v>
      </c>
      <c r="I256" s="97">
        <v>270</v>
      </c>
      <c r="J256" s="202">
        <v>0</v>
      </c>
      <c r="K256" s="202">
        <v>254</v>
      </c>
      <c r="L256" s="97">
        <v>254</v>
      </c>
      <c r="M256" s="202">
        <v>0</v>
      </c>
      <c r="N256" s="202">
        <v>253</v>
      </c>
      <c r="O256" s="97">
        <v>253</v>
      </c>
      <c r="P256" s="202">
        <v>0</v>
      </c>
      <c r="Q256" s="202">
        <v>270</v>
      </c>
      <c r="R256" s="97">
        <v>270</v>
      </c>
    </row>
    <row r="257" spans="1:18" x14ac:dyDescent="0.35">
      <c r="A257" s="97" t="s">
        <v>3478</v>
      </c>
      <c r="B257" s="97" t="s">
        <v>263</v>
      </c>
      <c r="C257" s="97" t="s">
        <v>3479</v>
      </c>
      <c r="D257" s="201">
        <v>0</v>
      </c>
      <c r="E257" s="201">
        <v>1442</v>
      </c>
      <c r="F257" s="97">
        <v>1442</v>
      </c>
      <c r="G257" s="201">
        <v>0</v>
      </c>
      <c r="H257" s="201">
        <v>1612</v>
      </c>
      <c r="I257" s="97">
        <v>1612</v>
      </c>
      <c r="J257" s="202">
        <v>0</v>
      </c>
      <c r="K257" s="202">
        <v>1350</v>
      </c>
      <c r="L257" s="97">
        <v>1350</v>
      </c>
      <c r="M257" s="202">
        <v>0</v>
      </c>
      <c r="N257" s="202">
        <v>1826</v>
      </c>
      <c r="O257" s="97">
        <v>1826</v>
      </c>
      <c r="P257" s="202">
        <v>0</v>
      </c>
      <c r="Q257" s="202">
        <v>1937</v>
      </c>
      <c r="R257" s="97">
        <v>1937</v>
      </c>
    </row>
    <row r="258" spans="1:18" x14ac:dyDescent="0.35">
      <c r="A258" s="97" t="s">
        <v>3480</v>
      </c>
      <c r="B258" s="97" t="s">
        <v>264</v>
      </c>
      <c r="C258" s="97" t="s">
        <v>2523</v>
      </c>
      <c r="D258" s="201">
        <v>0</v>
      </c>
      <c r="E258" s="201">
        <v>382</v>
      </c>
      <c r="F258" s="97">
        <v>382</v>
      </c>
      <c r="G258" s="201">
        <v>0</v>
      </c>
      <c r="H258" s="201">
        <v>417</v>
      </c>
      <c r="I258" s="97">
        <v>417</v>
      </c>
      <c r="J258" s="202">
        <v>0</v>
      </c>
      <c r="K258" s="202">
        <v>377</v>
      </c>
      <c r="L258" s="97">
        <v>377</v>
      </c>
      <c r="M258" s="202">
        <v>0</v>
      </c>
      <c r="N258" s="202">
        <v>437</v>
      </c>
      <c r="O258" s="97">
        <v>437</v>
      </c>
      <c r="P258" s="202">
        <v>0</v>
      </c>
      <c r="Q258" s="202">
        <v>399</v>
      </c>
      <c r="R258" s="97">
        <v>399</v>
      </c>
    </row>
    <row r="259" spans="1:18" x14ac:dyDescent="0.35">
      <c r="A259" s="97" t="s">
        <v>3481</v>
      </c>
      <c r="B259" s="97" t="s">
        <v>265</v>
      </c>
      <c r="C259" s="97" t="s">
        <v>3482</v>
      </c>
      <c r="D259" s="201">
        <v>0</v>
      </c>
      <c r="E259" s="201">
        <v>208</v>
      </c>
      <c r="F259" s="97">
        <v>208</v>
      </c>
      <c r="G259" s="201">
        <v>0</v>
      </c>
      <c r="H259" s="201">
        <v>228</v>
      </c>
      <c r="I259" s="97">
        <v>228</v>
      </c>
      <c r="J259" s="202">
        <v>0</v>
      </c>
      <c r="K259" s="202">
        <v>204</v>
      </c>
      <c r="L259" s="97">
        <v>204</v>
      </c>
      <c r="M259" s="202">
        <v>0</v>
      </c>
      <c r="N259" s="202">
        <v>230</v>
      </c>
      <c r="O259" s="97">
        <v>230</v>
      </c>
      <c r="P259" s="202">
        <v>0</v>
      </c>
      <c r="Q259" s="202">
        <v>219</v>
      </c>
      <c r="R259" s="97">
        <v>219</v>
      </c>
    </row>
    <row r="260" spans="1:18" x14ac:dyDescent="0.35">
      <c r="A260" s="97" t="s">
        <v>3483</v>
      </c>
      <c r="B260" s="97" t="s">
        <v>266</v>
      </c>
      <c r="C260" s="97" t="s">
        <v>3484</v>
      </c>
      <c r="D260" s="201">
        <v>0</v>
      </c>
      <c r="E260" s="201">
        <v>526</v>
      </c>
      <c r="F260" s="97">
        <v>526</v>
      </c>
      <c r="G260" s="201">
        <v>0</v>
      </c>
      <c r="H260" s="201">
        <v>559</v>
      </c>
      <c r="I260" s="97">
        <v>559</v>
      </c>
      <c r="J260" s="202">
        <v>0</v>
      </c>
      <c r="K260" s="202">
        <v>495</v>
      </c>
      <c r="L260" s="97">
        <v>495</v>
      </c>
      <c r="M260" s="202">
        <v>0</v>
      </c>
      <c r="N260" s="202">
        <v>600</v>
      </c>
      <c r="O260" s="97">
        <v>600</v>
      </c>
      <c r="P260" s="202">
        <v>0</v>
      </c>
      <c r="Q260" s="202">
        <v>573</v>
      </c>
      <c r="R260" s="97">
        <v>573</v>
      </c>
    </row>
    <row r="261" spans="1:18" x14ac:dyDescent="0.35">
      <c r="A261" s="97" t="s">
        <v>3485</v>
      </c>
      <c r="B261" s="97" t="s">
        <v>267</v>
      </c>
      <c r="C261" s="97" t="s">
        <v>3486</v>
      </c>
      <c r="D261" s="201">
        <v>0</v>
      </c>
      <c r="E261" s="201">
        <v>53</v>
      </c>
      <c r="F261" s="97">
        <v>53</v>
      </c>
      <c r="G261" s="201">
        <v>0</v>
      </c>
      <c r="H261" s="201">
        <v>49</v>
      </c>
      <c r="I261" s="97">
        <v>49</v>
      </c>
      <c r="J261" s="202">
        <v>0</v>
      </c>
      <c r="K261" s="202">
        <v>35</v>
      </c>
      <c r="L261" s="97">
        <v>35</v>
      </c>
      <c r="M261" s="202">
        <v>0</v>
      </c>
      <c r="N261" s="202">
        <v>45</v>
      </c>
      <c r="O261" s="97">
        <v>45</v>
      </c>
      <c r="P261" s="202">
        <v>0</v>
      </c>
      <c r="Q261" s="202">
        <v>45</v>
      </c>
      <c r="R261" s="97">
        <v>45</v>
      </c>
    </row>
    <row r="262" spans="1:18" x14ac:dyDescent="0.35">
      <c r="A262" s="97" t="s">
        <v>3487</v>
      </c>
      <c r="B262" s="97" t="s">
        <v>268</v>
      </c>
      <c r="C262" s="97" t="s">
        <v>3488</v>
      </c>
      <c r="D262" s="201">
        <v>0</v>
      </c>
      <c r="E262" s="201">
        <v>278</v>
      </c>
      <c r="F262" s="97">
        <v>278</v>
      </c>
      <c r="G262" s="201">
        <v>0</v>
      </c>
      <c r="H262" s="201">
        <v>245</v>
      </c>
      <c r="I262" s="97">
        <v>245</v>
      </c>
      <c r="J262" s="202">
        <v>0</v>
      </c>
      <c r="K262" s="202">
        <v>243</v>
      </c>
      <c r="L262" s="97">
        <v>243</v>
      </c>
      <c r="M262" s="202">
        <v>0</v>
      </c>
      <c r="N262" s="202">
        <v>273</v>
      </c>
      <c r="O262" s="97">
        <v>273</v>
      </c>
      <c r="P262" s="202">
        <v>0</v>
      </c>
      <c r="Q262" s="202">
        <v>292</v>
      </c>
      <c r="R262" s="97">
        <v>292</v>
      </c>
    </row>
    <row r="263" spans="1:18" x14ac:dyDescent="0.35">
      <c r="A263" s="97" t="s">
        <v>3489</v>
      </c>
      <c r="B263" s="97" t="s">
        <v>269</v>
      </c>
      <c r="C263" s="97" t="s">
        <v>3490</v>
      </c>
      <c r="D263" s="201">
        <v>0</v>
      </c>
      <c r="E263" s="201">
        <v>51</v>
      </c>
      <c r="F263" s="97">
        <v>51</v>
      </c>
      <c r="G263" s="201">
        <v>0</v>
      </c>
      <c r="H263" s="201">
        <v>70</v>
      </c>
      <c r="I263" s="97">
        <v>70</v>
      </c>
      <c r="J263" s="202">
        <v>0</v>
      </c>
      <c r="K263" s="202">
        <v>59</v>
      </c>
      <c r="L263" s="97">
        <v>59</v>
      </c>
      <c r="M263" s="202">
        <v>0</v>
      </c>
      <c r="N263" s="202">
        <v>53</v>
      </c>
      <c r="O263" s="97">
        <v>53</v>
      </c>
      <c r="P263" s="202">
        <v>0</v>
      </c>
      <c r="Q263" s="202">
        <v>59</v>
      </c>
      <c r="R263" s="97">
        <v>59</v>
      </c>
    </row>
    <row r="264" spans="1:18" x14ac:dyDescent="0.35">
      <c r="A264" s="97" t="s">
        <v>3491</v>
      </c>
      <c r="B264" s="97" t="s">
        <v>270</v>
      </c>
      <c r="C264" s="97" t="s">
        <v>3492</v>
      </c>
      <c r="D264" s="201">
        <v>0</v>
      </c>
      <c r="E264" s="201">
        <v>91</v>
      </c>
      <c r="F264" s="97">
        <v>91</v>
      </c>
      <c r="G264" s="201">
        <v>0</v>
      </c>
      <c r="H264" s="201">
        <v>87</v>
      </c>
      <c r="I264" s="97">
        <v>87</v>
      </c>
      <c r="J264" s="202">
        <v>0</v>
      </c>
      <c r="K264" s="202">
        <v>80</v>
      </c>
      <c r="L264" s="97">
        <v>80</v>
      </c>
      <c r="M264" s="202">
        <v>0</v>
      </c>
      <c r="N264" s="202">
        <v>86</v>
      </c>
      <c r="O264" s="97">
        <v>86</v>
      </c>
      <c r="P264" s="202">
        <v>0</v>
      </c>
      <c r="Q264" s="202">
        <v>82</v>
      </c>
      <c r="R264" s="97">
        <v>82</v>
      </c>
    </row>
    <row r="265" spans="1:18" x14ac:dyDescent="0.35">
      <c r="A265" s="97" t="s">
        <v>3493</v>
      </c>
      <c r="B265" s="97" t="s">
        <v>271</v>
      </c>
      <c r="C265" s="97" t="s">
        <v>3494</v>
      </c>
      <c r="D265" s="201">
        <v>0</v>
      </c>
      <c r="E265" s="201">
        <v>45</v>
      </c>
      <c r="F265" s="97">
        <v>45</v>
      </c>
      <c r="G265" s="201">
        <v>0</v>
      </c>
      <c r="H265" s="201">
        <v>41</v>
      </c>
      <c r="I265" s="97">
        <v>41</v>
      </c>
      <c r="J265" s="202">
        <v>0</v>
      </c>
      <c r="K265" s="202">
        <v>52</v>
      </c>
      <c r="L265" s="97">
        <v>52</v>
      </c>
      <c r="M265" s="202">
        <v>0</v>
      </c>
      <c r="N265" s="202">
        <v>69</v>
      </c>
      <c r="O265" s="97">
        <v>69</v>
      </c>
      <c r="P265" s="202">
        <v>0</v>
      </c>
      <c r="Q265" s="202">
        <v>49</v>
      </c>
      <c r="R265" s="97">
        <v>49</v>
      </c>
    </row>
    <row r="266" spans="1:18" x14ac:dyDescent="0.35">
      <c r="A266" s="97" t="s">
        <v>3495</v>
      </c>
      <c r="B266" s="97" t="s">
        <v>272</v>
      </c>
      <c r="C266" s="97" t="s">
        <v>3496</v>
      </c>
      <c r="D266" s="201">
        <v>0</v>
      </c>
      <c r="E266" s="201">
        <v>47</v>
      </c>
      <c r="F266" s="97">
        <v>47</v>
      </c>
      <c r="G266" s="201">
        <v>0</v>
      </c>
      <c r="H266" s="201">
        <v>61</v>
      </c>
      <c r="I266" s="97">
        <v>61</v>
      </c>
      <c r="J266" s="202">
        <v>0</v>
      </c>
      <c r="K266" s="202">
        <v>40</v>
      </c>
      <c r="L266" s="97">
        <v>40</v>
      </c>
      <c r="M266" s="202">
        <v>0</v>
      </c>
      <c r="N266" s="202">
        <v>48</v>
      </c>
      <c r="O266" s="97">
        <v>48</v>
      </c>
      <c r="P266" s="202">
        <v>0</v>
      </c>
      <c r="Q266" s="202">
        <v>47</v>
      </c>
      <c r="R266" s="97">
        <v>47</v>
      </c>
    </row>
    <row r="267" spans="1:18" x14ac:dyDescent="0.35">
      <c r="A267" s="97" t="s">
        <v>3497</v>
      </c>
      <c r="B267" s="97" t="s">
        <v>273</v>
      </c>
      <c r="C267" s="97" t="s">
        <v>3498</v>
      </c>
      <c r="D267" s="201">
        <v>0</v>
      </c>
      <c r="E267" s="201">
        <v>218</v>
      </c>
      <c r="F267" s="97">
        <v>218</v>
      </c>
      <c r="G267" s="201">
        <v>0</v>
      </c>
      <c r="H267" s="201">
        <v>232</v>
      </c>
      <c r="I267" s="97">
        <v>232</v>
      </c>
      <c r="J267" s="202">
        <v>0</v>
      </c>
      <c r="K267" s="202">
        <v>197</v>
      </c>
      <c r="L267" s="97">
        <v>197</v>
      </c>
      <c r="M267" s="202">
        <v>0</v>
      </c>
      <c r="N267" s="202">
        <v>192</v>
      </c>
      <c r="O267" s="97">
        <v>192</v>
      </c>
      <c r="P267" s="202">
        <v>0</v>
      </c>
      <c r="Q267" s="202">
        <v>224</v>
      </c>
      <c r="R267" s="97">
        <v>224</v>
      </c>
    </row>
    <row r="268" spans="1:18" x14ac:dyDescent="0.35">
      <c r="A268" s="97" t="s">
        <v>3499</v>
      </c>
      <c r="B268" s="97" t="s">
        <v>274</v>
      </c>
      <c r="C268" s="97" t="s">
        <v>3500</v>
      </c>
      <c r="D268" s="201">
        <v>0</v>
      </c>
      <c r="E268" s="201">
        <v>324</v>
      </c>
      <c r="F268" s="97">
        <v>324</v>
      </c>
      <c r="G268" s="201">
        <v>0</v>
      </c>
      <c r="H268" s="201">
        <v>346</v>
      </c>
      <c r="I268" s="97">
        <v>346</v>
      </c>
      <c r="J268" s="202">
        <v>0</v>
      </c>
      <c r="K268" s="202">
        <v>378</v>
      </c>
      <c r="L268" s="97">
        <v>378</v>
      </c>
      <c r="M268" s="202">
        <v>0</v>
      </c>
      <c r="N268" s="202">
        <v>428</v>
      </c>
      <c r="O268" s="97">
        <v>428</v>
      </c>
      <c r="P268" s="202">
        <v>0</v>
      </c>
      <c r="Q268" s="202">
        <v>370</v>
      </c>
      <c r="R268" s="97">
        <v>370</v>
      </c>
    </row>
    <row r="269" spans="1:18" x14ac:dyDescent="0.35">
      <c r="A269" s="97" t="s">
        <v>3501</v>
      </c>
      <c r="B269" s="97" t="s">
        <v>275</v>
      </c>
      <c r="C269" s="97" t="s">
        <v>3502</v>
      </c>
      <c r="D269" s="201">
        <v>0</v>
      </c>
      <c r="E269" s="201">
        <v>345</v>
      </c>
      <c r="F269" s="97">
        <v>345</v>
      </c>
      <c r="G269" s="201">
        <v>0</v>
      </c>
      <c r="H269" s="201">
        <v>369</v>
      </c>
      <c r="I269" s="97">
        <v>369</v>
      </c>
      <c r="J269" s="202">
        <v>0</v>
      </c>
      <c r="K269" s="202">
        <v>389</v>
      </c>
      <c r="L269" s="97">
        <v>389</v>
      </c>
      <c r="M269" s="202">
        <v>0</v>
      </c>
      <c r="N269" s="202">
        <v>423</v>
      </c>
      <c r="O269" s="97">
        <v>423</v>
      </c>
      <c r="P269" s="202">
        <v>0</v>
      </c>
      <c r="Q269" s="202">
        <v>426</v>
      </c>
      <c r="R269" s="97">
        <v>426</v>
      </c>
    </row>
    <row r="270" spans="1:18" x14ac:dyDescent="0.35">
      <c r="A270" s="97" t="s">
        <v>3503</v>
      </c>
      <c r="B270" s="97" t="s">
        <v>276</v>
      </c>
      <c r="C270" s="97" t="s">
        <v>3504</v>
      </c>
      <c r="D270" s="201">
        <v>0</v>
      </c>
      <c r="E270" s="201">
        <v>558</v>
      </c>
      <c r="F270" s="97">
        <v>558</v>
      </c>
      <c r="G270" s="201">
        <v>0</v>
      </c>
      <c r="H270" s="201">
        <v>543</v>
      </c>
      <c r="I270" s="97">
        <v>543</v>
      </c>
      <c r="J270" s="202">
        <v>0</v>
      </c>
      <c r="K270" s="202">
        <v>537</v>
      </c>
      <c r="L270" s="97">
        <v>537</v>
      </c>
      <c r="M270" s="202">
        <v>0</v>
      </c>
      <c r="N270" s="202">
        <v>561</v>
      </c>
      <c r="O270" s="97">
        <v>561</v>
      </c>
      <c r="P270" s="202">
        <v>0</v>
      </c>
      <c r="Q270" s="202">
        <v>513</v>
      </c>
      <c r="R270" s="97">
        <v>513</v>
      </c>
    </row>
    <row r="271" spans="1:18" x14ac:dyDescent="0.35">
      <c r="A271" s="97" t="s">
        <v>3505</v>
      </c>
      <c r="B271" s="97" t="s">
        <v>277</v>
      </c>
      <c r="C271" s="97" t="s">
        <v>2537</v>
      </c>
      <c r="D271" s="201">
        <v>0</v>
      </c>
      <c r="E271" s="201">
        <v>257</v>
      </c>
      <c r="F271" s="97">
        <v>257</v>
      </c>
      <c r="G271" s="201">
        <v>0</v>
      </c>
      <c r="H271" s="201">
        <v>297</v>
      </c>
      <c r="I271" s="97">
        <v>297</v>
      </c>
      <c r="J271" s="202">
        <v>0</v>
      </c>
      <c r="K271" s="202">
        <v>280</v>
      </c>
      <c r="L271" s="97">
        <v>280</v>
      </c>
      <c r="M271" s="202">
        <v>0</v>
      </c>
      <c r="N271" s="202">
        <v>299</v>
      </c>
      <c r="O271" s="97">
        <v>299</v>
      </c>
      <c r="P271" s="202">
        <v>0</v>
      </c>
      <c r="Q271" s="202">
        <v>254</v>
      </c>
      <c r="R271" s="97">
        <v>254</v>
      </c>
    </row>
    <row r="272" spans="1:18" x14ac:dyDescent="0.35">
      <c r="A272" s="97" t="s">
        <v>3506</v>
      </c>
      <c r="B272" s="97" t="s">
        <v>278</v>
      </c>
      <c r="C272" s="97" t="s">
        <v>3507</v>
      </c>
      <c r="D272" s="201">
        <v>0</v>
      </c>
      <c r="E272" s="201">
        <v>483</v>
      </c>
      <c r="F272" s="97">
        <v>483</v>
      </c>
      <c r="G272" s="201">
        <v>0</v>
      </c>
      <c r="H272" s="201">
        <v>472</v>
      </c>
      <c r="I272" s="97">
        <v>472</v>
      </c>
      <c r="J272" s="202">
        <v>0</v>
      </c>
      <c r="K272" s="202">
        <v>489</v>
      </c>
      <c r="L272" s="97">
        <v>489</v>
      </c>
      <c r="M272" s="202">
        <v>0</v>
      </c>
      <c r="N272" s="202">
        <v>479</v>
      </c>
      <c r="O272" s="97">
        <v>479</v>
      </c>
      <c r="P272" s="202">
        <v>0</v>
      </c>
      <c r="Q272" s="202">
        <v>477</v>
      </c>
      <c r="R272" s="97">
        <v>477</v>
      </c>
    </row>
    <row r="273" spans="1:18" x14ac:dyDescent="0.35">
      <c r="A273" s="97" t="s">
        <v>3508</v>
      </c>
      <c r="B273" s="97" t="s">
        <v>279</v>
      </c>
      <c r="C273" s="97" t="s">
        <v>3509</v>
      </c>
      <c r="D273" s="201">
        <v>0</v>
      </c>
      <c r="E273" s="201">
        <v>168</v>
      </c>
      <c r="F273" s="97">
        <v>168</v>
      </c>
      <c r="G273" s="201">
        <v>0</v>
      </c>
      <c r="H273" s="201">
        <v>171</v>
      </c>
      <c r="I273" s="97">
        <v>171</v>
      </c>
      <c r="J273" s="202">
        <v>0</v>
      </c>
      <c r="K273" s="202">
        <v>128</v>
      </c>
      <c r="L273" s="97">
        <v>128</v>
      </c>
      <c r="M273" s="202">
        <v>0</v>
      </c>
      <c r="N273" s="202">
        <v>163</v>
      </c>
      <c r="O273" s="97">
        <v>163</v>
      </c>
      <c r="P273" s="202">
        <v>0</v>
      </c>
      <c r="Q273" s="202">
        <v>193</v>
      </c>
      <c r="R273" s="97">
        <v>193</v>
      </c>
    </row>
    <row r="274" spans="1:18" x14ac:dyDescent="0.35">
      <c r="A274" s="97" t="s">
        <v>3510</v>
      </c>
      <c r="B274" s="97" t="s">
        <v>280</v>
      </c>
      <c r="C274" s="97" t="s">
        <v>3511</v>
      </c>
      <c r="D274" s="201">
        <v>0</v>
      </c>
      <c r="E274" s="201">
        <v>126</v>
      </c>
      <c r="F274" s="97">
        <v>126</v>
      </c>
      <c r="G274" s="201">
        <v>0</v>
      </c>
      <c r="H274" s="201">
        <v>140</v>
      </c>
      <c r="I274" s="97">
        <v>140</v>
      </c>
      <c r="J274" s="202">
        <v>0</v>
      </c>
      <c r="K274" s="202">
        <v>142</v>
      </c>
      <c r="L274" s="97">
        <v>142</v>
      </c>
      <c r="M274" s="202">
        <v>0</v>
      </c>
      <c r="N274" s="202">
        <v>125</v>
      </c>
      <c r="O274" s="97">
        <v>125</v>
      </c>
      <c r="P274" s="202">
        <v>0</v>
      </c>
      <c r="Q274" s="202">
        <v>133</v>
      </c>
      <c r="R274" s="97">
        <v>133</v>
      </c>
    </row>
    <row r="275" spans="1:18" x14ac:dyDescent="0.35">
      <c r="A275" s="97" t="s">
        <v>3512</v>
      </c>
      <c r="B275" s="97" t="s">
        <v>281</v>
      </c>
      <c r="C275" s="97" t="s">
        <v>3513</v>
      </c>
      <c r="D275" s="201">
        <v>0</v>
      </c>
      <c r="E275" s="201">
        <v>180</v>
      </c>
      <c r="F275" s="97">
        <v>180</v>
      </c>
      <c r="G275" s="201">
        <v>0</v>
      </c>
      <c r="H275" s="201">
        <v>198</v>
      </c>
      <c r="I275" s="97">
        <v>198</v>
      </c>
      <c r="J275" s="202">
        <v>0</v>
      </c>
      <c r="K275" s="202">
        <v>209</v>
      </c>
      <c r="L275" s="97">
        <v>209</v>
      </c>
      <c r="M275" s="202">
        <v>0</v>
      </c>
      <c r="N275" s="202">
        <v>259</v>
      </c>
      <c r="O275" s="97">
        <v>259</v>
      </c>
      <c r="P275" s="202">
        <v>0</v>
      </c>
      <c r="Q275" s="202">
        <v>223</v>
      </c>
      <c r="R275" s="97">
        <v>223</v>
      </c>
    </row>
    <row r="276" spans="1:18" x14ac:dyDescent="0.35">
      <c r="A276" s="97" t="s">
        <v>3514</v>
      </c>
      <c r="B276" s="97" t="s">
        <v>282</v>
      </c>
      <c r="C276" s="97" t="s">
        <v>3515</v>
      </c>
      <c r="D276" s="201">
        <v>0</v>
      </c>
      <c r="E276" s="201">
        <v>406</v>
      </c>
      <c r="F276" s="97">
        <v>406</v>
      </c>
      <c r="G276" s="201">
        <v>0</v>
      </c>
      <c r="H276" s="201">
        <v>402</v>
      </c>
      <c r="I276" s="97">
        <v>402</v>
      </c>
      <c r="J276" s="202">
        <v>0</v>
      </c>
      <c r="K276" s="202">
        <v>417</v>
      </c>
      <c r="L276" s="97">
        <v>417</v>
      </c>
      <c r="M276" s="202">
        <v>0</v>
      </c>
      <c r="N276" s="202">
        <v>499</v>
      </c>
      <c r="O276" s="97">
        <v>499</v>
      </c>
      <c r="P276" s="202">
        <v>0</v>
      </c>
      <c r="Q276" s="202">
        <v>467</v>
      </c>
      <c r="R276" s="97">
        <v>467</v>
      </c>
    </row>
    <row r="277" spans="1:18" x14ac:dyDescent="0.35">
      <c r="A277" s="97" t="s">
        <v>3516</v>
      </c>
      <c r="B277" s="97" t="s">
        <v>283</v>
      </c>
      <c r="C277" s="97" t="s">
        <v>3517</v>
      </c>
      <c r="D277" s="201">
        <v>0</v>
      </c>
      <c r="E277" s="201">
        <v>275</v>
      </c>
      <c r="F277" s="97">
        <v>275</v>
      </c>
      <c r="G277" s="201">
        <v>0</v>
      </c>
      <c r="H277" s="201">
        <v>276</v>
      </c>
      <c r="I277" s="97">
        <v>276</v>
      </c>
      <c r="J277" s="202">
        <v>0</v>
      </c>
      <c r="K277" s="202">
        <v>245</v>
      </c>
      <c r="L277" s="97">
        <v>245</v>
      </c>
      <c r="M277" s="202">
        <v>0</v>
      </c>
      <c r="N277" s="202">
        <v>299</v>
      </c>
      <c r="O277" s="97">
        <v>299</v>
      </c>
      <c r="P277" s="202">
        <v>0</v>
      </c>
      <c r="Q277" s="202">
        <v>276</v>
      </c>
      <c r="R277" s="97">
        <v>276</v>
      </c>
    </row>
    <row r="278" spans="1:18" x14ac:dyDescent="0.35">
      <c r="A278" s="97" t="s">
        <v>3518</v>
      </c>
      <c r="B278" s="97" t="s">
        <v>284</v>
      </c>
      <c r="C278" s="97" t="s">
        <v>3519</v>
      </c>
      <c r="D278" s="201">
        <v>0</v>
      </c>
      <c r="E278" s="201">
        <v>364</v>
      </c>
      <c r="F278" s="97">
        <v>364</v>
      </c>
      <c r="G278" s="201">
        <v>0</v>
      </c>
      <c r="H278" s="201">
        <v>377</v>
      </c>
      <c r="I278" s="97">
        <v>377</v>
      </c>
      <c r="J278" s="202">
        <v>0</v>
      </c>
      <c r="K278" s="202">
        <v>358</v>
      </c>
      <c r="L278" s="97">
        <v>358</v>
      </c>
      <c r="M278" s="202">
        <v>0</v>
      </c>
      <c r="N278" s="202">
        <v>395</v>
      </c>
      <c r="O278" s="97">
        <v>395</v>
      </c>
      <c r="P278" s="202">
        <v>0</v>
      </c>
      <c r="Q278" s="202">
        <v>399</v>
      </c>
      <c r="R278" s="97">
        <v>399</v>
      </c>
    </row>
    <row r="279" spans="1:18" x14ac:dyDescent="0.35">
      <c r="A279" s="97" t="s">
        <v>3520</v>
      </c>
      <c r="B279" s="97" t="s">
        <v>285</v>
      </c>
      <c r="C279" s="97" t="s">
        <v>3521</v>
      </c>
      <c r="D279" s="201">
        <v>0</v>
      </c>
      <c r="E279" s="201">
        <v>122</v>
      </c>
      <c r="F279" s="97">
        <v>122</v>
      </c>
      <c r="G279" s="201">
        <v>0</v>
      </c>
      <c r="H279" s="201">
        <v>108</v>
      </c>
      <c r="I279" s="97">
        <v>108</v>
      </c>
      <c r="J279" s="202">
        <v>0</v>
      </c>
      <c r="K279" s="202">
        <v>104</v>
      </c>
      <c r="L279" s="97">
        <v>104</v>
      </c>
      <c r="M279" s="202">
        <v>0</v>
      </c>
      <c r="N279" s="202">
        <v>138</v>
      </c>
      <c r="O279" s="97">
        <v>138</v>
      </c>
      <c r="P279" s="202">
        <v>0</v>
      </c>
      <c r="Q279" s="202">
        <v>133</v>
      </c>
      <c r="R279" s="97">
        <v>133</v>
      </c>
    </row>
    <row r="280" spans="1:18" x14ac:dyDescent="0.35">
      <c r="A280" s="97" t="s">
        <v>3522</v>
      </c>
      <c r="B280" s="97" t="s">
        <v>286</v>
      </c>
      <c r="C280" s="97" t="s">
        <v>3523</v>
      </c>
      <c r="D280" s="201">
        <v>0</v>
      </c>
      <c r="E280" s="201">
        <v>247</v>
      </c>
      <c r="F280" s="97">
        <v>247</v>
      </c>
      <c r="G280" s="201">
        <v>0</v>
      </c>
      <c r="H280" s="201">
        <v>243</v>
      </c>
      <c r="I280" s="97">
        <v>243</v>
      </c>
      <c r="J280" s="202">
        <v>0</v>
      </c>
      <c r="K280" s="202">
        <v>247</v>
      </c>
      <c r="L280" s="97">
        <v>247</v>
      </c>
      <c r="M280" s="202">
        <v>0</v>
      </c>
      <c r="N280" s="202">
        <v>251</v>
      </c>
      <c r="O280" s="97">
        <v>251</v>
      </c>
      <c r="P280" s="202">
        <v>0</v>
      </c>
      <c r="Q280" s="202">
        <v>221</v>
      </c>
      <c r="R280" s="97">
        <v>221</v>
      </c>
    </row>
    <row r="281" spans="1:18" x14ac:dyDescent="0.35">
      <c r="A281" s="97" t="s">
        <v>3524</v>
      </c>
      <c r="B281" s="97" t="s">
        <v>287</v>
      </c>
      <c r="C281" s="97" t="s">
        <v>3525</v>
      </c>
      <c r="D281" s="201">
        <v>0</v>
      </c>
      <c r="E281" s="201">
        <v>140</v>
      </c>
      <c r="F281" s="97">
        <v>140</v>
      </c>
      <c r="G281" s="201">
        <v>0</v>
      </c>
      <c r="H281" s="201">
        <v>153</v>
      </c>
      <c r="I281" s="97">
        <v>153</v>
      </c>
      <c r="J281" s="202">
        <v>0</v>
      </c>
      <c r="K281" s="202">
        <v>165</v>
      </c>
      <c r="L281" s="97">
        <v>165</v>
      </c>
      <c r="M281" s="202">
        <v>0</v>
      </c>
      <c r="N281" s="202">
        <v>161</v>
      </c>
      <c r="O281" s="97">
        <v>161</v>
      </c>
      <c r="P281" s="202">
        <v>0</v>
      </c>
      <c r="Q281" s="202">
        <v>159</v>
      </c>
      <c r="R281" s="97">
        <v>159</v>
      </c>
    </row>
    <row r="282" spans="1:18" x14ac:dyDescent="0.35">
      <c r="A282" s="97" t="s">
        <v>3526</v>
      </c>
      <c r="B282" s="97" t="s">
        <v>288</v>
      </c>
      <c r="C282" s="97" t="s">
        <v>3527</v>
      </c>
      <c r="D282" s="201">
        <v>0</v>
      </c>
      <c r="E282" s="201">
        <v>159</v>
      </c>
      <c r="F282" s="97">
        <v>159</v>
      </c>
      <c r="G282" s="201">
        <v>0</v>
      </c>
      <c r="H282" s="201">
        <v>141</v>
      </c>
      <c r="I282" s="97">
        <v>141</v>
      </c>
      <c r="J282" s="202">
        <v>0</v>
      </c>
      <c r="K282" s="202">
        <v>143</v>
      </c>
      <c r="L282" s="97">
        <v>143</v>
      </c>
      <c r="M282" s="202">
        <v>0</v>
      </c>
      <c r="N282" s="202">
        <v>158</v>
      </c>
      <c r="O282" s="97">
        <v>158</v>
      </c>
      <c r="P282" s="202">
        <v>0</v>
      </c>
      <c r="Q282" s="202">
        <v>167</v>
      </c>
      <c r="R282" s="97">
        <v>167</v>
      </c>
    </row>
    <row r="283" spans="1:18" x14ac:dyDescent="0.35">
      <c r="A283" s="97" t="s">
        <v>3528</v>
      </c>
      <c r="B283" s="97" t="s">
        <v>289</v>
      </c>
      <c r="C283" s="97" t="s">
        <v>3529</v>
      </c>
      <c r="D283" s="201">
        <v>0</v>
      </c>
      <c r="E283" s="201">
        <v>423</v>
      </c>
      <c r="F283" s="97">
        <v>423</v>
      </c>
      <c r="G283" s="201">
        <v>0</v>
      </c>
      <c r="H283" s="201">
        <v>380</v>
      </c>
      <c r="I283" s="97">
        <v>380</v>
      </c>
      <c r="J283" s="202">
        <v>0</v>
      </c>
      <c r="K283" s="202">
        <v>411</v>
      </c>
      <c r="L283" s="97">
        <v>411</v>
      </c>
      <c r="M283" s="202">
        <v>0</v>
      </c>
      <c r="N283" s="202">
        <v>395</v>
      </c>
      <c r="O283" s="97">
        <v>395</v>
      </c>
      <c r="P283" s="202">
        <v>0</v>
      </c>
      <c r="Q283" s="202">
        <v>374</v>
      </c>
      <c r="R283" s="97">
        <v>374</v>
      </c>
    </row>
    <row r="284" spans="1:18" x14ac:dyDescent="0.35">
      <c r="A284" s="97" t="s">
        <v>3530</v>
      </c>
      <c r="B284" s="97" t="s">
        <v>290</v>
      </c>
      <c r="C284" s="97" t="s">
        <v>3531</v>
      </c>
      <c r="D284" s="201">
        <v>0</v>
      </c>
      <c r="E284" s="201">
        <v>251</v>
      </c>
      <c r="F284" s="97">
        <v>251</v>
      </c>
      <c r="G284" s="201">
        <v>0</v>
      </c>
      <c r="H284" s="201">
        <v>246</v>
      </c>
      <c r="I284" s="97">
        <v>246</v>
      </c>
      <c r="J284" s="202">
        <v>0</v>
      </c>
      <c r="K284" s="202">
        <v>247</v>
      </c>
      <c r="L284" s="97">
        <v>247</v>
      </c>
      <c r="M284" s="202">
        <v>0</v>
      </c>
      <c r="N284" s="202">
        <v>249</v>
      </c>
      <c r="O284" s="97">
        <v>249</v>
      </c>
      <c r="P284" s="202">
        <v>0</v>
      </c>
      <c r="Q284" s="202">
        <v>245</v>
      </c>
      <c r="R284" s="97">
        <v>245</v>
      </c>
    </row>
    <row r="285" spans="1:18" x14ac:dyDescent="0.35">
      <c r="A285" s="97" t="s">
        <v>3532</v>
      </c>
      <c r="B285" s="97" t="s">
        <v>291</v>
      </c>
      <c r="C285" s="97" t="s">
        <v>3533</v>
      </c>
      <c r="D285" s="201">
        <v>0</v>
      </c>
      <c r="E285" s="201">
        <v>274</v>
      </c>
      <c r="F285" s="97">
        <v>274</v>
      </c>
      <c r="G285" s="201">
        <v>0</v>
      </c>
      <c r="H285" s="201">
        <v>267</v>
      </c>
      <c r="I285" s="97">
        <v>267</v>
      </c>
      <c r="J285" s="202">
        <v>0</v>
      </c>
      <c r="K285" s="202">
        <v>293</v>
      </c>
      <c r="L285" s="97">
        <v>293</v>
      </c>
      <c r="M285" s="202">
        <v>0</v>
      </c>
      <c r="N285" s="202">
        <v>305</v>
      </c>
      <c r="O285" s="97">
        <v>305</v>
      </c>
      <c r="P285" s="202">
        <v>0</v>
      </c>
      <c r="Q285" s="202">
        <v>291</v>
      </c>
      <c r="R285" s="97">
        <v>291</v>
      </c>
    </row>
    <row r="286" spans="1:18" x14ac:dyDescent="0.35">
      <c r="A286" s="97" t="s">
        <v>3534</v>
      </c>
      <c r="B286" s="97" t="s">
        <v>292</v>
      </c>
      <c r="C286" s="97" t="s">
        <v>3535</v>
      </c>
      <c r="D286" s="201">
        <v>0</v>
      </c>
      <c r="E286" s="201">
        <v>84</v>
      </c>
      <c r="F286" s="97">
        <v>84</v>
      </c>
      <c r="G286" s="201">
        <v>0</v>
      </c>
      <c r="H286" s="201">
        <v>90</v>
      </c>
      <c r="I286" s="97">
        <v>90</v>
      </c>
      <c r="J286" s="202">
        <v>0</v>
      </c>
      <c r="K286" s="202">
        <v>63</v>
      </c>
      <c r="L286" s="97">
        <v>63</v>
      </c>
      <c r="M286" s="202">
        <v>0</v>
      </c>
      <c r="N286" s="202">
        <v>81</v>
      </c>
      <c r="O286" s="97">
        <v>81</v>
      </c>
      <c r="P286" s="202">
        <v>0</v>
      </c>
      <c r="Q286" s="202">
        <v>70</v>
      </c>
      <c r="R286" s="97">
        <v>70</v>
      </c>
    </row>
    <row r="287" spans="1:18" x14ac:dyDescent="0.35">
      <c r="A287" s="97" t="s">
        <v>3536</v>
      </c>
      <c r="B287" s="97" t="s">
        <v>293</v>
      </c>
      <c r="C287" s="97" t="s">
        <v>3537</v>
      </c>
      <c r="D287" s="201">
        <v>0</v>
      </c>
      <c r="E287" s="201">
        <v>183</v>
      </c>
      <c r="F287" s="97">
        <v>183</v>
      </c>
      <c r="G287" s="201">
        <v>0</v>
      </c>
      <c r="H287" s="201">
        <v>187</v>
      </c>
      <c r="I287" s="97">
        <v>187</v>
      </c>
      <c r="J287" s="202">
        <v>0</v>
      </c>
      <c r="K287" s="202">
        <v>178</v>
      </c>
      <c r="L287" s="97">
        <v>178</v>
      </c>
      <c r="M287" s="202">
        <v>0</v>
      </c>
      <c r="N287" s="202">
        <v>198</v>
      </c>
      <c r="O287" s="97">
        <v>198</v>
      </c>
      <c r="P287" s="202">
        <v>0</v>
      </c>
      <c r="Q287" s="202">
        <v>221</v>
      </c>
      <c r="R287" s="97">
        <v>221</v>
      </c>
    </row>
    <row r="288" spans="1:18" x14ac:dyDescent="0.35">
      <c r="A288" s="97" t="s">
        <v>3538</v>
      </c>
      <c r="B288" s="97" t="s">
        <v>294</v>
      </c>
      <c r="C288" s="97" t="s">
        <v>3539</v>
      </c>
      <c r="D288" s="201">
        <v>0</v>
      </c>
      <c r="E288" s="201">
        <v>235</v>
      </c>
      <c r="F288" s="97">
        <v>235</v>
      </c>
      <c r="G288" s="201">
        <v>0</v>
      </c>
      <c r="H288" s="201">
        <v>232</v>
      </c>
      <c r="I288" s="97">
        <v>232</v>
      </c>
      <c r="J288" s="202">
        <v>0</v>
      </c>
      <c r="K288" s="202">
        <v>236</v>
      </c>
      <c r="L288" s="97">
        <v>236</v>
      </c>
      <c r="M288" s="202">
        <v>0</v>
      </c>
      <c r="N288" s="202">
        <v>257</v>
      </c>
      <c r="O288" s="97">
        <v>257</v>
      </c>
      <c r="P288" s="202">
        <v>0</v>
      </c>
      <c r="Q288" s="202">
        <v>239</v>
      </c>
      <c r="R288" s="97">
        <v>239</v>
      </c>
    </row>
    <row r="289" spans="1:18" x14ac:dyDescent="0.35">
      <c r="A289" s="97" t="s">
        <v>3540</v>
      </c>
      <c r="B289" s="97" t="s">
        <v>295</v>
      </c>
      <c r="C289" s="97" t="s">
        <v>3541</v>
      </c>
      <c r="D289" s="201">
        <v>0</v>
      </c>
      <c r="E289" s="201">
        <v>193</v>
      </c>
      <c r="F289" s="97">
        <v>193</v>
      </c>
      <c r="G289" s="201">
        <v>0</v>
      </c>
      <c r="H289" s="201">
        <v>204</v>
      </c>
      <c r="I289" s="97">
        <v>204</v>
      </c>
      <c r="J289" s="202">
        <v>0</v>
      </c>
      <c r="K289" s="202">
        <v>173</v>
      </c>
      <c r="L289" s="97">
        <v>173</v>
      </c>
      <c r="M289" s="202">
        <v>0</v>
      </c>
      <c r="N289" s="202">
        <v>229</v>
      </c>
      <c r="O289" s="97">
        <v>229</v>
      </c>
      <c r="P289" s="202">
        <v>0</v>
      </c>
      <c r="Q289" s="202">
        <v>194</v>
      </c>
      <c r="R289" s="97">
        <v>194</v>
      </c>
    </row>
    <row r="290" spans="1:18" x14ac:dyDescent="0.35">
      <c r="A290" s="97" t="s">
        <v>3542</v>
      </c>
      <c r="B290" s="97" t="s">
        <v>296</v>
      </c>
      <c r="C290" s="97" t="s">
        <v>3543</v>
      </c>
      <c r="D290" s="201">
        <v>0</v>
      </c>
      <c r="E290" s="201">
        <v>208</v>
      </c>
      <c r="F290" s="97">
        <v>208</v>
      </c>
      <c r="G290" s="201">
        <v>0</v>
      </c>
      <c r="H290" s="201">
        <v>187</v>
      </c>
      <c r="I290" s="97">
        <v>187</v>
      </c>
      <c r="J290" s="202">
        <v>0</v>
      </c>
      <c r="K290" s="202">
        <v>213</v>
      </c>
      <c r="L290" s="97">
        <v>213</v>
      </c>
      <c r="M290" s="202">
        <v>0</v>
      </c>
      <c r="N290" s="202">
        <v>213</v>
      </c>
      <c r="O290" s="97">
        <v>213</v>
      </c>
      <c r="P290" s="202">
        <v>0</v>
      </c>
      <c r="Q290" s="202">
        <v>191</v>
      </c>
      <c r="R290" s="97">
        <v>191</v>
      </c>
    </row>
    <row r="291" spans="1:18" x14ac:dyDescent="0.35">
      <c r="A291" s="97" t="s">
        <v>3544</v>
      </c>
      <c r="B291" s="97" t="s">
        <v>297</v>
      </c>
      <c r="C291" s="97" t="s">
        <v>3545</v>
      </c>
      <c r="D291" s="201">
        <v>0</v>
      </c>
      <c r="E291" s="201">
        <v>122</v>
      </c>
      <c r="F291" s="97">
        <v>122</v>
      </c>
      <c r="G291" s="201">
        <v>0</v>
      </c>
      <c r="H291" s="201">
        <v>132</v>
      </c>
      <c r="I291" s="97">
        <v>132</v>
      </c>
      <c r="J291" s="202">
        <v>0</v>
      </c>
      <c r="K291" s="202">
        <v>117</v>
      </c>
      <c r="L291" s="97">
        <v>117</v>
      </c>
      <c r="M291" s="202">
        <v>0</v>
      </c>
      <c r="N291" s="202">
        <v>147</v>
      </c>
      <c r="O291" s="97">
        <v>147</v>
      </c>
      <c r="P291" s="202">
        <v>0</v>
      </c>
      <c r="Q291" s="202">
        <v>138</v>
      </c>
      <c r="R291" s="97">
        <v>138</v>
      </c>
    </row>
    <row r="292" spans="1:18" x14ac:dyDescent="0.35">
      <c r="A292" s="97" t="s">
        <v>3546</v>
      </c>
      <c r="B292" s="97" t="s">
        <v>298</v>
      </c>
      <c r="C292" s="97" t="s">
        <v>3547</v>
      </c>
      <c r="D292" s="201">
        <v>0</v>
      </c>
      <c r="E292" s="201">
        <v>233</v>
      </c>
      <c r="F292" s="97">
        <v>233</v>
      </c>
      <c r="G292" s="201">
        <v>0</v>
      </c>
      <c r="H292" s="201">
        <v>200</v>
      </c>
      <c r="I292" s="97">
        <v>200</v>
      </c>
      <c r="J292" s="202">
        <v>0</v>
      </c>
      <c r="K292" s="202">
        <v>225</v>
      </c>
      <c r="L292" s="97">
        <v>225</v>
      </c>
      <c r="M292" s="202">
        <v>0</v>
      </c>
      <c r="N292" s="202">
        <v>212</v>
      </c>
      <c r="O292" s="97">
        <v>212</v>
      </c>
      <c r="P292" s="202">
        <v>0</v>
      </c>
      <c r="Q292" s="202">
        <v>219</v>
      </c>
      <c r="R292" s="97">
        <v>219</v>
      </c>
    </row>
    <row r="293" spans="1:18" x14ac:dyDescent="0.35">
      <c r="A293" s="97" t="s">
        <v>3548</v>
      </c>
      <c r="B293" s="97" t="s">
        <v>299</v>
      </c>
      <c r="C293" s="97" t="s">
        <v>3549</v>
      </c>
      <c r="D293" s="201">
        <v>0</v>
      </c>
      <c r="E293" s="201">
        <v>131</v>
      </c>
      <c r="F293" s="97">
        <v>131</v>
      </c>
      <c r="G293" s="201">
        <v>0</v>
      </c>
      <c r="H293" s="201">
        <v>154</v>
      </c>
      <c r="I293" s="97">
        <v>154</v>
      </c>
      <c r="J293" s="202">
        <v>0</v>
      </c>
      <c r="K293" s="202">
        <v>148</v>
      </c>
      <c r="L293" s="97">
        <v>148</v>
      </c>
      <c r="M293" s="202">
        <v>0</v>
      </c>
      <c r="N293" s="202">
        <v>177</v>
      </c>
      <c r="O293" s="97">
        <v>177</v>
      </c>
      <c r="P293" s="202">
        <v>0</v>
      </c>
      <c r="Q293" s="202">
        <v>145</v>
      </c>
      <c r="R293" s="97">
        <v>145</v>
      </c>
    </row>
    <row r="294" spans="1:18" x14ac:dyDescent="0.35">
      <c r="A294" s="97" t="s">
        <v>3550</v>
      </c>
      <c r="B294" s="97" t="s">
        <v>300</v>
      </c>
      <c r="C294" s="97" t="s">
        <v>2560</v>
      </c>
      <c r="D294" s="201">
        <v>0</v>
      </c>
      <c r="E294" s="201">
        <v>96</v>
      </c>
      <c r="F294" s="97">
        <v>96</v>
      </c>
      <c r="G294" s="201">
        <v>0</v>
      </c>
      <c r="H294" s="201">
        <v>106</v>
      </c>
      <c r="I294" s="97">
        <v>106</v>
      </c>
      <c r="J294" s="202">
        <v>0</v>
      </c>
      <c r="K294" s="202">
        <v>110</v>
      </c>
      <c r="L294" s="97">
        <v>110</v>
      </c>
      <c r="M294" s="202">
        <v>0</v>
      </c>
      <c r="N294" s="202">
        <v>105</v>
      </c>
      <c r="O294" s="97">
        <v>105</v>
      </c>
      <c r="P294" s="202">
        <v>0</v>
      </c>
      <c r="Q294" s="202">
        <v>107</v>
      </c>
      <c r="R294" s="97">
        <v>107</v>
      </c>
    </row>
    <row r="295" spans="1:18" x14ac:dyDescent="0.35">
      <c r="A295" s="97" t="s">
        <v>3551</v>
      </c>
      <c r="B295" s="97" t="s">
        <v>301</v>
      </c>
      <c r="C295" s="97" t="s">
        <v>3552</v>
      </c>
      <c r="D295" s="201">
        <v>0</v>
      </c>
      <c r="E295" s="201">
        <v>173</v>
      </c>
      <c r="F295" s="97">
        <v>173</v>
      </c>
      <c r="G295" s="201">
        <v>0</v>
      </c>
      <c r="H295" s="201">
        <v>149</v>
      </c>
      <c r="I295" s="97">
        <v>149</v>
      </c>
      <c r="J295" s="202">
        <v>0</v>
      </c>
      <c r="K295" s="202">
        <v>157</v>
      </c>
      <c r="L295" s="97">
        <v>157</v>
      </c>
      <c r="M295" s="202">
        <v>0</v>
      </c>
      <c r="N295" s="202">
        <v>160</v>
      </c>
      <c r="O295" s="97">
        <v>160</v>
      </c>
      <c r="P295" s="202">
        <v>0</v>
      </c>
      <c r="Q295" s="202">
        <v>178</v>
      </c>
      <c r="R295" s="97">
        <v>178</v>
      </c>
    </row>
    <row r="296" spans="1:18" x14ac:dyDescent="0.35">
      <c r="A296" s="97" t="s">
        <v>3553</v>
      </c>
      <c r="B296" s="97" t="s">
        <v>302</v>
      </c>
      <c r="C296" s="97" t="s">
        <v>3554</v>
      </c>
      <c r="D296" s="201">
        <v>0</v>
      </c>
      <c r="E296" s="201">
        <v>176</v>
      </c>
      <c r="F296" s="97">
        <v>176</v>
      </c>
      <c r="G296" s="201">
        <v>0</v>
      </c>
      <c r="H296" s="201">
        <v>156</v>
      </c>
      <c r="I296" s="97">
        <v>156</v>
      </c>
      <c r="J296" s="202">
        <v>0</v>
      </c>
      <c r="K296" s="202">
        <v>162</v>
      </c>
      <c r="L296" s="97">
        <v>162</v>
      </c>
      <c r="M296" s="202">
        <v>0</v>
      </c>
      <c r="N296" s="202">
        <v>181</v>
      </c>
      <c r="O296" s="97">
        <v>181</v>
      </c>
      <c r="P296" s="202">
        <v>0</v>
      </c>
      <c r="Q296" s="202">
        <v>175</v>
      </c>
      <c r="R296" s="97">
        <v>175</v>
      </c>
    </row>
    <row r="297" spans="1:18" x14ac:dyDescent="0.35">
      <c r="A297" s="97" t="s">
        <v>3555</v>
      </c>
      <c r="B297" s="97" t="s">
        <v>303</v>
      </c>
      <c r="C297" s="97" t="s">
        <v>3556</v>
      </c>
      <c r="D297" s="201">
        <v>0</v>
      </c>
      <c r="E297" s="201">
        <v>70</v>
      </c>
      <c r="F297" s="97">
        <v>70</v>
      </c>
      <c r="G297" s="201">
        <v>0</v>
      </c>
      <c r="H297" s="201">
        <v>102</v>
      </c>
      <c r="I297" s="97">
        <v>102</v>
      </c>
      <c r="J297" s="202">
        <v>0</v>
      </c>
      <c r="K297" s="202">
        <v>57</v>
      </c>
      <c r="L297" s="97">
        <v>57</v>
      </c>
      <c r="M297" s="202">
        <v>0</v>
      </c>
      <c r="N297" s="202">
        <v>76</v>
      </c>
      <c r="O297" s="97">
        <v>76</v>
      </c>
      <c r="P297" s="202">
        <v>0</v>
      </c>
      <c r="Q297" s="202">
        <v>65</v>
      </c>
      <c r="R297" s="97">
        <v>65</v>
      </c>
    </row>
    <row r="298" spans="1:18" x14ac:dyDescent="0.35">
      <c r="A298" s="97" t="s">
        <v>3557</v>
      </c>
      <c r="B298" s="97" t="s">
        <v>304</v>
      </c>
      <c r="C298" s="97" t="s">
        <v>3558</v>
      </c>
      <c r="D298" s="201">
        <v>0</v>
      </c>
      <c r="E298" s="201">
        <v>0</v>
      </c>
      <c r="F298" s="97">
        <v>0</v>
      </c>
      <c r="G298" s="201">
        <v>0</v>
      </c>
      <c r="H298" s="201">
        <v>0</v>
      </c>
      <c r="I298" s="97">
        <v>0</v>
      </c>
      <c r="J298" s="202">
        <v>0</v>
      </c>
      <c r="K298" s="202">
        <v>0</v>
      </c>
      <c r="L298" s="97">
        <v>0</v>
      </c>
      <c r="M298" s="202">
        <v>0</v>
      </c>
      <c r="N298" s="202">
        <v>0</v>
      </c>
      <c r="O298" s="97">
        <v>0</v>
      </c>
      <c r="P298" s="202">
        <v>0</v>
      </c>
      <c r="Q298" s="202">
        <v>0</v>
      </c>
      <c r="R298" s="97">
        <v>0</v>
      </c>
    </row>
    <row r="299" spans="1:18" x14ac:dyDescent="0.35">
      <c r="A299" s="97" t="s">
        <v>3559</v>
      </c>
      <c r="B299" s="97" t="s">
        <v>305</v>
      </c>
      <c r="C299" s="97" t="s">
        <v>3560</v>
      </c>
      <c r="D299" s="201">
        <v>0</v>
      </c>
      <c r="E299" s="201">
        <v>0</v>
      </c>
      <c r="F299" s="97">
        <v>0</v>
      </c>
      <c r="G299" s="201">
        <v>0</v>
      </c>
      <c r="H299" s="201">
        <v>0</v>
      </c>
      <c r="I299" s="97">
        <v>0</v>
      </c>
      <c r="J299" s="202">
        <v>0</v>
      </c>
      <c r="K299" s="202">
        <v>0</v>
      </c>
      <c r="L299" s="97">
        <v>0</v>
      </c>
      <c r="M299" s="202">
        <v>0</v>
      </c>
      <c r="N299" s="202">
        <v>0</v>
      </c>
      <c r="O299" s="97">
        <v>0</v>
      </c>
      <c r="P299" s="202">
        <v>0</v>
      </c>
      <c r="Q299" s="202">
        <v>0</v>
      </c>
      <c r="R299" s="97">
        <v>0</v>
      </c>
    </row>
    <row r="300" spans="1:18" x14ac:dyDescent="0.35">
      <c r="A300" s="97" t="s">
        <v>3561</v>
      </c>
      <c r="B300" s="97" t="s">
        <v>306</v>
      </c>
      <c r="C300" s="97" t="s">
        <v>3562</v>
      </c>
      <c r="D300" s="201">
        <v>0</v>
      </c>
      <c r="E300" s="201">
        <v>0</v>
      </c>
      <c r="F300" s="97">
        <v>0</v>
      </c>
      <c r="G300" s="201">
        <v>0</v>
      </c>
      <c r="H300" s="201">
        <v>0</v>
      </c>
      <c r="I300" s="97">
        <v>0</v>
      </c>
      <c r="J300" s="202">
        <v>0</v>
      </c>
      <c r="K300" s="202">
        <v>0</v>
      </c>
      <c r="L300" s="97">
        <v>0</v>
      </c>
      <c r="M300" s="202">
        <v>0</v>
      </c>
      <c r="N300" s="202">
        <v>0</v>
      </c>
      <c r="O300" s="97">
        <v>0</v>
      </c>
      <c r="P300" s="202">
        <v>0</v>
      </c>
      <c r="Q300" s="202">
        <v>0</v>
      </c>
      <c r="R300" s="97">
        <v>0</v>
      </c>
    </row>
    <row r="301" spans="1:18" x14ac:dyDescent="0.35">
      <c r="A301" s="97" t="s">
        <v>3563</v>
      </c>
      <c r="B301" s="97" t="s">
        <v>307</v>
      </c>
      <c r="C301" s="97" t="s">
        <v>3564</v>
      </c>
      <c r="D301" s="201">
        <v>0</v>
      </c>
      <c r="E301" s="201">
        <v>247</v>
      </c>
      <c r="F301" s="97">
        <v>247</v>
      </c>
      <c r="G301" s="201">
        <v>0</v>
      </c>
      <c r="H301" s="201">
        <v>192</v>
      </c>
      <c r="I301" s="97">
        <v>192</v>
      </c>
      <c r="J301" s="202">
        <v>0</v>
      </c>
      <c r="K301" s="202">
        <v>234</v>
      </c>
      <c r="L301" s="97">
        <v>234</v>
      </c>
      <c r="M301" s="202">
        <v>0</v>
      </c>
      <c r="N301" s="202">
        <v>247</v>
      </c>
      <c r="O301" s="97">
        <v>247</v>
      </c>
      <c r="P301" s="202">
        <v>0</v>
      </c>
      <c r="Q301" s="202">
        <v>259</v>
      </c>
      <c r="R301" s="97">
        <v>259</v>
      </c>
    </row>
    <row r="302" spans="1:18" x14ac:dyDescent="0.35">
      <c r="A302" s="97" t="s">
        <v>3565</v>
      </c>
      <c r="B302" s="97" t="s">
        <v>308</v>
      </c>
      <c r="C302" s="97" t="s">
        <v>3566</v>
      </c>
      <c r="D302" s="201">
        <v>0</v>
      </c>
      <c r="E302" s="201">
        <v>286</v>
      </c>
      <c r="F302" s="97">
        <v>286</v>
      </c>
      <c r="G302" s="201">
        <v>0</v>
      </c>
      <c r="H302" s="201">
        <v>308</v>
      </c>
      <c r="I302" s="97">
        <v>308</v>
      </c>
      <c r="J302" s="202">
        <v>0</v>
      </c>
      <c r="K302" s="202">
        <v>275</v>
      </c>
      <c r="L302" s="97">
        <v>275</v>
      </c>
      <c r="M302" s="202">
        <v>0</v>
      </c>
      <c r="N302" s="202">
        <v>341</v>
      </c>
      <c r="O302" s="97">
        <v>341</v>
      </c>
      <c r="P302" s="202">
        <v>0</v>
      </c>
      <c r="Q302" s="202">
        <v>338</v>
      </c>
      <c r="R302" s="97">
        <v>338</v>
      </c>
    </row>
    <row r="303" spans="1:18" x14ac:dyDescent="0.35">
      <c r="A303" s="97" t="s">
        <v>3567</v>
      </c>
      <c r="B303" s="97" t="s">
        <v>309</v>
      </c>
      <c r="C303" s="97" t="s">
        <v>2569</v>
      </c>
      <c r="D303" s="201">
        <v>0</v>
      </c>
      <c r="E303" s="201">
        <v>104</v>
      </c>
      <c r="F303" s="97">
        <v>104</v>
      </c>
      <c r="G303" s="201">
        <v>0</v>
      </c>
      <c r="H303" s="201">
        <v>96</v>
      </c>
      <c r="I303" s="97">
        <v>96</v>
      </c>
      <c r="J303" s="202">
        <v>0</v>
      </c>
      <c r="K303" s="202">
        <v>80</v>
      </c>
      <c r="L303" s="97">
        <v>80</v>
      </c>
      <c r="M303" s="202">
        <v>0</v>
      </c>
      <c r="N303" s="202">
        <v>105</v>
      </c>
      <c r="O303" s="97">
        <v>105</v>
      </c>
      <c r="P303" s="202">
        <v>0</v>
      </c>
      <c r="Q303" s="202">
        <v>90</v>
      </c>
      <c r="R303" s="97">
        <v>90</v>
      </c>
    </row>
    <row r="304" spans="1:18" x14ac:dyDescent="0.35">
      <c r="A304" s="97" t="s">
        <v>3568</v>
      </c>
      <c r="B304" s="97" t="s">
        <v>310</v>
      </c>
      <c r="C304" s="97" t="s">
        <v>3569</v>
      </c>
      <c r="D304" s="201">
        <v>0</v>
      </c>
      <c r="E304" s="201">
        <v>200</v>
      </c>
      <c r="F304" s="97">
        <v>200</v>
      </c>
      <c r="G304" s="201">
        <v>0</v>
      </c>
      <c r="H304" s="201">
        <v>245</v>
      </c>
      <c r="I304" s="97">
        <v>245</v>
      </c>
      <c r="J304" s="202">
        <v>0</v>
      </c>
      <c r="K304" s="202">
        <v>215</v>
      </c>
      <c r="L304" s="97">
        <v>215</v>
      </c>
      <c r="M304" s="202">
        <v>0</v>
      </c>
      <c r="N304" s="202">
        <v>243</v>
      </c>
      <c r="O304" s="97">
        <v>243</v>
      </c>
      <c r="P304" s="202">
        <v>0</v>
      </c>
      <c r="Q304" s="202">
        <v>213</v>
      </c>
      <c r="R304" s="97">
        <v>213</v>
      </c>
    </row>
    <row r="305" spans="1:18" x14ac:dyDescent="0.35">
      <c r="A305" s="97" t="s">
        <v>3570</v>
      </c>
      <c r="B305" s="97" t="s">
        <v>311</v>
      </c>
      <c r="C305" s="97" t="s">
        <v>3571</v>
      </c>
      <c r="D305" s="201">
        <v>0</v>
      </c>
      <c r="E305" s="201">
        <v>419</v>
      </c>
      <c r="F305" s="97">
        <v>419</v>
      </c>
      <c r="G305" s="201">
        <v>0</v>
      </c>
      <c r="H305" s="201">
        <v>332</v>
      </c>
      <c r="I305" s="97">
        <v>332</v>
      </c>
      <c r="J305" s="202">
        <v>0</v>
      </c>
      <c r="K305" s="202">
        <v>359</v>
      </c>
      <c r="L305" s="97">
        <v>359</v>
      </c>
      <c r="M305" s="202">
        <v>0</v>
      </c>
      <c r="N305" s="202">
        <v>378</v>
      </c>
      <c r="O305" s="97">
        <v>378</v>
      </c>
      <c r="P305" s="202">
        <v>0</v>
      </c>
      <c r="Q305" s="202">
        <v>382</v>
      </c>
      <c r="R305" s="97">
        <v>382</v>
      </c>
    </row>
    <row r="306" spans="1:18" x14ac:dyDescent="0.35">
      <c r="A306" s="97" t="s">
        <v>3572</v>
      </c>
      <c r="B306" s="97" t="s">
        <v>312</v>
      </c>
      <c r="C306" s="97" t="s">
        <v>3573</v>
      </c>
      <c r="D306" s="201">
        <v>0</v>
      </c>
      <c r="E306" s="201">
        <v>203</v>
      </c>
      <c r="F306" s="97">
        <v>203</v>
      </c>
      <c r="G306" s="201">
        <v>0</v>
      </c>
      <c r="H306" s="201">
        <v>172</v>
      </c>
      <c r="I306" s="97">
        <v>172</v>
      </c>
      <c r="J306" s="202">
        <v>0</v>
      </c>
      <c r="K306" s="202">
        <v>161</v>
      </c>
      <c r="L306" s="97">
        <v>161</v>
      </c>
      <c r="M306" s="202">
        <v>0</v>
      </c>
      <c r="N306" s="202">
        <v>212</v>
      </c>
      <c r="O306" s="97">
        <v>212</v>
      </c>
      <c r="P306" s="202">
        <v>0</v>
      </c>
      <c r="Q306" s="202">
        <v>218</v>
      </c>
      <c r="R306" s="97">
        <v>218</v>
      </c>
    </row>
    <row r="307" spans="1:18" x14ac:dyDescent="0.35">
      <c r="A307" s="97" t="s">
        <v>3574</v>
      </c>
      <c r="B307" s="97" t="s">
        <v>313</v>
      </c>
      <c r="C307" s="97" t="s">
        <v>3575</v>
      </c>
      <c r="D307" s="201">
        <v>0</v>
      </c>
      <c r="E307" s="201">
        <v>153</v>
      </c>
      <c r="F307" s="97">
        <v>153</v>
      </c>
      <c r="G307" s="201">
        <v>0</v>
      </c>
      <c r="H307" s="201">
        <v>185</v>
      </c>
      <c r="I307" s="97">
        <v>185</v>
      </c>
      <c r="J307" s="202">
        <v>0</v>
      </c>
      <c r="K307" s="202">
        <v>143</v>
      </c>
      <c r="L307" s="97">
        <v>143</v>
      </c>
      <c r="M307" s="202">
        <v>0</v>
      </c>
      <c r="N307" s="202">
        <v>197</v>
      </c>
      <c r="O307" s="97">
        <v>197</v>
      </c>
      <c r="P307" s="202">
        <v>0</v>
      </c>
      <c r="Q307" s="202">
        <v>186</v>
      </c>
      <c r="R307" s="97">
        <v>186</v>
      </c>
    </row>
    <row r="308" spans="1:18" x14ac:dyDescent="0.35">
      <c r="A308" s="97" t="s">
        <v>3576</v>
      </c>
      <c r="B308" s="97" t="s">
        <v>314</v>
      </c>
      <c r="C308" s="97" t="s">
        <v>3577</v>
      </c>
      <c r="D308" s="201">
        <v>0</v>
      </c>
      <c r="E308" s="201">
        <v>343</v>
      </c>
      <c r="F308" s="97">
        <v>343</v>
      </c>
      <c r="G308" s="201">
        <v>0</v>
      </c>
      <c r="H308" s="201">
        <v>351</v>
      </c>
      <c r="I308" s="97">
        <v>351</v>
      </c>
      <c r="J308" s="202">
        <v>0</v>
      </c>
      <c r="K308" s="202">
        <v>357</v>
      </c>
      <c r="L308" s="97">
        <v>357</v>
      </c>
      <c r="M308" s="202">
        <v>0</v>
      </c>
      <c r="N308" s="202">
        <v>351</v>
      </c>
      <c r="O308" s="97">
        <v>351</v>
      </c>
      <c r="P308" s="202">
        <v>0</v>
      </c>
      <c r="Q308" s="202">
        <v>355</v>
      </c>
      <c r="R308" s="97">
        <v>355</v>
      </c>
    </row>
    <row r="309" spans="1:18" x14ac:dyDescent="0.35">
      <c r="A309" s="97" t="s">
        <v>3578</v>
      </c>
      <c r="B309" s="97" t="s">
        <v>315</v>
      </c>
      <c r="C309" s="97" t="s">
        <v>3579</v>
      </c>
      <c r="D309" s="201">
        <v>0</v>
      </c>
      <c r="E309" s="201">
        <v>230</v>
      </c>
      <c r="F309" s="97">
        <v>230</v>
      </c>
      <c r="G309" s="201">
        <v>0</v>
      </c>
      <c r="H309" s="201">
        <v>268</v>
      </c>
      <c r="I309" s="97">
        <v>268</v>
      </c>
      <c r="J309" s="202">
        <v>0</v>
      </c>
      <c r="K309" s="202">
        <v>213</v>
      </c>
      <c r="L309" s="97">
        <v>213</v>
      </c>
      <c r="M309" s="202">
        <v>0</v>
      </c>
      <c r="N309" s="202">
        <v>223</v>
      </c>
      <c r="O309" s="97">
        <v>223</v>
      </c>
      <c r="P309" s="202">
        <v>0</v>
      </c>
      <c r="Q309" s="202">
        <v>209</v>
      </c>
      <c r="R309" s="97">
        <v>209</v>
      </c>
    </row>
    <row r="310" spans="1:18" x14ac:dyDescent="0.35">
      <c r="A310" s="97" t="s">
        <v>3580</v>
      </c>
      <c r="B310" s="97" t="s">
        <v>316</v>
      </c>
      <c r="C310" s="97" t="s">
        <v>3581</v>
      </c>
      <c r="D310" s="201">
        <v>0</v>
      </c>
      <c r="E310" s="201">
        <v>197</v>
      </c>
      <c r="F310" s="97">
        <v>197</v>
      </c>
      <c r="G310" s="201">
        <v>0</v>
      </c>
      <c r="H310" s="201">
        <v>184</v>
      </c>
      <c r="I310" s="97">
        <v>184</v>
      </c>
      <c r="J310" s="202">
        <v>0</v>
      </c>
      <c r="K310" s="202">
        <v>230</v>
      </c>
      <c r="L310" s="97">
        <v>230</v>
      </c>
      <c r="M310" s="202">
        <v>0</v>
      </c>
      <c r="N310" s="202">
        <v>195</v>
      </c>
      <c r="O310" s="97">
        <v>195</v>
      </c>
      <c r="P310" s="202">
        <v>0</v>
      </c>
      <c r="Q310" s="202">
        <v>234</v>
      </c>
      <c r="R310" s="97">
        <v>234</v>
      </c>
    </row>
    <row r="311" spans="1:18" x14ac:dyDescent="0.35">
      <c r="A311" s="97" t="s">
        <v>3582</v>
      </c>
      <c r="B311" s="97" t="s">
        <v>317</v>
      </c>
      <c r="C311" s="97" t="s">
        <v>3583</v>
      </c>
      <c r="D311" s="201">
        <v>0</v>
      </c>
      <c r="E311" s="201">
        <v>100</v>
      </c>
      <c r="F311" s="97">
        <v>100</v>
      </c>
      <c r="G311" s="201">
        <v>0</v>
      </c>
      <c r="H311" s="201">
        <v>86</v>
      </c>
      <c r="I311" s="97">
        <v>86</v>
      </c>
      <c r="J311" s="202">
        <v>0</v>
      </c>
      <c r="K311" s="202">
        <v>86</v>
      </c>
      <c r="L311" s="97">
        <v>86</v>
      </c>
      <c r="M311" s="202">
        <v>0</v>
      </c>
      <c r="N311" s="202">
        <v>116</v>
      </c>
      <c r="O311" s="97">
        <v>116</v>
      </c>
      <c r="P311" s="202">
        <v>0</v>
      </c>
      <c r="Q311" s="202">
        <v>96</v>
      </c>
      <c r="R311" s="97">
        <v>96</v>
      </c>
    </row>
    <row r="312" spans="1:18" x14ac:dyDescent="0.35">
      <c r="A312" s="97" t="s">
        <v>3584</v>
      </c>
      <c r="B312" s="97" t="s">
        <v>318</v>
      </c>
      <c r="C312" s="97" t="s">
        <v>3585</v>
      </c>
      <c r="D312" s="201">
        <v>0</v>
      </c>
      <c r="E312" s="201">
        <v>166</v>
      </c>
      <c r="F312" s="97">
        <v>166</v>
      </c>
      <c r="G312" s="201">
        <v>0</v>
      </c>
      <c r="H312" s="201">
        <v>166</v>
      </c>
      <c r="I312" s="97">
        <v>166</v>
      </c>
      <c r="J312" s="202">
        <v>0</v>
      </c>
      <c r="K312" s="202">
        <v>158</v>
      </c>
      <c r="L312" s="97">
        <v>158</v>
      </c>
      <c r="M312" s="202">
        <v>0</v>
      </c>
      <c r="N312" s="202">
        <v>173</v>
      </c>
      <c r="O312" s="97">
        <v>173</v>
      </c>
      <c r="P312" s="202">
        <v>0</v>
      </c>
      <c r="Q312" s="202">
        <v>150</v>
      </c>
      <c r="R312" s="97">
        <v>150</v>
      </c>
    </row>
    <row r="313" spans="1:18" x14ac:dyDescent="0.35">
      <c r="A313" s="97" t="s">
        <v>3586</v>
      </c>
      <c r="B313" s="97" t="s">
        <v>319</v>
      </c>
      <c r="C313" s="97" t="s">
        <v>3587</v>
      </c>
      <c r="D313" s="201">
        <v>0</v>
      </c>
      <c r="E313" s="201">
        <v>397</v>
      </c>
      <c r="F313" s="97">
        <v>397</v>
      </c>
      <c r="G313" s="201">
        <v>0</v>
      </c>
      <c r="H313" s="201">
        <v>404</v>
      </c>
      <c r="I313" s="97">
        <v>404</v>
      </c>
      <c r="J313" s="202">
        <v>0</v>
      </c>
      <c r="K313" s="202">
        <v>379</v>
      </c>
      <c r="L313" s="97">
        <v>379</v>
      </c>
      <c r="M313" s="202">
        <v>0</v>
      </c>
      <c r="N313" s="202">
        <v>402</v>
      </c>
      <c r="O313" s="97">
        <v>402</v>
      </c>
      <c r="P313" s="202">
        <v>0</v>
      </c>
      <c r="Q313" s="202">
        <v>389</v>
      </c>
      <c r="R313" s="97">
        <v>389</v>
      </c>
    </row>
    <row r="314" spans="1:18" x14ac:dyDescent="0.35">
      <c r="A314" s="97" t="s">
        <v>3588</v>
      </c>
      <c r="B314" s="97" t="s">
        <v>320</v>
      </c>
      <c r="C314" s="97" t="s">
        <v>3589</v>
      </c>
      <c r="D314" s="201">
        <v>0</v>
      </c>
      <c r="E314" s="201">
        <v>125</v>
      </c>
      <c r="F314" s="97">
        <v>125</v>
      </c>
      <c r="G314" s="201">
        <v>0</v>
      </c>
      <c r="H314" s="201">
        <v>101</v>
      </c>
      <c r="I314" s="97">
        <v>101</v>
      </c>
      <c r="J314" s="202">
        <v>0</v>
      </c>
      <c r="K314" s="202">
        <v>135</v>
      </c>
      <c r="L314" s="97">
        <v>135</v>
      </c>
      <c r="M314" s="202">
        <v>0</v>
      </c>
      <c r="N314" s="202">
        <v>126</v>
      </c>
      <c r="O314" s="97">
        <v>126</v>
      </c>
      <c r="P314" s="202">
        <v>0</v>
      </c>
      <c r="Q314" s="202">
        <v>137</v>
      </c>
      <c r="R314" s="97">
        <v>137</v>
      </c>
    </row>
    <row r="315" spans="1:18" x14ac:dyDescent="0.35">
      <c r="A315" s="97" t="s">
        <v>3590</v>
      </c>
      <c r="B315" s="97" t="s">
        <v>321</v>
      </c>
      <c r="C315" s="97" t="s">
        <v>3591</v>
      </c>
      <c r="D315" s="201">
        <v>0</v>
      </c>
      <c r="E315" s="201">
        <v>382</v>
      </c>
      <c r="F315" s="97">
        <v>382</v>
      </c>
      <c r="G315" s="201">
        <v>0</v>
      </c>
      <c r="H315" s="201">
        <v>347</v>
      </c>
      <c r="I315" s="97">
        <v>347</v>
      </c>
      <c r="J315" s="202">
        <v>0</v>
      </c>
      <c r="K315" s="202">
        <v>330</v>
      </c>
      <c r="L315" s="97">
        <v>330</v>
      </c>
      <c r="M315" s="202">
        <v>0</v>
      </c>
      <c r="N315" s="202">
        <v>313</v>
      </c>
      <c r="O315" s="97">
        <v>313</v>
      </c>
      <c r="P315" s="202">
        <v>0</v>
      </c>
      <c r="Q315" s="202">
        <v>363</v>
      </c>
      <c r="R315" s="97">
        <v>363</v>
      </c>
    </row>
    <row r="316" spans="1:18" x14ac:dyDescent="0.35">
      <c r="A316" s="97" t="s">
        <v>3592</v>
      </c>
      <c r="B316" s="97" t="s">
        <v>322</v>
      </c>
      <c r="C316" s="97" t="s">
        <v>3593</v>
      </c>
      <c r="D316" s="201">
        <v>0</v>
      </c>
      <c r="E316" s="201">
        <v>89</v>
      </c>
      <c r="F316" s="97">
        <v>89</v>
      </c>
      <c r="G316" s="201">
        <v>0</v>
      </c>
      <c r="H316" s="201">
        <v>95</v>
      </c>
      <c r="I316" s="97">
        <v>95</v>
      </c>
      <c r="J316" s="202">
        <v>0</v>
      </c>
      <c r="K316" s="202">
        <v>101</v>
      </c>
      <c r="L316" s="97">
        <v>101</v>
      </c>
      <c r="M316" s="202">
        <v>0</v>
      </c>
      <c r="N316" s="202">
        <v>104</v>
      </c>
      <c r="O316" s="97">
        <v>104</v>
      </c>
      <c r="P316" s="202">
        <v>0</v>
      </c>
      <c r="Q316" s="202">
        <v>101</v>
      </c>
      <c r="R316" s="97">
        <v>101</v>
      </c>
    </row>
    <row r="317" spans="1:18" x14ac:dyDescent="0.35">
      <c r="A317" s="97" t="s">
        <v>3594</v>
      </c>
      <c r="B317" s="97" t="s">
        <v>323</v>
      </c>
      <c r="C317" s="97" t="s">
        <v>3595</v>
      </c>
      <c r="D317" s="201">
        <v>0</v>
      </c>
      <c r="E317" s="201">
        <v>139</v>
      </c>
      <c r="F317" s="97">
        <v>139</v>
      </c>
      <c r="G317" s="201">
        <v>0</v>
      </c>
      <c r="H317" s="201">
        <v>142</v>
      </c>
      <c r="I317" s="97">
        <v>142</v>
      </c>
      <c r="J317" s="202">
        <v>0</v>
      </c>
      <c r="K317" s="202">
        <v>134</v>
      </c>
      <c r="L317" s="97">
        <v>134</v>
      </c>
      <c r="M317" s="202">
        <v>0</v>
      </c>
      <c r="N317" s="202">
        <v>164</v>
      </c>
      <c r="O317" s="97">
        <v>164</v>
      </c>
      <c r="P317" s="202">
        <v>0</v>
      </c>
      <c r="Q317" s="202">
        <v>131</v>
      </c>
      <c r="R317" s="97">
        <v>131</v>
      </c>
    </row>
    <row r="318" spans="1:18" x14ac:dyDescent="0.35">
      <c r="A318" s="97" t="s">
        <v>3596</v>
      </c>
      <c r="B318" s="97" t="s">
        <v>324</v>
      </c>
      <c r="C318" s="97" t="s">
        <v>3597</v>
      </c>
      <c r="D318" s="201">
        <v>0</v>
      </c>
      <c r="E318" s="201">
        <v>377</v>
      </c>
      <c r="F318" s="97">
        <v>377</v>
      </c>
      <c r="G318" s="201">
        <v>0</v>
      </c>
      <c r="H318" s="201">
        <v>383</v>
      </c>
      <c r="I318" s="97">
        <v>383</v>
      </c>
      <c r="J318" s="202">
        <v>0</v>
      </c>
      <c r="K318" s="202">
        <v>322</v>
      </c>
      <c r="L318" s="97">
        <v>322</v>
      </c>
      <c r="M318" s="202">
        <v>0</v>
      </c>
      <c r="N318" s="202">
        <v>367</v>
      </c>
      <c r="O318" s="97">
        <v>367</v>
      </c>
      <c r="P318" s="202">
        <v>0</v>
      </c>
      <c r="Q318" s="202">
        <v>318</v>
      </c>
      <c r="R318" s="97">
        <v>318</v>
      </c>
    </row>
    <row r="319" spans="1:18" x14ac:dyDescent="0.35">
      <c r="A319" s="97" t="s">
        <v>3598</v>
      </c>
      <c r="B319" s="97" t="s">
        <v>325</v>
      </c>
      <c r="C319" s="97" t="s">
        <v>3599</v>
      </c>
      <c r="D319" s="201">
        <v>0</v>
      </c>
      <c r="E319" s="201">
        <v>201</v>
      </c>
      <c r="F319" s="97">
        <v>201</v>
      </c>
      <c r="G319" s="201">
        <v>0</v>
      </c>
      <c r="H319" s="201">
        <v>222</v>
      </c>
      <c r="I319" s="97">
        <v>222</v>
      </c>
      <c r="J319" s="202">
        <v>0</v>
      </c>
      <c r="K319" s="202">
        <v>207</v>
      </c>
      <c r="L319" s="97">
        <v>207</v>
      </c>
      <c r="M319" s="202">
        <v>0</v>
      </c>
      <c r="N319" s="202">
        <v>206</v>
      </c>
      <c r="O319" s="97">
        <v>206</v>
      </c>
      <c r="P319" s="202">
        <v>0</v>
      </c>
      <c r="Q319" s="202">
        <v>207</v>
      </c>
      <c r="R319" s="97">
        <v>207</v>
      </c>
    </row>
    <row r="320" spans="1:18" x14ac:dyDescent="0.35">
      <c r="A320" s="97" t="s">
        <v>3600</v>
      </c>
      <c r="B320" s="97" t="s">
        <v>326</v>
      </c>
      <c r="C320" s="97" t="s">
        <v>3601</v>
      </c>
      <c r="D320" s="201">
        <v>0</v>
      </c>
      <c r="E320" s="201">
        <v>179</v>
      </c>
      <c r="F320" s="97">
        <v>179</v>
      </c>
      <c r="G320" s="201">
        <v>0</v>
      </c>
      <c r="H320" s="201">
        <v>202</v>
      </c>
      <c r="I320" s="97">
        <v>202</v>
      </c>
      <c r="J320" s="202">
        <v>0</v>
      </c>
      <c r="K320" s="202">
        <v>193</v>
      </c>
      <c r="L320" s="97">
        <v>193</v>
      </c>
      <c r="M320" s="202">
        <v>0</v>
      </c>
      <c r="N320" s="202">
        <v>193</v>
      </c>
      <c r="O320" s="97">
        <v>193</v>
      </c>
      <c r="P320" s="202">
        <v>0</v>
      </c>
      <c r="Q320" s="202">
        <v>207</v>
      </c>
      <c r="R320" s="97">
        <v>207</v>
      </c>
    </row>
    <row r="321" spans="1:18" x14ac:dyDescent="0.35">
      <c r="A321" s="97" t="s">
        <v>3602</v>
      </c>
      <c r="B321" s="97" t="s">
        <v>327</v>
      </c>
      <c r="C321" s="97" t="s">
        <v>3603</v>
      </c>
      <c r="D321" s="201">
        <v>0</v>
      </c>
      <c r="E321" s="201">
        <v>355</v>
      </c>
      <c r="F321" s="97">
        <v>355</v>
      </c>
      <c r="G321" s="201">
        <v>0</v>
      </c>
      <c r="H321" s="201">
        <v>377</v>
      </c>
      <c r="I321" s="97">
        <v>377</v>
      </c>
      <c r="J321" s="202">
        <v>0</v>
      </c>
      <c r="K321" s="202">
        <v>358</v>
      </c>
      <c r="L321" s="97">
        <v>358</v>
      </c>
      <c r="M321" s="202">
        <v>0</v>
      </c>
      <c r="N321" s="202">
        <v>379</v>
      </c>
      <c r="O321" s="97">
        <v>379</v>
      </c>
      <c r="P321" s="202">
        <v>0</v>
      </c>
      <c r="Q321" s="202">
        <v>409</v>
      </c>
      <c r="R321" s="97">
        <v>409</v>
      </c>
    </row>
    <row r="322" spans="1:18" x14ac:dyDescent="0.35">
      <c r="A322" s="97" t="s">
        <v>3604</v>
      </c>
      <c r="B322" s="97" t="s">
        <v>328</v>
      </c>
      <c r="C322" s="97" t="s">
        <v>3605</v>
      </c>
      <c r="D322" s="201">
        <v>0</v>
      </c>
      <c r="E322" s="201">
        <v>498</v>
      </c>
      <c r="F322" s="97">
        <v>498</v>
      </c>
      <c r="G322" s="201">
        <v>0</v>
      </c>
      <c r="H322" s="201">
        <v>468</v>
      </c>
      <c r="I322" s="97">
        <v>468</v>
      </c>
      <c r="J322" s="202">
        <v>0</v>
      </c>
      <c r="K322" s="202">
        <v>473</v>
      </c>
      <c r="L322" s="97">
        <v>473</v>
      </c>
      <c r="M322" s="202">
        <v>0</v>
      </c>
      <c r="N322" s="202">
        <v>511</v>
      </c>
      <c r="O322" s="97">
        <v>511</v>
      </c>
      <c r="P322" s="202">
        <v>0</v>
      </c>
      <c r="Q322" s="202">
        <v>444</v>
      </c>
      <c r="R322" s="97">
        <v>444</v>
      </c>
    </row>
    <row r="323" spans="1:18" x14ac:dyDescent="0.35">
      <c r="A323" s="97"/>
      <c r="B323" s="163" t="s">
        <v>329</v>
      </c>
      <c r="C323" s="97" t="s">
        <v>4381</v>
      </c>
      <c r="D323" s="201">
        <f>SUM(D324:D356)</f>
        <v>0</v>
      </c>
      <c r="E323" s="201">
        <f t="shared" ref="E323:R323" si="0">SUM(E324:E356)</f>
        <v>53989</v>
      </c>
      <c r="F323" s="201">
        <f t="shared" si="0"/>
        <v>53989</v>
      </c>
      <c r="G323" s="201">
        <f t="shared" si="0"/>
        <v>0</v>
      </c>
      <c r="H323" s="201">
        <f t="shared" si="0"/>
        <v>55259</v>
      </c>
      <c r="I323" s="201">
        <f t="shared" si="0"/>
        <v>55259</v>
      </c>
      <c r="J323" s="201">
        <f t="shared" si="0"/>
        <v>0</v>
      </c>
      <c r="K323" s="201">
        <f t="shared" si="0"/>
        <v>57451</v>
      </c>
      <c r="L323" s="201">
        <f t="shared" si="0"/>
        <v>57451</v>
      </c>
      <c r="M323" s="201">
        <f t="shared" si="0"/>
        <v>0</v>
      </c>
      <c r="N323" s="201">
        <f t="shared" si="0"/>
        <v>64284</v>
      </c>
      <c r="O323" s="201">
        <f t="shared" si="0"/>
        <v>64284</v>
      </c>
      <c r="P323" s="201">
        <f t="shared" si="0"/>
        <v>0</v>
      </c>
      <c r="Q323" s="201">
        <f t="shared" si="0"/>
        <v>65550</v>
      </c>
      <c r="R323" s="201">
        <f t="shared" si="0"/>
        <v>65550</v>
      </c>
    </row>
    <row r="324" spans="1:18" x14ac:dyDescent="0.35">
      <c r="A324" s="97" t="s">
        <v>3606</v>
      </c>
      <c r="B324" s="97" t="s">
        <v>4380</v>
      </c>
      <c r="C324" s="97" t="s">
        <v>3607</v>
      </c>
      <c r="D324" s="201">
        <v>0</v>
      </c>
      <c r="E324" s="201">
        <v>1453</v>
      </c>
      <c r="F324" s="97">
        <v>1453</v>
      </c>
      <c r="G324" s="201">
        <v>0</v>
      </c>
      <c r="H324" s="201">
        <v>1054</v>
      </c>
      <c r="I324" s="97">
        <v>1054</v>
      </c>
      <c r="J324" s="202">
        <v>0</v>
      </c>
      <c r="K324" s="202">
        <v>1098</v>
      </c>
      <c r="L324" s="97">
        <v>1098</v>
      </c>
      <c r="M324" s="202">
        <v>0</v>
      </c>
      <c r="N324" s="202">
        <v>1020</v>
      </c>
      <c r="O324" s="97">
        <v>1020</v>
      </c>
      <c r="P324" s="202">
        <v>0</v>
      </c>
      <c r="Q324" s="202">
        <v>723</v>
      </c>
      <c r="R324" s="97">
        <v>723</v>
      </c>
    </row>
    <row r="325" spans="1:18" x14ac:dyDescent="0.35">
      <c r="A325" s="97" t="s">
        <v>3608</v>
      </c>
      <c r="B325" s="97" t="s">
        <v>1816</v>
      </c>
      <c r="C325" s="97" t="s">
        <v>3609</v>
      </c>
      <c r="D325" s="201">
        <v>0</v>
      </c>
      <c r="E325" s="201">
        <v>601</v>
      </c>
      <c r="F325" s="97">
        <v>601</v>
      </c>
      <c r="G325" s="201">
        <v>0</v>
      </c>
      <c r="H325" s="201">
        <v>683</v>
      </c>
      <c r="I325" s="97">
        <v>683</v>
      </c>
      <c r="J325" s="202">
        <v>0</v>
      </c>
      <c r="K325" s="202">
        <v>724</v>
      </c>
      <c r="L325" s="97">
        <v>724</v>
      </c>
      <c r="M325" s="202">
        <v>0</v>
      </c>
      <c r="N325" s="202">
        <v>799</v>
      </c>
      <c r="O325" s="97">
        <v>799</v>
      </c>
      <c r="P325" s="202">
        <v>0</v>
      </c>
      <c r="Q325" s="202">
        <v>796</v>
      </c>
      <c r="R325" s="97">
        <v>796</v>
      </c>
    </row>
    <row r="326" spans="1:18" x14ac:dyDescent="0.35">
      <c r="A326" s="97" t="s">
        <v>3610</v>
      </c>
      <c r="B326" s="97" t="s">
        <v>1819</v>
      </c>
      <c r="C326" s="97" t="s">
        <v>3611</v>
      </c>
      <c r="D326" s="201">
        <v>0</v>
      </c>
      <c r="E326" s="201">
        <v>2397</v>
      </c>
      <c r="F326" s="97">
        <v>2397</v>
      </c>
      <c r="G326" s="201">
        <v>0</v>
      </c>
      <c r="H326" s="201">
        <v>2495</v>
      </c>
      <c r="I326" s="97">
        <v>2495</v>
      </c>
      <c r="J326" s="202">
        <v>0</v>
      </c>
      <c r="K326" s="202">
        <v>2695</v>
      </c>
      <c r="L326" s="97">
        <v>2695</v>
      </c>
      <c r="M326" s="202">
        <v>0</v>
      </c>
      <c r="N326" s="202">
        <v>3105</v>
      </c>
      <c r="O326" s="97">
        <v>3105</v>
      </c>
      <c r="P326" s="202">
        <v>0</v>
      </c>
      <c r="Q326" s="202">
        <v>3035</v>
      </c>
      <c r="R326" s="97">
        <v>3035</v>
      </c>
    </row>
    <row r="327" spans="1:18" x14ac:dyDescent="0.35">
      <c r="A327" s="97" t="s">
        <v>3612</v>
      </c>
      <c r="B327" s="97" t="s">
        <v>1821</v>
      </c>
      <c r="C327" s="97" t="s">
        <v>3613</v>
      </c>
      <c r="D327" s="201">
        <v>0</v>
      </c>
      <c r="E327" s="201">
        <v>1093</v>
      </c>
      <c r="F327" s="97">
        <v>1093</v>
      </c>
      <c r="G327" s="201">
        <v>0</v>
      </c>
      <c r="H327" s="201">
        <v>1063</v>
      </c>
      <c r="I327" s="97">
        <v>1063</v>
      </c>
      <c r="J327" s="202">
        <v>0</v>
      </c>
      <c r="K327" s="202">
        <v>1159</v>
      </c>
      <c r="L327" s="97">
        <v>1159</v>
      </c>
      <c r="M327" s="202">
        <v>0</v>
      </c>
      <c r="N327" s="202">
        <v>1374</v>
      </c>
      <c r="O327" s="97">
        <v>1374</v>
      </c>
      <c r="P327" s="202">
        <v>0</v>
      </c>
      <c r="Q327" s="202">
        <v>1337</v>
      </c>
      <c r="R327" s="97">
        <v>1337</v>
      </c>
    </row>
    <row r="328" spans="1:18" x14ac:dyDescent="0.35">
      <c r="A328" s="97" t="s">
        <v>3614</v>
      </c>
      <c r="B328" s="97" t="s">
        <v>1823</v>
      </c>
      <c r="C328" s="97" t="s">
        <v>3615</v>
      </c>
      <c r="D328" s="201">
        <v>0</v>
      </c>
      <c r="E328" s="201">
        <v>613</v>
      </c>
      <c r="F328" s="97">
        <v>613</v>
      </c>
      <c r="G328" s="201">
        <v>0</v>
      </c>
      <c r="H328" s="201">
        <v>675</v>
      </c>
      <c r="I328" s="97">
        <v>675</v>
      </c>
      <c r="J328" s="202">
        <v>0</v>
      </c>
      <c r="K328" s="202">
        <v>701</v>
      </c>
      <c r="L328" s="97">
        <v>701</v>
      </c>
      <c r="M328" s="202">
        <v>0</v>
      </c>
      <c r="N328" s="202">
        <v>761</v>
      </c>
      <c r="O328" s="97">
        <v>761</v>
      </c>
      <c r="P328" s="202">
        <v>0</v>
      </c>
      <c r="Q328" s="202">
        <v>773</v>
      </c>
      <c r="R328" s="97">
        <v>773</v>
      </c>
    </row>
    <row r="329" spans="1:18" x14ac:dyDescent="0.35">
      <c r="A329" s="97" t="s">
        <v>3616</v>
      </c>
      <c r="B329" s="97" t="s">
        <v>1825</v>
      </c>
      <c r="C329" s="97" t="s">
        <v>3617</v>
      </c>
      <c r="D329" s="201">
        <v>0</v>
      </c>
      <c r="E329" s="201">
        <v>447</v>
      </c>
      <c r="F329" s="97">
        <v>447</v>
      </c>
      <c r="G329" s="201">
        <v>0</v>
      </c>
      <c r="H329" s="201">
        <v>473</v>
      </c>
      <c r="I329" s="97">
        <v>473</v>
      </c>
      <c r="J329" s="202">
        <v>0</v>
      </c>
      <c r="K329" s="202">
        <v>477</v>
      </c>
      <c r="L329" s="97">
        <v>477</v>
      </c>
      <c r="M329" s="202">
        <v>0</v>
      </c>
      <c r="N329" s="202">
        <v>574</v>
      </c>
      <c r="O329" s="97">
        <v>574</v>
      </c>
      <c r="P329" s="202">
        <v>0</v>
      </c>
      <c r="Q329" s="202">
        <v>604</v>
      </c>
      <c r="R329" s="97">
        <v>604</v>
      </c>
    </row>
    <row r="330" spans="1:18" x14ac:dyDescent="0.35">
      <c r="A330" s="97" t="s">
        <v>3618</v>
      </c>
      <c r="B330" s="97" t="s">
        <v>1827</v>
      </c>
      <c r="C330" s="97" t="s">
        <v>3619</v>
      </c>
      <c r="D330" s="201">
        <v>0</v>
      </c>
      <c r="E330" s="201">
        <v>1187</v>
      </c>
      <c r="F330" s="97">
        <v>1187</v>
      </c>
      <c r="G330" s="201">
        <v>0</v>
      </c>
      <c r="H330" s="201">
        <v>1197</v>
      </c>
      <c r="I330" s="97">
        <v>1197</v>
      </c>
      <c r="J330" s="202">
        <v>0</v>
      </c>
      <c r="K330" s="202">
        <v>1292</v>
      </c>
      <c r="L330" s="97">
        <v>1292</v>
      </c>
      <c r="M330" s="202">
        <v>0</v>
      </c>
      <c r="N330" s="202">
        <v>1387</v>
      </c>
      <c r="O330" s="97">
        <v>1387</v>
      </c>
      <c r="P330" s="202">
        <v>0</v>
      </c>
      <c r="Q330" s="202">
        <v>1472</v>
      </c>
      <c r="R330" s="97">
        <v>1472</v>
      </c>
    </row>
    <row r="331" spans="1:18" x14ac:dyDescent="0.35">
      <c r="A331" s="97" t="s">
        <v>3620</v>
      </c>
      <c r="B331" s="97" t="s">
        <v>1829</v>
      </c>
      <c r="C331" s="97" t="s">
        <v>3621</v>
      </c>
      <c r="D331" s="201">
        <v>0</v>
      </c>
      <c r="E331" s="201">
        <v>748</v>
      </c>
      <c r="F331" s="97">
        <v>748</v>
      </c>
      <c r="G331" s="201">
        <v>0</v>
      </c>
      <c r="H331" s="201">
        <v>801</v>
      </c>
      <c r="I331" s="97">
        <v>801</v>
      </c>
      <c r="J331" s="202">
        <v>0</v>
      </c>
      <c r="K331" s="202">
        <v>831</v>
      </c>
      <c r="L331" s="97">
        <v>831</v>
      </c>
      <c r="M331" s="202">
        <v>0</v>
      </c>
      <c r="N331" s="202">
        <v>1011</v>
      </c>
      <c r="O331" s="97">
        <v>1011</v>
      </c>
      <c r="P331" s="202">
        <v>0</v>
      </c>
      <c r="Q331" s="202">
        <v>1019</v>
      </c>
      <c r="R331" s="97">
        <v>1019</v>
      </c>
    </row>
    <row r="332" spans="1:18" x14ac:dyDescent="0.35">
      <c r="A332" s="97" t="s">
        <v>3622</v>
      </c>
      <c r="B332" s="97" t="s">
        <v>1831</v>
      </c>
      <c r="C332" s="97" t="s">
        <v>3623</v>
      </c>
      <c r="D332" s="201">
        <v>0</v>
      </c>
      <c r="E332" s="201">
        <v>1503</v>
      </c>
      <c r="F332" s="97">
        <v>1503</v>
      </c>
      <c r="G332" s="201">
        <v>0</v>
      </c>
      <c r="H332" s="201">
        <v>1485</v>
      </c>
      <c r="I332" s="97">
        <v>1485</v>
      </c>
      <c r="J332" s="202">
        <v>0</v>
      </c>
      <c r="K332" s="202">
        <v>1534</v>
      </c>
      <c r="L332" s="97">
        <v>1534</v>
      </c>
      <c r="M332" s="202">
        <v>0</v>
      </c>
      <c r="N332" s="202">
        <v>1800</v>
      </c>
      <c r="O332" s="97">
        <v>1800</v>
      </c>
      <c r="P332" s="202">
        <v>0</v>
      </c>
      <c r="Q332" s="202">
        <v>1853</v>
      </c>
      <c r="R332" s="97">
        <v>1853</v>
      </c>
    </row>
    <row r="333" spans="1:18" x14ac:dyDescent="0.35">
      <c r="A333" s="97" t="s">
        <v>3624</v>
      </c>
      <c r="B333" s="97" t="s">
        <v>1833</v>
      </c>
      <c r="C333" s="97" t="s">
        <v>3625</v>
      </c>
      <c r="D333" s="201">
        <v>0</v>
      </c>
      <c r="E333" s="201">
        <v>1648</v>
      </c>
      <c r="F333" s="97">
        <v>1648</v>
      </c>
      <c r="G333" s="201">
        <v>0</v>
      </c>
      <c r="H333" s="201">
        <v>1694</v>
      </c>
      <c r="I333" s="97">
        <v>1694</v>
      </c>
      <c r="J333" s="202">
        <v>0</v>
      </c>
      <c r="K333" s="202">
        <v>1656</v>
      </c>
      <c r="L333" s="97">
        <v>1656</v>
      </c>
      <c r="M333" s="202">
        <v>0</v>
      </c>
      <c r="N333" s="202">
        <v>2183</v>
      </c>
      <c r="O333" s="97">
        <v>2183</v>
      </c>
      <c r="P333" s="202">
        <v>0</v>
      </c>
      <c r="Q333" s="202">
        <v>2391</v>
      </c>
      <c r="R333" s="97">
        <v>2391</v>
      </c>
    </row>
    <row r="334" spans="1:18" x14ac:dyDescent="0.35">
      <c r="A334" s="97" t="s">
        <v>3626</v>
      </c>
      <c r="B334" s="97" t="s">
        <v>1835</v>
      </c>
      <c r="C334" s="97" t="s">
        <v>3627</v>
      </c>
      <c r="D334" s="201">
        <v>0</v>
      </c>
      <c r="E334" s="201">
        <v>2633</v>
      </c>
      <c r="F334" s="97">
        <v>2633</v>
      </c>
      <c r="G334" s="201">
        <v>0</v>
      </c>
      <c r="H334" s="201">
        <v>2820</v>
      </c>
      <c r="I334" s="97">
        <v>2820</v>
      </c>
      <c r="J334" s="202">
        <v>0</v>
      </c>
      <c r="K334" s="202">
        <v>3018</v>
      </c>
      <c r="L334" s="97">
        <v>3018</v>
      </c>
      <c r="M334" s="202">
        <v>0</v>
      </c>
      <c r="N334" s="202">
        <v>3475</v>
      </c>
      <c r="O334" s="97">
        <v>3475</v>
      </c>
      <c r="P334" s="202">
        <v>0</v>
      </c>
      <c r="Q334" s="202">
        <v>3676</v>
      </c>
      <c r="R334" s="97">
        <v>3676</v>
      </c>
    </row>
    <row r="335" spans="1:18" x14ac:dyDescent="0.35">
      <c r="A335" s="97" t="s">
        <v>3628</v>
      </c>
      <c r="B335" s="97" t="s">
        <v>1837</v>
      </c>
      <c r="C335" s="97" t="s">
        <v>3629</v>
      </c>
      <c r="D335" s="201">
        <v>0</v>
      </c>
      <c r="E335" s="201">
        <v>2243</v>
      </c>
      <c r="F335" s="97">
        <v>2243</v>
      </c>
      <c r="G335" s="201">
        <v>0</v>
      </c>
      <c r="H335" s="201">
        <v>2249</v>
      </c>
      <c r="I335" s="97">
        <v>2249</v>
      </c>
      <c r="J335" s="202">
        <v>0</v>
      </c>
      <c r="K335" s="202">
        <v>2271</v>
      </c>
      <c r="L335" s="97">
        <v>2271</v>
      </c>
      <c r="M335" s="202">
        <v>0</v>
      </c>
      <c r="N335" s="202">
        <v>2610</v>
      </c>
      <c r="O335" s="97">
        <v>2610</v>
      </c>
      <c r="P335" s="202">
        <v>0</v>
      </c>
      <c r="Q335" s="202">
        <v>2851</v>
      </c>
      <c r="R335" s="97">
        <v>2851</v>
      </c>
    </row>
    <row r="336" spans="1:18" x14ac:dyDescent="0.35">
      <c r="A336" s="97" t="s">
        <v>3630</v>
      </c>
      <c r="B336" s="97" t="s">
        <v>1839</v>
      </c>
      <c r="C336" s="97" t="s">
        <v>3631</v>
      </c>
      <c r="D336" s="201">
        <v>0</v>
      </c>
      <c r="E336" s="201">
        <v>1109</v>
      </c>
      <c r="F336" s="97">
        <v>1109</v>
      </c>
      <c r="G336" s="201">
        <v>0</v>
      </c>
      <c r="H336" s="201">
        <v>1240</v>
      </c>
      <c r="I336" s="97">
        <v>1240</v>
      </c>
      <c r="J336" s="202">
        <v>0</v>
      </c>
      <c r="K336" s="202">
        <v>1203</v>
      </c>
      <c r="L336" s="97">
        <v>1203</v>
      </c>
      <c r="M336" s="202">
        <v>0</v>
      </c>
      <c r="N336" s="202">
        <v>1481</v>
      </c>
      <c r="O336" s="97">
        <v>1481</v>
      </c>
      <c r="P336" s="202">
        <v>0</v>
      </c>
      <c r="Q336" s="202">
        <v>1570</v>
      </c>
      <c r="R336" s="97">
        <v>1570</v>
      </c>
    </row>
    <row r="337" spans="1:18" x14ac:dyDescent="0.35">
      <c r="A337" s="97" t="s">
        <v>3632</v>
      </c>
      <c r="B337" s="97" t="s">
        <v>1841</v>
      </c>
      <c r="C337" s="97" t="s">
        <v>3633</v>
      </c>
      <c r="D337" s="201">
        <v>0</v>
      </c>
      <c r="E337" s="201">
        <v>953</v>
      </c>
      <c r="F337" s="97">
        <v>953</v>
      </c>
      <c r="G337" s="201">
        <v>0</v>
      </c>
      <c r="H337" s="201">
        <v>1007</v>
      </c>
      <c r="I337" s="97">
        <v>1007</v>
      </c>
      <c r="J337" s="202">
        <v>0</v>
      </c>
      <c r="K337" s="202">
        <v>1049</v>
      </c>
      <c r="L337" s="97">
        <v>1049</v>
      </c>
      <c r="M337" s="202">
        <v>0</v>
      </c>
      <c r="N337" s="202">
        <v>1061</v>
      </c>
      <c r="O337" s="97">
        <v>1061</v>
      </c>
      <c r="P337" s="202">
        <v>0</v>
      </c>
      <c r="Q337" s="202">
        <v>1155</v>
      </c>
      <c r="R337" s="97">
        <v>1155</v>
      </c>
    </row>
    <row r="338" spans="1:18" x14ac:dyDescent="0.35">
      <c r="A338" s="97" t="s">
        <v>3634</v>
      </c>
      <c r="B338" s="97" t="s">
        <v>1843</v>
      </c>
      <c r="C338" s="97" t="s">
        <v>3635</v>
      </c>
      <c r="D338" s="201">
        <v>0</v>
      </c>
      <c r="E338" s="201">
        <v>926</v>
      </c>
      <c r="F338" s="97">
        <v>926</v>
      </c>
      <c r="G338" s="201">
        <v>0</v>
      </c>
      <c r="H338" s="201">
        <v>932</v>
      </c>
      <c r="I338" s="97">
        <v>932</v>
      </c>
      <c r="J338" s="202">
        <v>0</v>
      </c>
      <c r="K338" s="202">
        <v>1078</v>
      </c>
      <c r="L338" s="97">
        <v>1078</v>
      </c>
      <c r="M338" s="202">
        <v>0</v>
      </c>
      <c r="N338" s="202">
        <v>1157</v>
      </c>
      <c r="O338" s="97">
        <v>1157</v>
      </c>
      <c r="P338" s="202">
        <v>0</v>
      </c>
      <c r="Q338" s="202">
        <v>1174</v>
      </c>
      <c r="R338" s="97">
        <v>1174</v>
      </c>
    </row>
    <row r="339" spans="1:18" x14ac:dyDescent="0.35">
      <c r="A339" s="97" t="s">
        <v>3636</v>
      </c>
      <c r="B339" s="97" t="s">
        <v>1845</v>
      </c>
      <c r="C339" s="97" t="s">
        <v>3637</v>
      </c>
      <c r="D339" s="201">
        <v>0</v>
      </c>
      <c r="E339" s="201">
        <v>2297</v>
      </c>
      <c r="F339" s="97">
        <v>2297</v>
      </c>
      <c r="G339" s="201">
        <v>0</v>
      </c>
      <c r="H339" s="201">
        <v>2346</v>
      </c>
      <c r="I339" s="97">
        <v>2346</v>
      </c>
      <c r="J339" s="202">
        <v>0</v>
      </c>
      <c r="K339" s="202">
        <v>2555</v>
      </c>
      <c r="L339" s="97">
        <v>2555</v>
      </c>
      <c r="M339" s="202">
        <v>0</v>
      </c>
      <c r="N339" s="202">
        <v>2856</v>
      </c>
      <c r="O339" s="97">
        <v>2856</v>
      </c>
      <c r="P339" s="202">
        <v>0</v>
      </c>
      <c r="Q339" s="202">
        <v>2995</v>
      </c>
      <c r="R339" s="97">
        <v>2995</v>
      </c>
    </row>
    <row r="340" spans="1:18" x14ac:dyDescent="0.35">
      <c r="A340" s="97" t="s">
        <v>3638</v>
      </c>
      <c r="B340" s="97" t="s">
        <v>1847</v>
      </c>
      <c r="C340" s="97" t="s">
        <v>3639</v>
      </c>
      <c r="D340" s="201">
        <v>0</v>
      </c>
      <c r="E340" s="201">
        <v>431</v>
      </c>
      <c r="F340" s="97">
        <v>431</v>
      </c>
      <c r="G340" s="201">
        <v>0</v>
      </c>
      <c r="H340" s="201">
        <v>424</v>
      </c>
      <c r="I340" s="97">
        <v>424</v>
      </c>
      <c r="J340" s="202">
        <v>0</v>
      </c>
      <c r="K340" s="202">
        <v>433</v>
      </c>
      <c r="L340" s="97">
        <v>433</v>
      </c>
      <c r="M340" s="202">
        <v>0</v>
      </c>
      <c r="N340" s="202">
        <v>449</v>
      </c>
      <c r="O340" s="97">
        <v>449</v>
      </c>
      <c r="P340" s="202">
        <v>0</v>
      </c>
      <c r="Q340" s="202">
        <v>462</v>
      </c>
      <c r="R340" s="97">
        <v>462</v>
      </c>
    </row>
    <row r="341" spans="1:18" x14ac:dyDescent="0.35">
      <c r="A341" s="97" t="s">
        <v>3640</v>
      </c>
      <c r="B341" s="97" t="s">
        <v>1849</v>
      </c>
      <c r="C341" s="97" t="s">
        <v>3641</v>
      </c>
      <c r="D341" s="201">
        <v>0</v>
      </c>
      <c r="E341" s="201">
        <v>1019</v>
      </c>
      <c r="F341" s="97">
        <v>1019</v>
      </c>
      <c r="G341" s="201">
        <v>0</v>
      </c>
      <c r="H341" s="201">
        <v>1018</v>
      </c>
      <c r="I341" s="97">
        <v>1018</v>
      </c>
      <c r="J341" s="202">
        <v>0</v>
      </c>
      <c r="K341" s="202">
        <v>1001</v>
      </c>
      <c r="L341" s="97">
        <v>1001</v>
      </c>
      <c r="M341" s="202">
        <v>0</v>
      </c>
      <c r="N341" s="202">
        <v>1158</v>
      </c>
      <c r="O341" s="97">
        <v>1158</v>
      </c>
      <c r="P341" s="202">
        <v>0</v>
      </c>
      <c r="Q341" s="202">
        <v>1155</v>
      </c>
      <c r="R341" s="97">
        <v>1155</v>
      </c>
    </row>
    <row r="342" spans="1:18" x14ac:dyDescent="0.35">
      <c r="A342" s="97" t="s">
        <v>3642</v>
      </c>
      <c r="B342" s="97" t="s">
        <v>1851</v>
      </c>
      <c r="C342" s="97" t="s">
        <v>3643</v>
      </c>
      <c r="D342" s="201">
        <v>0</v>
      </c>
      <c r="E342" s="201">
        <v>679</v>
      </c>
      <c r="F342" s="97">
        <v>679</v>
      </c>
      <c r="G342" s="201">
        <v>0</v>
      </c>
      <c r="H342" s="201">
        <v>681</v>
      </c>
      <c r="I342" s="97">
        <v>681</v>
      </c>
      <c r="J342" s="202">
        <v>0</v>
      </c>
      <c r="K342" s="202">
        <v>757</v>
      </c>
      <c r="L342" s="97">
        <v>757</v>
      </c>
      <c r="M342" s="202">
        <v>0</v>
      </c>
      <c r="N342" s="202">
        <v>778</v>
      </c>
      <c r="O342" s="97">
        <v>778</v>
      </c>
      <c r="P342" s="202">
        <v>0</v>
      </c>
      <c r="Q342" s="202">
        <v>889</v>
      </c>
      <c r="R342" s="97">
        <v>889</v>
      </c>
    </row>
    <row r="343" spans="1:18" x14ac:dyDescent="0.35">
      <c r="A343" s="97" t="s">
        <v>3644</v>
      </c>
      <c r="B343" s="97" t="s">
        <v>1853</v>
      </c>
      <c r="C343" s="97" t="s">
        <v>3645</v>
      </c>
      <c r="D343" s="201">
        <v>0</v>
      </c>
      <c r="E343" s="201">
        <v>1207</v>
      </c>
      <c r="F343" s="97">
        <v>1207</v>
      </c>
      <c r="G343" s="201">
        <v>0</v>
      </c>
      <c r="H343" s="201">
        <v>1304</v>
      </c>
      <c r="I343" s="97">
        <v>1304</v>
      </c>
      <c r="J343" s="202">
        <v>0</v>
      </c>
      <c r="K343" s="202">
        <v>1169</v>
      </c>
      <c r="L343" s="97">
        <v>1169</v>
      </c>
      <c r="M343" s="202">
        <v>0</v>
      </c>
      <c r="N343" s="202">
        <v>1415</v>
      </c>
      <c r="O343" s="97">
        <v>1415</v>
      </c>
      <c r="P343" s="202">
        <v>0</v>
      </c>
      <c r="Q343" s="202">
        <v>1478</v>
      </c>
      <c r="R343" s="97">
        <v>1478</v>
      </c>
    </row>
    <row r="344" spans="1:18" x14ac:dyDescent="0.35">
      <c r="A344" s="97" t="s">
        <v>3646</v>
      </c>
      <c r="B344" s="97" t="s">
        <v>1855</v>
      </c>
      <c r="C344" s="97" t="s">
        <v>3647</v>
      </c>
      <c r="D344" s="201">
        <v>0</v>
      </c>
      <c r="E344" s="201">
        <v>3180</v>
      </c>
      <c r="F344" s="97">
        <v>3180</v>
      </c>
      <c r="G344" s="201">
        <v>0</v>
      </c>
      <c r="H344" s="201">
        <v>3363</v>
      </c>
      <c r="I344" s="97">
        <v>3363</v>
      </c>
      <c r="J344" s="202">
        <v>0</v>
      </c>
      <c r="K344" s="202">
        <v>3661</v>
      </c>
      <c r="L344" s="97">
        <v>3661</v>
      </c>
      <c r="M344" s="202">
        <v>0</v>
      </c>
      <c r="N344" s="202">
        <v>3893</v>
      </c>
      <c r="O344" s="97">
        <v>3893</v>
      </c>
      <c r="P344" s="202">
        <v>0</v>
      </c>
      <c r="Q344" s="202">
        <v>3888</v>
      </c>
      <c r="R344" s="97">
        <v>3888</v>
      </c>
    </row>
    <row r="345" spans="1:18" x14ac:dyDescent="0.35">
      <c r="A345" s="97" t="s">
        <v>3648</v>
      </c>
      <c r="B345" s="97" t="s">
        <v>1857</v>
      </c>
      <c r="C345" s="97" t="s">
        <v>3649</v>
      </c>
      <c r="D345" s="201">
        <v>0</v>
      </c>
      <c r="E345" s="201">
        <v>1863</v>
      </c>
      <c r="F345" s="97">
        <v>1863</v>
      </c>
      <c r="G345" s="201">
        <v>0</v>
      </c>
      <c r="H345" s="201">
        <v>1874</v>
      </c>
      <c r="I345" s="97">
        <v>1874</v>
      </c>
      <c r="J345" s="202">
        <v>0</v>
      </c>
      <c r="K345" s="202">
        <v>1912</v>
      </c>
      <c r="L345" s="97">
        <v>1912</v>
      </c>
      <c r="M345" s="202">
        <v>0</v>
      </c>
      <c r="N345" s="202">
        <v>2195</v>
      </c>
      <c r="O345" s="97">
        <v>2195</v>
      </c>
      <c r="P345" s="202">
        <v>0</v>
      </c>
      <c r="Q345" s="202">
        <v>2122</v>
      </c>
      <c r="R345" s="97">
        <v>2122</v>
      </c>
    </row>
    <row r="346" spans="1:18" x14ac:dyDescent="0.35">
      <c r="A346" s="97" t="s">
        <v>3650</v>
      </c>
      <c r="B346" s="97" t="s">
        <v>1859</v>
      </c>
      <c r="C346" s="97" t="s">
        <v>3651</v>
      </c>
      <c r="D346" s="201">
        <v>0</v>
      </c>
      <c r="E346" s="201">
        <v>2173</v>
      </c>
      <c r="F346" s="97">
        <v>2173</v>
      </c>
      <c r="G346" s="201">
        <v>0</v>
      </c>
      <c r="H346" s="201">
        <v>2111</v>
      </c>
      <c r="I346" s="97">
        <v>2111</v>
      </c>
      <c r="J346" s="202">
        <v>0</v>
      </c>
      <c r="K346" s="202">
        <v>2247</v>
      </c>
      <c r="L346" s="97">
        <v>2247</v>
      </c>
      <c r="M346" s="202">
        <v>0</v>
      </c>
      <c r="N346" s="202">
        <v>2516</v>
      </c>
      <c r="O346" s="97">
        <v>2516</v>
      </c>
      <c r="P346" s="202">
        <v>0</v>
      </c>
      <c r="Q346" s="202">
        <v>2518</v>
      </c>
      <c r="R346" s="97">
        <v>2518</v>
      </c>
    </row>
    <row r="347" spans="1:18" x14ac:dyDescent="0.35">
      <c r="A347" s="97" t="s">
        <v>3652</v>
      </c>
      <c r="B347" s="97" t="s">
        <v>1861</v>
      </c>
      <c r="C347" s="97" t="s">
        <v>3653</v>
      </c>
      <c r="D347" s="201">
        <v>0</v>
      </c>
      <c r="E347" s="201">
        <v>522</v>
      </c>
      <c r="F347" s="97">
        <v>522</v>
      </c>
      <c r="G347" s="201">
        <v>0</v>
      </c>
      <c r="H347" s="201">
        <v>515</v>
      </c>
      <c r="I347" s="97">
        <v>515</v>
      </c>
      <c r="J347" s="202">
        <v>0</v>
      </c>
      <c r="K347" s="202">
        <v>550</v>
      </c>
      <c r="L347" s="97">
        <v>550</v>
      </c>
      <c r="M347" s="202">
        <v>0</v>
      </c>
      <c r="N347" s="202">
        <v>598</v>
      </c>
      <c r="O347" s="97">
        <v>598</v>
      </c>
      <c r="P347" s="202">
        <v>0</v>
      </c>
      <c r="Q347" s="202">
        <v>601</v>
      </c>
      <c r="R347" s="97">
        <v>601</v>
      </c>
    </row>
    <row r="348" spans="1:18" x14ac:dyDescent="0.35">
      <c r="A348" s="97" t="s">
        <v>3654</v>
      </c>
      <c r="B348" s="97" t="s">
        <v>1879</v>
      </c>
      <c r="C348" s="97" t="s">
        <v>3655</v>
      </c>
      <c r="D348" s="201">
        <v>0</v>
      </c>
      <c r="E348" s="201">
        <v>576</v>
      </c>
      <c r="F348" s="97">
        <v>576</v>
      </c>
      <c r="G348" s="201">
        <v>0</v>
      </c>
      <c r="H348" s="201">
        <v>598</v>
      </c>
      <c r="I348" s="97">
        <v>598</v>
      </c>
      <c r="J348" s="202">
        <v>0</v>
      </c>
      <c r="K348" s="202">
        <v>528</v>
      </c>
      <c r="L348" s="97">
        <v>528</v>
      </c>
      <c r="M348" s="202">
        <v>0</v>
      </c>
      <c r="N348" s="202">
        <v>648</v>
      </c>
      <c r="O348" s="97">
        <v>648</v>
      </c>
      <c r="P348" s="202">
        <v>0</v>
      </c>
      <c r="Q348" s="202">
        <v>625</v>
      </c>
      <c r="R348" s="97">
        <v>625</v>
      </c>
    </row>
    <row r="349" spans="1:18" x14ac:dyDescent="0.35">
      <c r="A349" s="97" t="s">
        <v>3656</v>
      </c>
      <c r="B349" s="97" t="s">
        <v>1863</v>
      </c>
      <c r="C349" s="97" t="s">
        <v>3657</v>
      </c>
      <c r="D349" s="201">
        <v>0</v>
      </c>
      <c r="E349" s="201">
        <v>3559</v>
      </c>
      <c r="F349" s="97">
        <v>3559</v>
      </c>
      <c r="G349" s="201">
        <v>0</v>
      </c>
      <c r="H349" s="201">
        <v>3722</v>
      </c>
      <c r="I349" s="97">
        <v>3722</v>
      </c>
      <c r="J349" s="202">
        <v>0</v>
      </c>
      <c r="K349" s="202">
        <v>4033</v>
      </c>
      <c r="L349" s="97">
        <v>4033</v>
      </c>
      <c r="M349" s="202">
        <v>0</v>
      </c>
      <c r="N349" s="202">
        <v>4351</v>
      </c>
      <c r="O349" s="97">
        <v>4351</v>
      </c>
      <c r="P349" s="202">
        <v>0</v>
      </c>
      <c r="Q349" s="202">
        <v>4512</v>
      </c>
      <c r="R349" s="97">
        <v>4512</v>
      </c>
    </row>
    <row r="350" spans="1:18" x14ac:dyDescent="0.35">
      <c r="A350" s="97" t="s">
        <v>3658</v>
      </c>
      <c r="B350" s="97" t="s">
        <v>1865</v>
      </c>
      <c r="C350" s="97" t="s">
        <v>3659</v>
      </c>
      <c r="D350" s="201">
        <v>0</v>
      </c>
      <c r="E350" s="201">
        <v>2448</v>
      </c>
      <c r="F350" s="97">
        <v>2448</v>
      </c>
      <c r="G350" s="201">
        <v>0</v>
      </c>
      <c r="H350" s="201">
        <v>2590</v>
      </c>
      <c r="I350" s="97">
        <v>2590</v>
      </c>
      <c r="J350" s="202">
        <v>0</v>
      </c>
      <c r="K350" s="202">
        <v>2668</v>
      </c>
      <c r="L350" s="97">
        <v>2668</v>
      </c>
      <c r="M350" s="202">
        <v>0</v>
      </c>
      <c r="N350" s="202">
        <v>2846</v>
      </c>
      <c r="O350" s="97">
        <v>2846</v>
      </c>
      <c r="P350" s="202">
        <v>0</v>
      </c>
      <c r="Q350" s="202">
        <v>2838</v>
      </c>
      <c r="R350" s="97">
        <v>2838</v>
      </c>
    </row>
    <row r="351" spans="1:18" x14ac:dyDescent="0.35">
      <c r="A351" s="97" t="s">
        <v>3660</v>
      </c>
      <c r="B351" s="97" t="s">
        <v>1867</v>
      </c>
      <c r="C351" s="97" t="s">
        <v>3661</v>
      </c>
      <c r="D351" s="201">
        <v>0</v>
      </c>
      <c r="E351" s="201">
        <v>1501</v>
      </c>
      <c r="F351" s="97">
        <v>1501</v>
      </c>
      <c r="G351" s="201">
        <v>0</v>
      </c>
      <c r="H351" s="201">
        <v>1625</v>
      </c>
      <c r="I351" s="97">
        <v>1625</v>
      </c>
      <c r="J351" s="202">
        <v>0</v>
      </c>
      <c r="K351" s="202">
        <v>1670</v>
      </c>
      <c r="L351" s="97">
        <v>1670</v>
      </c>
      <c r="M351" s="202">
        <v>0</v>
      </c>
      <c r="N351" s="202">
        <v>1778</v>
      </c>
      <c r="O351" s="97">
        <v>1778</v>
      </c>
      <c r="P351" s="202">
        <v>0</v>
      </c>
      <c r="Q351" s="202">
        <v>1801</v>
      </c>
      <c r="R351" s="97">
        <v>1801</v>
      </c>
    </row>
    <row r="352" spans="1:18" x14ac:dyDescent="0.35">
      <c r="A352" s="97" t="s">
        <v>3662</v>
      </c>
      <c r="B352" s="97" t="s">
        <v>1869</v>
      </c>
      <c r="C352" s="97" t="s">
        <v>3663</v>
      </c>
      <c r="D352" s="201">
        <v>0</v>
      </c>
      <c r="E352" s="201">
        <v>2694</v>
      </c>
      <c r="F352" s="97">
        <v>2694</v>
      </c>
      <c r="G352" s="201">
        <v>0</v>
      </c>
      <c r="H352" s="201">
        <v>2751</v>
      </c>
      <c r="I352" s="97">
        <v>2751</v>
      </c>
      <c r="J352" s="202">
        <v>0</v>
      </c>
      <c r="K352" s="202">
        <v>2707</v>
      </c>
      <c r="L352" s="97">
        <v>2707</v>
      </c>
      <c r="M352" s="202">
        <v>0</v>
      </c>
      <c r="N352" s="202">
        <v>3046</v>
      </c>
      <c r="O352" s="97">
        <v>3046</v>
      </c>
      <c r="P352" s="202">
        <v>0</v>
      </c>
      <c r="Q352" s="202">
        <v>3215</v>
      </c>
      <c r="R352" s="97">
        <v>3215</v>
      </c>
    </row>
    <row r="353" spans="1:18" x14ac:dyDescent="0.35">
      <c r="A353" s="97" t="s">
        <v>3664</v>
      </c>
      <c r="B353" s="97" t="s">
        <v>1871</v>
      </c>
      <c r="C353" s="97" t="s">
        <v>3665</v>
      </c>
      <c r="D353" s="201">
        <v>0</v>
      </c>
      <c r="E353" s="201">
        <v>2320</v>
      </c>
      <c r="F353" s="97">
        <v>2320</v>
      </c>
      <c r="G353" s="201">
        <v>0</v>
      </c>
      <c r="H353" s="201">
        <v>2356</v>
      </c>
      <c r="I353" s="97">
        <v>2356</v>
      </c>
      <c r="J353" s="202">
        <v>0</v>
      </c>
      <c r="K353" s="202">
        <v>2490</v>
      </c>
      <c r="L353" s="97">
        <v>2490</v>
      </c>
      <c r="M353" s="202">
        <v>0</v>
      </c>
      <c r="N353" s="202">
        <v>2745</v>
      </c>
      <c r="O353" s="97">
        <v>2745</v>
      </c>
      <c r="P353" s="202">
        <v>0</v>
      </c>
      <c r="Q353" s="202">
        <v>2765</v>
      </c>
      <c r="R353" s="97">
        <v>2765</v>
      </c>
    </row>
    <row r="354" spans="1:18" x14ac:dyDescent="0.35">
      <c r="A354" s="97" t="s">
        <v>3666</v>
      </c>
      <c r="B354" s="97" t="s">
        <v>1873</v>
      </c>
      <c r="C354" s="97" t="s">
        <v>3667</v>
      </c>
      <c r="D354" s="201">
        <v>0</v>
      </c>
      <c r="E354" s="201">
        <v>1687</v>
      </c>
      <c r="F354" s="97">
        <v>1687</v>
      </c>
      <c r="G354" s="201">
        <v>0</v>
      </c>
      <c r="H354" s="201">
        <v>1666</v>
      </c>
      <c r="I354" s="97">
        <v>1666</v>
      </c>
      <c r="J354" s="202">
        <v>0</v>
      </c>
      <c r="K354" s="202">
        <v>1757</v>
      </c>
      <c r="L354" s="97">
        <v>1757</v>
      </c>
      <c r="M354" s="202">
        <v>0</v>
      </c>
      <c r="N354" s="202">
        <v>2039</v>
      </c>
      <c r="O354" s="97">
        <v>2039</v>
      </c>
      <c r="P354" s="202">
        <v>0</v>
      </c>
      <c r="Q354" s="202">
        <v>2099</v>
      </c>
      <c r="R354" s="97">
        <v>2099</v>
      </c>
    </row>
    <row r="355" spans="1:18" x14ac:dyDescent="0.35">
      <c r="A355" s="97" t="s">
        <v>3668</v>
      </c>
      <c r="B355" s="97" t="s">
        <v>1875</v>
      </c>
      <c r="C355" s="97" t="s">
        <v>3669</v>
      </c>
      <c r="D355" s="201">
        <v>0</v>
      </c>
      <c r="E355" s="201">
        <v>2462</v>
      </c>
      <c r="F355" s="97">
        <v>2462</v>
      </c>
      <c r="G355" s="201">
        <v>0</v>
      </c>
      <c r="H355" s="201">
        <v>2535</v>
      </c>
      <c r="I355" s="97">
        <v>2535</v>
      </c>
      <c r="J355" s="202">
        <v>0</v>
      </c>
      <c r="K355" s="202">
        <v>2531</v>
      </c>
      <c r="L355" s="97">
        <v>2531</v>
      </c>
      <c r="M355" s="202">
        <v>0</v>
      </c>
      <c r="N355" s="202">
        <v>2905</v>
      </c>
      <c r="O355" s="97">
        <v>2905</v>
      </c>
      <c r="P355" s="202">
        <v>0</v>
      </c>
      <c r="Q355" s="202">
        <v>2901</v>
      </c>
      <c r="R355" s="97">
        <v>2901</v>
      </c>
    </row>
    <row r="356" spans="1:18" x14ac:dyDescent="0.35">
      <c r="A356" s="97" t="s">
        <v>3670</v>
      </c>
      <c r="B356" s="97" t="s">
        <v>1877</v>
      </c>
      <c r="C356" s="97" t="s">
        <v>3671</v>
      </c>
      <c r="D356" s="201">
        <v>0</v>
      </c>
      <c r="E356" s="201">
        <v>3817</v>
      </c>
      <c r="F356" s="97">
        <v>3817</v>
      </c>
      <c r="G356" s="201">
        <v>0</v>
      </c>
      <c r="H356" s="201">
        <v>3912</v>
      </c>
      <c r="I356" s="97">
        <v>3912</v>
      </c>
      <c r="J356" s="202">
        <v>0</v>
      </c>
      <c r="K356" s="202">
        <v>3996</v>
      </c>
      <c r="L356" s="97">
        <v>3996</v>
      </c>
      <c r="M356" s="202">
        <v>0</v>
      </c>
      <c r="N356" s="202">
        <v>4270</v>
      </c>
      <c r="O356" s="97">
        <v>4270</v>
      </c>
      <c r="P356" s="202">
        <v>0</v>
      </c>
      <c r="Q356" s="202">
        <v>4257</v>
      </c>
      <c r="R356" s="97">
        <v>4257</v>
      </c>
    </row>
    <row r="357" spans="1:18" x14ac:dyDescent="0.35">
      <c r="A357" s="97" t="s">
        <v>3672</v>
      </c>
      <c r="B357" s="97" t="s">
        <v>330</v>
      </c>
      <c r="C357" s="97" t="s">
        <v>3673</v>
      </c>
      <c r="D357" s="201">
        <v>0</v>
      </c>
      <c r="E357" s="201">
        <v>115</v>
      </c>
      <c r="F357" s="97">
        <v>115</v>
      </c>
      <c r="G357" s="201">
        <v>0</v>
      </c>
      <c r="H357" s="201">
        <v>123</v>
      </c>
      <c r="I357" s="97">
        <v>123</v>
      </c>
      <c r="J357" s="202">
        <v>0</v>
      </c>
      <c r="K357" s="202">
        <v>110</v>
      </c>
      <c r="L357" s="97">
        <v>110</v>
      </c>
      <c r="M357" s="202">
        <v>0</v>
      </c>
      <c r="N357" s="202">
        <v>107</v>
      </c>
      <c r="O357" s="97">
        <v>107</v>
      </c>
      <c r="P357" s="202">
        <v>0</v>
      </c>
      <c r="Q357" s="202">
        <v>107</v>
      </c>
      <c r="R357" s="97">
        <v>107</v>
      </c>
    </row>
    <row r="358" spans="1:18" x14ac:dyDescent="0.35">
      <c r="A358" s="97" t="s">
        <v>3674</v>
      </c>
      <c r="B358" s="97" t="s">
        <v>331</v>
      </c>
      <c r="C358" s="97" t="s">
        <v>3675</v>
      </c>
      <c r="D358" s="201">
        <v>0</v>
      </c>
      <c r="E358" s="201">
        <v>321</v>
      </c>
      <c r="F358" s="97">
        <v>321</v>
      </c>
      <c r="G358" s="201">
        <v>0</v>
      </c>
      <c r="H358" s="201">
        <v>320</v>
      </c>
      <c r="I358" s="97">
        <v>320</v>
      </c>
      <c r="J358" s="202">
        <v>0</v>
      </c>
      <c r="K358" s="202">
        <v>288</v>
      </c>
      <c r="L358" s="97">
        <v>288</v>
      </c>
      <c r="M358" s="202">
        <v>0</v>
      </c>
      <c r="N358" s="202">
        <v>307</v>
      </c>
      <c r="O358" s="97">
        <v>307</v>
      </c>
      <c r="P358" s="202">
        <v>0</v>
      </c>
      <c r="Q358" s="202">
        <v>347</v>
      </c>
      <c r="R358" s="97">
        <v>347</v>
      </c>
    </row>
    <row r="359" spans="1:18" x14ac:dyDescent="0.35">
      <c r="A359" s="97" t="s">
        <v>3676</v>
      </c>
      <c r="B359" s="97" t="s">
        <v>332</v>
      </c>
      <c r="C359" s="97" t="s">
        <v>3677</v>
      </c>
      <c r="D359" s="201">
        <v>0</v>
      </c>
      <c r="E359" s="201">
        <v>102</v>
      </c>
      <c r="F359" s="97">
        <v>102</v>
      </c>
      <c r="G359" s="201">
        <v>0</v>
      </c>
      <c r="H359" s="201">
        <v>89</v>
      </c>
      <c r="I359" s="97">
        <v>89</v>
      </c>
      <c r="J359" s="202">
        <v>0</v>
      </c>
      <c r="K359" s="202">
        <v>80</v>
      </c>
      <c r="L359" s="97">
        <v>80</v>
      </c>
      <c r="M359" s="202">
        <v>0</v>
      </c>
      <c r="N359" s="202">
        <v>96</v>
      </c>
      <c r="O359" s="97">
        <v>96</v>
      </c>
      <c r="P359" s="202">
        <v>0</v>
      </c>
      <c r="Q359" s="202">
        <v>72</v>
      </c>
      <c r="R359" s="97">
        <v>72</v>
      </c>
    </row>
    <row r="360" spans="1:18" x14ac:dyDescent="0.35">
      <c r="A360" s="97" t="s">
        <v>3678</v>
      </c>
      <c r="B360" s="97" t="s">
        <v>333</v>
      </c>
      <c r="C360" s="97" t="s">
        <v>3679</v>
      </c>
      <c r="D360" s="201">
        <v>0</v>
      </c>
      <c r="E360" s="201">
        <v>191</v>
      </c>
      <c r="F360" s="97">
        <v>191</v>
      </c>
      <c r="G360" s="201">
        <v>0</v>
      </c>
      <c r="H360" s="201">
        <v>213</v>
      </c>
      <c r="I360" s="97">
        <v>213</v>
      </c>
      <c r="J360" s="202">
        <v>0</v>
      </c>
      <c r="K360" s="202">
        <v>217</v>
      </c>
      <c r="L360" s="97">
        <v>217</v>
      </c>
      <c r="M360" s="202">
        <v>0</v>
      </c>
      <c r="N360" s="202">
        <v>227</v>
      </c>
      <c r="O360" s="97">
        <v>227</v>
      </c>
      <c r="P360" s="202">
        <v>0</v>
      </c>
      <c r="Q360" s="202">
        <v>214</v>
      </c>
      <c r="R360" s="97">
        <v>214</v>
      </c>
    </row>
    <row r="361" spans="1:18" x14ac:dyDescent="0.35">
      <c r="A361" s="97" t="s">
        <v>3680</v>
      </c>
      <c r="B361" s="97" t="s">
        <v>334</v>
      </c>
      <c r="C361" s="97" t="s">
        <v>3681</v>
      </c>
      <c r="D361" s="201">
        <v>0</v>
      </c>
      <c r="E361" s="201">
        <v>446</v>
      </c>
      <c r="F361" s="97">
        <v>446</v>
      </c>
      <c r="G361" s="201">
        <v>2</v>
      </c>
      <c r="H361" s="201">
        <v>461</v>
      </c>
      <c r="I361" s="97">
        <v>463</v>
      </c>
      <c r="J361" s="202">
        <v>0</v>
      </c>
      <c r="K361" s="202">
        <v>447</v>
      </c>
      <c r="L361" s="97">
        <v>447</v>
      </c>
      <c r="M361" s="202">
        <v>0</v>
      </c>
      <c r="N361" s="202">
        <v>517</v>
      </c>
      <c r="O361" s="97">
        <v>517</v>
      </c>
      <c r="P361" s="202">
        <v>0</v>
      </c>
      <c r="Q361" s="202">
        <v>521</v>
      </c>
      <c r="R361" s="97">
        <v>521</v>
      </c>
    </row>
    <row r="362" spans="1:18" x14ac:dyDescent="0.35">
      <c r="A362" s="97" t="s">
        <v>3682</v>
      </c>
      <c r="B362" s="97" t="s">
        <v>335</v>
      </c>
      <c r="C362" s="97" t="s">
        <v>3683</v>
      </c>
      <c r="D362" s="201">
        <v>0</v>
      </c>
      <c r="E362" s="201">
        <v>224</v>
      </c>
      <c r="F362" s="97">
        <v>224</v>
      </c>
      <c r="G362" s="201">
        <v>0</v>
      </c>
      <c r="H362" s="201">
        <v>240</v>
      </c>
      <c r="I362" s="97">
        <v>240</v>
      </c>
      <c r="J362" s="202">
        <v>0</v>
      </c>
      <c r="K362" s="202">
        <v>222</v>
      </c>
      <c r="L362" s="97">
        <v>222</v>
      </c>
      <c r="M362" s="202">
        <v>0</v>
      </c>
      <c r="N362" s="202">
        <v>241</v>
      </c>
      <c r="O362" s="97">
        <v>241</v>
      </c>
      <c r="P362" s="202">
        <v>0</v>
      </c>
      <c r="Q362" s="202">
        <v>240</v>
      </c>
      <c r="R362" s="97">
        <v>240</v>
      </c>
    </row>
    <row r="363" spans="1:18" x14ac:dyDescent="0.35">
      <c r="A363" s="97" t="s">
        <v>3684</v>
      </c>
      <c r="B363" s="97" t="s">
        <v>336</v>
      </c>
      <c r="C363" s="97" t="s">
        <v>3685</v>
      </c>
      <c r="D363" s="201">
        <v>0</v>
      </c>
      <c r="E363" s="201">
        <v>197</v>
      </c>
      <c r="F363" s="97">
        <v>197</v>
      </c>
      <c r="G363" s="201">
        <v>0</v>
      </c>
      <c r="H363" s="201">
        <v>191</v>
      </c>
      <c r="I363" s="97">
        <v>191</v>
      </c>
      <c r="J363" s="202">
        <v>0</v>
      </c>
      <c r="K363" s="202">
        <v>194</v>
      </c>
      <c r="L363" s="97">
        <v>194</v>
      </c>
      <c r="M363" s="202">
        <v>0</v>
      </c>
      <c r="N363" s="202">
        <v>203</v>
      </c>
      <c r="O363" s="97">
        <v>203</v>
      </c>
      <c r="P363" s="202">
        <v>0</v>
      </c>
      <c r="Q363" s="202">
        <v>226</v>
      </c>
      <c r="R363" s="97">
        <v>226</v>
      </c>
    </row>
    <row r="364" spans="1:18" x14ac:dyDescent="0.35">
      <c r="A364" s="97" t="s">
        <v>3686</v>
      </c>
      <c r="B364" s="97" t="s">
        <v>337</v>
      </c>
      <c r="C364" s="97" t="s">
        <v>3687</v>
      </c>
      <c r="D364" s="201">
        <v>0</v>
      </c>
      <c r="E364" s="201">
        <v>69</v>
      </c>
      <c r="F364" s="97">
        <v>69</v>
      </c>
      <c r="G364" s="201">
        <v>0</v>
      </c>
      <c r="H364" s="201">
        <v>100</v>
      </c>
      <c r="I364" s="97">
        <v>100</v>
      </c>
      <c r="J364" s="202">
        <v>0</v>
      </c>
      <c r="K364" s="202">
        <v>87</v>
      </c>
      <c r="L364" s="97">
        <v>87</v>
      </c>
      <c r="M364" s="202">
        <v>0</v>
      </c>
      <c r="N364" s="202">
        <v>85</v>
      </c>
      <c r="O364" s="97">
        <v>85</v>
      </c>
      <c r="P364" s="202">
        <v>0</v>
      </c>
      <c r="Q364" s="202">
        <v>107</v>
      </c>
      <c r="R364" s="97">
        <v>107</v>
      </c>
    </row>
    <row r="365" spans="1:18" x14ac:dyDescent="0.35">
      <c r="A365" s="97" t="s">
        <v>3688</v>
      </c>
      <c r="B365" s="97" t="s">
        <v>338</v>
      </c>
      <c r="C365" s="97" t="s">
        <v>3689</v>
      </c>
      <c r="D365" s="201">
        <v>0</v>
      </c>
      <c r="E365" s="201">
        <v>39</v>
      </c>
      <c r="F365" s="97">
        <v>39</v>
      </c>
      <c r="G365" s="201">
        <v>0</v>
      </c>
      <c r="H365" s="201">
        <v>40</v>
      </c>
      <c r="I365" s="97">
        <v>40</v>
      </c>
      <c r="J365" s="202">
        <v>0</v>
      </c>
      <c r="K365" s="202">
        <v>43</v>
      </c>
      <c r="L365" s="97">
        <v>43</v>
      </c>
      <c r="M365" s="202">
        <v>0</v>
      </c>
      <c r="N365" s="202">
        <v>53</v>
      </c>
      <c r="O365" s="97">
        <v>53</v>
      </c>
      <c r="P365" s="202">
        <v>0</v>
      </c>
      <c r="Q365" s="202">
        <v>54</v>
      </c>
      <c r="R365" s="97">
        <v>54</v>
      </c>
    </row>
    <row r="366" spans="1:18" x14ac:dyDescent="0.35">
      <c r="A366" s="97" t="s">
        <v>3690</v>
      </c>
      <c r="B366" s="97" t="s">
        <v>339</v>
      </c>
      <c r="C366" s="97" t="s">
        <v>3691</v>
      </c>
      <c r="D366" s="201">
        <v>0</v>
      </c>
      <c r="E366" s="201">
        <v>81</v>
      </c>
      <c r="F366" s="97">
        <v>81</v>
      </c>
      <c r="G366" s="201">
        <v>0</v>
      </c>
      <c r="H366" s="201">
        <v>89</v>
      </c>
      <c r="I366" s="97">
        <v>89</v>
      </c>
      <c r="J366" s="202">
        <v>0</v>
      </c>
      <c r="K366" s="202">
        <v>80</v>
      </c>
      <c r="L366" s="97">
        <v>80</v>
      </c>
      <c r="M366" s="202">
        <v>0</v>
      </c>
      <c r="N366" s="202">
        <v>82</v>
      </c>
      <c r="O366" s="97">
        <v>82</v>
      </c>
      <c r="P366" s="202">
        <v>0</v>
      </c>
      <c r="Q366" s="202">
        <v>74</v>
      </c>
      <c r="R366" s="97">
        <v>74</v>
      </c>
    </row>
    <row r="367" spans="1:18" x14ac:dyDescent="0.35">
      <c r="A367" s="97" t="s">
        <v>3692</v>
      </c>
      <c r="B367" s="97" t="s">
        <v>340</v>
      </c>
      <c r="C367" s="97" t="s">
        <v>3693</v>
      </c>
      <c r="D367" s="201">
        <v>0</v>
      </c>
      <c r="E367" s="201">
        <v>78</v>
      </c>
      <c r="F367" s="97">
        <v>78</v>
      </c>
      <c r="G367" s="201">
        <v>0</v>
      </c>
      <c r="H367" s="201">
        <v>80</v>
      </c>
      <c r="I367" s="97">
        <v>80</v>
      </c>
      <c r="J367" s="202">
        <v>0</v>
      </c>
      <c r="K367" s="202">
        <v>68</v>
      </c>
      <c r="L367" s="97">
        <v>68</v>
      </c>
      <c r="M367" s="202">
        <v>0</v>
      </c>
      <c r="N367" s="202">
        <v>75</v>
      </c>
      <c r="O367" s="97">
        <v>75</v>
      </c>
      <c r="P367" s="202">
        <v>0</v>
      </c>
      <c r="Q367" s="202">
        <v>86</v>
      </c>
      <c r="R367" s="97">
        <v>86</v>
      </c>
    </row>
    <row r="368" spans="1:18" x14ac:dyDescent="0.35">
      <c r="A368" s="97" t="s">
        <v>3694</v>
      </c>
      <c r="B368" s="97" t="s">
        <v>341</v>
      </c>
      <c r="C368" s="97" t="s">
        <v>3695</v>
      </c>
      <c r="D368" s="201">
        <v>0</v>
      </c>
      <c r="E368" s="201">
        <v>155</v>
      </c>
      <c r="F368" s="97">
        <v>155</v>
      </c>
      <c r="G368" s="201">
        <v>0</v>
      </c>
      <c r="H368" s="201">
        <v>137</v>
      </c>
      <c r="I368" s="97">
        <v>137</v>
      </c>
      <c r="J368" s="202">
        <v>0</v>
      </c>
      <c r="K368" s="202">
        <v>130</v>
      </c>
      <c r="L368" s="97">
        <v>130</v>
      </c>
      <c r="M368" s="202">
        <v>0</v>
      </c>
      <c r="N368" s="202">
        <v>110</v>
      </c>
      <c r="O368" s="97">
        <v>110</v>
      </c>
      <c r="P368" s="202">
        <v>0</v>
      </c>
      <c r="Q368" s="202">
        <v>134</v>
      </c>
      <c r="R368" s="97">
        <v>134</v>
      </c>
    </row>
    <row r="369" spans="1:18" x14ac:dyDescent="0.35">
      <c r="A369" s="97" t="s">
        <v>3696</v>
      </c>
      <c r="B369" s="97" t="s">
        <v>342</v>
      </c>
      <c r="C369" s="97" t="s">
        <v>3697</v>
      </c>
      <c r="D369" s="201">
        <v>0</v>
      </c>
      <c r="E369" s="201">
        <v>90</v>
      </c>
      <c r="F369" s="97">
        <v>90</v>
      </c>
      <c r="G369" s="201">
        <v>0</v>
      </c>
      <c r="H369" s="201">
        <v>85</v>
      </c>
      <c r="I369" s="97">
        <v>85</v>
      </c>
      <c r="J369" s="202">
        <v>0</v>
      </c>
      <c r="K369" s="202">
        <v>90</v>
      </c>
      <c r="L369" s="97">
        <v>90</v>
      </c>
      <c r="M369" s="202">
        <v>0</v>
      </c>
      <c r="N369" s="202">
        <v>87</v>
      </c>
      <c r="O369" s="97">
        <v>87</v>
      </c>
      <c r="P369" s="202">
        <v>0</v>
      </c>
      <c r="Q369" s="202">
        <v>97</v>
      </c>
      <c r="R369" s="97">
        <v>97</v>
      </c>
    </row>
    <row r="370" spans="1:18" x14ac:dyDescent="0.35">
      <c r="A370" s="97" t="s">
        <v>3698</v>
      </c>
      <c r="B370" s="97" t="s">
        <v>343</v>
      </c>
      <c r="C370" s="97" t="s">
        <v>3699</v>
      </c>
      <c r="D370" s="201">
        <v>0</v>
      </c>
      <c r="E370" s="201">
        <v>168</v>
      </c>
      <c r="F370" s="97">
        <v>168</v>
      </c>
      <c r="G370" s="201">
        <v>0</v>
      </c>
      <c r="H370" s="201">
        <v>179</v>
      </c>
      <c r="I370" s="97">
        <v>179</v>
      </c>
      <c r="J370" s="202">
        <v>0</v>
      </c>
      <c r="K370" s="202">
        <v>164</v>
      </c>
      <c r="L370" s="97">
        <v>164</v>
      </c>
      <c r="M370" s="202">
        <v>0</v>
      </c>
      <c r="N370" s="202">
        <v>194</v>
      </c>
      <c r="O370" s="97">
        <v>194</v>
      </c>
      <c r="P370" s="202">
        <v>0</v>
      </c>
      <c r="Q370" s="202">
        <v>193</v>
      </c>
      <c r="R370" s="97">
        <v>193</v>
      </c>
    </row>
    <row r="371" spans="1:18" x14ac:dyDescent="0.35">
      <c r="A371" s="97" t="s">
        <v>3700</v>
      </c>
      <c r="B371" s="97" t="s">
        <v>344</v>
      </c>
      <c r="C371" s="97" t="s">
        <v>2604</v>
      </c>
      <c r="D371" s="201">
        <v>0</v>
      </c>
      <c r="E371" s="201">
        <v>46</v>
      </c>
      <c r="F371" s="97">
        <v>46</v>
      </c>
      <c r="G371" s="201">
        <v>0</v>
      </c>
      <c r="H371" s="201">
        <v>33</v>
      </c>
      <c r="I371" s="97">
        <v>33</v>
      </c>
      <c r="J371" s="202">
        <v>0</v>
      </c>
      <c r="K371" s="202">
        <v>34</v>
      </c>
      <c r="L371" s="97">
        <v>34</v>
      </c>
      <c r="M371" s="202">
        <v>0</v>
      </c>
      <c r="N371" s="202">
        <v>41</v>
      </c>
      <c r="O371" s="97">
        <v>41</v>
      </c>
      <c r="P371" s="202">
        <v>0</v>
      </c>
      <c r="Q371" s="202">
        <v>41</v>
      </c>
      <c r="R371" s="97">
        <v>41</v>
      </c>
    </row>
    <row r="372" spans="1:18" x14ac:dyDescent="0.35">
      <c r="A372" s="97" t="s">
        <v>3701</v>
      </c>
      <c r="B372" s="97" t="s">
        <v>345</v>
      </c>
      <c r="C372" s="97" t="s">
        <v>3702</v>
      </c>
      <c r="D372" s="201">
        <v>0</v>
      </c>
      <c r="E372" s="201">
        <v>73</v>
      </c>
      <c r="F372" s="97">
        <v>73</v>
      </c>
      <c r="G372" s="201">
        <v>0</v>
      </c>
      <c r="H372" s="201">
        <v>78</v>
      </c>
      <c r="I372" s="97">
        <v>78</v>
      </c>
      <c r="J372" s="202">
        <v>0</v>
      </c>
      <c r="K372" s="202">
        <v>66</v>
      </c>
      <c r="L372" s="97">
        <v>66</v>
      </c>
      <c r="M372" s="202">
        <v>0</v>
      </c>
      <c r="N372" s="202">
        <v>65</v>
      </c>
      <c r="O372" s="97">
        <v>65</v>
      </c>
      <c r="P372" s="202">
        <v>0</v>
      </c>
      <c r="Q372" s="202">
        <v>83</v>
      </c>
      <c r="R372" s="97">
        <v>83</v>
      </c>
    </row>
    <row r="373" spans="1:18" x14ac:dyDescent="0.35">
      <c r="A373" s="97" t="s">
        <v>3703</v>
      </c>
      <c r="B373" s="97" t="s">
        <v>346</v>
      </c>
      <c r="C373" s="97" t="s">
        <v>3704</v>
      </c>
      <c r="D373" s="201">
        <v>0</v>
      </c>
      <c r="E373" s="201">
        <v>34</v>
      </c>
      <c r="F373" s="97">
        <v>34</v>
      </c>
      <c r="G373" s="201">
        <v>0</v>
      </c>
      <c r="H373" s="201">
        <v>29</v>
      </c>
      <c r="I373" s="97">
        <v>29</v>
      </c>
      <c r="J373" s="202">
        <v>0</v>
      </c>
      <c r="K373" s="202">
        <v>35</v>
      </c>
      <c r="L373" s="97">
        <v>35</v>
      </c>
      <c r="M373" s="202">
        <v>0</v>
      </c>
      <c r="N373" s="202">
        <v>28</v>
      </c>
      <c r="O373" s="97">
        <v>28</v>
      </c>
      <c r="P373" s="202">
        <v>0</v>
      </c>
      <c r="Q373" s="202">
        <v>26</v>
      </c>
      <c r="R373" s="97">
        <v>26</v>
      </c>
    </row>
    <row r="374" spans="1:18" x14ac:dyDescent="0.35">
      <c r="A374" s="97" t="s">
        <v>3705</v>
      </c>
      <c r="B374" s="97" t="s">
        <v>347</v>
      </c>
      <c r="C374" s="97" t="s">
        <v>3706</v>
      </c>
      <c r="D374" s="201">
        <v>0</v>
      </c>
      <c r="E374" s="201">
        <v>403</v>
      </c>
      <c r="F374" s="97">
        <v>403</v>
      </c>
      <c r="G374" s="201">
        <v>0</v>
      </c>
      <c r="H374" s="201">
        <v>353</v>
      </c>
      <c r="I374" s="97">
        <v>353</v>
      </c>
      <c r="J374" s="202">
        <v>0</v>
      </c>
      <c r="K374" s="202">
        <v>339</v>
      </c>
      <c r="L374" s="97">
        <v>339</v>
      </c>
      <c r="M374" s="202">
        <v>0</v>
      </c>
      <c r="N374" s="202">
        <v>438</v>
      </c>
      <c r="O374" s="97">
        <v>438</v>
      </c>
      <c r="P374" s="202">
        <v>0</v>
      </c>
      <c r="Q374" s="202">
        <v>444</v>
      </c>
      <c r="R374" s="97">
        <v>444</v>
      </c>
    </row>
    <row r="375" spans="1:18" x14ac:dyDescent="0.35">
      <c r="A375" s="97" t="s">
        <v>3707</v>
      </c>
      <c r="B375" s="97" t="s">
        <v>348</v>
      </c>
      <c r="C375" s="97" t="s">
        <v>3708</v>
      </c>
      <c r="D375" s="201">
        <v>0</v>
      </c>
      <c r="E375" s="201">
        <v>47</v>
      </c>
      <c r="F375" s="97">
        <v>47</v>
      </c>
      <c r="G375" s="201">
        <v>0</v>
      </c>
      <c r="H375" s="201">
        <v>61</v>
      </c>
      <c r="I375" s="97">
        <v>61</v>
      </c>
      <c r="J375" s="202">
        <v>0</v>
      </c>
      <c r="K375" s="202">
        <v>46</v>
      </c>
      <c r="L375" s="97">
        <v>46</v>
      </c>
      <c r="M375" s="202">
        <v>0</v>
      </c>
      <c r="N375" s="202">
        <v>54</v>
      </c>
      <c r="O375" s="97">
        <v>54</v>
      </c>
      <c r="P375" s="202">
        <v>0</v>
      </c>
      <c r="Q375" s="202">
        <v>57</v>
      </c>
      <c r="R375" s="97">
        <v>57</v>
      </c>
    </row>
    <row r="376" spans="1:18" x14ac:dyDescent="0.35">
      <c r="A376" s="97" t="s">
        <v>3709</v>
      </c>
      <c r="B376" s="97" t="s">
        <v>349</v>
      </c>
      <c r="C376" s="97" t="s">
        <v>3710</v>
      </c>
      <c r="D376" s="201">
        <v>0</v>
      </c>
      <c r="E376" s="201">
        <v>116</v>
      </c>
      <c r="F376" s="97">
        <v>116</v>
      </c>
      <c r="G376" s="201">
        <v>0</v>
      </c>
      <c r="H376" s="201">
        <v>107</v>
      </c>
      <c r="I376" s="97">
        <v>107</v>
      </c>
      <c r="J376" s="202">
        <v>0</v>
      </c>
      <c r="K376" s="202">
        <v>106</v>
      </c>
      <c r="L376" s="97">
        <v>106</v>
      </c>
      <c r="M376" s="202">
        <v>0</v>
      </c>
      <c r="N376" s="202">
        <v>122</v>
      </c>
      <c r="O376" s="97">
        <v>122</v>
      </c>
      <c r="P376" s="202">
        <v>0</v>
      </c>
      <c r="Q376" s="202">
        <v>149</v>
      </c>
      <c r="R376" s="97">
        <v>149</v>
      </c>
    </row>
    <row r="377" spans="1:18" x14ac:dyDescent="0.35">
      <c r="A377" s="97" t="s">
        <v>3711</v>
      </c>
      <c r="B377" s="97" t="s">
        <v>350</v>
      </c>
      <c r="C377" s="97" t="s">
        <v>2610</v>
      </c>
      <c r="D377" s="201">
        <v>0</v>
      </c>
      <c r="E377" s="201">
        <v>72</v>
      </c>
      <c r="F377" s="97">
        <v>72</v>
      </c>
      <c r="G377" s="201">
        <v>0</v>
      </c>
      <c r="H377" s="201">
        <v>90</v>
      </c>
      <c r="I377" s="97">
        <v>90</v>
      </c>
      <c r="J377" s="202">
        <v>0</v>
      </c>
      <c r="K377" s="202">
        <v>80</v>
      </c>
      <c r="L377" s="97">
        <v>80</v>
      </c>
      <c r="M377" s="202">
        <v>0</v>
      </c>
      <c r="N377" s="202">
        <v>95</v>
      </c>
      <c r="O377" s="97">
        <v>95</v>
      </c>
      <c r="P377" s="202">
        <v>0</v>
      </c>
      <c r="Q377" s="202">
        <v>83</v>
      </c>
      <c r="R377" s="97">
        <v>83</v>
      </c>
    </row>
    <row r="378" spans="1:18" x14ac:dyDescent="0.35">
      <c r="A378" s="97" t="s">
        <v>3712</v>
      </c>
      <c r="B378" s="97" t="s">
        <v>351</v>
      </c>
      <c r="C378" s="97" t="s">
        <v>3713</v>
      </c>
      <c r="D378" s="201">
        <v>0</v>
      </c>
      <c r="E378" s="201">
        <v>723</v>
      </c>
      <c r="F378" s="97">
        <v>723</v>
      </c>
      <c r="G378" s="201">
        <v>0</v>
      </c>
      <c r="H378" s="201">
        <v>664</v>
      </c>
      <c r="I378" s="97">
        <v>664</v>
      </c>
      <c r="J378" s="202">
        <v>0</v>
      </c>
      <c r="K378" s="202">
        <v>612</v>
      </c>
      <c r="L378" s="97">
        <v>612</v>
      </c>
      <c r="M378" s="202">
        <v>0</v>
      </c>
      <c r="N378" s="202">
        <v>715</v>
      </c>
      <c r="O378" s="97">
        <v>715</v>
      </c>
      <c r="P378" s="202">
        <v>0</v>
      </c>
      <c r="Q378" s="202">
        <v>817</v>
      </c>
      <c r="R378" s="97">
        <v>817</v>
      </c>
    </row>
    <row r="379" spans="1:18" x14ac:dyDescent="0.35">
      <c r="A379" s="97" t="s">
        <v>3714</v>
      </c>
      <c r="B379" s="97" t="s">
        <v>352</v>
      </c>
      <c r="C379" s="97" t="s">
        <v>3715</v>
      </c>
      <c r="D379" s="201">
        <v>0</v>
      </c>
      <c r="E379" s="201">
        <v>61</v>
      </c>
      <c r="F379" s="97">
        <v>61</v>
      </c>
      <c r="G379" s="201">
        <v>0</v>
      </c>
      <c r="H379" s="201">
        <v>51</v>
      </c>
      <c r="I379" s="97">
        <v>51</v>
      </c>
      <c r="J379" s="202">
        <v>0</v>
      </c>
      <c r="K379" s="202">
        <v>56</v>
      </c>
      <c r="L379" s="97">
        <v>56</v>
      </c>
      <c r="M379" s="202">
        <v>0</v>
      </c>
      <c r="N379" s="202">
        <v>61</v>
      </c>
      <c r="O379" s="97">
        <v>61</v>
      </c>
      <c r="P379" s="202">
        <v>0</v>
      </c>
      <c r="Q379" s="202">
        <v>52</v>
      </c>
      <c r="R379" s="97">
        <v>52</v>
      </c>
    </row>
    <row r="380" spans="1:18" x14ac:dyDescent="0.35">
      <c r="A380" s="97" t="s">
        <v>3716</v>
      </c>
      <c r="B380" s="97" t="s">
        <v>353</v>
      </c>
      <c r="C380" s="97" t="s">
        <v>3717</v>
      </c>
      <c r="D380" s="201">
        <v>0</v>
      </c>
      <c r="E380" s="201">
        <v>36</v>
      </c>
      <c r="F380" s="97">
        <v>36</v>
      </c>
      <c r="G380" s="201">
        <v>0</v>
      </c>
      <c r="H380" s="201">
        <v>38</v>
      </c>
      <c r="I380" s="97">
        <v>38</v>
      </c>
      <c r="J380" s="202">
        <v>0</v>
      </c>
      <c r="K380" s="202">
        <v>34</v>
      </c>
      <c r="L380" s="97">
        <v>34</v>
      </c>
      <c r="M380" s="202">
        <v>0</v>
      </c>
      <c r="N380" s="202">
        <v>47</v>
      </c>
      <c r="O380" s="97">
        <v>47</v>
      </c>
      <c r="P380" s="202">
        <v>0</v>
      </c>
      <c r="Q380" s="202">
        <v>42</v>
      </c>
      <c r="R380" s="97">
        <v>42</v>
      </c>
    </row>
    <row r="381" spans="1:18" x14ac:dyDescent="0.35">
      <c r="A381" s="97" t="s">
        <v>3718</v>
      </c>
      <c r="B381" s="97" t="s">
        <v>354</v>
      </c>
      <c r="C381" s="97" t="s">
        <v>3719</v>
      </c>
      <c r="D381" s="201">
        <v>0</v>
      </c>
      <c r="E381" s="201">
        <v>198</v>
      </c>
      <c r="F381" s="97">
        <v>198</v>
      </c>
      <c r="G381" s="201">
        <v>0</v>
      </c>
      <c r="H381" s="201">
        <v>249</v>
      </c>
      <c r="I381" s="97">
        <v>249</v>
      </c>
      <c r="J381" s="202">
        <v>0</v>
      </c>
      <c r="K381" s="202">
        <v>210</v>
      </c>
      <c r="L381" s="97">
        <v>210</v>
      </c>
      <c r="M381" s="202">
        <v>0</v>
      </c>
      <c r="N381" s="202">
        <v>216</v>
      </c>
      <c r="O381" s="97">
        <v>216</v>
      </c>
      <c r="P381" s="202">
        <v>0</v>
      </c>
      <c r="Q381" s="202">
        <v>222</v>
      </c>
      <c r="R381" s="97">
        <v>222</v>
      </c>
    </row>
    <row r="382" spans="1:18" x14ac:dyDescent="0.35">
      <c r="A382" s="97" t="s">
        <v>3720</v>
      </c>
      <c r="B382" s="97" t="s">
        <v>355</v>
      </c>
      <c r="C382" s="97" t="s">
        <v>3721</v>
      </c>
      <c r="D382" s="201">
        <v>0</v>
      </c>
      <c r="E382" s="201">
        <v>335</v>
      </c>
      <c r="F382" s="97">
        <v>335</v>
      </c>
      <c r="G382" s="201">
        <v>0</v>
      </c>
      <c r="H382" s="201">
        <v>322</v>
      </c>
      <c r="I382" s="97">
        <v>322</v>
      </c>
      <c r="J382" s="202">
        <v>11</v>
      </c>
      <c r="K382" s="202">
        <v>276</v>
      </c>
      <c r="L382" s="97">
        <v>287</v>
      </c>
      <c r="M382" s="202">
        <v>0</v>
      </c>
      <c r="N382" s="202">
        <v>333</v>
      </c>
      <c r="O382" s="97">
        <v>333</v>
      </c>
      <c r="P382" s="202">
        <v>0</v>
      </c>
      <c r="Q382" s="202">
        <v>342</v>
      </c>
      <c r="R382" s="97">
        <v>342</v>
      </c>
    </row>
    <row r="383" spans="1:18" x14ac:dyDescent="0.35">
      <c r="A383" s="97" t="s">
        <v>3722</v>
      </c>
      <c r="B383" s="97" t="s">
        <v>356</v>
      </c>
      <c r="C383" s="97" t="s">
        <v>2616</v>
      </c>
      <c r="D383" s="201">
        <v>0</v>
      </c>
      <c r="E383" s="201">
        <v>597</v>
      </c>
      <c r="F383" s="97">
        <v>597</v>
      </c>
      <c r="G383" s="201">
        <v>0</v>
      </c>
      <c r="H383" s="201">
        <v>565</v>
      </c>
      <c r="I383" s="97">
        <v>565</v>
      </c>
      <c r="J383" s="202">
        <v>0</v>
      </c>
      <c r="K383" s="202">
        <v>568</v>
      </c>
      <c r="L383" s="97">
        <v>568</v>
      </c>
      <c r="M383" s="202">
        <v>0</v>
      </c>
      <c r="N383" s="202">
        <v>604</v>
      </c>
      <c r="O383" s="97">
        <v>604</v>
      </c>
      <c r="P383" s="202">
        <v>0</v>
      </c>
      <c r="Q383" s="202">
        <v>582</v>
      </c>
      <c r="R383" s="97">
        <v>582</v>
      </c>
    </row>
    <row r="384" spans="1:18" x14ac:dyDescent="0.35">
      <c r="A384" s="97" t="s">
        <v>3723</v>
      </c>
      <c r="B384" s="97" t="s">
        <v>357</v>
      </c>
      <c r="C384" s="97" t="s">
        <v>3724</v>
      </c>
      <c r="D384" s="201">
        <v>0</v>
      </c>
      <c r="E384" s="201">
        <v>200</v>
      </c>
      <c r="F384" s="97">
        <v>200</v>
      </c>
      <c r="G384" s="201">
        <v>0</v>
      </c>
      <c r="H384" s="201">
        <v>225</v>
      </c>
      <c r="I384" s="97">
        <v>225</v>
      </c>
      <c r="J384" s="202">
        <v>0</v>
      </c>
      <c r="K384" s="202">
        <v>193</v>
      </c>
      <c r="L384" s="97">
        <v>193</v>
      </c>
      <c r="M384" s="202">
        <v>0</v>
      </c>
      <c r="N384" s="202">
        <v>217</v>
      </c>
      <c r="O384" s="97">
        <v>217</v>
      </c>
      <c r="P384" s="202">
        <v>0</v>
      </c>
      <c r="Q384" s="202">
        <v>222</v>
      </c>
      <c r="R384" s="97">
        <v>222</v>
      </c>
    </row>
    <row r="385" spans="1:18" x14ac:dyDescent="0.35">
      <c r="A385" s="97" t="s">
        <v>3725</v>
      </c>
      <c r="B385" s="97" t="s">
        <v>358</v>
      </c>
      <c r="C385" s="97" t="s">
        <v>3726</v>
      </c>
      <c r="D385" s="201">
        <v>0</v>
      </c>
      <c r="E385" s="201">
        <v>165</v>
      </c>
      <c r="F385" s="97">
        <v>165</v>
      </c>
      <c r="G385" s="201">
        <v>0</v>
      </c>
      <c r="H385" s="201">
        <v>163</v>
      </c>
      <c r="I385" s="97">
        <v>163</v>
      </c>
      <c r="J385" s="202">
        <v>0</v>
      </c>
      <c r="K385" s="202">
        <v>148</v>
      </c>
      <c r="L385" s="97">
        <v>148</v>
      </c>
      <c r="M385" s="202">
        <v>0</v>
      </c>
      <c r="N385" s="202">
        <v>181</v>
      </c>
      <c r="O385" s="97">
        <v>181</v>
      </c>
      <c r="P385" s="202">
        <v>0</v>
      </c>
      <c r="Q385" s="202">
        <v>180</v>
      </c>
      <c r="R385" s="97">
        <v>180</v>
      </c>
    </row>
    <row r="386" spans="1:18" x14ac:dyDescent="0.35">
      <c r="A386" s="97" t="s">
        <v>3727</v>
      </c>
      <c r="B386" s="97" t="s">
        <v>359</v>
      </c>
      <c r="C386" s="97" t="s">
        <v>3728</v>
      </c>
      <c r="D386" s="201">
        <v>0</v>
      </c>
      <c r="E386" s="201">
        <v>66</v>
      </c>
      <c r="F386" s="97">
        <v>66</v>
      </c>
      <c r="G386" s="201">
        <v>0</v>
      </c>
      <c r="H386" s="201">
        <v>88</v>
      </c>
      <c r="I386" s="97">
        <v>88</v>
      </c>
      <c r="J386" s="202">
        <v>0</v>
      </c>
      <c r="K386" s="202">
        <v>83</v>
      </c>
      <c r="L386" s="97">
        <v>83</v>
      </c>
      <c r="M386" s="202">
        <v>0</v>
      </c>
      <c r="N386" s="202">
        <v>83</v>
      </c>
      <c r="O386" s="97">
        <v>83</v>
      </c>
      <c r="P386" s="202">
        <v>0</v>
      </c>
      <c r="Q386" s="202">
        <v>83</v>
      </c>
      <c r="R386" s="97">
        <v>83</v>
      </c>
    </row>
    <row r="387" spans="1:18" x14ac:dyDescent="0.35">
      <c r="A387" s="97" t="s">
        <v>3729</v>
      </c>
      <c r="B387" s="97" t="s">
        <v>360</v>
      </c>
      <c r="C387" s="97" t="s">
        <v>3730</v>
      </c>
      <c r="D387" s="201">
        <v>0</v>
      </c>
      <c r="E387" s="201">
        <v>51</v>
      </c>
      <c r="F387" s="97">
        <v>51</v>
      </c>
      <c r="G387" s="201">
        <v>0</v>
      </c>
      <c r="H387" s="201">
        <v>52</v>
      </c>
      <c r="I387" s="97">
        <v>52</v>
      </c>
      <c r="J387" s="202">
        <v>0</v>
      </c>
      <c r="K387" s="202">
        <v>42</v>
      </c>
      <c r="L387" s="97">
        <v>42</v>
      </c>
      <c r="M387" s="202">
        <v>0</v>
      </c>
      <c r="N387" s="202">
        <v>58</v>
      </c>
      <c r="O387" s="97">
        <v>58</v>
      </c>
      <c r="P387" s="202">
        <v>0</v>
      </c>
      <c r="Q387" s="202">
        <v>36</v>
      </c>
      <c r="R387" s="97">
        <v>36</v>
      </c>
    </row>
    <row r="388" spans="1:18" x14ac:dyDescent="0.35">
      <c r="A388" s="97" t="s">
        <v>3731</v>
      </c>
      <c r="B388" s="97" t="s">
        <v>361</v>
      </c>
      <c r="C388" s="97" t="s">
        <v>3732</v>
      </c>
      <c r="D388" s="201">
        <v>0</v>
      </c>
      <c r="E388" s="201">
        <v>117</v>
      </c>
      <c r="F388" s="97">
        <v>117</v>
      </c>
      <c r="G388" s="201">
        <v>0</v>
      </c>
      <c r="H388" s="201">
        <v>138</v>
      </c>
      <c r="I388" s="97">
        <v>138</v>
      </c>
      <c r="J388" s="202">
        <v>0</v>
      </c>
      <c r="K388" s="202">
        <v>104</v>
      </c>
      <c r="L388" s="97">
        <v>104</v>
      </c>
      <c r="M388" s="202">
        <v>0</v>
      </c>
      <c r="N388" s="202">
        <v>144</v>
      </c>
      <c r="O388" s="97">
        <v>144</v>
      </c>
      <c r="P388" s="202">
        <v>0</v>
      </c>
      <c r="Q388" s="202">
        <v>120</v>
      </c>
      <c r="R388" s="97">
        <v>120</v>
      </c>
    </row>
    <row r="389" spans="1:18" x14ac:dyDescent="0.35">
      <c r="A389" s="97" t="s">
        <v>3733</v>
      </c>
      <c r="B389" s="97" t="s">
        <v>362</v>
      </c>
      <c r="C389" s="97" t="s">
        <v>3734</v>
      </c>
      <c r="D389" s="201">
        <v>0</v>
      </c>
      <c r="E389" s="201">
        <v>83</v>
      </c>
      <c r="F389" s="97">
        <v>83</v>
      </c>
      <c r="G389" s="201">
        <v>0</v>
      </c>
      <c r="H389" s="201">
        <v>87</v>
      </c>
      <c r="I389" s="97">
        <v>87</v>
      </c>
      <c r="J389" s="202">
        <v>0</v>
      </c>
      <c r="K389" s="202">
        <v>105</v>
      </c>
      <c r="L389" s="97">
        <v>105</v>
      </c>
      <c r="M389" s="202">
        <v>0</v>
      </c>
      <c r="N389" s="202">
        <v>89</v>
      </c>
      <c r="O389" s="97">
        <v>89</v>
      </c>
      <c r="P389" s="202">
        <v>0</v>
      </c>
      <c r="Q389" s="202">
        <v>108</v>
      </c>
      <c r="R389" s="97">
        <v>108</v>
      </c>
    </row>
    <row r="390" spans="1:18" x14ac:dyDescent="0.35">
      <c r="A390" s="97" t="s">
        <v>3735</v>
      </c>
      <c r="B390" s="97" t="s">
        <v>363</v>
      </c>
      <c r="C390" s="97" t="s">
        <v>3736</v>
      </c>
      <c r="D390" s="201">
        <v>0</v>
      </c>
      <c r="E390" s="201">
        <v>52</v>
      </c>
      <c r="F390" s="97">
        <v>52</v>
      </c>
      <c r="G390" s="201">
        <v>0</v>
      </c>
      <c r="H390" s="201">
        <v>63</v>
      </c>
      <c r="I390" s="97">
        <v>63</v>
      </c>
      <c r="J390" s="202">
        <v>0</v>
      </c>
      <c r="K390" s="202">
        <v>54</v>
      </c>
      <c r="L390" s="97">
        <v>54</v>
      </c>
      <c r="M390" s="202">
        <v>0</v>
      </c>
      <c r="N390" s="202">
        <v>76</v>
      </c>
      <c r="O390" s="97">
        <v>76</v>
      </c>
      <c r="P390" s="202">
        <v>0</v>
      </c>
      <c r="Q390" s="202">
        <v>48</v>
      </c>
      <c r="R390" s="97">
        <v>48</v>
      </c>
    </row>
    <row r="391" spans="1:18" x14ac:dyDescent="0.35">
      <c r="A391" s="97" t="s">
        <v>3737</v>
      </c>
      <c r="B391" s="97" t="s">
        <v>364</v>
      </c>
      <c r="C391" s="97" t="s">
        <v>3738</v>
      </c>
      <c r="D391" s="201">
        <v>0</v>
      </c>
      <c r="E391" s="201">
        <v>338</v>
      </c>
      <c r="F391" s="97">
        <v>338</v>
      </c>
      <c r="G391" s="201">
        <v>0</v>
      </c>
      <c r="H391" s="201">
        <v>387</v>
      </c>
      <c r="I391" s="97">
        <v>387</v>
      </c>
      <c r="J391" s="202">
        <v>0</v>
      </c>
      <c r="K391" s="202">
        <v>388</v>
      </c>
      <c r="L391" s="97">
        <v>388</v>
      </c>
      <c r="M391" s="202">
        <v>0</v>
      </c>
      <c r="N391" s="202">
        <v>365</v>
      </c>
      <c r="O391" s="97">
        <v>365</v>
      </c>
      <c r="P391" s="202">
        <v>0</v>
      </c>
      <c r="Q391" s="202">
        <v>411</v>
      </c>
      <c r="R391" s="97">
        <v>411</v>
      </c>
    </row>
    <row r="392" spans="1:18" x14ac:dyDescent="0.35">
      <c r="A392" s="97" t="s">
        <v>3739</v>
      </c>
      <c r="B392" s="97" t="s">
        <v>365</v>
      </c>
      <c r="C392" s="97" t="s">
        <v>3740</v>
      </c>
      <c r="D392" s="201">
        <v>0</v>
      </c>
      <c r="E392" s="201">
        <v>258</v>
      </c>
      <c r="F392" s="97">
        <v>258</v>
      </c>
      <c r="G392" s="201">
        <v>0</v>
      </c>
      <c r="H392" s="201">
        <v>291</v>
      </c>
      <c r="I392" s="97">
        <v>291</v>
      </c>
      <c r="J392" s="202">
        <v>0</v>
      </c>
      <c r="K392" s="202">
        <v>244</v>
      </c>
      <c r="L392" s="97">
        <v>244</v>
      </c>
      <c r="M392" s="202">
        <v>0</v>
      </c>
      <c r="N392" s="202">
        <v>261</v>
      </c>
      <c r="O392" s="97">
        <v>261</v>
      </c>
      <c r="P392" s="202">
        <v>0</v>
      </c>
      <c r="Q392" s="202">
        <v>266</v>
      </c>
      <c r="R392" s="97">
        <v>266</v>
      </c>
    </row>
    <row r="393" spans="1:18" x14ac:dyDescent="0.35">
      <c r="A393" s="97" t="s">
        <v>3741</v>
      </c>
      <c r="B393" s="97" t="s">
        <v>366</v>
      </c>
      <c r="C393" s="97" t="s">
        <v>3742</v>
      </c>
      <c r="D393" s="201">
        <v>0</v>
      </c>
      <c r="E393" s="201">
        <v>94</v>
      </c>
      <c r="F393" s="97">
        <v>94</v>
      </c>
      <c r="G393" s="201">
        <v>0</v>
      </c>
      <c r="H393" s="201">
        <v>101</v>
      </c>
      <c r="I393" s="97">
        <v>101</v>
      </c>
      <c r="J393" s="202">
        <v>0</v>
      </c>
      <c r="K393" s="202">
        <v>87</v>
      </c>
      <c r="L393" s="97">
        <v>87</v>
      </c>
      <c r="M393" s="202">
        <v>0</v>
      </c>
      <c r="N393" s="202">
        <v>82</v>
      </c>
      <c r="O393" s="97">
        <v>82</v>
      </c>
      <c r="P393" s="202">
        <v>0</v>
      </c>
      <c r="Q393" s="202">
        <v>97</v>
      </c>
      <c r="R393" s="97">
        <v>97</v>
      </c>
    </row>
    <row r="394" spans="1:18" x14ac:dyDescent="0.35">
      <c r="A394" s="97" t="s">
        <v>3743</v>
      </c>
      <c r="B394" s="97" t="s">
        <v>367</v>
      </c>
      <c r="C394" s="97" t="s">
        <v>3744</v>
      </c>
      <c r="D394" s="201">
        <v>0</v>
      </c>
      <c r="E394" s="201">
        <v>57</v>
      </c>
      <c r="F394" s="97">
        <v>57</v>
      </c>
      <c r="G394" s="201">
        <v>0</v>
      </c>
      <c r="H394" s="201">
        <v>58</v>
      </c>
      <c r="I394" s="97">
        <v>58</v>
      </c>
      <c r="J394" s="202">
        <v>0</v>
      </c>
      <c r="K394" s="202">
        <v>68</v>
      </c>
      <c r="L394" s="97">
        <v>68</v>
      </c>
      <c r="M394" s="202">
        <v>0</v>
      </c>
      <c r="N394" s="202">
        <v>48</v>
      </c>
      <c r="O394" s="97">
        <v>48</v>
      </c>
      <c r="P394" s="202">
        <v>0</v>
      </c>
      <c r="Q394" s="202">
        <v>62</v>
      </c>
      <c r="R394" s="97">
        <v>62</v>
      </c>
    </row>
    <row r="395" spans="1:18" x14ac:dyDescent="0.35">
      <c r="A395" s="97" t="s">
        <v>3745</v>
      </c>
      <c r="B395" s="97" t="s">
        <v>368</v>
      </c>
      <c r="C395" s="97" t="s">
        <v>3746</v>
      </c>
      <c r="D395" s="201">
        <v>0</v>
      </c>
      <c r="E395" s="201">
        <v>473</v>
      </c>
      <c r="F395" s="97">
        <v>473</v>
      </c>
      <c r="G395" s="201">
        <v>0</v>
      </c>
      <c r="H395" s="201">
        <v>508</v>
      </c>
      <c r="I395" s="97">
        <v>508</v>
      </c>
      <c r="J395" s="202">
        <v>0</v>
      </c>
      <c r="K395" s="202">
        <v>501</v>
      </c>
      <c r="L395" s="97">
        <v>501</v>
      </c>
      <c r="M395" s="202">
        <v>0</v>
      </c>
      <c r="N395" s="202">
        <v>515</v>
      </c>
      <c r="O395" s="97">
        <v>515</v>
      </c>
      <c r="P395" s="202">
        <v>0</v>
      </c>
      <c r="Q395" s="202">
        <v>481</v>
      </c>
      <c r="R395" s="97">
        <v>481</v>
      </c>
    </row>
    <row r="396" spans="1:18" x14ac:dyDescent="0.35">
      <c r="A396" s="97" t="s">
        <v>3747</v>
      </c>
      <c r="B396" s="97" t="s">
        <v>369</v>
      </c>
      <c r="C396" s="97" t="s">
        <v>3748</v>
      </c>
      <c r="D396" s="201">
        <v>0</v>
      </c>
      <c r="E396" s="201">
        <v>41</v>
      </c>
      <c r="F396" s="97">
        <v>41</v>
      </c>
      <c r="G396" s="201">
        <v>0</v>
      </c>
      <c r="H396" s="201">
        <v>43</v>
      </c>
      <c r="I396" s="97">
        <v>43</v>
      </c>
      <c r="J396" s="202">
        <v>0</v>
      </c>
      <c r="K396" s="202">
        <v>43</v>
      </c>
      <c r="L396" s="97">
        <v>43</v>
      </c>
      <c r="M396" s="202">
        <v>0</v>
      </c>
      <c r="N396" s="202">
        <v>46</v>
      </c>
      <c r="O396" s="97">
        <v>46</v>
      </c>
      <c r="P396" s="202">
        <v>0</v>
      </c>
      <c r="Q396" s="202">
        <v>47</v>
      </c>
      <c r="R396" s="97">
        <v>47</v>
      </c>
    </row>
    <row r="397" spans="1:18" x14ac:dyDescent="0.35">
      <c r="A397" s="97" t="s">
        <v>3749</v>
      </c>
      <c r="B397" s="97" t="s">
        <v>370</v>
      </c>
      <c r="C397" s="97" t="s">
        <v>3750</v>
      </c>
      <c r="D397" s="201">
        <v>0</v>
      </c>
      <c r="E397" s="201">
        <v>100</v>
      </c>
      <c r="F397" s="97">
        <v>100</v>
      </c>
      <c r="G397" s="201">
        <v>0</v>
      </c>
      <c r="H397" s="201">
        <v>82</v>
      </c>
      <c r="I397" s="97">
        <v>82</v>
      </c>
      <c r="J397" s="202">
        <v>0</v>
      </c>
      <c r="K397" s="202">
        <v>83</v>
      </c>
      <c r="L397" s="97">
        <v>83</v>
      </c>
      <c r="M397" s="202">
        <v>0</v>
      </c>
      <c r="N397" s="202">
        <v>72</v>
      </c>
      <c r="O397" s="97">
        <v>72</v>
      </c>
      <c r="P397" s="202">
        <v>0</v>
      </c>
      <c r="Q397" s="202">
        <v>73</v>
      </c>
      <c r="R397" s="97">
        <v>73</v>
      </c>
    </row>
    <row r="398" spans="1:18" x14ac:dyDescent="0.35">
      <c r="A398" s="97" t="s">
        <v>3751</v>
      </c>
      <c r="B398" s="97" t="s">
        <v>371</v>
      </c>
      <c r="C398" s="97" t="s">
        <v>3752</v>
      </c>
      <c r="D398" s="201">
        <v>0</v>
      </c>
      <c r="E398" s="201">
        <v>1274</v>
      </c>
      <c r="F398" s="97">
        <v>1274</v>
      </c>
      <c r="G398" s="201">
        <v>0</v>
      </c>
      <c r="H398" s="201">
        <v>1318</v>
      </c>
      <c r="I398" s="97">
        <v>1318</v>
      </c>
      <c r="J398" s="202">
        <v>0</v>
      </c>
      <c r="K398" s="202">
        <v>1282</v>
      </c>
      <c r="L398" s="97">
        <v>1282</v>
      </c>
      <c r="M398" s="202">
        <v>0</v>
      </c>
      <c r="N398" s="202">
        <v>1423</v>
      </c>
      <c r="O398" s="97">
        <v>1423</v>
      </c>
      <c r="P398" s="202">
        <v>0</v>
      </c>
      <c r="Q398" s="202">
        <v>1435</v>
      </c>
      <c r="R398" s="97">
        <v>1435</v>
      </c>
    </row>
    <row r="399" spans="1:18" x14ac:dyDescent="0.35">
      <c r="A399" s="97" t="s">
        <v>3753</v>
      </c>
      <c r="B399" s="97" t="s">
        <v>372</v>
      </c>
      <c r="C399" s="97" t="s">
        <v>3754</v>
      </c>
      <c r="D399" s="201">
        <v>0</v>
      </c>
      <c r="E399" s="201">
        <v>61</v>
      </c>
      <c r="F399" s="97">
        <v>61</v>
      </c>
      <c r="G399" s="201">
        <v>0</v>
      </c>
      <c r="H399" s="201">
        <v>55</v>
      </c>
      <c r="I399" s="97">
        <v>55</v>
      </c>
      <c r="J399" s="202">
        <v>0</v>
      </c>
      <c r="K399" s="202">
        <v>48</v>
      </c>
      <c r="L399" s="97">
        <v>48</v>
      </c>
      <c r="M399" s="202">
        <v>0</v>
      </c>
      <c r="N399" s="202">
        <v>46</v>
      </c>
      <c r="O399" s="97">
        <v>46</v>
      </c>
      <c r="P399" s="202">
        <v>0</v>
      </c>
      <c r="Q399" s="202">
        <v>46</v>
      </c>
      <c r="R399" s="97">
        <v>46</v>
      </c>
    </row>
    <row r="400" spans="1:18" x14ac:dyDescent="0.35">
      <c r="A400" s="97" t="s">
        <v>3755</v>
      </c>
      <c r="B400" s="97" t="s">
        <v>373</v>
      </c>
      <c r="C400" s="97" t="s">
        <v>3756</v>
      </c>
      <c r="D400" s="201">
        <v>0</v>
      </c>
      <c r="E400" s="201">
        <v>217</v>
      </c>
      <c r="F400" s="97">
        <v>217</v>
      </c>
      <c r="G400" s="201">
        <v>0</v>
      </c>
      <c r="H400" s="201">
        <v>234</v>
      </c>
      <c r="I400" s="97">
        <v>234</v>
      </c>
      <c r="J400" s="202">
        <v>0</v>
      </c>
      <c r="K400" s="202">
        <v>205</v>
      </c>
      <c r="L400" s="97">
        <v>205</v>
      </c>
      <c r="M400" s="202">
        <v>0</v>
      </c>
      <c r="N400" s="202">
        <v>269</v>
      </c>
      <c r="O400" s="97">
        <v>269</v>
      </c>
      <c r="P400" s="202">
        <v>0</v>
      </c>
      <c r="Q400" s="202">
        <v>213</v>
      </c>
      <c r="R400" s="97">
        <v>213</v>
      </c>
    </row>
    <row r="401" spans="1:18" x14ac:dyDescent="0.35">
      <c r="A401" s="97" t="s">
        <v>3757</v>
      </c>
      <c r="B401" s="97" t="s">
        <v>374</v>
      </c>
      <c r="C401" s="97" t="s">
        <v>3758</v>
      </c>
      <c r="D401" s="201">
        <v>0</v>
      </c>
      <c r="E401" s="201">
        <v>65</v>
      </c>
      <c r="F401" s="97">
        <v>65</v>
      </c>
      <c r="G401" s="201">
        <v>0</v>
      </c>
      <c r="H401" s="201">
        <v>34</v>
      </c>
      <c r="I401" s="97">
        <v>34</v>
      </c>
      <c r="J401" s="202">
        <v>0</v>
      </c>
      <c r="K401" s="202">
        <v>51</v>
      </c>
      <c r="L401" s="97">
        <v>51</v>
      </c>
      <c r="M401" s="202">
        <v>0</v>
      </c>
      <c r="N401" s="202">
        <v>51</v>
      </c>
      <c r="O401" s="97">
        <v>51</v>
      </c>
      <c r="P401" s="202">
        <v>0</v>
      </c>
      <c r="Q401" s="202">
        <v>48</v>
      </c>
      <c r="R401" s="97">
        <v>48</v>
      </c>
    </row>
    <row r="402" spans="1:18" x14ac:dyDescent="0.35">
      <c r="A402" s="97" t="s">
        <v>3759</v>
      </c>
      <c r="B402" s="97" t="s">
        <v>375</v>
      </c>
      <c r="C402" s="97" t="s">
        <v>3760</v>
      </c>
      <c r="D402" s="201">
        <v>0</v>
      </c>
      <c r="E402" s="201">
        <v>159</v>
      </c>
      <c r="F402" s="97">
        <v>159</v>
      </c>
      <c r="G402" s="201">
        <v>0</v>
      </c>
      <c r="H402" s="201">
        <v>142</v>
      </c>
      <c r="I402" s="97">
        <v>142</v>
      </c>
      <c r="J402" s="202">
        <v>0</v>
      </c>
      <c r="K402" s="202">
        <v>146</v>
      </c>
      <c r="L402" s="97">
        <v>146</v>
      </c>
      <c r="M402" s="202">
        <v>0</v>
      </c>
      <c r="N402" s="202">
        <v>175</v>
      </c>
      <c r="O402" s="97">
        <v>175</v>
      </c>
      <c r="P402" s="202">
        <v>0</v>
      </c>
      <c r="Q402" s="202">
        <v>158</v>
      </c>
      <c r="R402" s="97">
        <v>158</v>
      </c>
    </row>
    <row r="403" spans="1:18" x14ac:dyDescent="0.35">
      <c r="A403" s="97" t="s">
        <v>3761</v>
      </c>
      <c r="B403" s="97" t="s">
        <v>376</v>
      </c>
      <c r="C403" s="97" t="s">
        <v>3762</v>
      </c>
      <c r="D403" s="201">
        <v>0</v>
      </c>
      <c r="E403" s="201">
        <v>53</v>
      </c>
      <c r="F403" s="97">
        <v>53</v>
      </c>
      <c r="G403" s="201">
        <v>0</v>
      </c>
      <c r="H403" s="201">
        <v>77</v>
      </c>
      <c r="I403" s="97">
        <v>77</v>
      </c>
      <c r="J403" s="202">
        <v>0</v>
      </c>
      <c r="K403" s="202">
        <v>64</v>
      </c>
      <c r="L403" s="97">
        <v>64</v>
      </c>
      <c r="M403" s="202">
        <v>0</v>
      </c>
      <c r="N403" s="202">
        <v>82</v>
      </c>
      <c r="O403" s="97">
        <v>82</v>
      </c>
      <c r="P403" s="202">
        <v>0</v>
      </c>
      <c r="Q403" s="202">
        <v>83</v>
      </c>
      <c r="R403" s="97">
        <v>83</v>
      </c>
    </row>
    <row r="404" spans="1:18" x14ac:dyDescent="0.35">
      <c r="A404" s="97" t="s">
        <v>3763</v>
      </c>
      <c r="B404" s="97" t="s">
        <v>377</v>
      </c>
      <c r="C404" s="97" t="s">
        <v>3764</v>
      </c>
      <c r="D404" s="201">
        <v>0</v>
      </c>
      <c r="E404" s="201">
        <v>39</v>
      </c>
      <c r="F404" s="97">
        <v>39</v>
      </c>
      <c r="G404" s="201">
        <v>0</v>
      </c>
      <c r="H404" s="201">
        <v>40</v>
      </c>
      <c r="I404" s="97">
        <v>40</v>
      </c>
      <c r="J404" s="202">
        <v>0</v>
      </c>
      <c r="K404" s="202">
        <v>53</v>
      </c>
      <c r="L404" s="97">
        <v>53</v>
      </c>
      <c r="M404" s="202">
        <v>0</v>
      </c>
      <c r="N404" s="202">
        <v>60</v>
      </c>
      <c r="O404" s="97">
        <v>60</v>
      </c>
      <c r="P404" s="202">
        <v>0</v>
      </c>
      <c r="Q404" s="202">
        <v>63</v>
      </c>
      <c r="R404" s="97">
        <v>63</v>
      </c>
    </row>
    <row r="405" spans="1:18" x14ac:dyDescent="0.35">
      <c r="A405" s="97" t="s">
        <v>3765</v>
      </c>
      <c r="B405" s="97" t="s">
        <v>378</v>
      </c>
      <c r="C405" s="97" t="s">
        <v>3766</v>
      </c>
      <c r="D405" s="201">
        <v>0</v>
      </c>
      <c r="E405" s="201">
        <v>38</v>
      </c>
      <c r="F405" s="97">
        <v>38</v>
      </c>
      <c r="G405" s="201">
        <v>0</v>
      </c>
      <c r="H405" s="201">
        <v>50</v>
      </c>
      <c r="I405" s="97">
        <v>50</v>
      </c>
      <c r="J405" s="202">
        <v>0</v>
      </c>
      <c r="K405" s="202">
        <v>47</v>
      </c>
      <c r="L405" s="97">
        <v>47</v>
      </c>
      <c r="M405" s="202">
        <v>0</v>
      </c>
      <c r="N405" s="202">
        <v>37</v>
      </c>
      <c r="O405" s="97">
        <v>37</v>
      </c>
      <c r="P405" s="202">
        <v>0</v>
      </c>
      <c r="Q405" s="202">
        <v>42</v>
      </c>
      <c r="R405" s="97">
        <v>42</v>
      </c>
    </row>
    <row r="406" spans="1:18" x14ac:dyDescent="0.35">
      <c r="A406" s="97" t="s">
        <v>3767</v>
      </c>
      <c r="B406" s="97" t="s">
        <v>379</v>
      </c>
      <c r="C406" s="97" t="s">
        <v>3768</v>
      </c>
      <c r="D406" s="201">
        <v>0</v>
      </c>
      <c r="E406" s="201">
        <v>99</v>
      </c>
      <c r="F406" s="97">
        <v>99</v>
      </c>
      <c r="G406" s="201">
        <v>0</v>
      </c>
      <c r="H406" s="201">
        <v>114</v>
      </c>
      <c r="I406" s="97">
        <v>114</v>
      </c>
      <c r="J406" s="202">
        <v>0</v>
      </c>
      <c r="K406" s="202">
        <v>118</v>
      </c>
      <c r="L406" s="97">
        <v>118</v>
      </c>
      <c r="M406" s="202">
        <v>0</v>
      </c>
      <c r="N406" s="202">
        <v>135</v>
      </c>
      <c r="O406" s="97">
        <v>135</v>
      </c>
      <c r="P406" s="202">
        <v>3</v>
      </c>
      <c r="Q406" s="202">
        <v>122</v>
      </c>
      <c r="R406" s="97">
        <v>125</v>
      </c>
    </row>
    <row r="407" spans="1:18" x14ac:dyDescent="0.35">
      <c r="A407" s="97" t="s">
        <v>3769</v>
      </c>
      <c r="B407" s="97" t="s">
        <v>380</v>
      </c>
      <c r="C407" s="97" t="s">
        <v>3770</v>
      </c>
      <c r="D407" s="201">
        <v>0</v>
      </c>
      <c r="E407" s="201">
        <v>38</v>
      </c>
      <c r="F407" s="97">
        <v>38</v>
      </c>
      <c r="G407" s="201">
        <v>0</v>
      </c>
      <c r="H407" s="201">
        <v>45</v>
      </c>
      <c r="I407" s="97">
        <v>45</v>
      </c>
      <c r="J407" s="202">
        <v>0</v>
      </c>
      <c r="K407" s="202">
        <v>32</v>
      </c>
      <c r="L407" s="97">
        <v>32</v>
      </c>
      <c r="M407" s="202">
        <v>0</v>
      </c>
      <c r="N407" s="202">
        <v>36</v>
      </c>
      <c r="O407" s="97">
        <v>36</v>
      </c>
      <c r="P407" s="202">
        <v>0</v>
      </c>
      <c r="Q407" s="202">
        <v>35</v>
      </c>
      <c r="R407" s="97">
        <v>35</v>
      </c>
    </row>
    <row r="408" spans="1:18" x14ac:dyDescent="0.35">
      <c r="A408" s="97" t="s">
        <v>3771</v>
      </c>
      <c r="B408" s="97" t="s">
        <v>381</v>
      </c>
      <c r="C408" s="97" t="s">
        <v>3772</v>
      </c>
      <c r="D408" s="201">
        <v>0</v>
      </c>
      <c r="E408" s="201">
        <v>283</v>
      </c>
      <c r="F408" s="97">
        <v>283</v>
      </c>
      <c r="G408" s="201">
        <v>0</v>
      </c>
      <c r="H408" s="201">
        <v>313</v>
      </c>
      <c r="I408" s="97">
        <v>313</v>
      </c>
      <c r="J408" s="202">
        <v>0</v>
      </c>
      <c r="K408" s="202">
        <v>292</v>
      </c>
      <c r="L408" s="97">
        <v>292</v>
      </c>
      <c r="M408" s="202">
        <v>0</v>
      </c>
      <c r="N408" s="202">
        <v>346</v>
      </c>
      <c r="O408" s="97">
        <v>346</v>
      </c>
      <c r="P408" s="202">
        <v>0</v>
      </c>
      <c r="Q408" s="202">
        <v>287</v>
      </c>
      <c r="R408" s="97">
        <v>287</v>
      </c>
    </row>
    <row r="409" spans="1:18" x14ac:dyDescent="0.35">
      <c r="A409" s="97" t="s">
        <v>3773</v>
      </c>
      <c r="B409" s="97" t="s">
        <v>382</v>
      </c>
      <c r="C409" s="97" t="s">
        <v>3774</v>
      </c>
      <c r="D409" s="201">
        <v>0</v>
      </c>
      <c r="E409" s="201">
        <v>252</v>
      </c>
      <c r="F409" s="97">
        <v>252</v>
      </c>
      <c r="G409" s="201">
        <v>0</v>
      </c>
      <c r="H409" s="201">
        <v>241</v>
      </c>
      <c r="I409" s="97">
        <v>241</v>
      </c>
      <c r="J409" s="202">
        <v>0</v>
      </c>
      <c r="K409" s="202">
        <v>233</v>
      </c>
      <c r="L409" s="97">
        <v>233</v>
      </c>
      <c r="M409" s="202">
        <v>0</v>
      </c>
      <c r="N409" s="202">
        <v>245</v>
      </c>
      <c r="O409" s="97">
        <v>245</v>
      </c>
      <c r="P409" s="202">
        <v>182</v>
      </c>
      <c r="Q409" s="202">
        <v>9</v>
      </c>
      <c r="R409" s="97">
        <v>191</v>
      </c>
    </row>
    <row r="410" spans="1:18" x14ac:dyDescent="0.35">
      <c r="A410" s="97" t="s">
        <v>3775</v>
      </c>
      <c r="B410" s="97" t="s">
        <v>383</v>
      </c>
      <c r="C410" s="97" t="s">
        <v>3776</v>
      </c>
      <c r="D410" s="201">
        <v>0</v>
      </c>
      <c r="E410" s="201">
        <v>62</v>
      </c>
      <c r="F410" s="97">
        <v>62</v>
      </c>
      <c r="G410" s="201">
        <v>0</v>
      </c>
      <c r="H410" s="201">
        <v>62</v>
      </c>
      <c r="I410" s="97">
        <v>62</v>
      </c>
      <c r="J410" s="202">
        <v>0</v>
      </c>
      <c r="K410" s="202">
        <v>53</v>
      </c>
      <c r="L410" s="97">
        <v>53</v>
      </c>
      <c r="M410" s="202">
        <v>0</v>
      </c>
      <c r="N410" s="202">
        <v>63</v>
      </c>
      <c r="O410" s="97">
        <v>63</v>
      </c>
      <c r="P410" s="202">
        <v>0</v>
      </c>
      <c r="Q410" s="202">
        <v>65</v>
      </c>
      <c r="R410" s="97">
        <v>65</v>
      </c>
    </row>
    <row r="411" spans="1:18" x14ac:dyDescent="0.35">
      <c r="A411" s="97" t="s">
        <v>3777</v>
      </c>
      <c r="B411" s="97" t="s">
        <v>384</v>
      </c>
      <c r="C411" s="97" t="s">
        <v>3778</v>
      </c>
      <c r="D411" s="201">
        <v>0</v>
      </c>
      <c r="E411" s="201">
        <v>186</v>
      </c>
      <c r="F411" s="97">
        <v>186</v>
      </c>
      <c r="G411" s="201">
        <v>0</v>
      </c>
      <c r="H411" s="201">
        <v>188</v>
      </c>
      <c r="I411" s="97">
        <v>188</v>
      </c>
      <c r="J411" s="202">
        <v>0</v>
      </c>
      <c r="K411" s="202">
        <v>170</v>
      </c>
      <c r="L411" s="97">
        <v>170</v>
      </c>
      <c r="M411" s="202">
        <v>0</v>
      </c>
      <c r="N411" s="202">
        <v>199</v>
      </c>
      <c r="O411" s="97">
        <v>199</v>
      </c>
      <c r="P411" s="202">
        <v>0</v>
      </c>
      <c r="Q411" s="202">
        <v>194</v>
      </c>
      <c r="R411" s="97">
        <v>194</v>
      </c>
    </row>
    <row r="412" spans="1:18" x14ac:dyDescent="0.35">
      <c r="A412" s="97" t="s">
        <v>3779</v>
      </c>
      <c r="B412" s="97" t="s">
        <v>385</v>
      </c>
      <c r="C412" s="97" t="s">
        <v>3780</v>
      </c>
      <c r="D412" s="201">
        <v>0</v>
      </c>
      <c r="E412" s="201">
        <v>305</v>
      </c>
      <c r="F412" s="97">
        <v>305</v>
      </c>
      <c r="G412" s="201">
        <v>0</v>
      </c>
      <c r="H412" s="201">
        <v>261</v>
      </c>
      <c r="I412" s="97">
        <v>261</v>
      </c>
      <c r="J412" s="202">
        <v>0</v>
      </c>
      <c r="K412" s="202">
        <v>279</v>
      </c>
      <c r="L412" s="97">
        <v>279</v>
      </c>
      <c r="M412" s="202">
        <v>0</v>
      </c>
      <c r="N412" s="202">
        <v>314</v>
      </c>
      <c r="O412" s="97">
        <v>314</v>
      </c>
      <c r="P412" s="202">
        <v>0</v>
      </c>
      <c r="Q412" s="202">
        <v>322</v>
      </c>
      <c r="R412" s="97">
        <v>322</v>
      </c>
    </row>
    <row r="413" spans="1:18" x14ac:dyDescent="0.35">
      <c r="A413" s="97" t="s">
        <v>3781</v>
      </c>
      <c r="B413" s="97" t="s">
        <v>386</v>
      </c>
      <c r="C413" s="97" t="s">
        <v>3782</v>
      </c>
      <c r="D413" s="201">
        <v>0</v>
      </c>
      <c r="E413" s="201">
        <v>160</v>
      </c>
      <c r="F413" s="97">
        <v>160</v>
      </c>
      <c r="G413" s="201">
        <v>0</v>
      </c>
      <c r="H413" s="201">
        <v>187</v>
      </c>
      <c r="I413" s="97">
        <v>187</v>
      </c>
      <c r="J413" s="202">
        <v>0</v>
      </c>
      <c r="K413" s="202">
        <v>176</v>
      </c>
      <c r="L413" s="97">
        <v>176</v>
      </c>
      <c r="M413" s="202">
        <v>0</v>
      </c>
      <c r="N413" s="202">
        <v>173</v>
      </c>
      <c r="O413" s="97">
        <v>173</v>
      </c>
      <c r="P413" s="202">
        <v>0</v>
      </c>
      <c r="Q413" s="202">
        <v>207</v>
      </c>
      <c r="R413" s="97">
        <v>207</v>
      </c>
    </row>
    <row r="414" spans="1:18" x14ac:dyDescent="0.35">
      <c r="A414" s="97" t="s">
        <v>3783</v>
      </c>
      <c r="B414" s="97" t="s">
        <v>387</v>
      </c>
      <c r="C414" s="97" t="s">
        <v>2647</v>
      </c>
      <c r="D414" s="201">
        <v>0</v>
      </c>
      <c r="E414" s="201">
        <v>46</v>
      </c>
      <c r="F414" s="97">
        <v>46</v>
      </c>
      <c r="G414" s="201">
        <v>0</v>
      </c>
      <c r="H414" s="201">
        <v>66</v>
      </c>
      <c r="I414" s="97">
        <v>66</v>
      </c>
      <c r="J414" s="202">
        <v>0</v>
      </c>
      <c r="K414" s="202">
        <v>50</v>
      </c>
      <c r="L414" s="97">
        <v>50</v>
      </c>
      <c r="M414" s="202">
        <v>0</v>
      </c>
      <c r="N414" s="202">
        <v>50</v>
      </c>
      <c r="O414" s="97">
        <v>50</v>
      </c>
      <c r="P414" s="202">
        <v>0</v>
      </c>
      <c r="Q414" s="202">
        <v>60</v>
      </c>
      <c r="R414" s="97">
        <v>60</v>
      </c>
    </row>
    <row r="415" spans="1:18" x14ac:dyDescent="0.35">
      <c r="A415" s="97" t="s">
        <v>3784</v>
      </c>
      <c r="B415" s="97" t="s">
        <v>388</v>
      </c>
      <c r="C415" s="97" t="s">
        <v>3785</v>
      </c>
      <c r="D415" s="201">
        <v>0</v>
      </c>
      <c r="E415" s="201">
        <v>514</v>
      </c>
      <c r="F415" s="97">
        <v>514</v>
      </c>
      <c r="G415" s="201">
        <v>0</v>
      </c>
      <c r="H415" s="201">
        <v>501</v>
      </c>
      <c r="I415" s="97">
        <v>501</v>
      </c>
      <c r="J415" s="202">
        <v>0</v>
      </c>
      <c r="K415" s="202">
        <v>493</v>
      </c>
      <c r="L415" s="97">
        <v>493</v>
      </c>
      <c r="M415" s="202">
        <v>0</v>
      </c>
      <c r="N415" s="202">
        <v>534</v>
      </c>
      <c r="O415" s="97">
        <v>534</v>
      </c>
      <c r="P415" s="202">
        <v>0</v>
      </c>
      <c r="Q415" s="202">
        <v>579</v>
      </c>
      <c r="R415" s="97">
        <v>579</v>
      </c>
    </row>
    <row r="416" spans="1:18" x14ac:dyDescent="0.35">
      <c r="A416" s="97" t="s">
        <v>3786</v>
      </c>
      <c r="B416" s="97" t="s">
        <v>389</v>
      </c>
      <c r="C416" s="97" t="s">
        <v>3787</v>
      </c>
      <c r="D416" s="201">
        <v>0</v>
      </c>
      <c r="E416" s="201">
        <v>279</v>
      </c>
      <c r="F416" s="97">
        <v>279</v>
      </c>
      <c r="G416" s="201">
        <v>0</v>
      </c>
      <c r="H416" s="201">
        <v>243</v>
      </c>
      <c r="I416" s="97">
        <v>243</v>
      </c>
      <c r="J416" s="202">
        <v>0</v>
      </c>
      <c r="K416" s="202">
        <v>239</v>
      </c>
      <c r="L416" s="97">
        <v>239</v>
      </c>
      <c r="M416" s="202">
        <v>0</v>
      </c>
      <c r="N416" s="202">
        <v>253</v>
      </c>
      <c r="O416" s="97">
        <v>253</v>
      </c>
      <c r="P416" s="202">
        <v>0</v>
      </c>
      <c r="Q416" s="202">
        <v>243</v>
      </c>
      <c r="R416" s="97">
        <v>243</v>
      </c>
    </row>
    <row r="417" spans="1:18" x14ac:dyDescent="0.35">
      <c r="A417" s="97" t="s">
        <v>3788</v>
      </c>
      <c r="B417" s="97" t="s">
        <v>390</v>
      </c>
      <c r="C417" s="97" t="s">
        <v>3789</v>
      </c>
      <c r="D417" s="201">
        <v>0</v>
      </c>
      <c r="E417" s="201">
        <v>373</v>
      </c>
      <c r="F417" s="97">
        <v>373</v>
      </c>
      <c r="G417" s="201">
        <v>0</v>
      </c>
      <c r="H417" s="201">
        <v>332</v>
      </c>
      <c r="I417" s="97">
        <v>332</v>
      </c>
      <c r="J417" s="202">
        <v>0</v>
      </c>
      <c r="K417" s="202">
        <v>324</v>
      </c>
      <c r="L417" s="97">
        <v>324</v>
      </c>
      <c r="M417" s="202">
        <v>0</v>
      </c>
      <c r="N417" s="202">
        <v>393</v>
      </c>
      <c r="O417" s="97">
        <v>393</v>
      </c>
      <c r="P417" s="202">
        <v>0</v>
      </c>
      <c r="Q417" s="202">
        <v>397</v>
      </c>
      <c r="R417" s="97">
        <v>397</v>
      </c>
    </row>
    <row r="418" spans="1:18" x14ac:dyDescent="0.35">
      <c r="A418" s="97" t="s">
        <v>3790</v>
      </c>
      <c r="B418" s="97" t="s">
        <v>391</v>
      </c>
      <c r="C418" s="97" t="s">
        <v>3791</v>
      </c>
      <c r="D418" s="201">
        <v>0</v>
      </c>
      <c r="E418" s="201">
        <v>3</v>
      </c>
      <c r="F418" s="97">
        <v>3</v>
      </c>
      <c r="G418" s="201">
        <v>0</v>
      </c>
      <c r="H418" s="201">
        <v>2</v>
      </c>
      <c r="I418" s="97">
        <v>2</v>
      </c>
      <c r="J418" s="202">
        <v>0</v>
      </c>
      <c r="K418" s="202">
        <v>1</v>
      </c>
      <c r="L418" s="97">
        <v>1</v>
      </c>
      <c r="M418" s="202">
        <v>0</v>
      </c>
      <c r="N418" s="202">
        <v>5</v>
      </c>
      <c r="O418" s="97">
        <v>5</v>
      </c>
      <c r="P418" s="202">
        <v>0</v>
      </c>
      <c r="Q418" s="202">
        <v>3</v>
      </c>
      <c r="R418" s="97">
        <v>3</v>
      </c>
    </row>
    <row r="419" spans="1:18" x14ac:dyDescent="0.35">
      <c r="A419" s="97" t="s">
        <v>3792</v>
      </c>
      <c r="B419" s="97" t="s">
        <v>392</v>
      </c>
      <c r="C419" s="97" t="s">
        <v>3793</v>
      </c>
      <c r="D419" s="201">
        <v>0</v>
      </c>
      <c r="E419" s="201">
        <v>297</v>
      </c>
      <c r="F419" s="97">
        <v>297</v>
      </c>
      <c r="G419" s="201">
        <v>0</v>
      </c>
      <c r="H419" s="201">
        <v>259</v>
      </c>
      <c r="I419" s="97">
        <v>259</v>
      </c>
      <c r="J419" s="202">
        <v>0</v>
      </c>
      <c r="K419" s="202">
        <v>254</v>
      </c>
      <c r="L419" s="97">
        <v>254</v>
      </c>
      <c r="M419" s="202">
        <v>0</v>
      </c>
      <c r="N419" s="202">
        <v>298</v>
      </c>
      <c r="O419" s="97">
        <v>298</v>
      </c>
      <c r="P419" s="202">
        <v>0</v>
      </c>
      <c r="Q419" s="202">
        <v>258</v>
      </c>
      <c r="R419" s="97">
        <v>258</v>
      </c>
    </row>
    <row r="420" spans="1:18" x14ac:dyDescent="0.35">
      <c r="A420" s="97" t="s">
        <v>3794</v>
      </c>
      <c r="B420" s="97" t="s">
        <v>393</v>
      </c>
      <c r="C420" s="97" t="s">
        <v>3795</v>
      </c>
      <c r="D420" s="201">
        <v>0</v>
      </c>
      <c r="E420" s="201">
        <v>788</v>
      </c>
      <c r="F420" s="97">
        <v>788</v>
      </c>
      <c r="G420" s="201">
        <v>0</v>
      </c>
      <c r="H420" s="201">
        <v>777</v>
      </c>
      <c r="I420" s="97">
        <v>777</v>
      </c>
      <c r="J420" s="202">
        <v>0</v>
      </c>
      <c r="K420" s="202">
        <v>697</v>
      </c>
      <c r="L420" s="97">
        <v>697</v>
      </c>
      <c r="M420" s="202">
        <v>0</v>
      </c>
      <c r="N420" s="202">
        <v>799</v>
      </c>
      <c r="O420" s="97">
        <v>799</v>
      </c>
      <c r="P420" s="202">
        <v>0</v>
      </c>
      <c r="Q420" s="202">
        <v>796</v>
      </c>
      <c r="R420" s="97">
        <v>796</v>
      </c>
    </row>
    <row r="421" spans="1:18" x14ac:dyDescent="0.35">
      <c r="A421" s="97" t="s">
        <v>3796</v>
      </c>
      <c r="B421" s="97" t="s">
        <v>394</v>
      </c>
      <c r="C421" s="97" t="s">
        <v>3797</v>
      </c>
      <c r="D421" s="201">
        <v>0</v>
      </c>
      <c r="E421" s="201">
        <v>136</v>
      </c>
      <c r="F421" s="97">
        <v>136</v>
      </c>
      <c r="G421" s="201">
        <v>0</v>
      </c>
      <c r="H421" s="201">
        <v>177</v>
      </c>
      <c r="I421" s="97">
        <v>177</v>
      </c>
      <c r="J421" s="202">
        <v>0</v>
      </c>
      <c r="K421" s="202">
        <v>164</v>
      </c>
      <c r="L421" s="97">
        <v>164</v>
      </c>
      <c r="M421" s="202">
        <v>0</v>
      </c>
      <c r="N421" s="202">
        <v>188</v>
      </c>
      <c r="O421" s="97">
        <v>188</v>
      </c>
      <c r="P421" s="202">
        <v>0</v>
      </c>
      <c r="Q421" s="202">
        <v>168</v>
      </c>
      <c r="R421" s="97">
        <v>168</v>
      </c>
    </row>
    <row r="422" spans="1:18" x14ac:dyDescent="0.35">
      <c r="A422" s="97" t="s">
        <v>3798</v>
      </c>
      <c r="B422" s="97" t="s">
        <v>395</v>
      </c>
      <c r="C422" s="97" t="s">
        <v>3799</v>
      </c>
      <c r="D422" s="201">
        <v>0</v>
      </c>
      <c r="E422" s="201">
        <v>12</v>
      </c>
      <c r="F422" s="97">
        <v>12</v>
      </c>
      <c r="G422" s="201">
        <v>0</v>
      </c>
      <c r="H422" s="201">
        <v>18</v>
      </c>
      <c r="I422" s="97">
        <v>18</v>
      </c>
      <c r="J422" s="202">
        <v>0</v>
      </c>
      <c r="K422" s="202">
        <v>17</v>
      </c>
      <c r="L422" s="97">
        <v>17</v>
      </c>
      <c r="M422" s="202">
        <v>0</v>
      </c>
      <c r="N422" s="202">
        <v>15</v>
      </c>
      <c r="O422" s="97">
        <v>15</v>
      </c>
      <c r="P422" s="202">
        <v>0</v>
      </c>
      <c r="Q422" s="202">
        <v>23</v>
      </c>
      <c r="R422" s="97">
        <v>23</v>
      </c>
    </row>
    <row r="423" spans="1:18" x14ac:dyDescent="0.35">
      <c r="A423" s="97" t="s">
        <v>3800</v>
      </c>
      <c r="B423" s="97" t="s">
        <v>396</v>
      </c>
      <c r="C423" s="97" t="s">
        <v>2656</v>
      </c>
      <c r="D423" s="201">
        <v>0</v>
      </c>
      <c r="E423" s="201">
        <v>242</v>
      </c>
      <c r="F423" s="97">
        <v>242</v>
      </c>
      <c r="G423" s="201">
        <v>0</v>
      </c>
      <c r="H423" s="201">
        <v>251</v>
      </c>
      <c r="I423" s="97">
        <v>251</v>
      </c>
      <c r="J423" s="202">
        <v>0</v>
      </c>
      <c r="K423" s="202">
        <v>215</v>
      </c>
      <c r="L423" s="97">
        <v>215</v>
      </c>
      <c r="M423" s="202">
        <v>0</v>
      </c>
      <c r="N423" s="202">
        <v>233</v>
      </c>
      <c r="O423" s="97">
        <v>233</v>
      </c>
      <c r="P423" s="202">
        <v>0</v>
      </c>
      <c r="Q423" s="202">
        <v>232</v>
      </c>
      <c r="R423" s="97">
        <v>232</v>
      </c>
    </row>
    <row r="424" spans="1:18" x14ac:dyDescent="0.35">
      <c r="A424" s="97" t="s">
        <v>3801</v>
      </c>
      <c r="B424" s="97" t="s">
        <v>397</v>
      </c>
      <c r="C424" s="97" t="s">
        <v>2657</v>
      </c>
      <c r="D424" s="201">
        <v>0</v>
      </c>
      <c r="E424" s="201">
        <v>55</v>
      </c>
      <c r="F424" s="97">
        <v>55</v>
      </c>
      <c r="G424" s="201">
        <v>0</v>
      </c>
      <c r="H424" s="201">
        <v>42</v>
      </c>
      <c r="I424" s="97">
        <v>42</v>
      </c>
      <c r="J424" s="202">
        <v>0</v>
      </c>
      <c r="K424" s="202">
        <v>30</v>
      </c>
      <c r="L424" s="97">
        <v>30</v>
      </c>
      <c r="M424" s="202">
        <v>0</v>
      </c>
      <c r="N424" s="202">
        <v>40</v>
      </c>
      <c r="O424" s="97">
        <v>40</v>
      </c>
      <c r="P424" s="202">
        <v>0</v>
      </c>
      <c r="Q424" s="202">
        <v>47</v>
      </c>
      <c r="R424" s="97">
        <v>47</v>
      </c>
    </row>
    <row r="425" spans="1:18" x14ac:dyDescent="0.35">
      <c r="A425" s="97" t="s">
        <v>3802</v>
      </c>
      <c r="B425" s="97" t="s">
        <v>398</v>
      </c>
      <c r="C425" s="97" t="s">
        <v>3803</v>
      </c>
      <c r="D425" s="201">
        <v>0</v>
      </c>
      <c r="E425" s="201">
        <v>39</v>
      </c>
      <c r="F425" s="97">
        <v>39</v>
      </c>
      <c r="G425" s="201">
        <v>0</v>
      </c>
      <c r="H425" s="201">
        <v>44</v>
      </c>
      <c r="I425" s="97">
        <v>44</v>
      </c>
      <c r="J425" s="202">
        <v>0</v>
      </c>
      <c r="K425" s="202">
        <v>42</v>
      </c>
      <c r="L425" s="97">
        <v>42</v>
      </c>
      <c r="M425" s="202">
        <v>0</v>
      </c>
      <c r="N425" s="202">
        <v>48</v>
      </c>
      <c r="O425" s="97">
        <v>48</v>
      </c>
      <c r="P425" s="202">
        <v>0</v>
      </c>
      <c r="Q425" s="202">
        <v>52</v>
      </c>
      <c r="R425" s="97">
        <v>52</v>
      </c>
    </row>
    <row r="426" spans="1:18" x14ac:dyDescent="0.35">
      <c r="A426" s="97" t="s">
        <v>3804</v>
      </c>
      <c r="B426" s="97" t="s">
        <v>399</v>
      </c>
      <c r="C426" s="97" t="s">
        <v>3805</v>
      </c>
      <c r="D426" s="201">
        <v>0</v>
      </c>
      <c r="E426" s="201">
        <v>113</v>
      </c>
      <c r="F426" s="97">
        <v>113</v>
      </c>
      <c r="G426" s="201">
        <v>0</v>
      </c>
      <c r="H426" s="201">
        <v>139</v>
      </c>
      <c r="I426" s="97">
        <v>139</v>
      </c>
      <c r="J426" s="202">
        <v>0</v>
      </c>
      <c r="K426" s="202">
        <v>115</v>
      </c>
      <c r="L426" s="97">
        <v>115</v>
      </c>
      <c r="M426" s="202">
        <v>0</v>
      </c>
      <c r="N426" s="202">
        <v>144</v>
      </c>
      <c r="O426" s="97">
        <v>144</v>
      </c>
      <c r="P426" s="202">
        <v>0</v>
      </c>
      <c r="Q426" s="202">
        <v>139</v>
      </c>
      <c r="R426" s="97">
        <v>139</v>
      </c>
    </row>
    <row r="427" spans="1:18" x14ac:dyDescent="0.35">
      <c r="A427" s="97" t="s">
        <v>3806</v>
      </c>
      <c r="B427" s="97" t="s">
        <v>400</v>
      </c>
      <c r="C427" s="97" t="s">
        <v>3807</v>
      </c>
      <c r="D427" s="201">
        <v>0</v>
      </c>
      <c r="E427" s="201">
        <v>37</v>
      </c>
      <c r="F427" s="97">
        <v>37</v>
      </c>
      <c r="G427" s="201">
        <v>0</v>
      </c>
      <c r="H427" s="201">
        <v>41</v>
      </c>
      <c r="I427" s="97">
        <v>41</v>
      </c>
      <c r="J427" s="202">
        <v>0</v>
      </c>
      <c r="K427" s="202">
        <v>49</v>
      </c>
      <c r="L427" s="97">
        <v>49</v>
      </c>
      <c r="M427" s="202">
        <v>0</v>
      </c>
      <c r="N427" s="202">
        <v>53</v>
      </c>
      <c r="O427" s="97">
        <v>53</v>
      </c>
      <c r="P427" s="202">
        <v>0</v>
      </c>
      <c r="Q427" s="202">
        <v>58</v>
      </c>
      <c r="R427" s="97">
        <v>58</v>
      </c>
    </row>
    <row r="428" spans="1:18" x14ac:dyDescent="0.35">
      <c r="A428" s="97" t="s">
        <v>3808</v>
      </c>
      <c r="B428" s="97" t="s">
        <v>401</v>
      </c>
      <c r="C428" s="97" t="s">
        <v>3809</v>
      </c>
      <c r="D428" s="201">
        <v>0</v>
      </c>
      <c r="E428" s="201">
        <v>62</v>
      </c>
      <c r="F428" s="97">
        <v>62</v>
      </c>
      <c r="G428" s="201">
        <v>0</v>
      </c>
      <c r="H428" s="201">
        <v>65</v>
      </c>
      <c r="I428" s="97">
        <v>65</v>
      </c>
      <c r="J428" s="202">
        <v>0</v>
      </c>
      <c r="K428" s="202">
        <v>83</v>
      </c>
      <c r="L428" s="97">
        <v>83</v>
      </c>
      <c r="M428" s="202">
        <v>0</v>
      </c>
      <c r="N428" s="202">
        <v>71</v>
      </c>
      <c r="O428" s="97">
        <v>71</v>
      </c>
      <c r="P428" s="202">
        <v>0</v>
      </c>
      <c r="Q428" s="202">
        <v>81</v>
      </c>
      <c r="R428" s="97">
        <v>81</v>
      </c>
    </row>
    <row r="429" spans="1:18" x14ac:dyDescent="0.35">
      <c r="A429" s="97" t="s">
        <v>3810</v>
      </c>
      <c r="B429" s="97" t="s">
        <v>402</v>
      </c>
      <c r="C429" s="97" t="s">
        <v>3811</v>
      </c>
      <c r="D429" s="201">
        <v>0</v>
      </c>
      <c r="E429" s="201">
        <v>119</v>
      </c>
      <c r="F429" s="97">
        <v>119</v>
      </c>
      <c r="G429" s="201">
        <v>0</v>
      </c>
      <c r="H429" s="201">
        <v>110</v>
      </c>
      <c r="I429" s="97">
        <v>110</v>
      </c>
      <c r="J429" s="202">
        <v>0</v>
      </c>
      <c r="K429" s="202">
        <v>90</v>
      </c>
      <c r="L429" s="97">
        <v>90</v>
      </c>
      <c r="M429" s="202">
        <v>0</v>
      </c>
      <c r="N429" s="202">
        <v>102</v>
      </c>
      <c r="O429" s="97">
        <v>102</v>
      </c>
      <c r="P429" s="202">
        <v>0</v>
      </c>
      <c r="Q429" s="202">
        <v>88</v>
      </c>
      <c r="R429" s="97">
        <v>88</v>
      </c>
    </row>
    <row r="430" spans="1:18" x14ac:dyDescent="0.35">
      <c r="A430" s="97" t="s">
        <v>3812</v>
      </c>
      <c r="B430" s="97" t="s">
        <v>403</v>
      </c>
      <c r="C430" s="97" t="s">
        <v>3813</v>
      </c>
      <c r="D430" s="201">
        <v>0</v>
      </c>
      <c r="E430" s="201">
        <v>48</v>
      </c>
      <c r="F430" s="97">
        <v>48</v>
      </c>
      <c r="G430" s="201">
        <v>0</v>
      </c>
      <c r="H430" s="201">
        <v>43</v>
      </c>
      <c r="I430" s="97">
        <v>43</v>
      </c>
      <c r="J430" s="202">
        <v>0</v>
      </c>
      <c r="K430" s="202">
        <v>44</v>
      </c>
      <c r="L430" s="97">
        <v>44</v>
      </c>
      <c r="M430" s="202">
        <v>0</v>
      </c>
      <c r="N430" s="202">
        <v>46</v>
      </c>
      <c r="O430" s="97">
        <v>46</v>
      </c>
      <c r="P430" s="202">
        <v>0</v>
      </c>
      <c r="Q430" s="202">
        <v>55</v>
      </c>
      <c r="R430" s="97">
        <v>55</v>
      </c>
    </row>
    <row r="431" spans="1:18" x14ac:dyDescent="0.35">
      <c r="A431" s="97" t="s">
        <v>3814</v>
      </c>
      <c r="B431" s="97" t="s">
        <v>404</v>
      </c>
      <c r="C431" s="97" t="s">
        <v>3815</v>
      </c>
      <c r="D431" s="201">
        <v>0</v>
      </c>
      <c r="E431" s="201">
        <v>93</v>
      </c>
      <c r="F431" s="97">
        <v>93</v>
      </c>
      <c r="G431" s="201">
        <v>0</v>
      </c>
      <c r="H431" s="201">
        <v>70</v>
      </c>
      <c r="I431" s="97">
        <v>70</v>
      </c>
      <c r="J431" s="202">
        <v>0</v>
      </c>
      <c r="K431" s="202">
        <v>70</v>
      </c>
      <c r="L431" s="97">
        <v>70</v>
      </c>
      <c r="M431" s="202">
        <v>0</v>
      </c>
      <c r="N431" s="202">
        <v>73</v>
      </c>
      <c r="O431" s="97">
        <v>73</v>
      </c>
      <c r="P431" s="202">
        <v>0</v>
      </c>
      <c r="Q431" s="202">
        <v>81</v>
      </c>
      <c r="R431" s="97">
        <v>81</v>
      </c>
    </row>
    <row r="432" spans="1:18" x14ac:dyDescent="0.35">
      <c r="A432" s="97" t="s">
        <v>3816</v>
      </c>
      <c r="B432" s="97" t="s">
        <v>405</v>
      </c>
      <c r="C432" s="97" t="s">
        <v>3817</v>
      </c>
      <c r="D432" s="201">
        <v>0</v>
      </c>
      <c r="E432" s="201">
        <v>251</v>
      </c>
      <c r="F432" s="97">
        <v>251</v>
      </c>
      <c r="G432" s="201">
        <v>0</v>
      </c>
      <c r="H432" s="201">
        <v>220</v>
      </c>
      <c r="I432" s="97">
        <v>220</v>
      </c>
      <c r="J432" s="202">
        <v>0</v>
      </c>
      <c r="K432" s="202">
        <v>224</v>
      </c>
      <c r="L432" s="97">
        <v>224</v>
      </c>
      <c r="M432" s="202">
        <v>0</v>
      </c>
      <c r="N432" s="202">
        <v>232</v>
      </c>
      <c r="O432" s="97">
        <v>232</v>
      </c>
      <c r="P432" s="202">
        <v>0</v>
      </c>
      <c r="Q432" s="202">
        <v>252</v>
      </c>
      <c r="R432" s="97">
        <v>252</v>
      </c>
    </row>
    <row r="433" spans="1:18" x14ac:dyDescent="0.35">
      <c r="A433" s="97" t="s">
        <v>3818</v>
      </c>
      <c r="B433" s="97" t="s">
        <v>406</v>
      </c>
      <c r="C433" s="97" t="s">
        <v>3819</v>
      </c>
      <c r="D433" s="201">
        <v>0</v>
      </c>
      <c r="E433" s="201">
        <v>89</v>
      </c>
      <c r="F433" s="97">
        <v>89</v>
      </c>
      <c r="G433" s="201">
        <v>0</v>
      </c>
      <c r="H433" s="201">
        <v>82</v>
      </c>
      <c r="I433" s="97">
        <v>82</v>
      </c>
      <c r="J433" s="202">
        <v>0</v>
      </c>
      <c r="K433" s="202">
        <v>72</v>
      </c>
      <c r="L433" s="97">
        <v>72</v>
      </c>
      <c r="M433" s="202">
        <v>0</v>
      </c>
      <c r="N433" s="202">
        <v>79</v>
      </c>
      <c r="O433" s="97">
        <v>79</v>
      </c>
      <c r="P433" s="202">
        <v>0</v>
      </c>
      <c r="Q433" s="202">
        <v>92</v>
      </c>
      <c r="R433" s="97">
        <v>92</v>
      </c>
    </row>
    <row r="434" spans="1:18" x14ac:dyDescent="0.35">
      <c r="A434" s="97" t="s">
        <v>3820</v>
      </c>
      <c r="B434" s="97" t="s">
        <v>407</v>
      </c>
      <c r="C434" s="97" t="s">
        <v>2667</v>
      </c>
      <c r="D434" s="201">
        <v>0</v>
      </c>
      <c r="E434" s="201">
        <v>247</v>
      </c>
      <c r="F434" s="97">
        <v>247</v>
      </c>
      <c r="G434" s="201">
        <v>0</v>
      </c>
      <c r="H434" s="201">
        <v>243</v>
      </c>
      <c r="I434" s="97">
        <v>243</v>
      </c>
      <c r="J434" s="202">
        <v>0</v>
      </c>
      <c r="K434" s="202">
        <v>241</v>
      </c>
      <c r="L434" s="97">
        <v>241</v>
      </c>
      <c r="M434" s="202">
        <v>0</v>
      </c>
      <c r="N434" s="202">
        <v>239</v>
      </c>
      <c r="O434" s="97">
        <v>239</v>
      </c>
      <c r="P434" s="202">
        <v>0</v>
      </c>
      <c r="Q434" s="202">
        <v>262</v>
      </c>
      <c r="R434" s="97">
        <v>262</v>
      </c>
    </row>
    <row r="435" spans="1:18" x14ac:dyDescent="0.35">
      <c r="A435" s="97" t="s">
        <v>3821</v>
      </c>
      <c r="B435" s="97" t="s">
        <v>408</v>
      </c>
      <c r="C435" s="97" t="s">
        <v>3822</v>
      </c>
      <c r="D435" s="201">
        <v>0</v>
      </c>
      <c r="E435" s="201">
        <v>139</v>
      </c>
      <c r="F435" s="97">
        <v>139</v>
      </c>
      <c r="G435" s="201">
        <v>0</v>
      </c>
      <c r="H435" s="201">
        <v>134</v>
      </c>
      <c r="I435" s="97">
        <v>134</v>
      </c>
      <c r="J435" s="202">
        <v>0</v>
      </c>
      <c r="K435" s="202">
        <v>147</v>
      </c>
      <c r="L435" s="97">
        <v>147</v>
      </c>
      <c r="M435" s="202">
        <v>0</v>
      </c>
      <c r="N435" s="202">
        <v>161</v>
      </c>
      <c r="O435" s="97">
        <v>161</v>
      </c>
      <c r="P435" s="202">
        <v>0</v>
      </c>
      <c r="Q435" s="202">
        <v>142</v>
      </c>
      <c r="R435" s="97">
        <v>142</v>
      </c>
    </row>
    <row r="436" spans="1:18" x14ac:dyDescent="0.35">
      <c r="A436" s="97" t="s">
        <v>3823</v>
      </c>
      <c r="B436" s="97" t="s">
        <v>409</v>
      </c>
      <c r="C436" s="97" t="s">
        <v>3824</v>
      </c>
      <c r="D436" s="201">
        <v>0</v>
      </c>
      <c r="E436" s="201">
        <v>216</v>
      </c>
      <c r="F436" s="97">
        <v>216</v>
      </c>
      <c r="G436" s="201">
        <v>0</v>
      </c>
      <c r="H436" s="201">
        <v>283</v>
      </c>
      <c r="I436" s="97">
        <v>283</v>
      </c>
      <c r="J436" s="202">
        <v>0</v>
      </c>
      <c r="K436" s="202">
        <v>227</v>
      </c>
      <c r="L436" s="97">
        <v>227</v>
      </c>
      <c r="M436" s="202">
        <v>0</v>
      </c>
      <c r="N436" s="202">
        <v>273</v>
      </c>
      <c r="O436" s="97">
        <v>273</v>
      </c>
      <c r="P436" s="202">
        <v>0</v>
      </c>
      <c r="Q436" s="202">
        <v>307</v>
      </c>
      <c r="R436" s="97">
        <v>307</v>
      </c>
    </row>
    <row r="437" spans="1:18" x14ac:dyDescent="0.35">
      <c r="A437" s="97" t="s">
        <v>3825</v>
      </c>
      <c r="B437" s="97" t="s">
        <v>410</v>
      </c>
      <c r="C437" s="97" t="s">
        <v>3826</v>
      </c>
      <c r="D437" s="201">
        <v>0</v>
      </c>
      <c r="E437" s="201">
        <v>67</v>
      </c>
      <c r="F437" s="97">
        <v>67</v>
      </c>
      <c r="G437" s="201">
        <v>0</v>
      </c>
      <c r="H437" s="201">
        <v>76</v>
      </c>
      <c r="I437" s="97">
        <v>76</v>
      </c>
      <c r="J437" s="202">
        <v>0</v>
      </c>
      <c r="K437" s="202">
        <v>64</v>
      </c>
      <c r="L437" s="97">
        <v>64</v>
      </c>
      <c r="M437" s="202">
        <v>0</v>
      </c>
      <c r="N437" s="202">
        <v>63</v>
      </c>
      <c r="O437" s="97">
        <v>63</v>
      </c>
      <c r="P437" s="202">
        <v>0</v>
      </c>
      <c r="Q437" s="202">
        <v>74</v>
      </c>
      <c r="R437" s="97">
        <v>74</v>
      </c>
    </row>
    <row r="438" spans="1:18" x14ac:dyDescent="0.35">
      <c r="A438" s="97" t="s">
        <v>3827</v>
      </c>
      <c r="B438" s="97" t="s">
        <v>411</v>
      </c>
      <c r="C438" s="97" t="s">
        <v>3828</v>
      </c>
      <c r="D438" s="201">
        <v>0</v>
      </c>
      <c r="E438" s="201">
        <v>68</v>
      </c>
      <c r="F438" s="97">
        <v>68</v>
      </c>
      <c r="G438" s="201">
        <v>0</v>
      </c>
      <c r="H438" s="201">
        <v>56</v>
      </c>
      <c r="I438" s="97">
        <v>56</v>
      </c>
      <c r="J438" s="202">
        <v>0</v>
      </c>
      <c r="K438" s="202">
        <v>46</v>
      </c>
      <c r="L438" s="97">
        <v>46</v>
      </c>
      <c r="M438" s="202">
        <v>0</v>
      </c>
      <c r="N438" s="202">
        <v>60</v>
      </c>
      <c r="O438" s="97">
        <v>60</v>
      </c>
      <c r="P438" s="202">
        <v>0</v>
      </c>
      <c r="Q438" s="202">
        <v>59</v>
      </c>
      <c r="R438" s="97">
        <v>59</v>
      </c>
    </row>
    <row r="439" spans="1:18" x14ac:dyDescent="0.35">
      <c r="A439" s="97" t="s">
        <v>3829</v>
      </c>
      <c r="B439" s="97" t="s">
        <v>412</v>
      </c>
      <c r="C439" s="97" t="s">
        <v>3830</v>
      </c>
      <c r="D439" s="201">
        <v>0</v>
      </c>
      <c r="E439" s="201">
        <v>121</v>
      </c>
      <c r="F439" s="97">
        <v>121</v>
      </c>
      <c r="G439" s="201">
        <v>0</v>
      </c>
      <c r="H439" s="201">
        <v>120</v>
      </c>
      <c r="I439" s="97">
        <v>120</v>
      </c>
      <c r="J439" s="202">
        <v>0</v>
      </c>
      <c r="K439" s="202">
        <v>116</v>
      </c>
      <c r="L439" s="97">
        <v>116</v>
      </c>
      <c r="M439" s="202">
        <v>0</v>
      </c>
      <c r="N439" s="202">
        <v>125</v>
      </c>
      <c r="O439" s="97">
        <v>125</v>
      </c>
      <c r="P439" s="202">
        <v>0</v>
      </c>
      <c r="Q439" s="202">
        <v>150</v>
      </c>
      <c r="R439" s="97">
        <v>150</v>
      </c>
    </row>
    <row r="440" spans="1:18" x14ac:dyDescent="0.35">
      <c r="A440" s="97" t="s">
        <v>3831</v>
      </c>
      <c r="B440" s="97" t="s">
        <v>413</v>
      </c>
      <c r="C440" s="97" t="s">
        <v>3832</v>
      </c>
      <c r="D440" s="201">
        <v>0</v>
      </c>
      <c r="E440" s="201">
        <v>25</v>
      </c>
      <c r="F440" s="97">
        <v>25</v>
      </c>
      <c r="G440" s="201">
        <v>0</v>
      </c>
      <c r="H440" s="201">
        <v>29</v>
      </c>
      <c r="I440" s="97">
        <v>29</v>
      </c>
      <c r="J440" s="202">
        <v>0</v>
      </c>
      <c r="K440" s="202">
        <v>26</v>
      </c>
      <c r="L440" s="97">
        <v>26</v>
      </c>
      <c r="M440" s="202">
        <v>0</v>
      </c>
      <c r="N440" s="202">
        <v>32</v>
      </c>
      <c r="O440" s="97">
        <v>32</v>
      </c>
      <c r="P440" s="202">
        <v>0</v>
      </c>
      <c r="Q440" s="202">
        <v>35</v>
      </c>
      <c r="R440" s="97">
        <v>35</v>
      </c>
    </row>
    <row r="441" spans="1:18" x14ac:dyDescent="0.35">
      <c r="A441" s="97" t="s">
        <v>3833</v>
      </c>
      <c r="B441" s="97" t="s">
        <v>414</v>
      </c>
      <c r="C441" s="97" t="s">
        <v>3834</v>
      </c>
      <c r="D441" s="201">
        <v>0</v>
      </c>
      <c r="E441" s="201">
        <v>31</v>
      </c>
      <c r="F441" s="97">
        <v>31</v>
      </c>
      <c r="G441" s="201">
        <v>0</v>
      </c>
      <c r="H441" s="201">
        <v>30</v>
      </c>
      <c r="I441" s="97">
        <v>30</v>
      </c>
      <c r="J441" s="202">
        <v>0</v>
      </c>
      <c r="K441" s="202">
        <v>36</v>
      </c>
      <c r="L441" s="97">
        <v>36</v>
      </c>
      <c r="M441" s="202">
        <v>0</v>
      </c>
      <c r="N441" s="202">
        <v>40</v>
      </c>
      <c r="O441" s="97">
        <v>40</v>
      </c>
      <c r="P441" s="202">
        <v>0</v>
      </c>
      <c r="Q441" s="202">
        <v>29</v>
      </c>
      <c r="R441" s="97">
        <v>29</v>
      </c>
    </row>
    <row r="442" spans="1:18" x14ac:dyDescent="0.35">
      <c r="A442" s="97" t="s">
        <v>3835</v>
      </c>
      <c r="B442" s="97" t="s">
        <v>415</v>
      </c>
      <c r="C442" s="97" t="s">
        <v>3836</v>
      </c>
      <c r="D442" s="201">
        <v>0</v>
      </c>
      <c r="E442" s="201">
        <v>29</v>
      </c>
      <c r="F442" s="97">
        <v>29</v>
      </c>
      <c r="G442" s="201">
        <v>0</v>
      </c>
      <c r="H442" s="201">
        <v>21</v>
      </c>
      <c r="I442" s="97">
        <v>21</v>
      </c>
      <c r="J442" s="202">
        <v>0</v>
      </c>
      <c r="K442" s="202">
        <v>23</v>
      </c>
      <c r="L442" s="97">
        <v>23</v>
      </c>
      <c r="M442" s="202">
        <v>0</v>
      </c>
      <c r="N442" s="202">
        <v>31</v>
      </c>
      <c r="O442" s="97">
        <v>31</v>
      </c>
      <c r="P442" s="202">
        <v>0</v>
      </c>
      <c r="Q442" s="202">
        <v>28</v>
      </c>
      <c r="R442" s="97">
        <v>28</v>
      </c>
    </row>
    <row r="443" spans="1:18" x14ac:dyDescent="0.35">
      <c r="A443" s="97" t="s">
        <v>3837</v>
      </c>
      <c r="B443" s="97" t="s">
        <v>416</v>
      </c>
      <c r="C443" s="97" t="s">
        <v>3838</v>
      </c>
      <c r="D443" s="201">
        <v>0</v>
      </c>
      <c r="E443" s="201">
        <v>23</v>
      </c>
      <c r="F443" s="97">
        <v>23</v>
      </c>
      <c r="G443" s="201">
        <v>0</v>
      </c>
      <c r="H443" s="201">
        <v>17</v>
      </c>
      <c r="I443" s="97">
        <v>17</v>
      </c>
      <c r="J443" s="202">
        <v>0</v>
      </c>
      <c r="K443" s="202">
        <v>14</v>
      </c>
      <c r="L443" s="97">
        <v>14</v>
      </c>
      <c r="M443" s="202">
        <v>0</v>
      </c>
      <c r="N443" s="202">
        <v>16</v>
      </c>
      <c r="O443" s="97">
        <v>16</v>
      </c>
      <c r="P443" s="202">
        <v>0</v>
      </c>
      <c r="Q443" s="202">
        <v>27</v>
      </c>
      <c r="R443" s="97">
        <v>27</v>
      </c>
    </row>
    <row r="444" spans="1:18" x14ac:dyDescent="0.35">
      <c r="A444" s="97" t="s">
        <v>3839</v>
      </c>
      <c r="B444" s="97" t="s">
        <v>417</v>
      </c>
      <c r="C444" s="97" t="s">
        <v>3840</v>
      </c>
      <c r="D444" s="201">
        <v>0</v>
      </c>
      <c r="E444" s="201">
        <v>17</v>
      </c>
      <c r="F444" s="97">
        <v>17</v>
      </c>
      <c r="G444" s="201">
        <v>0</v>
      </c>
      <c r="H444" s="201">
        <v>29</v>
      </c>
      <c r="I444" s="97">
        <v>29</v>
      </c>
      <c r="J444" s="202">
        <v>0</v>
      </c>
      <c r="K444" s="202">
        <v>29</v>
      </c>
      <c r="L444" s="97">
        <v>29</v>
      </c>
      <c r="M444" s="202">
        <v>0</v>
      </c>
      <c r="N444" s="202">
        <v>27</v>
      </c>
      <c r="O444" s="97">
        <v>27</v>
      </c>
      <c r="P444" s="202">
        <v>0</v>
      </c>
      <c r="Q444" s="202">
        <v>25</v>
      </c>
      <c r="R444" s="97">
        <v>25</v>
      </c>
    </row>
    <row r="445" spans="1:18" x14ac:dyDescent="0.35">
      <c r="A445" s="97" t="s">
        <v>3841</v>
      </c>
      <c r="B445" s="97" t="s">
        <v>418</v>
      </c>
      <c r="C445" s="97" t="s">
        <v>3842</v>
      </c>
      <c r="D445" s="201">
        <v>0</v>
      </c>
      <c r="E445" s="201">
        <v>17</v>
      </c>
      <c r="F445" s="97">
        <v>17</v>
      </c>
      <c r="G445" s="201">
        <v>0</v>
      </c>
      <c r="H445" s="201">
        <v>22</v>
      </c>
      <c r="I445" s="97">
        <v>22</v>
      </c>
      <c r="J445" s="202">
        <v>0</v>
      </c>
      <c r="K445" s="202">
        <v>10</v>
      </c>
      <c r="L445" s="97">
        <v>10</v>
      </c>
      <c r="M445" s="202">
        <v>0</v>
      </c>
      <c r="N445" s="202">
        <v>23</v>
      </c>
      <c r="O445" s="97">
        <v>23</v>
      </c>
      <c r="P445" s="202">
        <v>0</v>
      </c>
      <c r="Q445" s="202">
        <v>25</v>
      </c>
      <c r="R445" s="97">
        <v>25</v>
      </c>
    </row>
    <row r="446" spans="1:18" x14ac:dyDescent="0.35">
      <c r="A446" s="97" t="s">
        <v>3843</v>
      </c>
      <c r="B446" s="97" t="s">
        <v>419</v>
      </c>
      <c r="C446" s="97" t="s">
        <v>3844</v>
      </c>
      <c r="D446" s="201">
        <v>0</v>
      </c>
      <c r="E446" s="201">
        <v>124</v>
      </c>
      <c r="F446" s="97">
        <v>124</v>
      </c>
      <c r="G446" s="201">
        <v>0</v>
      </c>
      <c r="H446" s="201">
        <v>137</v>
      </c>
      <c r="I446" s="97">
        <v>137</v>
      </c>
      <c r="J446" s="202">
        <v>0</v>
      </c>
      <c r="K446" s="202">
        <v>128</v>
      </c>
      <c r="L446" s="97">
        <v>128</v>
      </c>
      <c r="M446" s="202">
        <v>0</v>
      </c>
      <c r="N446" s="202">
        <v>149</v>
      </c>
      <c r="O446" s="97">
        <v>149</v>
      </c>
      <c r="P446" s="202">
        <v>0</v>
      </c>
      <c r="Q446" s="202">
        <v>135</v>
      </c>
      <c r="R446" s="97">
        <v>135</v>
      </c>
    </row>
    <row r="447" spans="1:18" x14ac:dyDescent="0.35">
      <c r="A447" s="97" t="s">
        <v>3845</v>
      </c>
      <c r="B447" s="97" t="s">
        <v>420</v>
      </c>
      <c r="C447" s="97" t="s">
        <v>2680</v>
      </c>
      <c r="D447" s="201">
        <v>0</v>
      </c>
      <c r="E447" s="201">
        <v>50</v>
      </c>
      <c r="F447" s="97">
        <v>50</v>
      </c>
      <c r="G447" s="201">
        <v>0</v>
      </c>
      <c r="H447" s="201">
        <v>50</v>
      </c>
      <c r="I447" s="97">
        <v>50</v>
      </c>
      <c r="J447" s="202">
        <v>0</v>
      </c>
      <c r="K447" s="202">
        <v>48</v>
      </c>
      <c r="L447" s="97">
        <v>48</v>
      </c>
      <c r="M447" s="202">
        <v>0</v>
      </c>
      <c r="N447" s="202">
        <v>56</v>
      </c>
      <c r="O447" s="97">
        <v>56</v>
      </c>
      <c r="P447" s="202">
        <v>0</v>
      </c>
      <c r="Q447" s="202">
        <v>46</v>
      </c>
      <c r="R447" s="97">
        <v>46</v>
      </c>
    </row>
    <row r="448" spans="1:18" x14ac:dyDescent="0.35">
      <c r="A448" s="97" t="s">
        <v>3846</v>
      </c>
      <c r="B448" s="97" t="s">
        <v>421</v>
      </c>
      <c r="C448" s="97" t="s">
        <v>3847</v>
      </c>
      <c r="D448" s="201">
        <v>0</v>
      </c>
      <c r="E448" s="201">
        <v>42</v>
      </c>
      <c r="F448" s="97">
        <v>42</v>
      </c>
      <c r="G448" s="201">
        <v>0</v>
      </c>
      <c r="H448" s="201">
        <v>56</v>
      </c>
      <c r="I448" s="97">
        <v>56</v>
      </c>
      <c r="J448" s="202">
        <v>0</v>
      </c>
      <c r="K448" s="202">
        <v>50</v>
      </c>
      <c r="L448" s="97">
        <v>50</v>
      </c>
      <c r="M448" s="202">
        <v>0</v>
      </c>
      <c r="N448" s="202">
        <v>57</v>
      </c>
      <c r="O448" s="97">
        <v>57</v>
      </c>
      <c r="P448" s="202">
        <v>0</v>
      </c>
      <c r="Q448" s="202">
        <v>64</v>
      </c>
      <c r="R448" s="97">
        <v>64</v>
      </c>
    </row>
    <row r="449" spans="1:18" x14ac:dyDescent="0.35">
      <c r="A449" s="97" t="s">
        <v>3848</v>
      </c>
      <c r="B449" s="97" t="s">
        <v>422</v>
      </c>
      <c r="C449" s="97" t="s">
        <v>3849</v>
      </c>
      <c r="D449" s="201">
        <v>0</v>
      </c>
      <c r="E449" s="201">
        <v>26</v>
      </c>
      <c r="F449" s="97">
        <v>26</v>
      </c>
      <c r="G449" s="201">
        <v>0</v>
      </c>
      <c r="H449" s="201">
        <v>34</v>
      </c>
      <c r="I449" s="97">
        <v>34</v>
      </c>
      <c r="J449" s="202">
        <v>0</v>
      </c>
      <c r="K449" s="202">
        <v>24</v>
      </c>
      <c r="L449" s="97">
        <v>24</v>
      </c>
      <c r="M449" s="202">
        <v>0</v>
      </c>
      <c r="N449" s="202">
        <v>35</v>
      </c>
      <c r="O449" s="97">
        <v>35</v>
      </c>
      <c r="P449" s="202">
        <v>0</v>
      </c>
      <c r="Q449" s="202">
        <v>42</v>
      </c>
      <c r="R449" s="97">
        <v>42</v>
      </c>
    </row>
    <row r="450" spans="1:18" x14ac:dyDescent="0.35">
      <c r="A450" s="97" t="s">
        <v>3850</v>
      </c>
      <c r="B450" s="97" t="s">
        <v>423</v>
      </c>
      <c r="C450" s="97" t="s">
        <v>3851</v>
      </c>
      <c r="D450" s="201">
        <v>0</v>
      </c>
      <c r="E450" s="201">
        <v>40</v>
      </c>
      <c r="F450" s="97">
        <v>40</v>
      </c>
      <c r="G450" s="201">
        <v>0</v>
      </c>
      <c r="H450" s="201">
        <v>20</v>
      </c>
      <c r="I450" s="97">
        <v>20</v>
      </c>
      <c r="J450" s="202">
        <v>0</v>
      </c>
      <c r="K450" s="202">
        <v>28</v>
      </c>
      <c r="L450" s="97">
        <v>28</v>
      </c>
      <c r="M450" s="202">
        <v>0</v>
      </c>
      <c r="N450" s="202">
        <v>31</v>
      </c>
      <c r="O450" s="97">
        <v>31</v>
      </c>
      <c r="P450" s="202">
        <v>0</v>
      </c>
      <c r="Q450" s="202">
        <v>45</v>
      </c>
      <c r="R450" s="97">
        <v>45</v>
      </c>
    </row>
    <row r="451" spans="1:18" x14ac:dyDescent="0.35">
      <c r="A451" s="97" t="s">
        <v>3852</v>
      </c>
      <c r="B451" s="97" t="s">
        <v>424</v>
      </c>
      <c r="C451" s="97" t="s">
        <v>3853</v>
      </c>
      <c r="D451" s="201">
        <v>0</v>
      </c>
      <c r="E451" s="201">
        <v>28</v>
      </c>
      <c r="F451" s="97">
        <v>28</v>
      </c>
      <c r="G451" s="201">
        <v>0</v>
      </c>
      <c r="H451" s="201">
        <v>25</v>
      </c>
      <c r="I451" s="97">
        <v>25</v>
      </c>
      <c r="J451" s="202">
        <v>0</v>
      </c>
      <c r="K451" s="202">
        <v>18</v>
      </c>
      <c r="L451" s="97">
        <v>18</v>
      </c>
      <c r="M451" s="202">
        <v>0</v>
      </c>
      <c r="N451" s="202">
        <v>26</v>
      </c>
      <c r="O451" s="97">
        <v>26</v>
      </c>
      <c r="P451" s="202">
        <v>0</v>
      </c>
      <c r="Q451" s="202">
        <v>16</v>
      </c>
      <c r="R451" s="97">
        <v>16</v>
      </c>
    </row>
    <row r="452" spans="1:18" x14ac:dyDescent="0.35">
      <c r="A452" s="97" t="s">
        <v>3854</v>
      </c>
      <c r="B452" s="97" t="s">
        <v>425</v>
      </c>
      <c r="C452" s="97" t="s">
        <v>3855</v>
      </c>
      <c r="D452" s="201">
        <v>0</v>
      </c>
      <c r="E452" s="201">
        <v>237</v>
      </c>
      <c r="F452" s="97">
        <v>237</v>
      </c>
      <c r="G452" s="201">
        <v>0</v>
      </c>
      <c r="H452" s="201">
        <v>289</v>
      </c>
      <c r="I452" s="97">
        <v>289</v>
      </c>
      <c r="J452" s="202">
        <v>0</v>
      </c>
      <c r="K452" s="202">
        <v>237</v>
      </c>
      <c r="L452" s="97">
        <v>237</v>
      </c>
      <c r="M452" s="202">
        <v>0</v>
      </c>
      <c r="N452" s="202">
        <v>260</v>
      </c>
      <c r="O452" s="97">
        <v>260</v>
      </c>
      <c r="P452" s="202">
        <v>0</v>
      </c>
      <c r="Q452" s="202">
        <v>272</v>
      </c>
      <c r="R452" s="97">
        <v>272</v>
      </c>
    </row>
    <row r="453" spans="1:18" x14ac:dyDescent="0.35">
      <c r="A453" s="97" t="s">
        <v>3856</v>
      </c>
      <c r="B453" s="97" t="s">
        <v>426</v>
      </c>
      <c r="C453" s="97" t="s">
        <v>3857</v>
      </c>
      <c r="D453" s="201">
        <v>0</v>
      </c>
      <c r="E453" s="201">
        <v>235</v>
      </c>
      <c r="F453" s="97">
        <v>235</v>
      </c>
      <c r="G453" s="201">
        <v>0</v>
      </c>
      <c r="H453" s="201">
        <v>232</v>
      </c>
      <c r="I453" s="97">
        <v>232</v>
      </c>
      <c r="J453" s="202">
        <v>0</v>
      </c>
      <c r="K453" s="202">
        <v>219</v>
      </c>
      <c r="L453" s="97">
        <v>219</v>
      </c>
      <c r="M453" s="202">
        <v>0</v>
      </c>
      <c r="N453" s="202">
        <v>244</v>
      </c>
      <c r="O453" s="97">
        <v>244</v>
      </c>
      <c r="P453" s="202">
        <v>0</v>
      </c>
      <c r="Q453" s="202">
        <v>244</v>
      </c>
      <c r="R453" s="97">
        <v>244</v>
      </c>
    </row>
    <row r="454" spans="1:18" x14ac:dyDescent="0.35">
      <c r="A454" s="97" t="s">
        <v>3858</v>
      </c>
      <c r="B454" s="97" t="s">
        <v>427</v>
      </c>
      <c r="C454" s="97" t="s">
        <v>3859</v>
      </c>
      <c r="D454" s="201">
        <v>0</v>
      </c>
      <c r="E454" s="201">
        <v>39</v>
      </c>
      <c r="F454" s="97">
        <v>39</v>
      </c>
      <c r="G454" s="201">
        <v>0</v>
      </c>
      <c r="H454" s="201">
        <v>42</v>
      </c>
      <c r="I454" s="97">
        <v>42</v>
      </c>
      <c r="J454" s="202">
        <v>0</v>
      </c>
      <c r="K454" s="202">
        <v>51</v>
      </c>
      <c r="L454" s="97">
        <v>51</v>
      </c>
      <c r="M454" s="202">
        <v>0</v>
      </c>
      <c r="N454" s="202">
        <v>54</v>
      </c>
      <c r="O454" s="97">
        <v>54</v>
      </c>
      <c r="P454" s="202">
        <v>0</v>
      </c>
      <c r="Q454" s="202">
        <v>44</v>
      </c>
      <c r="R454" s="97">
        <v>44</v>
      </c>
    </row>
    <row r="455" spans="1:18" x14ac:dyDescent="0.35">
      <c r="A455" s="97" t="s">
        <v>3860</v>
      </c>
      <c r="B455" s="97" t="s">
        <v>428</v>
      </c>
      <c r="C455" s="97" t="s">
        <v>3861</v>
      </c>
      <c r="D455" s="201">
        <v>0</v>
      </c>
      <c r="E455" s="201">
        <v>32</v>
      </c>
      <c r="F455" s="97">
        <v>32</v>
      </c>
      <c r="G455" s="201">
        <v>0</v>
      </c>
      <c r="H455" s="201">
        <v>18</v>
      </c>
      <c r="I455" s="97">
        <v>18</v>
      </c>
      <c r="J455" s="202">
        <v>0</v>
      </c>
      <c r="K455" s="202">
        <v>21</v>
      </c>
      <c r="L455" s="97">
        <v>21</v>
      </c>
      <c r="M455" s="202">
        <v>0</v>
      </c>
      <c r="N455" s="202">
        <v>18</v>
      </c>
      <c r="O455" s="97">
        <v>18</v>
      </c>
      <c r="P455" s="202">
        <v>0</v>
      </c>
      <c r="Q455" s="202">
        <v>20</v>
      </c>
      <c r="R455" s="97">
        <v>20</v>
      </c>
    </row>
    <row r="456" spans="1:18" x14ac:dyDescent="0.35">
      <c r="A456" s="97" t="s">
        <v>3862</v>
      </c>
      <c r="B456" s="97" t="s">
        <v>429</v>
      </c>
      <c r="C456" s="97" t="s">
        <v>3863</v>
      </c>
      <c r="D456" s="201">
        <v>0</v>
      </c>
      <c r="E456" s="201">
        <v>113</v>
      </c>
      <c r="F456" s="97">
        <v>113</v>
      </c>
      <c r="G456" s="201">
        <v>0</v>
      </c>
      <c r="H456" s="201">
        <v>103</v>
      </c>
      <c r="I456" s="97">
        <v>103</v>
      </c>
      <c r="J456" s="202">
        <v>0</v>
      </c>
      <c r="K456" s="202">
        <v>112</v>
      </c>
      <c r="L456" s="97">
        <v>112</v>
      </c>
      <c r="M456" s="202">
        <v>0</v>
      </c>
      <c r="N456" s="202">
        <v>110</v>
      </c>
      <c r="O456" s="97">
        <v>110</v>
      </c>
      <c r="P456" s="202">
        <v>0</v>
      </c>
      <c r="Q456" s="202">
        <v>97</v>
      </c>
      <c r="R456" s="97">
        <v>97</v>
      </c>
    </row>
    <row r="457" spans="1:18" x14ac:dyDescent="0.35">
      <c r="A457" s="97" t="s">
        <v>3864</v>
      </c>
      <c r="B457" s="97" t="s">
        <v>430</v>
      </c>
      <c r="C457" s="97" t="s">
        <v>3865</v>
      </c>
      <c r="D457" s="201">
        <v>0</v>
      </c>
      <c r="E457" s="201">
        <v>172</v>
      </c>
      <c r="F457" s="97">
        <v>172</v>
      </c>
      <c r="G457" s="201">
        <v>0</v>
      </c>
      <c r="H457" s="201">
        <v>215</v>
      </c>
      <c r="I457" s="97">
        <v>215</v>
      </c>
      <c r="J457" s="202">
        <v>0</v>
      </c>
      <c r="K457" s="202">
        <v>197</v>
      </c>
      <c r="L457" s="97">
        <v>197</v>
      </c>
      <c r="M457" s="202">
        <v>0</v>
      </c>
      <c r="N457" s="202">
        <v>212</v>
      </c>
      <c r="O457" s="97">
        <v>212</v>
      </c>
      <c r="P457" s="202">
        <v>0</v>
      </c>
      <c r="Q457" s="202">
        <v>194</v>
      </c>
      <c r="R457" s="97">
        <v>194</v>
      </c>
    </row>
    <row r="458" spans="1:18" x14ac:dyDescent="0.35">
      <c r="A458" s="97" t="s">
        <v>3866</v>
      </c>
      <c r="B458" s="97" t="s">
        <v>431</v>
      </c>
      <c r="C458" s="97" t="s">
        <v>3867</v>
      </c>
      <c r="D458" s="201">
        <v>0</v>
      </c>
      <c r="E458" s="201">
        <v>50</v>
      </c>
      <c r="F458" s="97">
        <v>50</v>
      </c>
      <c r="G458" s="201">
        <v>0</v>
      </c>
      <c r="H458" s="201">
        <v>38</v>
      </c>
      <c r="I458" s="97">
        <v>38</v>
      </c>
      <c r="J458" s="202">
        <v>0</v>
      </c>
      <c r="K458" s="202">
        <v>46</v>
      </c>
      <c r="L458" s="97">
        <v>46</v>
      </c>
      <c r="M458" s="202">
        <v>0</v>
      </c>
      <c r="N458" s="202">
        <v>42</v>
      </c>
      <c r="O458" s="97">
        <v>42</v>
      </c>
      <c r="P458" s="202">
        <v>0</v>
      </c>
      <c r="Q458" s="202">
        <v>51</v>
      </c>
      <c r="R458" s="97">
        <v>51</v>
      </c>
    </row>
    <row r="459" spans="1:18" x14ac:dyDescent="0.35">
      <c r="A459" s="97" t="s">
        <v>3868</v>
      </c>
      <c r="B459" s="97" t="s">
        <v>432</v>
      </c>
      <c r="C459" s="97" t="s">
        <v>3869</v>
      </c>
      <c r="D459" s="201">
        <v>0</v>
      </c>
      <c r="E459" s="201">
        <v>76</v>
      </c>
      <c r="F459" s="97">
        <v>76</v>
      </c>
      <c r="G459" s="201">
        <v>0</v>
      </c>
      <c r="H459" s="201">
        <v>80</v>
      </c>
      <c r="I459" s="97">
        <v>80</v>
      </c>
      <c r="J459" s="202">
        <v>0</v>
      </c>
      <c r="K459" s="202">
        <v>70</v>
      </c>
      <c r="L459" s="97">
        <v>70</v>
      </c>
      <c r="M459" s="202">
        <v>0</v>
      </c>
      <c r="N459" s="202">
        <v>92</v>
      </c>
      <c r="O459" s="97">
        <v>92</v>
      </c>
      <c r="P459" s="202">
        <v>0</v>
      </c>
      <c r="Q459" s="202">
        <v>72</v>
      </c>
      <c r="R459" s="97">
        <v>72</v>
      </c>
    </row>
    <row r="460" spans="1:18" x14ac:dyDescent="0.35">
      <c r="A460" s="97" t="s">
        <v>3870</v>
      </c>
      <c r="B460" s="97" t="s">
        <v>433</v>
      </c>
      <c r="C460" s="97" t="s">
        <v>2693</v>
      </c>
      <c r="D460" s="201">
        <v>0</v>
      </c>
      <c r="E460" s="201">
        <v>305</v>
      </c>
      <c r="F460" s="97">
        <v>305</v>
      </c>
      <c r="G460" s="201">
        <v>0</v>
      </c>
      <c r="H460" s="201">
        <v>284</v>
      </c>
      <c r="I460" s="97">
        <v>284</v>
      </c>
      <c r="J460" s="202">
        <v>0</v>
      </c>
      <c r="K460" s="202">
        <v>276</v>
      </c>
      <c r="L460" s="97">
        <v>276</v>
      </c>
      <c r="M460" s="202">
        <v>0</v>
      </c>
      <c r="N460" s="202">
        <v>312</v>
      </c>
      <c r="O460" s="97">
        <v>312</v>
      </c>
      <c r="P460" s="202">
        <v>0</v>
      </c>
      <c r="Q460" s="202">
        <v>293</v>
      </c>
      <c r="R460" s="97">
        <v>293</v>
      </c>
    </row>
    <row r="461" spans="1:18" x14ac:dyDescent="0.35">
      <c r="A461" s="97" t="s">
        <v>3871</v>
      </c>
      <c r="B461" s="97" t="s">
        <v>434</v>
      </c>
      <c r="C461" s="97" t="s">
        <v>3872</v>
      </c>
      <c r="D461" s="201">
        <v>0</v>
      </c>
      <c r="E461" s="201">
        <v>68</v>
      </c>
      <c r="F461" s="97">
        <v>68</v>
      </c>
      <c r="G461" s="201">
        <v>0</v>
      </c>
      <c r="H461" s="201">
        <v>71</v>
      </c>
      <c r="I461" s="97">
        <v>71</v>
      </c>
      <c r="J461" s="202">
        <v>0</v>
      </c>
      <c r="K461" s="202">
        <v>61</v>
      </c>
      <c r="L461" s="97">
        <v>61</v>
      </c>
      <c r="M461" s="202">
        <v>0</v>
      </c>
      <c r="N461" s="202">
        <v>74</v>
      </c>
      <c r="O461" s="97">
        <v>74</v>
      </c>
      <c r="P461" s="202">
        <v>0</v>
      </c>
      <c r="Q461" s="202">
        <v>74</v>
      </c>
      <c r="R461" s="97">
        <v>74</v>
      </c>
    </row>
    <row r="462" spans="1:18" x14ac:dyDescent="0.35">
      <c r="A462" s="97" t="s">
        <v>3873</v>
      </c>
      <c r="B462" s="97" t="s">
        <v>435</v>
      </c>
      <c r="C462" s="97" t="s">
        <v>3874</v>
      </c>
      <c r="D462" s="201">
        <v>0</v>
      </c>
      <c r="E462" s="201">
        <v>157</v>
      </c>
      <c r="F462" s="97">
        <v>157</v>
      </c>
      <c r="G462" s="201">
        <v>0</v>
      </c>
      <c r="H462" s="201">
        <v>119</v>
      </c>
      <c r="I462" s="97">
        <v>119</v>
      </c>
      <c r="J462" s="202">
        <v>0</v>
      </c>
      <c r="K462" s="202">
        <v>147</v>
      </c>
      <c r="L462" s="97">
        <v>147</v>
      </c>
      <c r="M462" s="202">
        <v>0</v>
      </c>
      <c r="N462" s="202">
        <v>157</v>
      </c>
      <c r="O462" s="97">
        <v>157</v>
      </c>
      <c r="P462" s="202">
        <v>0</v>
      </c>
      <c r="Q462" s="202">
        <v>186</v>
      </c>
      <c r="R462" s="97">
        <v>186</v>
      </c>
    </row>
    <row r="463" spans="1:18" x14ac:dyDescent="0.35">
      <c r="A463" s="97" t="s">
        <v>3875</v>
      </c>
      <c r="B463" s="97" t="s">
        <v>1664</v>
      </c>
      <c r="C463" s="97" t="s">
        <v>3876</v>
      </c>
      <c r="D463" s="201">
        <v>0</v>
      </c>
      <c r="E463" s="201">
        <v>14</v>
      </c>
      <c r="F463" s="97">
        <v>14</v>
      </c>
      <c r="G463" s="201">
        <v>0</v>
      </c>
      <c r="H463" s="201">
        <v>9</v>
      </c>
      <c r="I463" s="97">
        <v>9</v>
      </c>
      <c r="J463" s="202">
        <v>0</v>
      </c>
      <c r="K463" s="202">
        <v>8</v>
      </c>
      <c r="L463" s="97">
        <v>8</v>
      </c>
      <c r="M463" s="202">
        <v>0</v>
      </c>
      <c r="N463" s="202">
        <v>6</v>
      </c>
      <c r="O463" s="97">
        <v>6</v>
      </c>
      <c r="P463" s="202">
        <v>0</v>
      </c>
      <c r="Q463" s="202">
        <v>9</v>
      </c>
      <c r="R463" s="97">
        <v>9</v>
      </c>
    </row>
    <row r="464" spans="1:18" x14ac:dyDescent="0.35">
      <c r="A464" s="97" t="s">
        <v>3877</v>
      </c>
      <c r="B464" s="97" t="s">
        <v>436</v>
      </c>
      <c r="C464" s="97" t="s">
        <v>3878</v>
      </c>
      <c r="D464" s="201">
        <v>0</v>
      </c>
      <c r="E464" s="201">
        <v>20</v>
      </c>
      <c r="F464" s="97">
        <v>20</v>
      </c>
      <c r="G464" s="201">
        <v>0</v>
      </c>
      <c r="H464" s="201">
        <v>9</v>
      </c>
      <c r="I464" s="97">
        <v>9</v>
      </c>
      <c r="J464" s="202">
        <v>0</v>
      </c>
      <c r="K464" s="202">
        <v>26</v>
      </c>
      <c r="L464" s="97">
        <v>26</v>
      </c>
      <c r="M464" s="202">
        <v>0</v>
      </c>
      <c r="N464" s="202">
        <v>31</v>
      </c>
      <c r="O464" s="97">
        <v>31</v>
      </c>
      <c r="P464" s="202">
        <v>0</v>
      </c>
      <c r="Q464" s="202">
        <v>43</v>
      </c>
      <c r="R464" s="97">
        <v>43</v>
      </c>
    </row>
    <row r="465" spans="1:18" x14ac:dyDescent="0.35">
      <c r="A465" s="97" t="s">
        <v>3879</v>
      </c>
      <c r="B465" s="97" t="s">
        <v>437</v>
      </c>
      <c r="C465" s="97" t="s">
        <v>3880</v>
      </c>
      <c r="D465" s="201">
        <v>0</v>
      </c>
      <c r="E465" s="201">
        <v>85</v>
      </c>
      <c r="F465" s="97">
        <v>85</v>
      </c>
      <c r="G465" s="201">
        <v>0</v>
      </c>
      <c r="H465" s="201">
        <v>73</v>
      </c>
      <c r="I465" s="97">
        <v>73</v>
      </c>
      <c r="J465" s="202">
        <v>0</v>
      </c>
      <c r="K465" s="202">
        <v>70</v>
      </c>
      <c r="L465" s="97">
        <v>70</v>
      </c>
      <c r="M465" s="202">
        <v>0</v>
      </c>
      <c r="N465" s="202">
        <v>77</v>
      </c>
      <c r="O465" s="97">
        <v>77</v>
      </c>
      <c r="P465" s="202">
        <v>0</v>
      </c>
      <c r="Q465" s="202">
        <v>88</v>
      </c>
      <c r="R465" s="97">
        <v>88</v>
      </c>
    </row>
    <row r="466" spans="1:18" x14ac:dyDescent="0.35">
      <c r="A466" s="97" t="s">
        <v>3881</v>
      </c>
      <c r="B466" s="97" t="s">
        <v>438</v>
      </c>
      <c r="C466" s="97" t="s">
        <v>3882</v>
      </c>
      <c r="D466" s="201">
        <v>0</v>
      </c>
      <c r="E466" s="201">
        <v>159</v>
      </c>
      <c r="F466" s="97">
        <v>159</v>
      </c>
      <c r="G466" s="201">
        <v>0</v>
      </c>
      <c r="H466" s="201">
        <v>183</v>
      </c>
      <c r="I466" s="97">
        <v>183</v>
      </c>
      <c r="J466" s="202">
        <v>0</v>
      </c>
      <c r="K466" s="202">
        <v>158</v>
      </c>
      <c r="L466" s="97">
        <v>158</v>
      </c>
      <c r="M466" s="202">
        <v>0</v>
      </c>
      <c r="N466" s="202">
        <v>190</v>
      </c>
      <c r="O466" s="97">
        <v>190</v>
      </c>
      <c r="P466" s="202">
        <v>0</v>
      </c>
      <c r="Q466" s="202">
        <v>176</v>
      </c>
      <c r="R466" s="97">
        <v>176</v>
      </c>
    </row>
    <row r="467" spans="1:18" x14ac:dyDescent="0.35">
      <c r="A467" s="97" t="s">
        <v>3883</v>
      </c>
      <c r="B467" s="97" t="s">
        <v>439</v>
      </c>
      <c r="C467" s="97" t="s">
        <v>3884</v>
      </c>
      <c r="D467" s="201">
        <v>0</v>
      </c>
      <c r="E467" s="201">
        <v>69</v>
      </c>
      <c r="F467" s="97">
        <v>69</v>
      </c>
      <c r="G467" s="201">
        <v>0</v>
      </c>
      <c r="H467" s="201">
        <v>66</v>
      </c>
      <c r="I467" s="97">
        <v>66</v>
      </c>
      <c r="J467" s="202">
        <v>0</v>
      </c>
      <c r="K467" s="202">
        <v>59</v>
      </c>
      <c r="L467" s="97">
        <v>59</v>
      </c>
      <c r="M467" s="202">
        <v>0</v>
      </c>
      <c r="N467" s="202">
        <v>82</v>
      </c>
      <c r="O467" s="97">
        <v>82</v>
      </c>
      <c r="P467" s="202">
        <v>0</v>
      </c>
      <c r="Q467" s="202">
        <v>68</v>
      </c>
      <c r="R467" s="97">
        <v>68</v>
      </c>
    </row>
    <row r="468" spans="1:18" x14ac:dyDescent="0.35">
      <c r="A468" s="97" t="s">
        <v>3885</v>
      </c>
      <c r="B468" s="97" t="s">
        <v>440</v>
      </c>
      <c r="C468" s="97" t="s">
        <v>3886</v>
      </c>
      <c r="D468" s="201">
        <v>0</v>
      </c>
      <c r="E468" s="201">
        <v>71</v>
      </c>
      <c r="F468" s="97">
        <v>71</v>
      </c>
      <c r="G468" s="201">
        <v>0</v>
      </c>
      <c r="H468" s="201">
        <v>66</v>
      </c>
      <c r="I468" s="97">
        <v>66</v>
      </c>
      <c r="J468" s="202">
        <v>0</v>
      </c>
      <c r="K468" s="202">
        <v>55</v>
      </c>
      <c r="L468" s="97">
        <v>55</v>
      </c>
      <c r="M468" s="202">
        <v>0</v>
      </c>
      <c r="N468" s="202">
        <v>69</v>
      </c>
      <c r="O468" s="97">
        <v>69</v>
      </c>
      <c r="P468" s="202">
        <v>0</v>
      </c>
      <c r="Q468" s="202">
        <v>65</v>
      </c>
      <c r="R468" s="97">
        <v>65</v>
      </c>
    </row>
    <row r="469" spans="1:18" x14ac:dyDescent="0.35">
      <c r="A469" s="97" t="s">
        <v>3887</v>
      </c>
      <c r="B469" s="97" t="s">
        <v>441</v>
      </c>
      <c r="C469" s="97" t="s">
        <v>3888</v>
      </c>
      <c r="D469" s="201">
        <v>0</v>
      </c>
      <c r="E469" s="201">
        <v>249</v>
      </c>
      <c r="F469" s="97">
        <v>249</v>
      </c>
      <c r="G469" s="201">
        <v>0</v>
      </c>
      <c r="H469" s="201">
        <v>271</v>
      </c>
      <c r="I469" s="97">
        <v>271</v>
      </c>
      <c r="J469" s="202">
        <v>0</v>
      </c>
      <c r="K469" s="202">
        <v>244</v>
      </c>
      <c r="L469" s="97">
        <v>244</v>
      </c>
      <c r="M469" s="202">
        <v>0</v>
      </c>
      <c r="N469" s="202">
        <v>313</v>
      </c>
      <c r="O469" s="97">
        <v>313</v>
      </c>
      <c r="P469" s="202">
        <v>0</v>
      </c>
      <c r="Q469" s="202">
        <v>305</v>
      </c>
      <c r="R469" s="97">
        <v>305</v>
      </c>
    </row>
    <row r="470" spans="1:18" x14ac:dyDescent="0.35">
      <c r="A470" s="97" t="s">
        <v>3889</v>
      </c>
      <c r="B470" s="97" t="s">
        <v>442</v>
      </c>
      <c r="C470" s="97" t="s">
        <v>3890</v>
      </c>
      <c r="D470" s="201">
        <v>0</v>
      </c>
      <c r="E470" s="201">
        <v>464</v>
      </c>
      <c r="F470" s="97">
        <v>464</v>
      </c>
      <c r="G470" s="201">
        <v>0</v>
      </c>
      <c r="H470" s="201">
        <v>550</v>
      </c>
      <c r="I470" s="97">
        <v>550</v>
      </c>
      <c r="J470" s="202">
        <v>0</v>
      </c>
      <c r="K470" s="202">
        <v>464</v>
      </c>
      <c r="L470" s="97">
        <v>464</v>
      </c>
      <c r="M470" s="202">
        <v>0</v>
      </c>
      <c r="N470" s="202">
        <v>520</v>
      </c>
      <c r="O470" s="97">
        <v>520</v>
      </c>
      <c r="P470" s="202">
        <v>0</v>
      </c>
      <c r="Q470" s="202">
        <v>519</v>
      </c>
      <c r="R470" s="97">
        <v>519</v>
      </c>
    </row>
    <row r="471" spans="1:18" x14ac:dyDescent="0.35">
      <c r="A471" s="97" t="s">
        <v>3891</v>
      </c>
      <c r="B471" s="97" t="s">
        <v>443</v>
      </c>
      <c r="C471" s="97" t="s">
        <v>3892</v>
      </c>
      <c r="D471" s="201">
        <v>0</v>
      </c>
      <c r="E471" s="201">
        <v>134</v>
      </c>
      <c r="F471" s="97">
        <v>134</v>
      </c>
      <c r="G471" s="201">
        <v>0</v>
      </c>
      <c r="H471" s="201">
        <v>143</v>
      </c>
      <c r="I471" s="97">
        <v>143</v>
      </c>
      <c r="J471" s="202">
        <v>0</v>
      </c>
      <c r="K471" s="202">
        <v>154</v>
      </c>
      <c r="L471" s="97">
        <v>154</v>
      </c>
      <c r="M471" s="202">
        <v>0</v>
      </c>
      <c r="N471" s="202">
        <v>143</v>
      </c>
      <c r="O471" s="97">
        <v>143</v>
      </c>
      <c r="P471" s="202">
        <v>0</v>
      </c>
      <c r="Q471" s="202">
        <v>140</v>
      </c>
      <c r="R471" s="97">
        <v>140</v>
      </c>
    </row>
    <row r="472" spans="1:18" x14ac:dyDescent="0.35">
      <c r="A472" s="97" t="s">
        <v>3893</v>
      </c>
      <c r="B472" s="97" t="s">
        <v>444</v>
      </c>
      <c r="C472" s="97" t="s">
        <v>3894</v>
      </c>
      <c r="D472" s="201">
        <v>0</v>
      </c>
      <c r="E472" s="201">
        <v>526</v>
      </c>
      <c r="F472" s="97">
        <v>526</v>
      </c>
      <c r="G472" s="201">
        <v>0</v>
      </c>
      <c r="H472" s="201">
        <v>477</v>
      </c>
      <c r="I472" s="97">
        <v>477</v>
      </c>
      <c r="J472" s="202">
        <v>0</v>
      </c>
      <c r="K472" s="202">
        <v>477</v>
      </c>
      <c r="L472" s="97">
        <v>477</v>
      </c>
      <c r="M472" s="202">
        <v>0</v>
      </c>
      <c r="N472" s="202">
        <v>517</v>
      </c>
      <c r="O472" s="97">
        <v>517</v>
      </c>
      <c r="P472" s="202">
        <v>0</v>
      </c>
      <c r="Q472" s="202">
        <v>525</v>
      </c>
      <c r="R472" s="97">
        <v>525</v>
      </c>
    </row>
    <row r="473" spans="1:18" x14ac:dyDescent="0.35">
      <c r="A473" s="97" t="s">
        <v>3895</v>
      </c>
      <c r="B473" s="97" t="s">
        <v>445</v>
      </c>
      <c r="C473" s="97" t="s">
        <v>3896</v>
      </c>
      <c r="D473" s="201">
        <v>0</v>
      </c>
      <c r="E473" s="201">
        <v>177</v>
      </c>
      <c r="F473" s="97">
        <v>177</v>
      </c>
      <c r="G473" s="201">
        <v>0</v>
      </c>
      <c r="H473" s="201">
        <v>206</v>
      </c>
      <c r="I473" s="97">
        <v>206</v>
      </c>
      <c r="J473" s="202">
        <v>0</v>
      </c>
      <c r="K473" s="202">
        <v>173</v>
      </c>
      <c r="L473" s="97">
        <v>173</v>
      </c>
      <c r="M473" s="202">
        <v>0</v>
      </c>
      <c r="N473" s="202">
        <v>199</v>
      </c>
      <c r="O473" s="97">
        <v>199</v>
      </c>
      <c r="P473" s="202">
        <v>0</v>
      </c>
      <c r="Q473" s="202">
        <v>209</v>
      </c>
      <c r="R473" s="97">
        <v>209</v>
      </c>
    </row>
    <row r="474" spans="1:18" x14ac:dyDescent="0.35">
      <c r="A474" s="97" t="s">
        <v>3897</v>
      </c>
      <c r="B474" s="97" t="s">
        <v>446</v>
      </c>
      <c r="C474" s="97" t="s">
        <v>3898</v>
      </c>
      <c r="D474" s="201">
        <v>0</v>
      </c>
      <c r="E474" s="201">
        <v>183</v>
      </c>
      <c r="F474" s="97">
        <v>183</v>
      </c>
      <c r="G474" s="201">
        <v>0</v>
      </c>
      <c r="H474" s="201">
        <v>191</v>
      </c>
      <c r="I474" s="97">
        <v>191</v>
      </c>
      <c r="J474" s="202">
        <v>0</v>
      </c>
      <c r="K474" s="202">
        <v>166</v>
      </c>
      <c r="L474" s="97">
        <v>166</v>
      </c>
      <c r="M474" s="202">
        <v>0</v>
      </c>
      <c r="N474" s="202">
        <v>194</v>
      </c>
      <c r="O474" s="97">
        <v>194</v>
      </c>
      <c r="P474" s="202">
        <v>0</v>
      </c>
      <c r="Q474" s="202">
        <v>220</v>
      </c>
      <c r="R474" s="97">
        <v>220</v>
      </c>
    </row>
    <row r="475" spans="1:18" x14ac:dyDescent="0.35">
      <c r="A475" s="97" t="s">
        <v>3899</v>
      </c>
      <c r="B475" s="97" t="s">
        <v>447</v>
      </c>
      <c r="C475" s="97" t="s">
        <v>3900</v>
      </c>
      <c r="D475" s="201">
        <v>0</v>
      </c>
      <c r="E475" s="201">
        <v>142</v>
      </c>
      <c r="F475" s="97">
        <v>142</v>
      </c>
      <c r="G475" s="201">
        <v>0</v>
      </c>
      <c r="H475" s="201">
        <v>138</v>
      </c>
      <c r="I475" s="97">
        <v>138</v>
      </c>
      <c r="J475" s="202">
        <v>0</v>
      </c>
      <c r="K475" s="202">
        <v>144</v>
      </c>
      <c r="L475" s="97">
        <v>144</v>
      </c>
      <c r="M475" s="202">
        <v>0</v>
      </c>
      <c r="N475" s="202">
        <v>167</v>
      </c>
      <c r="O475" s="97">
        <v>167</v>
      </c>
      <c r="P475" s="202">
        <v>0</v>
      </c>
      <c r="Q475" s="202">
        <v>134</v>
      </c>
      <c r="R475" s="97">
        <v>134</v>
      </c>
    </row>
    <row r="476" spans="1:18" x14ac:dyDescent="0.35">
      <c r="A476" s="97" t="s">
        <v>3901</v>
      </c>
      <c r="B476" s="97" t="s">
        <v>448</v>
      </c>
      <c r="C476" s="97" t="s">
        <v>3902</v>
      </c>
      <c r="D476" s="201">
        <v>0</v>
      </c>
      <c r="E476" s="201">
        <v>202</v>
      </c>
      <c r="F476" s="97">
        <v>202</v>
      </c>
      <c r="G476" s="201">
        <v>0</v>
      </c>
      <c r="H476" s="201">
        <v>227</v>
      </c>
      <c r="I476" s="97">
        <v>227</v>
      </c>
      <c r="J476" s="202">
        <v>0</v>
      </c>
      <c r="K476" s="202">
        <v>205</v>
      </c>
      <c r="L476" s="97">
        <v>205</v>
      </c>
      <c r="M476" s="202">
        <v>0</v>
      </c>
      <c r="N476" s="202">
        <v>203</v>
      </c>
      <c r="O476" s="97">
        <v>203</v>
      </c>
      <c r="P476" s="202">
        <v>0</v>
      </c>
      <c r="Q476" s="202">
        <v>270</v>
      </c>
      <c r="R476" s="97">
        <v>270</v>
      </c>
    </row>
    <row r="477" spans="1:18" x14ac:dyDescent="0.35">
      <c r="A477" s="97" t="s">
        <v>3903</v>
      </c>
      <c r="B477" s="97" t="s">
        <v>449</v>
      </c>
      <c r="C477" s="97" t="s">
        <v>3904</v>
      </c>
      <c r="D477" s="201">
        <v>0</v>
      </c>
      <c r="E477" s="201">
        <v>780</v>
      </c>
      <c r="F477" s="97">
        <v>780</v>
      </c>
      <c r="G477" s="201">
        <v>0</v>
      </c>
      <c r="H477" s="201">
        <v>699</v>
      </c>
      <c r="I477" s="97">
        <v>699</v>
      </c>
      <c r="J477" s="202">
        <v>0</v>
      </c>
      <c r="K477" s="202">
        <v>677</v>
      </c>
      <c r="L477" s="97">
        <v>677</v>
      </c>
      <c r="M477" s="202">
        <v>0</v>
      </c>
      <c r="N477" s="202">
        <v>735</v>
      </c>
      <c r="O477" s="97">
        <v>735</v>
      </c>
      <c r="P477" s="202">
        <v>0</v>
      </c>
      <c r="Q477" s="202">
        <v>706</v>
      </c>
      <c r="R477" s="97">
        <v>706</v>
      </c>
    </row>
    <row r="478" spans="1:18" x14ac:dyDescent="0.35">
      <c r="A478" s="97" t="s">
        <v>3905</v>
      </c>
      <c r="B478" s="97" t="s">
        <v>450</v>
      </c>
      <c r="C478" s="97" t="s">
        <v>3906</v>
      </c>
      <c r="D478" s="201">
        <v>0</v>
      </c>
      <c r="E478" s="201">
        <v>52</v>
      </c>
      <c r="F478" s="97">
        <v>52</v>
      </c>
      <c r="G478" s="201">
        <v>0</v>
      </c>
      <c r="H478" s="201">
        <v>70</v>
      </c>
      <c r="I478" s="97">
        <v>70</v>
      </c>
      <c r="J478" s="202">
        <v>0</v>
      </c>
      <c r="K478" s="202">
        <v>75</v>
      </c>
      <c r="L478" s="97">
        <v>75</v>
      </c>
      <c r="M478" s="202">
        <v>0</v>
      </c>
      <c r="N478" s="202">
        <v>70</v>
      </c>
      <c r="O478" s="97">
        <v>70</v>
      </c>
      <c r="P478" s="202">
        <v>0</v>
      </c>
      <c r="Q478" s="202">
        <v>68</v>
      </c>
      <c r="R478" s="97">
        <v>68</v>
      </c>
    </row>
    <row r="479" spans="1:18" x14ac:dyDescent="0.35">
      <c r="A479" s="97" t="s">
        <v>3907</v>
      </c>
      <c r="B479" s="97" t="s">
        <v>451</v>
      </c>
      <c r="C479" s="97" t="s">
        <v>3908</v>
      </c>
      <c r="D479" s="201">
        <v>0</v>
      </c>
      <c r="E479" s="201">
        <v>73</v>
      </c>
      <c r="F479" s="97">
        <v>73</v>
      </c>
      <c r="G479" s="201">
        <v>0</v>
      </c>
      <c r="H479" s="201">
        <v>86</v>
      </c>
      <c r="I479" s="97">
        <v>86</v>
      </c>
      <c r="J479" s="202">
        <v>69</v>
      </c>
      <c r="K479" s="202">
        <v>3</v>
      </c>
      <c r="L479" s="97">
        <v>72</v>
      </c>
      <c r="M479" s="202">
        <v>0</v>
      </c>
      <c r="N479" s="202">
        <v>83</v>
      </c>
      <c r="O479" s="97">
        <v>83</v>
      </c>
      <c r="P479" s="202">
        <v>0</v>
      </c>
      <c r="Q479" s="202">
        <v>104</v>
      </c>
      <c r="R479" s="97">
        <v>104</v>
      </c>
    </row>
    <row r="480" spans="1:18" x14ac:dyDescent="0.35">
      <c r="A480" s="97" t="s">
        <v>3909</v>
      </c>
      <c r="B480" s="97" t="s">
        <v>452</v>
      </c>
      <c r="C480" s="97" t="s">
        <v>3910</v>
      </c>
      <c r="D480" s="201">
        <v>0</v>
      </c>
      <c r="E480" s="201">
        <v>18</v>
      </c>
      <c r="F480" s="97">
        <v>18</v>
      </c>
      <c r="G480" s="201">
        <v>0</v>
      </c>
      <c r="H480" s="201">
        <v>14</v>
      </c>
      <c r="I480" s="97">
        <v>14</v>
      </c>
      <c r="J480" s="202">
        <v>0</v>
      </c>
      <c r="K480" s="202">
        <v>7</v>
      </c>
      <c r="L480" s="97">
        <v>7</v>
      </c>
      <c r="M480" s="202">
        <v>0</v>
      </c>
      <c r="N480" s="202">
        <v>18</v>
      </c>
      <c r="O480" s="97">
        <v>18</v>
      </c>
      <c r="P480" s="202">
        <v>0</v>
      </c>
      <c r="Q480" s="202">
        <v>22</v>
      </c>
      <c r="R480" s="97">
        <v>22</v>
      </c>
    </row>
    <row r="481" spans="1:18" x14ac:dyDescent="0.35">
      <c r="A481" s="97" t="s">
        <v>3911</v>
      </c>
      <c r="B481" s="97" t="s">
        <v>453</v>
      </c>
      <c r="C481" s="97" t="s">
        <v>3912</v>
      </c>
      <c r="D481" s="201">
        <v>0</v>
      </c>
      <c r="E481" s="201">
        <v>31</v>
      </c>
      <c r="F481" s="97">
        <v>31</v>
      </c>
      <c r="G481" s="201">
        <v>0</v>
      </c>
      <c r="H481" s="201">
        <v>20</v>
      </c>
      <c r="I481" s="97">
        <v>20</v>
      </c>
      <c r="J481" s="202">
        <v>0</v>
      </c>
      <c r="K481" s="202">
        <v>34</v>
      </c>
      <c r="L481" s="97">
        <v>34</v>
      </c>
      <c r="M481" s="202">
        <v>0</v>
      </c>
      <c r="N481" s="202">
        <v>26</v>
      </c>
      <c r="O481" s="97">
        <v>26</v>
      </c>
      <c r="P481" s="202">
        <v>0</v>
      </c>
      <c r="Q481" s="202">
        <v>26</v>
      </c>
      <c r="R481" s="97">
        <v>26</v>
      </c>
    </row>
    <row r="482" spans="1:18" x14ac:dyDescent="0.35">
      <c r="A482" s="97" t="s">
        <v>3913</v>
      </c>
      <c r="B482" s="97" t="s">
        <v>454</v>
      </c>
      <c r="C482" s="97" t="s">
        <v>3914</v>
      </c>
      <c r="D482" s="201">
        <v>0</v>
      </c>
      <c r="E482" s="201">
        <v>91</v>
      </c>
      <c r="F482" s="97">
        <v>91</v>
      </c>
      <c r="G482" s="201">
        <v>0</v>
      </c>
      <c r="H482" s="201">
        <v>105</v>
      </c>
      <c r="I482" s="97">
        <v>105</v>
      </c>
      <c r="J482" s="202">
        <v>0</v>
      </c>
      <c r="K482" s="202">
        <v>98</v>
      </c>
      <c r="L482" s="97">
        <v>98</v>
      </c>
      <c r="M482" s="202">
        <v>0</v>
      </c>
      <c r="N482" s="202">
        <v>92</v>
      </c>
      <c r="O482" s="97">
        <v>92</v>
      </c>
      <c r="P482" s="202">
        <v>0</v>
      </c>
      <c r="Q482" s="202">
        <v>109</v>
      </c>
      <c r="R482" s="97">
        <v>109</v>
      </c>
    </row>
    <row r="483" spans="1:18" x14ac:dyDescent="0.35">
      <c r="A483" s="97" t="s">
        <v>3915</v>
      </c>
      <c r="B483" s="97" t="s">
        <v>455</v>
      </c>
      <c r="C483" s="97" t="s">
        <v>3916</v>
      </c>
      <c r="D483" s="201">
        <v>0</v>
      </c>
      <c r="E483" s="201">
        <v>22</v>
      </c>
      <c r="F483" s="97">
        <v>22</v>
      </c>
      <c r="G483" s="201">
        <v>0</v>
      </c>
      <c r="H483" s="201">
        <v>17</v>
      </c>
      <c r="I483" s="97">
        <v>17</v>
      </c>
      <c r="J483" s="202">
        <v>0</v>
      </c>
      <c r="K483" s="202">
        <v>14</v>
      </c>
      <c r="L483" s="97">
        <v>14</v>
      </c>
      <c r="M483" s="202">
        <v>0</v>
      </c>
      <c r="N483" s="202">
        <v>20</v>
      </c>
      <c r="O483" s="97">
        <v>20</v>
      </c>
      <c r="P483" s="202">
        <v>0</v>
      </c>
      <c r="Q483" s="202">
        <v>21</v>
      </c>
      <c r="R483" s="97">
        <v>21</v>
      </c>
    </row>
    <row r="484" spans="1:18" x14ac:dyDescent="0.35">
      <c r="A484" s="97" t="s">
        <v>3917</v>
      </c>
      <c r="B484" s="97" t="s">
        <v>456</v>
      </c>
      <c r="C484" s="97" t="s">
        <v>3918</v>
      </c>
      <c r="D484" s="201">
        <v>0</v>
      </c>
      <c r="E484" s="201">
        <v>19</v>
      </c>
      <c r="F484" s="97">
        <v>19</v>
      </c>
      <c r="G484" s="201">
        <v>0</v>
      </c>
      <c r="H484" s="201">
        <v>20</v>
      </c>
      <c r="I484" s="97">
        <v>20</v>
      </c>
      <c r="J484" s="202">
        <v>0</v>
      </c>
      <c r="K484" s="202">
        <v>29</v>
      </c>
      <c r="L484" s="97">
        <v>29</v>
      </c>
      <c r="M484" s="202">
        <v>0</v>
      </c>
      <c r="N484" s="202">
        <v>32</v>
      </c>
      <c r="O484" s="97">
        <v>32</v>
      </c>
      <c r="P484" s="202">
        <v>0</v>
      </c>
      <c r="Q484" s="202">
        <v>27</v>
      </c>
      <c r="R484" s="97">
        <v>27</v>
      </c>
    </row>
    <row r="485" spans="1:18" x14ac:dyDescent="0.35">
      <c r="A485" s="97" t="s">
        <v>3919</v>
      </c>
      <c r="B485" s="97" t="s">
        <v>457</v>
      </c>
      <c r="C485" s="97" t="s">
        <v>3920</v>
      </c>
      <c r="D485" s="201">
        <v>0</v>
      </c>
      <c r="E485" s="201">
        <v>46</v>
      </c>
      <c r="F485" s="97">
        <v>46</v>
      </c>
      <c r="G485" s="201">
        <v>0</v>
      </c>
      <c r="H485" s="201">
        <v>60</v>
      </c>
      <c r="I485" s="97">
        <v>60</v>
      </c>
      <c r="J485" s="202">
        <v>0</v>
      </c>
      <c r="K485" s="202">
        <v>40</v>
      </c>
      <c r="L485" s="97">
        <v>40</v>
      </c>
      <c r="M485" s="202">
        <v>0</v>
      </c>
      <c r="N485" s="202">
        <v>46</v>
      </c>
      <c r="O485" s="97">
        <v>46</v>
      </c>
      <c r="P485" s="202">
        <v>0</v>
      </c>
      <c r="Q485" s="202">
        <v>45</v>
      </c>
      <c r="R485" s="97">
        <v>45</v>
      </c>
    </row>
    <row r="486" spans="1:18" x14ac:dyDescent="0.35">
      <c r="A486" s="97" t="s">
        <v>3921</v>
      </c>
      <c r="B486" s="97" t="s">
        <v>458</v>
      </c>
      <c r="C486" s="97" t="s">
        <v>3922</v>
      </c>
      <c r="D486" s="201">
        <v>0</v>
      </c>
      <c r="E486" s="201">
        <v>48</v>
      </c>
      <c r="F486" s="97">
        <v>48</v>
      </c>
      <c r="G486" s="201">
        <v>0</v>
      </c>
      <c r="H486" s="201">
        <v>53</v>
      </c>
      <c r="I486" s="97">
        <v>53</v>
      </c>
      <c r="J486" s="202">
        <v>0</v>
      </c>
      <c r="K486" s="202">
        <v>42</v>
      </c>
      <c r="L486" s="97">
        <v>42</v>
      </c>
      <c r="M486" s="202">
        <v>0</v>
      </c>
      <c r="N486" s="202">
        <v>55</v>
      </c>
      <c r="O486" s="97">
        <v>55</v>
      </c>
      <c r="P486" s="202">
        <v>0</v>
      </c>
      <c r="Q486" s="202">
        <v>49</v>
      </c>
      <c r="R486" s="97">
        <v>49</v>
      </c>
    </row>
    <row r="487" spans="1:18" x14ac:dyDescent="0.35">
      <c r="A487" s="97" t="s">
        <v>3923</v>
      </c>
      <c r="B487" s="97" t="s">
        <v>459</v>
      </c>
      <c r="C487" s="97" t="s">
        <v>3924</v>
      </c>
      <c r="D487" s="201">
        <v>0</v>
      </c>
      <c r="E487" s="201">
        <v>152</v>
      </c>
      <c r="F487" s="97">
        <v>152</v>
      </c>
      <c r="G487" s="201">
        <v>0</v>
      </c>
      <c r="H487" s="201">
        <v>138</v>
      </c>
      <c r="I487" s="97">
        <v>138</v>
      </c>
      <c r="J487" s="202">
        <v>144</v>
      </c>
      <c r="K487" s="202">
        <v>6</v>
      </c>
      <c r="L487" s="97">
        <v>150</v>
      </c>
      <c r="M487" s="202">
        <v>0</v>
      </c>
      <c r="N487" s="202">
        <v>187</v>
      </c>
      <c r="O487" s="97">
        <v>187</v>
      </c>
      <c r="P487" s="202">
        <v>0</v>
      </c>
      <c r="Q487" s="202">
        <v>188</v>
      </c>
      <c r="R487" s="97">
        <v>188</v>
      </c>
    </row>
    <row r="488" spans="1:18" x14ac:dyDescent="0.35">
      <c r="A488" s="97" t="s">
        <v>3925</v>
      </c>
      <c r="B488" s="97" t="s">
        <v>460</v>
      </c>
      <c r="C488" s="97" t="s">
        <v>3926</v>
      </c>
      <c r="D488" s="201">
        <v>0</v>
      </c>
      <c r="E488" s="201">
        <v>21</v>
      </c>
      <c r="F488" s="97">
        <v>21</v>
      </c>
      <c r="G488" s="201">
        <v>0</v>
      </c>
      <c r="H488" s="201">
        <v>32</v>
      </c>
      <c r="I488" s="97">
        <v>32</v>
      </c>
      <c r="J488" s="202">
        <v>0</v>
      </c>
      <c r="K488" s="202">
        <v>13</v>
      </c>
      <c r="L488" s="97">
        <v>13</v>
      </c>
      <c r="M488" s="202">
        <v>0</v>
      </c>
      <c r="N488" s="202">
        <v>22</v>
      </c>
      <c r="O488" s="97">
        <v>22</v>
      </c>
      <c r="P488" s="202">
        <v>0</v>
      </c>
      <c r="Q488" s="202">
        <v>19</v>
      </c>
      <c r="R488" s="97">
        <v>19</v>
      </c>
    </row>
    <row r="489" spans="1:18" x14ac:dyDescent="0.35">
      <c r="A489" s="97" t="s">
        <v>3927</v>
      </c>
      <c r="B489" s="97" t="s">
        <v>461</v>
      </c>
      <c r="C489" s="97" t="s">
        <v>3928</v>
      </c>
      <c r="D489" s="201">
        <v>0</v>
      </c>
      <c r="E489" s="201">
        <v>57</v>
      </c>
      <c r="F489" s="97">
        <v>57</v>
      </c>
      <c r="G489" s="201">
        <v>0</v>
      </c>
      <c r="H489" s="201">
        <v>73</v>
      </c>
      <c r="I489" s="97">
        <v>73</v>
      </c>
      <c r="J489" s="202">
        <v>0</v>
      </c>
      <c r="K489" s="202">
        <v>49</v>
      </c>
      <c r="L489" s="97">
        <v>49</v>
      </c>
      <c r="M489" s="202">
        <v>0</v>
      </c>
      <c r="N489" s="202">
        <v>60</v>
      </c>
      <c r="O489" s="97">
        <v>60</v>
      </c>
      <c r="P489" s="202">
        <v>0</v>
      </c>
      <c r="Q489" s="202">
        <v>76</v>
      </c>
      <c r="R489" s="97">
        <v>76</v>
      </c>
    </row>
    <row r="490" spans="1:18" x14ac:dyDescent="0.35">
      <c r="A490" s="97" t="s">
        <v>3929</v>
      </c>
      <c r="B490" s="97" t="s">
        <v>462</v>
      </c>
      <c r="C490" s="97" t="s">
        <v>3930</v>
      </c>
      <c r="D490" s="201">
        <v>0</v>
      </c>
      <c r="E490" s="201">
        <v>126</v>
      </c>
      <c r="F490" s="97">
        <v>126</v>
      </c>
      <c r="G490" s="201">
        <v>0</v>
      </c>
      <c r="H490" s="201">
        <v>119</v>
      </c>
      <c r="I490" s="97">
        <v>119</v>
      </c>
      <c r="J490" s="202">
        <v>0</v>
      </c>
      <c r="K490" s="202">
        <v>125</v>
      </c>
      <c r="L490" s="97">
        <v>125</v>
      </c>
      <c r="M490" s="202">
        <v>0</v>
      </c>
      <c r="N490" s="202">
        <v>119</v>
      </c>
      <c r="O490" s="97">
        <v>119</v>
      </c>
      <c r="P490" s="202">
        <v>0</v>
      </c>
      <c r="Q490" s="202">
        <v>149</v>
      </c>
      <c r="R490" s="97">
        <v>149</v>
      </c>
    </row>
    <row r="491" spans="1:18" x14ac:dyDescent="0.35">
      <c r="A491" s="97" t="s">
        <v>3931</v>
      </c>
      <c r="B491" s="97" t="s">
        <v>463</v>
      </c>
      <c r="C491" s="97" t="s">
        <v>3932</v>
      </c>
      <c r="D491" s="201">
        <v>0</v>
      </c>
      <c r="E491" s="201">
        <v>42</v>
      </c>
      <c r="F491" s="97">
        <v>42</v>
      </c>
      <c r="G491" s="201">
        <v>0</v>
      </c>
      <c r="H491" s="201">
        <v>36</v>
      </c>
      <c r="I491" s="97">
        <v>36</v>
      </c>
      <c r="J491" s="202">
        <v>38</v>
      </c>
      <c r="K491" s="202">
        <v>0</v>
      </c>
      <c r="L491" s="97">
        <v>38</v>
      </c>
      <c r="M491" s="202">
        <v>0</v>
      </c>
      <c r="N491" s="202">
        <v>33</v>
      </c>
      <c r="O491" s="97">
        <v>33</v>
      </c>
      <c r="P491" s="202">
        <v>0</v>
      </c>
      <c r="Q491" s="202">
        <v>35</v>
      </c>
      <c r="R491" s="97">
        <v>35</v>
      </c>
    </row>
    <row r="492" spans="1:18" x14ac:dyDescent="0.35">
      <c r="A492" s="97" t="s">
        <v>3933</v>
      </c>
      <c r="B492" s="97" t="s">
        <v>464</v>
      </c>
      <c r="C492" s="97" t="s">
        <v>3934</v>
      </c>
      <c r="D492" s="201">
        <v>0</v>
      </c>
      <c r="E492" s="201">
        <v>27</v>
      </c>
      <c r="F492" s="97">
        <v>27</v>
      </c>
      <c r="G492" s="201">
        <v>0</v>
      </c>
      <c r="H492" s="201">
        <v>21</v>
      </c>
      <c r="I492" s="97">
        <v>21</v>
      </c>
      <c r="J492" s="202">
        <v>0</v>
      </c>
      <c r="K492" s="202">
        <v>25</v>
      </c>
      <c r="L492" s="97">
        <v>25</v>
      </c>
      <c r="M492" s="202">
        <v>0</v>
      </c>
      <c r="N492" s="202">
        <v>21</v>
      </c>
      <c r="O492" s="97">
        <v>21</v>
      </c>
      <c r="P492" s="202">
        <v>0</v>
      </c>
      <c r="Q492" s="202">
        <v>25</v>
      </c>
      <c r="R492" s="97">
        <v>25</v>
      </c>
    </row>
    <row r="493" spans="1:18" x14ac:dyDescent="0.35">
      <c r="A493" s="97" t="s">
        <v>3935</v>
      </c>
      <c r="B493" s="97" t="s">
        <v>465</v>
      </c>
      <c r="C493" s="97" t="s">
        <v>3936</v>
      </c>
      <c r="D493" s="201">
        <v>0</v>
      </c>
      <c r="E493" s="201">
        <v>100</v>
      </c>
      <c r="F493" s="97">
        <v>100</v>
      </c>
      <c r="G493" s="201">
        <v>0</v>
      </c>
      <c r="H493" s="201">
        <v>81</v>
      </c>
      <c r="I493" s="97">
        <v>81</v>
      </c>
      <c r="J493" s="202">
        <v>91</v>
      </c>
      <c r="K493" s="202">
        <v>5</v>
      </c>
      <c r="L493" s="97">
        <v>96</v>
      </c>
      <c r="M493" s="202">
        <v>0</v>
      </c>
      <c r="N493" s="202">
        <v>101</v>
      </c>
      <c r="O493" s="97">
        <v>101</v>
      </c>
      <c r="P493" s="202">
        <v>0</v>
      </c>
      <c r="Q493" s="202">
        <v>102</v>
      </c>
      <c r="R493" s="97">
        <v>102</v>
      </c>
    </row>
    <row r="494" spans="1:18" x14ac:dyDescent="0.35">
      <c r="A494" s="97" t="s">
        <v>3937</v>
      </c>
      <c r="B494" s="97" t="s">
        <v>466</v>
      </c>
      <c r="C494" s="97" t="s">
        <v>3938</v>
      </c>
      <c r="D494" s="201">
        <v>0</v>
      </c>
      <c r="E494" s="201">
        <v>40</v>
      </c>
      <c r="F494" s="97">
        <v>40</v>
      </c>
      <c r="G494" s="201">
        <v>0</v>
      </c>
      <c r="H494" s="201">
        <v>35</v>
      </c>
      <c r="I494" s="97">
        <v>35</v>
      </c>
      <c r="J494" s="202">
        <v>34</v>
      </c>
      <c r="K494" s="202">
        <v>1</v>
      </c>
      <c r="L494" s="97">
        <v>35</v>
      </c>
      <c r="M494" s="202">
        <v>0</v>
      </c>
      <c r="N494" s="202">
        <v>38</v>
      </c>
      <c r="O494" s="97">
        <v>38</v>
      </c>
      <c r="P494" s="202">
        <v>0</v>
      </c>
      <c r="Q494" s="202">
        <v>37</v>
      </c>
      <c r="R494" s="97">
        <v>37</v>
      </c>
    </row>
    <row r="495" spans="1:18" x14ac:dyDescent="0.35">
      <c r="A495" s="97" t="s">
        <v>3939</v>
      </c>
      <c r="B495" s="97" t="s">
        <v>467</v>
      </c>
      <c r="C495" s="97" t="s">
        <v>3940</v>
      </c>
      <c r="D495" s="201">
        <v>0</v>
      </c>
      <c r="E495" s="201">
        <v>225</v>
      </c>
      <c r="F495" s="97">
        <v>225</v>
      </c>
      <c r="G495" s="201">
        <v>0</v>
      </c>
      <c r="H495" s="201">
        <v>235</v>
      </c>
      <c r="I495" s="97">
        <v>235</v>
      </c>
      <c r="J495" s="202">
        <v>221</v>
      </c>
      <c r="K495" s="202">
        <v>0</v>
      </c>
      <c r="L495" s="97">
        <v>221</v>
      </c>
      <c r="M495" s="202">
        <v>0</v>
      </c>
      <c r="N495" s="202">
        <v>234</v>
      </c>
      <c r="O495" s="97">
        <v>234</v>
      </c>
      <c r="P495" s="202">
        <v>0</v>
      </c>
      <c r="Q495" s="202">
        <v>217</v>
      </c>
      <c r="R495" s="97">
        <v>217</v>
      </c>
    </row>
    <row r="496" spans="1:18" x14ac:dyDescent="0.35">
      <c r="A496" s="97" t="s">
        <v>3941</v>
      </c>
      <c r="B496" s="97" t="s">
        <v>468</v>
      </c>
      <c r="C496" s="97" t="s">
        <v>3942</v>
      </c>
      <c r="D496" s="201">
        <v>528</v>
      </c>
      <c r="E496" s="201">
        <v>0</v>
      </c>
      <c r="F496" s="97">
        <v>528</v>
      </c>
      <c r="G496" s="201">
        <v>510</v>
      </c>
      <c r="H496" s="201">
        <v>0</v>
      </c>
      <c r="I496" s="97">
        <v>510</v>
      </c>
      <c r="J496" s="202">
        <v>515</v>
      </c>
      <c r="K496" s="202">
        <v>0</v>
      </c>
      <c r="L496" s="97">
        <v>515</v>
      </c>
      <c r="M496" s="202">
        <v>557</v>
      </c>
      <c r="N496" s="202">
        <v>0</v>
      </c>
      <c r="O496" s="97">
        <v>557</v>
      </c>
      <c r="P496" s="202">
        <v>580</v>
      </c>
      <c r="Q496" s="202">
        <v>0</v>
      </c>
      <c r="R496" s="97">
        <v>580</v>
      </c>
    </row>
    <row r="497" spans="1:18" x14ac:dyDescent="0.35">
      <c r="A497" s="97" t="s">
        <v>3943</v>
      </c>
      <c r="B497" s="97" t="s">
        <v>469</v>
      </c>
      <c r="C497" s="97" t="s">
        <v>3944</v>
      </c>
      <c r="D497" s="201">
        <v>0</v>
      </c>
      <c r="E497" s="201">
        <v>68</v>
      </c>
      <c r="F497" s="97">
        <v>68</v>
      </c>
      <c r="G497" s="201">
        <v>0</v>
      </c>
      <c r="H497" s="201">
        <v>86</v>
      </c>
      <c r="I497" s="97">
        <v>86</v>
      </c>
      <c r="J497" s="202">
        <v>0</v>
      </c>
      <c r="K497" s="202">
        <v>63</v>
      </c>
      <c r="L497" s="97">
        <v>63</v>
      </c>
      <c r="M497" s="202">
        <v>0</v>
      </c>
      <c r="N497" s="202">
        <v>87</v>
      </c>
      <c r="O497" s="97">
        <v>87</v>
      </c>
      <c r="P497" s="202">
        <v>0</v>
      </c>
      <c r="Q497" s="202">
        <v>74</v>
      </c>
      <c r="R497" s="97">
        <v>74</v>
      </c>
    </row>
    <row r="498" spans="1:18" x14ac:dyDescent="0.35">
      <c r="A498" s="97" t="s">
        <v>3945</v>
      </c>
      <c r="B498" s="97" t="s">
        <v>470</v>
      </c>
      <c r="C498" s="97" t="s">
        <v>3946</v>
      </c>
      <c r="D498" s="201">
        <v>0</v>
      </c>
      <c r="E498" s="201">
        <v>9</v>
      </c>
      <c r="F498" s="97">
        <v>9</v>
      </c>
      <c r="G498" s="201">
        <v>0</v>
      </c>
      <c r="H498" s="201">
        <v>5</v>
      </c>
      <c r="I498" s="97">
        <v>5</v>
      </c>
      <c r="J498" s="202">
        <v>0</v>
      </c>
      <c r="K498" s="202">
        <v>4</v>
      </c>
      <c r="L498" s="97">
        <v>4</v>
      </c>
      <c r="M498" s="202">
        <v>0</v>
      </c>
      <c r="N498" s="202">
        <v>13</v>
      </c>
      <c r="O498" s="97">
        <v>13</v>
      </c>
      <c r="P498" s="202">
        <v>0</v>
      </c>
      <c r="Q498" s="202">
        <v>7</v>
      </c>
      <c r="R498" s="97">
        <v>7</v>
      </c>
    </row>
    <row r="499" spans="1:18" x14ac:dyDescent="0.35">
      <c r="A499" s="97" t="s">
        <v>3947</v>
      </c>
      <c r="B499" s="97" t="s">
        <v>471</v>
      </c>
      <c r="C499" s="97" t="s">
        <v>3948</v>
      </c>
      <c r="D499" s="201">
        <v>0</v>
      </c>
      <c r="E499" s="201">
        <v>45</v>
      </c>
      <c r="F499" s="97">
        <v>45</v>
      </c>
      <c r="G499" s="201">
        <v>0</v>
      </c>
      <c r="H499" s="201">
        <v>66</v>
      </c>
      <c r="I499" s="97">
        <v>66</v>
      </c>
      <c r="J499" s="202">
        <v>0</v>
      </c>
      <c r="K499" s="202">
        <v>57</v>
      </c>
      <c r="L499" s="97">
        <v>57</v>
      </c>
      <c r="M499" s="202">
        <v>0</v>
      </c>
      <c r="N499" s="202">
        <v>60</v>
      </c>
      <c r="O499" s="97">
        <v>60</v>
      </c>
      <c r="P499" s="202">
        <v>0</v>
      </c>
      <c r="Q499" s="202">
        <v>59</v>
      </c>
      <c r="R499" s="97">
        <v>59</v>
      </c>
    </row>
    <row r="500" spans="1:18" x14ac:dyDescent="0.35">
      <c r="A500" s="97" t="s">
        <v>3949</v>
      </c>
      <c r="B500" s="97" t="s">
        <v>472</v>
      </c>
      <c r="C500" s="97" t="s">
        <v>3950</v>
      </c>
      <c r="D500" s="201">
        <v>0</v>
      </c>
      <c r="E500" s="201">
        <v>99</v>
      </c>
      <c r="F500" s="97">
        <v>99</v>
      </c>
      <c r="G500" s="201">
        <v>0</v>
      </c>
      <c r="H500" s="201">
        <v>91</v>
      </c>
      <c r="I500" s="97">
        <v>91</v>
      </c>
      <c r="J500" s="202">
        <v>0</v>
      </c>
      <c r="K500" s="202">
        <v>100</v>
      </c>
      <c r="L500" s="97">
        <v>100</v>
      </c>
      <c r="M500" s="202">
        <v>0</v>
      </c>
      <c r="N500" s="202">
        <v>108</v>
      </c>
      <c r="O500" s="97">
        <v>108</v>
      </c>
      <c r="P500" s="202">
        <v>0</v>
      </c>
      <c r="Q500" s="202">
        <v>100</v>
      </c>
      <c r="R500" s="97">
        <v>100</v>
      </c>
    </row>
    <row r="501" spans="1:18" x14ac:dyDescent="0.35">
      <c r="A501" s="97" t="s">
        <v>3951</v>
      </c>
      <c r="B501" s="97" t="s">
        <v>473</v>
      </c>
      <c r="C501" s="97" t="s">
        <v>3952</v>
      </c>
      <c r="D501" s="201">
        <v>0</v>
      </c>
      <c r="E501" s="201">
        <v>266</v>
      </c>
      <c r="F501" s="97">
        <v>266</v>
      </c>
      <c r="G501" s="201">
        <v>0</v>
      </c>
      <c r="H501" s="201">
        <v>291</v>
      </c>
      <c r="I501" s="97">
        <v>291</v>
      </c>
      <c r="J501" s="202">
        <v>0</v>
      </c>
      <c r="K501" s="202">
        <v>282</v>
      </c>
      <c r="L501" s="97">
        <v>282</v>
      </c>
      <c r="M501" s="202">
        <v>0</v>
      </c>
      <c r="N501" s="202">
        <v>299</v>
      </c>
      <c r="O501" s="97">
        <v>299</v>
      </c>
      <c r="P501" s="202">
        <v>0</v>
      </c>
      <c r="Q501" s="202">
        <v>314</v>
      </c>
      <c r="R501" s="97">
        <v>314</v>
      </c>
    </row>
    <row r="502" spans="1:18" x14ac:dyDescent="0.35">
      <c r="A502" s="97" t="s">
        <v>3953</v>
      </c>
      <c r="B502" s="97" t="s">
        <v>474</v>
      </c>
      <c r="C502" s="97" t="s">
        <v>3954</v>
      </c>
      <c r="D502" s="201">
        <v>0</v>
      </c>
      <c r="E502" s="201">
        <v>185</v>
      </c>
      <c r="F502" s="97">
        <v>185</v>
      </c>
      <c r="G502" s="201">
        <v>0</v>
      </c>
      <c r="H502" s="201">
        <v>209</v>
      </c>
      <c r="I502" s="97">
        <v>209</v>
      </c>
      <c r="J502" s="202">
        <v>0</v>
      </c>
      <c r="K502" s="202">
        <v>190</v>
      </c>
      <c r="L502" s="97">
        <v>190</v>
      </c>
      <c r="M502" s="202">
        <v>0</v>
      </c>
      <c r="N502" s="202">
        <v>203</v>
      </c>
      <c r="O502" s="97">
        <v>203</v>
      </c>
      <c r="P502" s="202">
        <v>0</v>
      </c>
      <c r="Q502" s="202">
        <v>208</v>
      </c>
      <c r="R502" s="97">
        <v>208</v>
      </c>
    </row>
    <row r="503" spans="1:18" x14ac:dyDescent="0.35">
      <c r="A503" s="97" t="s">
        <v>3955</v>
      </c>
      <c r="B503" s="97" t="s">
        <v>475</v>
      </c>
      <c r="C503" s="97" t="s">
        <v>3956</v>
      </c>
      <c r="D503" s="201">
        <v>0</v>
      </c>
      <c r="E503" s="201">
        <v>95</v>
      </c>
      <c r="F503" s="97">
        <v>95</v>
      </c>
      <c r="G503" s="201">
        <v>0</v>
      </c>
      <c r="H503" s="201">
        <v>113</v>
      </c>
      <c r="I503" s="97">
        <v>113</v>
      </c>
      <c r="J503" s="202">
        <v>0</v>
      </c>
      <c r="K503" s="202">
        <v>101</v>
      </c>
      <c r="L503" s="97">
        <v>101</v>
      </c>
      <c r="M503" s="202">
        <v>0</v>
      </c>
      <c r="N503" s="202">
        <v>117</v>
      </c>
      <c r="O503" s="97">
        <v>117</v>
      </c>
      <c r="P503" s="202">
        <v>0</v>
      </c>
      <c r="Q503" s="202">
        <v>121</v>
      </c>
      <c r="R503" s="97">
        <v>121</v>
      </c>
    </row>
    <row r="504" spans="1:18" x14ac:dyDescent="0.35">
      <c r="A504" s="97" t="s">
        <v>3957</v>
      </c>
      <c r="B504" s="97" t="s">
        <v>476</v>
      </c>
      <c r="C504" s="97" t="s">
        <v>3958</v>
      </c>
      <c r="D504" s="201">
        <v>0</v>
      </c>
      <c r="E504" s="201">
        <v>400</v>
      </c>
      <c r="F504" s="97">
        <v>400</v>
      </c>
      <c r="G504" s="201">
        <v>0</v>
      </c>
      <c r="H504" s="201">
        <v>439</v>
      </c>
      <c r="I504" s="97">
        <v>439</v>
      </c>
      <c r="J504" s="202">
        <v>0</v>
      </c>
      <c r="K504" s="202">
        <v>368</v>
      </c>
      <c r="L504" s="97">
        <v>368</v>
      </c>
      <c r="M504" s="202">
        <v>0</v>
      </c>
      <c r="N504" s="202">
        <v>425</v>
      </c>
      <c r="O504" s="97">
        <v>425</v>
      </c>
      <c r="P504" s="202">
        <v>0</v>
      </c>
      <c r="Q504" s="202">
        <v>453</v>
      </c>
      <c r="R504" s="97">
        <v>453</v>
      </c>
    </row>
    <row r="505" spans="1:18" x14ac:dyDescent="0.35">
      <c r="A505" s="97" t="s">
        <v>3959</v>
      </c>
      <c r="B505" s="97" t="s">
        <v>477</v>
      </c>
      <c r="C505" s="97" t="s">
        <v>3960</v>
      </c>
      <c r="D505" s="201">
        <v>0</v>
      </c>
      <c r="E505" s="201">
        <v>65</v>
      </c>
      <c r="F505" s="97">
        <v>65</v>
      </c>
      <c r="G505" s="201">
        <v>0</v>
      </c>
      <c r="H505" s="201">
        <v>96</v>
      </c>
      <c r="I505" s="97">
        <v>96</v>
      </c>
      <c r="J505" s="202">
        <v>0</v>
      </c>
      <c r="K505" s="202">
        <v>100</v>
      </c>
      <c r="L505" s="97">
        <v>100</v>
      </c>
      <c r="M505" s="202">
        <v>0</v>
      </c>
      <c r="N505" s="202">
        <v>78</v>
      </c>
      <c r="O505" s="97">
        <v>78</v>
      </c>
      <c r="P505" s="202">
        <v>0</v>
      </c>
      <c r="Q505" s="202">
        <v>66</v>
      </c>
      <c r="R505" s="97">
        <v>66</v>
      </c>
    </row>
    <row r="506" spans="1:18" x14ac:dyDescent="0.35">
      <c r="A506" s="97" t="s">
        <v>3961</v>
      </c>
      <c r="B506" s="97" t="s">
        <v>478</v>
      </c>
      <c r="C506" s="97" t="s">
        <v>3962</v>
      </c>
      <c r="D506" s="201">
        <v>0</v>
      </c>
      <c r="E506" s="201">
        <v>54</v>
      </c>
      <c r="F506" s="97">
        <v>54</v>
      </c>
      <c r="G506" s="201">
        <v>0</v>
      </c>
      <c r="H506" s="201">
        <v>43</v>
      </c>
      <c r="I506" s="97">
        <v>43</v>
      </c>
      <c r="J506" s="202">
        <v>0</v>
      </c>
      <c r="K506" s="202">
        <v>45</v>
      </c>
      <c r="L506" s="97">
        <v>45</v>
      </c>
      <c r="M506" s="202">
        <v>0</v>
      </c>
      <c r="N506" s="202">
        <v>56</v>
      </c>
      <c r="O506" s="97">
        <v>56</v>
      </c>
      <c r="P506" s="202">
        <v>0</v>
      </c>
      <c r="Q506" s="202">
        <v>65</v>
      </c>
      <c r="R506" s="97">
        <v>65</v>
      </c>
    </row>
    <row r="507" spans="1:18" x14ac:dyDescent="0.35">
      <c r="A507" s="97" t="s">
        <v>3963</v>
      </c>
      <c r="B507" s="97" t="s">
        <v>479</v>
      </c>
      <c r="C507" s="97" t="s">
        <v>3964</v>
      </c>
      <c r="D507" s="201">
        <v>0</v>
      </c>
      <c r="E507" s="201">
        <v>34</v>
      </c>
      <c r="F507" s="97">
        <v>34</v>
      </c>
      <c r="G507" s="201">
        <v>0</v>
      </c>
      <c r="H507" s="201">
        <v>44</v>
      </c>
      <c r="I507" s="97">
        <v>44</v>
      </c>
      <c r="J507" s="202">
        <v>0</v>
      </c>
      <c r="K507" s="202">
        <v>42</v>
      </c>
      <c r="L507" s="97">
        <v>42</v>
      </c>
      <c r="M507" s="202">
        <v>0</v>
      </c>
      <c r="N507" s="202">
        <v>45</v>
      </c>
      <c r="O507" s="97">
        <v>45</v>
      </c>
      <c r="P507" s="202">
        <v>0</v>
      </c>
      <c r="Q507" s="202">
        <v>31</v>
      </c>
      <c r="R507" s="97">
        <v>31</v>
      </c>
    </row>
    <row r="508" spans="1:18" x14ac:dyDescent="0.35">
      <c r="A508" s="97" t="s">
        <v>3965</v>
      </c>
      <c r="B508" s="97" t="s">
        <v>480</v>
      </c>
      <c r="C508" s="97" t="s">
        <v>3966</v>
      </c>
      <c r="D508" s="201">
        <v>0</v>
      </c>
      <c r="E508" s="201">
        <v>152</v>
      </c>
      <c r="F508" s="97">
        <v>152</v>
      </c>
      <c r="G508" s="201">
        <v>0</v>
      </c>
      <c r="H508" s="201">
        <v>168</v>
      </c>
      <c r="I508" s="97">
        <v>168</v>
      </c>
      <c r="J508" s="202">
        <v>0</v>
      </c>
      <c r="K508" s="202">
        <v>142</v>
      </c>
      <c r="L508" s="97">
        <v>142</v>
      </c>
      <c r="M508" s="202">
        <v>0</v>
      </c>
      <c r="N508" s="202">
        <v>153</v>
      </c>
      <c r="O508" s="97">
        <v>153</v>
      </c>
      <c r="P508" s="202">
        <v>0</v>
      </c>
      <c r="Q508" s="202">
        <v>179</v>
      </c>
      <c r="R508" s="97">
        <v>179</v>
      </c>
    </row>
    <row r="509" spans="1:18" x14ac:dyDescent="0.35">
      <c r="A509" s="97" t="s">
        <v>3967</v>
      </c>
      <c r="B509" s="97" t="s">
        <v>481</v>
      </c>
      <c r="C509" s="97" t="s">
        <v>3968</v>
      </c>
      <c r="D509" s="201">
        <v>0</v>
      </c>
      <c r="E509" s="201">
        <v>293</v>
      </c>
      <c r="F509" s="97">
        <v>293</v>
      </c>
      <c r="G509" s="201">
        <v>0</v>
      </c>
      <c r="H509" s="201">
        <v>276</v>
      </c>
      <c r="I509" s="97">
        <v>276</v>
      </c>
      <c r="J509" s="202">
        <v>0</v>
      </c>
      <c r="K509" s="202">
        <v>256</v>
      </c>
      <c r="L509" s="97">
        <v>256</v>
      </c>
      <c r="M509" s="202">
        <v>0</v>
      </c>
      <c r="N509" s="202">
        <v>326</v>
      </c>
      <c r="O509" s="97">
        <v>326</v>
      </c>
      <c r="P509" s="202">
        <v>0</v>
      </c>
      <c r="Q509" s="202">
        <v>288</v>
      </c>
      <c r="R509" s="97">
        <v>288</v>
      </c>
    </row>
    <row r="510" spans="1:18" x14ac:dyDescent="0.35">
      <c r="A510" s="97" t="s">
        <v>3969</v>
      </c>
      <c r="B510" s="97" t="s">
        <v>482</v>
      </c>
      <c r="C510" s="97" t="s">
        <v>3970</v>
      </c>
      <c r="D510" s="201">
        <v>0</v>
      </c>
      <c r="E510" s="201">
        <v>144</v>
      </c>
      <c r="F510" s="97">
        <v>144</v>
      </c>
      <c r="G510" s="201">
        <v>0</v>
      </c>
      <c r="H510" s="201">
        <v>131</v>
      </c>
      <c r="I510" s="97">
        <v>131</v>
      </c>
      <c r="J510" s="202">
        <v>0</v>
      </c>
      <c r="K510" s="202">
        <v>126</v>
      </c>
      <c r="L510" s="97">
        <v>126</v>
      </c>
      <c r="M510" s="202">
        <v>0</v>
      </c>
      <c r="N510" s="202">
        <v>129</v>
      </c>
      <c r="O510" s="97">
        <v>129</v>
      </c>
      <c r="P510" s="202">
        <v>0</v>
      </c>
      <c r="Q510" s="202">
        <v>129</v>
      </c>
      <c r="R510" s="97">
        <v>129</v>
      </c>
    </row>
    <row r="511" spans="1:18" x14ac:dyDescent="0.35">
      <c r="A511" s="97" t="s">
        <v>3971</v>
      </c>
      <c r="B511" s="97" t="s">
        <v>483</v>
      </c>
      <c r="C511" s="97" t="s">
        <v>3972</v>
      </c>
      <c r="D511" s="201">
        <v>0</v>
      </c>
      <c r="E511" s="201">
        <v>194</v>
      </c>
      <c r="F511" s="97">
        <v>194</v>
      </c>
      <c r="G511" s="201">
        <v>0</v>
      </c>
      <c r="H511" s="201">
        <v>224</v>
      </c>
      <c r="I511" s="97">
        <v>224</v>
      </c>
      <c r="J511" s="202">
        <v>0</v>
      </c>
      <c r="K511" s="202">
        <v>192</v>
      </c>
      <c r="L511" s="97">
        <v>192</v>
      </c>
      <c r="M511" s="202">
        <v>0</v>
      </c>
      <c r="N511" s="202">
        <v>224</v>
      </c>
      <c r="O511" s="97">
        <v>224</v>
      </c>
      <c r="P511" s="202">
        <v>0</v>
      </c>
      <c r="Q511" s="202">
        <v>205</v>
      </c>
      <c r="R511" s="97">
        <v>205</v>
      </c>
    </row>
    <row r="512" spans="1:18" x14ac:dyDescent="0.35">
      <c r="A512" s="97" t="s">
        <v>3973</v>
      </c>
      <c r="B512" s="97" t="s">
        <v>484</v>
      </c>
      <c r="C512" s="97" t="s">
        <v>3974</v>
      </c>
      <c r="D512" s="201">
        <v>0</v>
      </c>
      <c r="E512" s="201">
        <v>595</v>
      </c>
      <c r="F512" s="97">
        <v>595</v>
      </c>
      <c r="G512" s="201">
        <v>0</v>
      </c>
      <c r="H512" s="201">
        <v>665</v>
      </c>
      <c r="I512" s="97">
        <v>665</v>
      </c>
      <c r="J512" s="202">
        <v>0</v>
      </c>
      <c r="K512" s="202">
        <v>613</v>
      </c>
      <c r="L512" s="97">
        <v>613</v>
      </c>
      <c r="M512" s="202">
        <v>0</v>
      </c>
      <c r="N512" s="202">
        <v>733</v>
      </c>
      <c r="O512" s="97">
        <v>733</v>
      </c>
      <c r="P512" s="202">
        <v>0</v>
      </c>
      <c r="Q512" s="202">
        <v>685</v>
      </c>
      <c r="R512" s="97">
        <v>685</v>
      </c>
    </row>
    <row r="513" spans="1:18" x14ac:dyDescent="0.35">
      <c r="A513" s="97" t="s">
        <v>3975</v>
      </c>
      <c r="B513" s="97" t="s">
        <v>485</v>
      </c>
      <c r="C513" s="97" t="s">
        <v>3976</v>
      </c>
      <c r="D513" s="201">
        <v>0</v>
      </c>
      <c r="E513" s="201">
        <v>23</v>
      </c>
      <c r="F513" s="97">
        <v>23</v>
      </c>
      <c r="G513" s="201">
        <v>0</v>
      </c>
      <c r="H513" s="201">
        <v>20</v>
      </c>
      <c r="I513" s="97">
        <v>20</v>
      </c>
      <c r="J513" s="202">
        <v>0</v>
      </c>
      <c r="K513" s="202">
        <v>16</v>
      </c>
      <c r="L513" s="97">
        <v>16</v>
      </c>
      <c r="M513" s="202">
        <v>0</v>
      </c>
      <c r="N513" s="202">
        <v>18</v>
      </c>
      <c r="O513" s="97">
        <v>18</v>
      </c>
      <c r="P513" s="202">
        <v>0</v>
      </c>
      <c r="Q513" s="202">
        <v>17</v>
      </c>
      <c r="R513" s="97">
        <v>17</v>
      </c>
    </row>
    <row r="514" spans="1:18" x14ac:dyDescent="0.35">
      <c r="A514" s="97" t="s">
        <v>3977</v>
      </c>
      <c r="B514" s="97" t="s">
        <v>486</v>
      </c>
      <c r="C514" s="97" t="s">
        <v>3978</v>
      </c>
      <c r="D514" s="201">
        <v>0</v>
      </c>
      <c r="E514" s="201">
        <v>10</v>
      </c>
      <c r="F514" s="97">
        <v>10</v>
      </c>
      <c r="G514" s="201">
        <v>0</v>
      </c>
      <c r="H514" s="201">
        <v>9</v>
      </c>
      <c r="I514" s="97">
        <v>9</v>
      </c>
      <c r="J514" s="202">
        <v>0</v>
      </c>
      <c r="K514" s="202">
        <v>11</v>
      </c>
      <c r="L514" s="97">
        <v>11</v>
      </c>
      <c r="M514" s="202">
        <v>0</v>
      </c>
      <c r="N514" s="202">
        <v>17</v>
      </c>
      <c r="O514" s="97">
        <v>17</v>
      </c>
      <c r="P514" s="202">
        <v>0</v>
      </c>
      <c r="Q514" s="202">
        <v>10</v>
      </c>
      <c r="R514" s="97">
        <v>10</v>
      </c>
    </row>
    <row r="515" spans="1:18" x14ac:dyDescent="0.35">
      <c r="A515" s="97" t="s">
        <v>3979</v>
      </c>
      <c r="B515" s="97" t="s">
        <v>487</v>
      </c>
      <c r="C515" s="97" t="s">
        <v>3980</v>
      </c>
      <c r="D515" s="201">
        <v>0</v>
      </c>
      <c r="E515" s="201">
        <v>47</v>
      </c>
      <c r="F515" s="97">
        <v>47</v>
      </c>
      <c r="G515" s="201">
        <v>0</v>
      </c>
      <c r="H515" s="201">
        <v>44</v>
      </c>
      <c r="I515" s="97">
        <v>44</v>
      </c>
      <c r="J515" s="202">
        <v>0</v>
      </c>
      <c r="K515" s="202">
        <v>37</v>
      </c>
      <c r="L515" s="97">
        <v>37</v>
      </c>
      <c r="M515" s="202">
        <v>0</v>
      </c>
      <c r="N515" s="202">
        <v>40</v>
      </c>
      <c r="O515" s="97">
        <v>40</v>
      </c>
      <c r="P515" s="202">
        <v>0</v>
      </c>
      <c r="Q515" s="202">
        <v>47</v>
      </c>
      <c r="R515" s="97">
        <v>47</v>
      </c>
    </row>
    <row r="516" spans="1:18" x14ac:dyDescent="0.35">
      <c r="A516" s="97" t="s">
        <v>3981</v>
      </c>
      <c r="B516" s="97" t="s">
        <v>488</v>
      </c>
      <c r="C516" s="97" t="s">
        <v>3982</v>
      </c>
      <c r="D516" s="201">
        <v>0</v>
      </c>
      <c r="E516" s="201">
        <v>119</v>
      </c>
      <c r="F516" s="97">
        <v>119</v>
      </c>
      <c r="G516" s="201">
        <v>0</v>
      </c>
      <c r="H516" s="201">
        <v>119</v>
      </c>
      <c r="I516" s="97">
        <v>119</v>
      </c>
      <c r="J516" s="202">
        <v>0</v>
      </c>
      <c r="K516" s="202">
        <v>95</v>
      </c>
      <c r="L516" s="97">
        <v>95</v>
      </c>
      <c r="M516" s="202">
        <v>0</v>
      </c>
      <c r="N516" s="202">
        <v>117</v>
      </c>
      <c r="O516" s="97">
        <v>117</v>
      </c>
      <c r="P516" s="202">
        <v>0</v>
      </c>
      <c r="Q516" s="202">
        <v>115</v>
      </c>
      <c r="R516" s="97">
        <v>115</v>
      </c>
    </row>
    <row r="517" spans="1:18" x14ac:dyDescent="0.35">
      <c r="A517" s="97" t="s">
        <v>3983</v>
      </c>
      <c r="B517" s="97" t="s">
        <v>489</v>
      </c>
      <c r="C517" s="97" t="s">
        <v>3984</v>
      </c>
      <c r="D517" s="201">
        <v>0</v>
      </c>
      <c r="E517" s="201">
        <v>63</v>
      </c>
      <c r="F517" s="97">
        <v>63</v>
      </c>
      <c r="G517" s="201">
        <v>0</v>
      </c>
      <c r="H517" s="201">
        <v>42</v>
      </c>
      <c r="I517" s="97">
        <v>42</v>
      </c>
      <c r="J517" s="202">
        <v>0</v>
      </c>
      <c r="K517" s="202">
        <v>59</v>
      </c>
      <c r="L517" s="97">
        <v>59</v>
      </c>
      <c r="M517" s="202">
        <v>0</v>
      </c>
      <c r="N517" s="202">
        <v>62</v>
      </c>
      <c r="O517" s="97">
        <v>62</v>
      </c>
      <c r="P517" s="202">
        <v>0</v>
      </c>
      <c r="Q517" s="202">
        <v>68</v>
      </c>
      <c r="R517" s="97">
        <v>68</v>
      </c>
    </row>
    <row r="518" spans="1:18" x14ac:dyDescent="0.35">
      <c r="A518" s="97" t="s">
        <v>3985</v>
      </c>
      <c r="B518" s="97" t="s">
        <v>490</v>
      </c>
      <c r="C518" s="97" t="s">
        <v>2750</v>
      </c>
      <c r="D518" s="201">
        <v>0</v>
      </c>
      <c r="E518" s="201">
        <v>19</v>
      </c>
      <c r="F518" s="97">
        <v>19</v>
      </c>
      <c r="G518" s="201">
        <v>0</v>
      </c>
      <c r="H518" s="201">
        <v>13</v>
      </c>
      <c r="I518" s="97">
        <v>13</v>
      </c>
      <c r="J518" s="202">
        <v>0</v>
      </c>
      <c r="K518" s="202">
        <v>26</v>
      </c>
      <c r="L518" s="97">
        <v>26</v>
      </c>
      <c r="M518" s="202">
        <v>0</v>
      </c>
      <c r="N518" s="202">
        <v>18</v>
      </c>
      <c r="O518" s="97">
        <v>18</v>
      </c>
      <c r="P518" s="202">
        <v>0</v>
      </c>
      <c r="Q518" s="202">
        <v>12</v>
      </c>
      <c r="R518" s="97">
        <v>12</v>
      </c>
    </row>
    <row r="519" spans="1:18" x14ac:dyDescent="0.35">
      <c r="A519" s="97" t="s">
        <v>3986</v>
      </c>
      <c r="B519" s="97" t="s">
        <v>491</v>
      </c>
      <c r="C519" s="97" t="s">
        <v>2751</v>
      </c>
      <c r="D519" s="201">
        <v>0</v>
      </c>
      <c r="E519" s="201">
        <v>59</v>
      </c>
      <c r="F519" s="97">
        <v>59</v>
      </c>
      <c r="G519" s="201">
        <v>0</v>
      </c>
      <c r="H519" s="201">
        <v>62</v>
      </c>
      <c r="I519" s="97">
        <v>62</v>
      </c>
      <c r="J519" s="202">
        <v>0</v>
      </c>
      <c r="K519" s="202">
        <v>55</v>
      </c>
      <c r="L519" s="97">
        <v>55</v>
      </c>
      <c r="M519" s="202">
        <v>0</v>
      </c>
      <c r="N519" s="202">
        <v>64</v>
      </c>
      <c r="O519" s="97">
        <v>64</v>
      </c>
      <c r="P519" s="202">
        <v>0</v>
      </c>
      <c r="Q519" s="202">
        <v>64</v>
      </c>
      <c r="R519" s="97">
        <v>64</v>
      </c>
    </row>
    <row r="520" spans="1:18" x14ac:dyDescent="0.35">
      <c r="A520" s="97" t="s">
        <v>3987</v>
      </c>
      <c r="B520" s="97" t="s">
        <v>492</v>
      </c>
      <c r="C520" s="97" t="s">
        <v>3988</v>
      </c>
      <c r="D520" s="201">
        <v>0</v>
      </c>
      <c r="E520" s="201">
        <v>53</v>
      </c>
      <c r="F520" s="97">
        <v>53</v>
      </c>
      <c r="G520" s="201">
        <v>0</v>
      </c>
      <c r="H520" s="201">
        <v>55</v>
      </c>
      <c r="I520" s="97">
        <v>55</v>
      </c>
      <c r="J520" s="202">
        <v>0</v>
      </c>
      <c r="K520" s="202">
        <v>65</v>
      </c>
      <c r="L520" s="97">
        <v>65</v>
      </c>
      <c r="M520" s="202">
        <v>0</v>
      </c>
      <c r="N520" s="202">
        <v>73</v>
      </c>
      <c r="O520" s="97">
        <v>73</v>
      </c>
      <c r="P520" s="202">
        <v>0</v>
      </c>
      <c r="Q520" s="202">
        <v>59</v>
      </c>
      <c r="R520" s="97">
        <v>59</v>
      </c>
    </row>
    <row r="521" spans="1:18" x14ac:dyDescent="0.35">
      <c r="A521" s="97" t="s">
        <v>3989</v>
      </c>
      <c r="B521" s="97" t="s">
        <v>493</v>
      </c>
      <c r="C521" s="97" t="s">
        <v>3990</v>
      </c>
      <c r="D521" s="201">
        <v>0</v>
      </c>
      <c r="E521" s="201">
        <v>39</v>
      </c>
      <c r="F521" s="97">
        <v>39</v>
      </c>
      <c r="G521" s="201">
        <v>0</v>
      </c>
      <c r="H521" s="201">
        <v>51</v>
      </c>
      <c r="I521" s="97">
        <v>51</v>
      </c>
      <c r="J521" s="202">
        <v>0</v>
      </c>
      <c r="K521" s="202">
        <v>38</v>
      </c>
      <c r="L521" s="97">
        <v>38</v>
      </c>
      <c r="M521" s="202">
        <v>0</v>
      </c>
      <c r="N521" s="202">
        <v>45</v>
      </c>
      <c r="O521" s="97">
        <v>45</v>
      </c>
      <c r="P521" s="202">
        <v>0</v>
      </c>
      <c r="Q521" s="202">
        <v>45</v>
      </c>
      <c r="R521" s="97">
        <v>45</v>
      </c>
    </row>
    <row r="522" spans="1:18" x14ac:dyDescent="0.35">
      <c r="A522" s="97" t="s">
        <v>3991</v>
      </c>
      <c r="B522" s="97" t="s">
        <v>494</v>
      </c>
      <c r="C522" s="97" t="s">
        <v>3992</v>
      </c>
      <c r="D522" s="201">
        <v>0</v>
      </c>
      <c r="E522" s="201">
        <v>29</v>
      </c>
      <c r="F522" s="97">
        <v>29</v>
      </c>
      <c r="G522" s="201">
        <v>0</v>
      </c>
      <c r="H522" s="201">
        <v>37</v>
      </c>
      <c r="I522" s="97">
        <v>37</v>
      </c>
      <c r="J522" s="202">
        <v>24</v>
      </c>
      <c r="K522" s="202">
        <v>0</v>
      </c>
      <c r="L522" s="97">
        <v>24</v>
      </c>
      <c r="M522" s="202">
        <v>0</v>
      </c>
      <c r="N522" s="202">
        <v>43</v>
      </c>
      <c r="O522" s="97">
        <v>43</v>
      </c>
      <c r="P522" s="202">
        <v>0</v>
      </c>
      <c r="Q522" s="202">
        <v>44</v>
      </c>
      <c r="R522" s="97">
        <v>44</v>
      </c>
    </row>
    <row r="523" spans="1:18" x14ac:dyDescent="0.35">
      <c r="A523" s="97" t="s">
        <v>3993</v>
      </c>
      <c r="B523" s="97" t="s">
        <v>495</v>
      </c>
      <c r="C523" s="97" t="s">
        <v>3994</v>
      </c>
      <c r="D523" s="201">
        <v>0</v>
      </c>
      <c r="E523" s="201">
        <v>71</v>
      </c>
      <c r="F523" s="97">
        <v>71</v>
      </c>
      <c r="G523" s="201">
        <v>0</v>
      </c>
      <c r="H523" s="201">
        <v>81</v>
      </c>
      <c r="I523" s="97">
        <v>81</v>
      </c>
      <c r="J523" s="202">
        <v>0</v>
      </c>
      <c r="K523" s="202">
        <v>94</v>
      </c>
      <c r="L523" s="97">
        <v>94</v>
      </c>
      <c r="M523" s="202">
        <v>0</v>
      </c>
      <c r="N523" s="202">
        <v>93</v>
      </c>
      <c r="O523" s="97">
        <v>93</v>
      </c>
      <c r="P523" s="202">
        <v>0</v>
      </c>
      <c r="Q523" s="202">
        <v>82</v>
      </c>
      <c r="R523" s="97">
        <v>82</v>
      </c>
    </row>
    <row r="524" spans="1:18" x14ac:dyDescent="0.35">
      <c r="A524" s="97" t="s">
        <v>3995</v>
      </c>
      <c r="B524" s="97" t="s">
        <v>496</v>
      </c>
      <c r="C524" s="97" t="s">
        <v>3996</v>
      </c>
      <c r="D524" s="201">
        <v>0</v>
      </c>
      <c r="E524" s="201">
        <v>88</v>
      </c>
      <c r="F524" s="97">
        <v>88</v>
      </c>
      <c r="G524" s="201">
        <v>0</v>
      </c>
      <c r="H524" s="201">
        <v>92</v>
      </c>
      <c r="I524" s="97">
        <v>92</v>
      </c>
      <c r="J524" s="202">
        <v>0</v>
      </c>
      <c r="K524" s="202">
        <v>98</v>
      </c>
      <c r="L524" s="97">
        <v>98</v>
      </c>
      <c r="M524" s="202">
        <v>0</v>
      </c>
      <c r="N524" s="202">
        <v>105</v>
      </c>
      <c r="O524" s="97">
        <v>105</v>
      </c>
      <c r="P524" s="202">
        <v>0</v>
      </c>
      <c r="Q524" s="202">
        <v>112</v>
      </c>
      <c r="R524" s="97">
        <v>112</v>
      </c>
    </row>
    <row r="525" spans="1:18" x14ac:dyDescent="0.35">
      <c r="A525" s="97" t="s">
        <v>3997</v>
      </c>
      <c r="B525" s="97" t="s">
        <v>497</v>
      </c>
      <c r="C525" s="97" t="s">
        <v>3998</v>
      </c>
      <c r="D525" s="201">
        <v>0</v>
      </c>
      <c r="E525" s="201">
        <v>72</v>
      </c>
      <c r="F525" s="97">
        <v>72</v>
      </c>
      <c r="G525" s="201">
        <v>0</v>
      </c>
      <c r="H525" s="201">
        <v>73</v>
      </c>
      <c r="I525" s="97">
        <v>73</v>
      </c>
      <c r="J525" s="202">
        <v>0</v>
      </c>
      <c r="K525" s="202">
        <v>69</v>
      </c>
      <c r="L525" s="97">
        <v>69</v>
      </c>
      <c r="M525" s="202">
        <v>0</v>
      </c>
      <c r="N525" s="202">
        <v>77</v>
      </c>
      <c r="O525" s="97">
        <v>77</v>
      </c>
      <c r="P525" s="202">
        <v>0</v>
      </c>
      <c r="Q525" s="202">
        <v>70</v>
      </c>
      <c r="R525" s="97">
        <v>70</v>
      </c>
    </row>
    <row r="526" spans="1:18" x14ac:dyDescent="0.35">
      <c r="A526" s="97" t="s">
        <v>3999</v>
      </c>
      <c r="B526" s="97" t="s">
        <v>498</v>
      </c>
      <c r="C526" s="97" t="s">
        <v>4000</v>
      </c>
      <c r="D526" s="201">
        <v>0</v>
      </c>
      <c r="E526" s="201">
        <v>30</v>
      </c>
      <c r="F526" s="97">
        <v>30</v>
      </c>
      <c r="G526" s="201">
        <v>0</v>
      </c>
      <c r="H526" s="201">
        <v>33</v>
      </c>
      <c r="I526" s="97">
        <v>33</v>
      </c>
      <c r="J526" s="202">
        <v>0</v>
      </c>
      <c r="K526" s="202">
        <v>38</v>
      </c>
      <c r="L526" s="97">
        <v>38</v>
      </c>
      <c r="M526" s="202">
        <v>0</v>
      </c>
      <c r="N526" s="202">
        <v>37</v>
      </c>
      <c r="O526" s="97">
        <v>37</v>
      </c>
      <c r="P526" s="202">
        <v>0</v>
      </c>
      <c r="Q526" s="202">
        <v>41</v>
      </c>
      <c r="R526" s="97">
        <v>41</v>
      </c>
    </row>
    <row r="527" spans="1:18" x14ac:dyDescent="0.35">
      <c r="A527" s="97" t="s">
        <v>4001</v>
      </c>
      <c r="B527" s="97" t="s">
        <v>499</v>
      </c>
      <c r="C527" s="97" t="s">
        <v>4002</v>
      </c>
      <c r="D527" s="201">
        <v>0</v>
      </c>
      <c r="E527" s="201">
        <v>115</v>
      </c>
      <c r="F527" s="97">
        <v>115</v>
      </c>
      <c r="G527" s="201">
        <v>0</v>
      </c>
      <c r="H527" s="201">
        <v>93</v>
      </c>
      <c r="I527" s="97">
        <v>93</v>
      </c>
      <c r="J527" s="202">
        <v>0</v>
      </c>
      <c r="K527" s="202">
        <v>101</v>
      </c>
      <c r="L527" s="97">
        <v>101</v>
      </c>
      <c r="M527" s="202">
        <v>0</v>
      </c>
      <c r="N527" s="202">
        <v>97</v>
      </c>
      <c r="O527" s="97">
        <v>97</v>
      </c>
      <c r="P527" s="202">
        <v>0</v>
      </c>
      <c r="Q527" s="202">
        <v>104</v>
      </c>
      <c r="R527" s="97">
        <v>104</v>
      </c>
    </row>
    <row r="528" spans="1:18" x14ac:dyDescent="0.35">
      <c r="A528" s="97" t="s">
        <v>4003</v>
      </c>
      <c r="B528" s="97" t="s">
        <v>500</v>
      </c>
      <c r="C528" s="97" t="s">
        <v>4004</v>
      </c>
      <c r="D528" s="201">
        <v>0</v>
      </c>
      <c r="E528" s="201">
        <v>18</v>
      </c>
      <c r="F528" s="97">
        <v>18</v>
      </c>
      <c r="G528" s="201">
        <v>0</v>
      </c>
      <c r="H528" s="201">
        <v>19</v>
      </c>
      <c r="I528" s="97">
        <v>19</v>
      </c>
      <c r="J528" s="202">
        <v>0</v>
      </c>
      <c r="K528" s="202">
        <v>17</v>
      </c>
      <c r="L528" s="97">
        <v>17</v>
      </c>
      <c r="M528" s="202">
        <v>0</v>
      </c>
      <c r="N528" s="202">
        <v>22</v>
      </c>
      <c r="O528" s="97">
        <v>22</v>
      </c>
      <c r="P528" s="202">
        <v>0</v>
      </c>
      <c r="Q528" s="202">
        <v>15</v>
      </c>
      <c r="R528" s="97">
        <v>15</v>
      </c>
    </row>
    <row r="529" spans="1:18" x14ac:dyDescent="0.35">
      <c r="A529" s="97" t="s">
        <v>4005</v>
      </c>
      <c r="B529" s="97" t="s">
        <v>501</v>
      </c>
      <c r="C529" s="97" t="s">
        <v>4006</v>
      </c>
      <c r="D529" s="201">
        <v>0</v>
      </c>
      <c r="E529" s="201">
        <v>57</v>
      </c>
      <c r="F529" s="97">
        <v>57</v>
      </c>
      <c r="G529" s="201">
        <v>0</v>
      </c>
      <c r="H529" s="201">
        <v>60</v>
      </c>
      <c r="I529" s="97">
        <v>60</v>
      </c>
      <c r="J529" s="202">
        <v>0</v>
      </c>
      <c r="K529" s="202">
        <v>67</v>
      </c>
      <c r="L529" s="97">
        <v>67</v>
      </c>
      <c r="M529" s="202">
        <v>0</v>
      </c>
      <c r="N529" s="202">
        <v>56</v>
      </c>
      <c r="O529" s="97">
        <v>56</v>
      </c>
      <c r="P529" s="202">
        <v>0</v>
      </c>
      <c r="Q529" s="202">
        <v>57</v>
      </c>
      <c r="R529" s="97">
        <v>57</v>
      </c>
    </row>
    <row r="530" spans="1:18" x14ac:dyDescent="0.35">
      <c r="A530" s="97" t="s">
        <v>4007</v>
      </c>
      <c r="B530" s="97" t="s">
        <v>502</v>
      </c>
      <c r="C530" s="97" t="s">
        <v>4008</v>
      </c>
      <c r="D530" s="201">
        <v>0</v>
      </c>
      <c r="E530" s="201">
        <v>305</v>
      </c>
      <c r="F530" s="97">
        <v>305</v>
      </c>
      <c r="G530" s="201">
        <v>0</v>
      </c>
      <c r="H530" s="201">
        <v>289</v>
      </c>
      <c r="I530" s="97">
        <v>289</v>
      </c>
      <c r="J530" s="202">
        <v>0</v>
      </c>
      <c r="K530" s="202">
        <v>292</v>
      </c>
      <c r="L530" s="97">
        <v>292</v>
      </c>
      <c r="M530" s="202">
        <v>0</v>
      </c>
      <c r="N530" s="202">
        <v>345</v>
      </c>
      <c r="O530" s="97">
        <v>345</v>
      </c>
      <c r="P530" s="202">
        <v>0</v>
      </c>
      <c r="Q530" s="202">
        <v>333</v>
      </c>
      <c r="R530" s="97">
        <v>333</v>
      </c>
    </row>
    <row r="531" spans="1:18" x14ac:dyDescent="0.35">
      <c r="A531" s="97" t="s">
        <v>4009</v>
      </c>
      <c r="B531" s="97" t="s">
        <v>503</v>
      </c>
      <c r="C531" s="97" t="s">
        <v>4010</v>
      </c>
      <c r="D531" s="201">
        <v>0</v>
      </c>
      <c r="E531" s="201">
        <v>63</v>
      </c>
      <c r="F531" s="97">
        <v>63</v>
      </c>
      <c r="G531" s="201">
        <v>0</v>
      </c>
      <c r="H531" s="201">
        <v>80</v>
      </c>
      <c r="I531" s="97">
        <v>80</v>
      </c>
      <c r="J531" s="202">
        <v>0</v>
      </c>
      <c r="K531" s="202">
        <v>68</v>
      </c>
      <c r="L531" s="97">
        <v>68</v>
      </c>
      <c r="M531" s="202">
        <v>0</v>
      </c>
      <c r="N531" s="202">
        <v>81</v>
      </c>
      <c r="O531" s="97">
        <v>81</v>
      </c>
      <c r="P531" s="202">
        <v>0</v>
      </c>
      <c r="Q531" s="202">
        <v>85</v>
      </c>
      <c r="R531" s="97">
        <v>85</v>
      </c>
    </row>
    <row r="532" spans="1:18" x14ac:dyDescent="0.35">
      <c r="A532" s="97" t="s">
        <v>4011</v>
      </c>
      <c r="B532" s="97" t="s">
        <v>504</v>
      </c>
      <c r="C532" s="97" t="s">
        <v>4012</v>
      </c>
      <c r="D532" s="201">
        <v>0</v>
      </c>
      <c r="E532" s="201">
        <v>91</v>
      </c>
      <c r="F532" s="97">
        <v>91</v>
      </c>
      <c r="G532" s="201">
        <v>0</v>
      </c>
      <c r="H532" s="201">
        <v>108</v>
      </c>
      <c r="I532" s="97">
        <v>108</v>
      </c>
      <c r="J532" s="202">
        <v>0</v>
      </c>
      <c r="K532" s="202">
        <v>91</v>
      </c>
      <c r="L532" s="97">
        <v>91</v>
      </c>
      <c r="M532" s="202">
        <v>0</v>
      </c>
      <c r="N532" s="202">
        <v>104</v>
      </c>
      <c r="O532" s="97">
        <v>104</v>
      </c>
      <c r="P532" s="202">
        <v>0</v>
      </c>
      <c r="Q532" s="202">
        <v>91</v>
      </c>
      <c r="R532" s="97">
        <v>91</v>
      </c>
    </row>
    <row r="533" spans="1:18" x14ac:dyDescent="0.35">
      <c r="A533" s="97" t="s">
        <v>4013</v>
      </c>
      <c r="B533" s="97" t="s">
        <v>505</v>
      </c>
      <c r="C533" s="97" t="s">
        <v>4014</v>
      </c>
      <c r="D533" s="201">
        <v>0</v>
      </c>
      <c r="E533" s="201">
        <v>29</v>
      </c>
      <c r="F533" s="97">
        <v>29</v>
      </c>
      <c r="G533" s="201">
        <v>0</v>
      </c>
      <c r="H533" s="201">
        <v>30</v>
      </c>
      <c r="I533" s="97">
        <v>30</v>
      </c>
      <c r="J533" s="202">
        <v>0</v>
      </c>
      <c r="K533" s="202">
        <v>31</v>
      </c>
      <c r="L533" s="97">
        <v>31</v>
      </c>
      <c r="M533" s="202">
        <v>0</v>
      </c>
      <c r="N533" s="202">
        <v>29</v>
      </c>
      <c r="O533" s="97">
        <v>29</v>
      </c>
      <c r="P533" s="202">
        <v>0</v>
      </c>
      <c r="Q533" s="202">
        <v>26</v>
      </c>
      <c r="R533" s="97">
        <v>26</v>
      </c>
    </row>
    <row r="534" spans="1:18" x14ac:dyDescent="0.35">
      <c r="A534" s="97" t="s">
        <v>4015</v>
      </c>
      <c r="B534" s="97" t="s">
        <v>506</v>
      </c>
      <c r="C534" s="97" t="s">
        <v>4016</v>
      </c>
      <c r="D534" s="201">
        <v>0</v>
      </c>
      <c r="E534" s="201">
        <v>38</v>
      </c>
      <c r="F534" s="97">
        <v>38</v>
      </c>
      <c r="G534" s="201">
        <v>0</v>
      </c>
      <c r="H534" s="201">
        <v>34</v>
      </c>
      <c r="I534" s="97">
        <v>34</v>
      </c>
      <c r="J534" s="202">
        <v>0</v>
      </c>
      <c r="K534" s="202">
        <v>24</v>
      </c>
      <c r="L534" s="97">
        <v>24</v>
      </c>
      <c r="M534" s="202">
        <v>0</v>
      </c>
      <c r="N534" s="202">
        <v>33</v>
      </c>
      <c r="O534" s="97">
        <v>33</v>
      </c>
      <c r="P534" s="202">
        <v>0</v>
      </c>
      <c r="Q534" s="202">
        <v>26</v>
      </c>
      <c r="R534" s="97">
        <v>26</v>
      </c>
    </row>
    <row r="535" spans="1:18" x14ac:dyDescent="0.35">
      <c r="A535" s="97" t="s">
        <v>4017</v>
      </c>
      <c r="B535" s="97" t="s">
        <v>507</v>
      </c>
      <c r="C535" s="97" t="s">
        <v>2767</v>
      </c>
      <c r="D535" s="201">
        <v>0</v>
      </c>
      <c r="E535" s="201">
        <v>24</v>
      </c>
      <c r="F535" s="97">
        <v>24</v>
      </c>
      <c r="G535" s="201">
        <v>0</v>
      </c>
      <c r="H535" s="201">
        <v>34</v>
      </c>
      <c r="I535" s="97">
        <v>34</v>
      </c>
      <c r="J535" s="202">
        <v>0</v>
      </c>
      <c r="K535" s="202">
        <v>26</v>
      </c>
      <c r="L535" s="97">
        <v>26</v>
      </c>
      <c r="M535" s="202">
        <v>0</v>
      </c>
      <c r="N535" s="202">
        <v>36</v>
      </c>
      <c r="O535" s="97">
        <v>36</v>
      </c>
      <c r="P535" s="202">
        <v>0</v>
      </c>
      <c r="Q535" s="202">
        <v>28</v>
      </c>
      <c r="R535" s="97">
        <v>28</v>
      </c>
    </row>
    <row r="536" spans="1:18" x14ac:dyDescent="0.35">
      <c r="A536" s="97" t="s">
        <v>4018</v>
      </c>
      <c r="B536" s="97" t="s">
        <v>508</v>
      </c>
      <c r="C536" s="97" t="s">
        <v>4019</v>
      </c>
      <c r="D536" s="201">
        <v>0</v>
      </c>
      <c r="E536" s="201">
        <v>21</v>
      </c>
      <c r="F536" s="97">
        <v>21</v>
      </c>
      <c r="G536" s="201">
        <v>0</v>
      </c>
      <c r="H536" s="201">
        <v>34</v>
      </c>
      <c r="I536" s="97">
        <v>34</v>
      </c>
      <c r="J536" s="202">
        <v>0</v>
      </c>
      <c r="K536" s="202">
        <v>33</v>
      </c>
      <c r="L536" s="97">
        <v>33</v>
      </c>
      <c r="M536" s="202">
        <v>0</v>
      </c>
      <c r="N536" s="202">
        <v>23</v>
      </c>
      <c r="O536" s="97">
        <v>23</v>
      </c>
      <c r="P536" s="202">
        <v>0</v>
      </c>
      <c r="Q536" s="202">
        <v>22</v>
      </c>
      <c r="R536" s="97">
        <v>22</v>
      </c>
    </row>
    <row r="537" spans="1:18" x14ac:dyDescent="0.35">
      <c r="A537" s="97" t="s">
        <v>4020</v>
      </c>
      <c r="B537" s="97" t="s">
        <v>509</v>
      </c>
      <c r="C537" s="97" t="s">
        <v>4021</v>
      </c>
      <c r="D537" s="201">
        <v>0</v>
      </c>
      <c r="E537" s="201">
        <v>78</v>
      </c>
      <c r="F537" s="97">
        <v>78</v>
      </c>
      <c r="G537" s="201">
        <v>0</v>
      </c>
      <c r="H537" s="201">
        <v>98</v>
      </c>
      <c r="I537" s="97">
        <v>98</v>
      </c>
      <c r="J537" s="202">
        <v>0</v>
      </c>
      <c r="K537" s="202">
        <v>90</v>
      </c>
      <c r="L537" s="97">
        <v>90</v>
      </c>
      <c r="M537" s="202">
        <v>0</v>
      </c>
      <c r="N537" s="202">
        <v>82</v>
      </c>
      <c r="O537" s="97">
        <v>82</v>
      </c>
      <c r="P537" s="202">
        <v>0</v>
      </c>
      <c r="Q537" s="202">
        <v>93</v>
      </c>
      <c r="R537" s="97">
        <v>93</v>
      </c>
    </row>
    <row r="538" spans="1:18" x14ac:dyDescent="0.35">
      <c r="A538" s="97" t="s">
        <v>4022</v>
      </c>
      <c r="B538" s="97" t="s">
        <v>510</v>
      </c>
      <c r="C538" s="97" t="s">
        <v>4023</v>
      </c>
      <c r="D538" s="201">
        <v>0</v>
      </c>
      <c r="E538" s="201">
        <v>127</v>
      </c>
      <c r="F538" s="97">
        <v>127</v>
      </c>
      <c r="G538" s="201">
        <v>0</v>
      </c>
      <c r="H538" s="201">
        <v>117</v>
      </c>
      <c r="I538" s="97">
        <v>117</v>
      </c>
      <c r="J538" s="202">
        <v>0</v>
      </c>
      <c r="K538" s="202">
        <v>135</v>
      </c>
      <c r="L538" s="97">
        <v>135</v>
      </c>
      <c r="M538" s="202">
        <v>0</v>
      </c>
      <c r="N538" s="202">
        <v>104</v>
      </c>
      <c r="O538" s="97">
        <v>104</v>
      </c>
      <c r="P538" s="202">
        <v>0</v>
      </c>
      <c r="Q538" s="202">
        <v>124</v>
      </c>
      <c r="R538" s="97">
        <v>124</v>
      </c>
    </row>
    <row r="539" spans="1:18" x14ac:dyDescent="0.35">
      <c r="A539" s="97" t="s">
        <v>4024</v>
      </c>
      <c r="B539" s="97" t="s">
        <v>511</v>
      </c>
      <c r="C539" s="97" t="s">
        <v>4025</v>
      </c>
      <c r="D539" s="201">
        <v>0</v>
      </c>
      <c r="E539" s="201">
        <v>243</v>
      </c>
      <c r="F539" s="97">
        <v>243</v>
      </c>
      <c r="G539" s="201">
        <v>0</v>
      </c>
      <c r="H539" s="201">
        <v>243</v>
      </c>
      <c r="I539" s="97">
        <v>243</v>
      </c>
      <c r="J539" s="202">
        <v>0</v>
      </c>
      <c r="K539" s="202">
        <v>251</v>
      </c>
      <c r="L539" s="97">
        <v>251</v>
      </c>
      <c r="M539" s="202">
        <v>0</v>
      </c>
      <c r="N539" s="202">
        <v>258</v>
      </c>
      <c r="O539" s="97">
        <v>258</v>
      </c>
      <c r="P539" s="202">
        <v>0</v>
      </c>
      <c r="Q539" s="202">
        <v>270</v>
      </c>
      <c r="R539" s="97">
        <v>270</v>
      </c>
    </row>
    <row r="540" spans="1:18" x14ac:dyDescent="0.35">
      <c r="A540" s="97" t="s">
        <v>4026</v>
      </c>
      <c r="B540" s="97" t="s">
        <v>512</v>
      </c>
      <c r="C540" s="97" t="s">
        <v>4027</v>
      </c>
      <c r="D540" s="201">
        <v>0</v>
      </c>
      <c r="E540" s="201">
        <v>291</v>
      </c>
      <c r="F540" s="97">
        <v>291</v>
      </c>
      <c r="G540" s="201">
        <v>0</v>
      </c>
      <c r="H540" s="201">
        <v>298</v>
      </c>
      <c r="I540" s="97">
        <v>298</v>
      </c>
      <c r="J540" s="202">
        <v>0</v>
      </c>
      <c r="K540" s="202">
        <v>279</v>
      </c>
      <c r="L540" s="97">
        <v>279</v>
      </c>
      <c r="M540" s="202">
        <v>0</v>
      </c>
      <c r="N540" s="202">
        <v>316</v>
      </c>
      <c r="O540" s="97">
        <v>316</v>
      </c>
      <c r="P540" s="202">
        <v>0</v>
      </c>
      <c r="Q540" s="202">
        <v>313</v>
      </c>
      <c r="R540" s="97">
        <v>313</v>
      </c>
    </row>
    <row r="541" spans="1:18" x14ac:dyDescent="0.35">
      <c r="A541" s="97" t="s">
        <v>4028</v>
      </c>
      <c r="B541" s="97" t="s">
        <v>513</v>
      </c>
      <c r="C541" s="97" t="s">
        <v>4029</v>
      </c>
      <c r="D541" s="201">
        <v>0</v>
      </c>
      <c r="E541" s="201">
        <v>389</v>
      </c>
      <c r="F541" s="97">
        <v>389</v>
      </c>
      <c r="G541" s="201">
        <v>0</v>
      </c>
      <c r="H541" s="201">
        <v>383</v>
      </c>
      <c r="I541" s="97">
        <v>383</v>
      </c>
      <c r="J541" s="202">
        <v>0</v>
      </c>
      <c r="K541" s="202">
        <v>354</v>
      </c>
      <c r="L541" s="97">
        <v>354</v>
      </c>
      <c r="M541" s="202">
        <v>0</v>
      </c>
      <c r="N541" s="202">
        <v>404</v>
      </c>
      <c r="O541" s="97">
        <v>404</v>
      </c>
      <c r="P541" s="202">
        <v>0</v>
      </c>
      <c r="Q541" s="202">
        <v>362</v>
      </c>
      <c r="R541" s="97">
        <v>362</v>
      </c>
    </row>
    <row r="542" spans="1:18" x14ac:dyDescent="0.35">
      <c r="A542" s="97" t="s">
        <v>4030</v>
      </c>
      <c r="B542" s="97" t="s">
        <v>514</v>
      </c>
      <c r="C542" s="97" t="s">
        <v>4031</v>
      </c>
      <c r="D542" s="201">
        <v>0</v>
      </c>
      <c r="E542" s="201">
        <v>302</v>
      </c>
      <c r="F542" s="97">
        <v>302</v>
      </c>
      <c r="G542" s="201">
        <v>0</v>
      </c>
      <c r="H542" s="201">
        <v>371</v>
      </c>
      <c r="I542" s="97">
        <v>371</v>
      </c>
      <c r="J542" s="202">
        <v>0</v>
      </c>
      <c r="K542" s="202">
        <v>320</v>
      </c>
      <c r="L542" s="97">
        <v>320</v>
      </c>
      <c r="M542" s="202">
        <v>0</v>
      </c>
      <c r="N542" s="202">
        <v>346</v>
      </c>
      <c r="O542" s="97">
        <v>346</v>
      </c>
      <c r="P542" s="202">
        <v>0</v>
      </c>
      <c r="Q542" s="202">
        <v>346</v>
      </c>
      <c r="R542" s="97">
        <v>346</v>
      </c>
    </row>
    <row r="543" spans="1:18" x14ac:dyDescent="0.35">
      <c r="A543" s="97" t="s">
        <v>4032</v>
      </c>
      <c r="B543" s="97" t="s">
        <v>515</v>
      </c>
      <c r="C543" s="97" t="s">
        <v>4033</v>
      </c>
      <c r="D543" s="201">
        <v>0</v>
      </c>
      <c r="E543" s="201">
        <v>188</v>
      </c>
      <c r="F543" s="97">
        <v>188</v>
      </c>
      <c r="G543" s="201">
        <v>0</v>
      </c>
      <c r="H543" s="201">
        <v>220</v>
      </c>
      <c r="I543" s="97">
        <v>220</v>
      </c>
      <c r="J543" s="202">
        <v>0</v>
      </c>
      <c r="K543" s="202">
        <v>174</v>
      </c>
      <c r="L543" s="97">
        <v>174</v>
      </c>
      <c r="M543" s="202">
        <v>0</v>
      </c>
      <c r="N543" s="202">
        <v>211</v>
      </c>
      <c r="O543" s="97">
        <v>211</v>
      </c>
      <c r="P543" s="202">
        <v>0</v>
      </c>
      <c r="Q543" s="202">
        <v>206</v>
      </c>
      <c r="R543" s="97">
        <v>206</v>
      </c>
    </row>
    <row r="544" spans="1:18" x14ac:dyDescent="0.35">
      <c r="A544" s="97" t="s">
        <v>4034</v>
      </c>
      <c r="B544" s="97" t="s">
        <v>516</v>
      </c>
      <c r="C544" s="97" t="s">
        <v>4035</v>
      </c>
      <c r="D544" s="201">
        <v>0</v>
      </c>
      <c r="E544" s="201">
        <v>255</v>
      </c>
      <c r="F544" s="97">
        <v>255</v>
      </c>
      <c r="G544" s="201">
        <v>0</v>
      </c>
      <c r="H544" s="201">
        <v>268</v>
      </c>
      <c r="I544" s="97">
        <v>268</v>
      </c>
      <c r="J544" s="202">
        <v>0</v>
      </c>
      <c r="K544" s="202">
        <v>232</v>
      </c>
      <c r="L544" s="97">
        <v>232</v>
      </c>
      <c r="M544" s="202">
        <v>0</v>
      </c>
      <c r="N544" s="202">
        <v>256</v>
      </c>
      <c r="O544" s="97">
        <v>256</v>
      </c>
      <c r="P544" s="202">
        <v>0</v>
      </c>
      <c r="Q544" s="202">
        <v>260</v>
      </c>
      <c r="R544" s="97">
        <v>260</v>
      </c>
    </row>
    <row r="545" spans="1:18" x14ac:dyDescent="0.35">
      <c r="A545" s="97" t="s">
        <v>4036</v>
      </c>
      <c r="B545" s="97" t="s">
        <v>517</v>
      </c>
      <c r="C545" s="97" t="s">
        <v>4037</v>
      </c>
      <c r="D545" s="201">
        <v>0</v>
      </c>
      <c r="E545" s="201">
        <v>177</v>
      </c>
      <c r="F545" s="97">
        <v>177</v>
      </c>
      <c r="G545" s="201">
        <v>0</v>
      </c>
      <c r="H545" s="201">
        <v>187</v>
      </c>
      <c r="I545" s="97">
        <v>187</v>
      </c>
      <c r="J545" s="202">
        <v>0</v>
      </c>
      <c r="K545" s="202">
        <v>152</v>
      </c>
      <c r="L545" s="97">
        <v>152</v>
      </c>
      <c r="M545" s="202">
        <v>0</v>
      </c>
      <c r="N545" s="202">
        <v>251</v>
      </c>
      <c r="O545" s="97">
        <v>251</v>
      </c>
      <c r="P545" s="202">
        <v>0</v>
      </c>
      <c r="Q545" s="202">
        <v>216</v>
      </c>
      <c r="R545" s="97">
        <v>216</v>
      </c>
    </row>
    <row r="546" spans="1:18" x14ac:dyDescent="0.35">
      <c r="A546" s="97" t="s">
        <v>4038</v>
      </c>
      <c r="B546" s="97" t="s">
        <v>518</v>
      </c>
      <c r="C546" s="97" t="s">
        <v>4039</v>
      </c>
      <c r="D546" s="201">
        <v>0</v>
      </c>
      <c r="E546" s="201">
        <v>336</v>
      </c>
      <c r="F546" s="97">
        <v>336</v>
      </c>
      <c r="G546" s="201">
        <v>0</v>
      </c>
      <c r="H546" s="201">
        <v>356</v>
      </c>
      <c r="I546" s="97">
        <v>356</v>
      </c>
      <c r="J546" s="202">
        <v>0</v>
      </c>
      <c r="K546" s="202">
        <v>318</v>
      </c>
      <c r="L546" s="97">
        <v>318</v>
      </c>
      <c r="M546" s="202">
        <v>0</v>
      </c>
      <c r="N546" s="202">
        <v>362</v>
      </c>
      <c r="O546" s="97">
        <v>362</v>
      </c>
      <c r="P546" s="202">
        <v>0</v>
      </c>
      <c r="Q546" s="202">
        <v>320</v>
      </c>
      <c r="R546" s="97">
        <v>320</v>
      </c>
    </row>
    <row r="547" spans="1:18" x14ac:dyDescent="0.35">
      <c r="A547" s="97" t="s">
        <v>4040</v>
      </c>
      <c r="B547" s="97" t="s">
        <v>519</v>
      </c>
      <c r="C547" s="97" t="s">
        <v>4041</v>
      </c>
      <c r="D547" s="201">
        <v>0</v>
      </c>
      <c r="E547" s="201">
        <v>242</v>
      </c>
      <c r="F547" s="97">
        <v>242</v>
      </c>
      <c r="G547" s="201">
        <v>0</v>
      </c>
      <c r="H547" s="201">
        <v>252</v>
      </c>
      <c r="I547" s="97">
        <v>252</v>
      </c>
      <c r="J547" s="202">
        <v>0</v>
      </c>
      <c r="K547" s="202">
        <v>241</v>
      </c>
      <c r="L547" s="97">
        <v>241</v>
      </c>
      <c r="M547" s="202">
        <v>0</v>
      </c>
      <c r="N547" s="202">
        <v>268</v>
      </c>
      <c r="O547" s="97">
        <v>268</v>
      </c>
      <c r="P547" s="202">
        <v>0</v>
      </c>
      <c r="Q547" s="202">
        <v>231</v>
      </c>
      <c r="R547" s="97">
        <v>231</v>
      </c>
    </row>
    <row r="548" spans="1:18" x14ac:dyDescent="0.35">
      <c r="A548" s="97" t="s">
        <v>4042</v>
      </c>
      <c r="B548" s="97" t="s">
        <v>520</v>
      </c>
      <c r="C548" s="97" t="s">
        <v>4043</v>
      </c>
      <c r="D548" s="201">
        <v>0</v>
      </c>
      <c r="E548" s="201">
        <v>766</v>
      </c>
      <c r="F548" s="97">
        <v>766</v>
      </c>
      <c r="G548" s="201">
        <v>0</v>
      </c>
      <c r="H548" s="201">
        <v>859</v>
      </c>
      <c r="I548" s="97">
        <v>859</v>
      </c>
      <c r="J548" s="202">
        <v>0</v>
      </c>
      <c r="K548" s="202">
        <v>739</v>
      </c>
      <c r="L548" s="97">
        <v>739</v>
      </c>
      <c r="M548" s="202">
        <v>0</v>
      </c>
      <c r="N548" s="202">
        <v>829</v>
      </c>
      <c r="O548" s="97">
        <v>829</v>
      </c>
      <c r="P548" s="202">
        <v>0</v>
      </c>
      <c r="Q548" s="202">
        <v>778</v>
      </c>
      <c r="R548" s="97">
        <v>778</v>
      </c>
    </row>
    <row r="549" spans="1:18" x14ac:dyDescent="0.35">
      <c r="A549" s="97" t="s">
        <v>4044</v>
      </c>
      <c r="B549" s="97" t="s">
        <v>521</v>
      </c>
      <c r="C549" s="97" t="s">
        <v>2781</v>
      </c>
      <c r="D549" s="201">
        <v>0</v>
      </c>
      <c r="E549" s="201">
        <v>38</v>
      </c>
      <c r="F549" s="97">
        <v>38</v>
      </c>
      <c r="G549" s="201">
        <v>0</v>
      </c>
      <c r="H549" s="201">
        <v>45</v>
      </c>
      <c r="I549" s="97">
        <v>45</v>
      </c>
      <c r="J549" s="202">
        <v>0</v>
      </c>
      <c r="K549" s="202">
        <v>70</v>
      </c>
      <c r="L549" s="97">
        <v>70</v>
      </c>
      <c r="M549" s="202">
        <v>0</v>
      </c>
      <c r="N549" s="202">
        <v>55</v>
      </c>
      <c r="O549" s="97">
        <v>55</v>
      </c>
      <c r="P549" s="202">
        <v>0</v>
      </c>
      <c r="Q549" s="202">
        <v>65</v>
      </c>
      <c r="R549" s="97">
        <v>65</v>
      </c>
    </row>
    <row r="550" spans="1:18" x14ac:dyDescent="0.35">
      <c r="A550" s="97" t="s">
        <v>4045</v>
      </c>
      <c r="B550" s="97" t="s">
        <v>522</v>
      </c>
      <c r="C550" s="97" t="s">
        <v>4046</v>
      </c>
      <c r="D550" s="201">
        <v>0</v>
      </c>
      <c r="E550" s="201">
        <v>106</v>
      </c>
      <c r="F550" s="97">
        <v>106</v>
      </c>
      <c r="G550" s="201">
        <v>0</v>
      </c>
      <c r="H550" s="201">
        <v>129</v>
      </c>
      <c r="I550" s="97">
        <v>129</v>
      </c>
      <c r="J550" s="202">
        <v>0</v>
      </c>
      <c r="K550" s="202">
        <v>104</v>
      </c>
      <c r="L550" s="97">
        <v>104</v>
      </c>
      <c r="M550" s="202">
        <v>0</v>
      </c>
      <c r="N550" s="202">
        <v>114</v>
      </c>
      <c r="O550" s="97">
        <v>114</v>
      </c>
      <c r="P550" s="202">
        <v>0</v>
      </c>
      <c r="Q550" s="202">
        <v>134</v>
      </c>
      <c r="R550" s="97">
        <v>134</v>
      </c>
    </row>
    <row r="551" spans="1:18" x14ac:dyDescent="0.35">
      <c r="A551" s="97" t="s">
        <v>4047</v>
      </c>
      <c r="B551" s="97" t="s">
        <v>523</v>
      </c>
      <c r="C551" s="97" t="s">
        <v>4048</v>
      </c>
      <c r="D551" s="201">
        <v>0</v>
      </c>
      <c r="E551" s="201">
        <v>153</v>
      </c>
      <c r="F551" s="97">
        <v>153</v>
      </c>
      <c r="G551" s="201">
        <v>0</v>
      </c>
      <c r="H551" s="201">
        <v>153</v>
      </c>
      <c r="I551" s="97">
        <v>153</v>
      </c>
      <c r="J551" s="202">
        <v>0</v>
      </c>
      <c r="K551" s="202">
        <v>147</v>
      </c>
      <c r="L551" s="97">
        <v>147</v>
      </c>
      <c r="M551" s="202">
        <v>0</v>
      </c>
      <c r="N551" s="202">
        <v>148</v>
      </c>
      <c r="O551" s="97">
        <v>148</v>
      </c>
      <c r="P551" s="202">
        <v>0</v>
      </c>
      <c r="Q551" s="202">
        <v>159</v>
      </c>
      <c r="R551" s="97">
        <v>159</v>
      </c>
    </row>
    <row r="552" spans="1:18" x14ac:dyDescent="0.35">
      <c r="A552" s="97" t="s">
        <v>4049</v>
      </c>
      <c r="B552" s="97" t="s">
        <v>524</v>
      </c>
      <c r="C552" s="97" t="s">
        <v>4050</v>
      </c>
      <c r="D552" s="201">
        <v>0</v>
      </c>
      <c r="E552" s="201">
        <v>163</v>
      </c>
      <c r="F552" s="97">
        <v>163</v>
      </c>
      <c r="G552" s="201">
        <v>0</v>
      </c>
      <c r="H552" s="201">
        <v>179</v>
      </c>
      <c r="I552" s="97">
        <v>179</v>
      </c>
      <c r="J552" s="202">
        <v>0</v>
      </c>
      <c r="K552" s="202">
        <v>168</v>
      </c>
      <c r="L552" s="97">
        <v>168</v>
      </c>
      <c r="M552" s="202">
        <v>0</v>
      </c>
      <c r="N552" s="202">
        <v>183</v>
      </c>
      <c r="O552" s="97">
        <v>183</v>
      </c>
      <c r="P552" s="202">
        <v>0</v>
      </c>
      <c r="Q552" s="202">
        <v>198</v>
      </c>
      <c r="R552" s="97">
        <v>198</v>
      </c>
    </row>
    <row r="553" spans="1:18" x14ac:dyDescent="0.35">
      <c r="A553" s="97" t="s">
        <v>4051</v>
      </c>
      <c r="B553" s="97" t="s">
        <v>525</v>
      </c>
      <c r="C553" s="97" t="s">
        <v>2785</v>
      </c>
      <c r="D553" s="201">
        <v>0</v>
      </c>
      <c r="E553" s="201">
        <v>796</v>
      </c>
      <c r="F553" s="97">
        <v>796</v>
      </c>
      <c r="G553" s="201">
        <v>0</v>
      </c>
      <c r="H553" s="201">
        <v>652</v>
      </c>
      <c r="I553" s="97">
        <v>652</v>
      </c>
      <c r="J553" s="202">
        <v>0</v>
      </c>
      <c r="K553" s="202">
        <v>560</v>
      </c>
      <c r="L553" s="97">
        <v>560</v>
      </c>
      <c r="M553" s="202">
        <v>0</v>
      </c>
      <c r="N553" s="202">
        <v>635</v>
      </c>
      <c r="O553" s="97">
        <v>635</v>
      </c>
      <c r="P553" s="202">
        <v>0</v>
      </c>
      <c r="Q553" s="202">
        <v>583</v>
      </c>
      <c r="R553" s="97">
        <v>583</v>
      </c>
    </row>
    <row r="554" spans="1:18" x14ac:dyDescent="0.35">
      <c r="A554" s="97" t="s">
        <v>4052</v>
      </c>
      <c r="B554" s="97" t="s">
        <v>526</v>
      </c>
      <c r="C554" s="97" t="s">
        <v>4053</v>
      </c>
      <c r="D554" s="201">
        <v>0</v>
      </c>
      <c r="E554" s="201">
        <v>592</v>
      </c>
      <c r="F554" s="97">
        <v>592</v>
      </c>
      <c r="G554" s="201">
        <v>0</v>
      </c>
      <c r="H554" s="201">
        <v>594</v>
      </c>
      <c r="I554" s="97">
        <v>594</v>
      </c>
      <c r="J554" s="202">
        <v>0</v>
      </c>
      <c r="K554" s="202">
        <v>569</v>
      </c>
      <c r="L554" s="97">
        <v>569</v>
      </c>
      <c r="M554" s="202">
        <v>0</v>
      </c>
      <c r="N554" s="202">
        <v>608</v>
      </c>
      <c r="O554" s="97">
        <v>608</v>
      </c>
      <c r="P554" s="202">
        <v>0</v>
      </c>
      <c r="Q554" s="202">
        <v>643</v>
      </c>
      <c r="R554" s="97">
        <v>643</v>
      </c>
    </row>
    <row r="555" spans="1:18" x14ac:dyDescent="0.35">
      <c r="A555" s="97" t="s">
        <v>4054</v>
      </c>
      <c r="B555" s="97" t="s">
        <v>527</v>
      </c>
      <c r="C555" s="97" t="s">
        <v>4055</v>
      </c>
      <c r="D555" s="201">
        <v>0</v>
      </c>
      <c r="E555" s="201">
        <v>540</v>
      </c>
      <c r="F555" s="97">
        <v>540</v>
      </c>
      <c r="G555" s="201">
        <v>0</v>
      </c>
      <c r="H555" s="201">
        <v>559</v>
      </c>
      <c r="I555" s="97">
        <v>559</v>
      </c>
      <c r="J555" s="202">
        <v>0</v>
      </c>
      <c r="K555" s="202">
        <v>518</v>
      </c>
      <c r="L555" s="97">
        <v>518</v>
      </c>
      <c r="M555" s="202">
        <v>0</v>
      </c>
      <c r="N555" s="202">
        <v>498</v>
      </c>
      <c r="O555" s="97">
        <v>498</v>
      </c>
      <c r="P555" s="202">
        <v>0</v>
      </c>
      <c r="Q555" s="202">
        <v>540</v>
      </c>
      <c r="R555" s="97">
        <v>540</v>
      </c>
    </row>
    <row r="556" spans="1:18" x14ac:dyDescent="0.35">
      <c r="A556" s="97" t="s">
        <v>4056</v>
      </c>
      <c r="B556" s="97" t="s">
        <v>528</v>
      </c>
      <c r="C556" s="97" t="s">
        <v>4057</v>
      </c>
      <c r="D556" s="201">
        <v>0</v>
      </c>
      <c r="E556" s="201">
        <v>598</v>
      </c>
      <c r="F556" s="97">
        <v>598</v>
      </c>
      <c r="G556" s="201">
        <v>0</v>
      </c>
      <c r="H556" s="201">
        <v>574</v>
      </c>
      <c r="I556" s="97">
        <v>574</v>
      </c>
      <c r="J556" s="202">
        <v>0</v>
      </c>
      <c r="K556" s="202">
        <v>614</v>
      </c>
      <c r="L556" s="97">
        <v>614</v>
      </c>
      <c r="M556" s="202">
        <v>0</v>
      </c>
      <c r="N556" s="202">
        <v>667</v>
      </c>
      <c r="O556" s="97">
        <v>667</v>
      </c>
      <c r="P556" s="202">
        <v>0</v>
      </c>
      <c r="Q556" s="202">
        <v>594</v>
      </c>
      <c r="R556" s="97">
        <v>594</v>
      </c>
    </row>
    <row r="557" spans="1:18" x14ac:dyDescent="0.35">
      <c r="A557" s="97" t="s">
        <v>4058</v>
      </c>
      <c r="B557" s="97" t="s">
        <v>529</v>
      </c>
      <c r="C557" s="97" t="s">
        <v>4059</v>
      </c>
      <c r="D557" s="201">
        <v>0</v>
      </c>
      <c r="E557" s="201">
        <v>84</v>
      </c>
      <c r="F557" s="97">
        <v>84</v>
      </c>
      <c r="G557" s="201">
        <v>0</v>
      </c>
      <c r="H557" s="201">
        <v>114</v>
      </c>
      <c r="I557" s="97">
        <v>114</v>
      </c>
      <c r="J557" s="202">
        <v>0</v>
      </c>
      <c r="K557" s="202">
        <v>111</v>
      </c>
      <c r="L557" s="97">
        <v>111</v>
      </c>
      <c r="M557" s="202">
        <v>0</v>
      </c>
      <c r="N557" s="202">
        <v>97</v>
      </c>
      <c r="O557" s="97">
        <v>97</v>
      </c>
      <c r="P557" s="202">
        <v>0</v>
      </c>
      <c r="Q557" s="202">
        <v>94</v>
      </c>
      <c r="R557" s="97">
        <v>94</v>
      </c>
    </row>
    <row r="558" spans="1:18" x14ac:dyDescent="0.35">
      <c r="A558" s="97" t="s">
        <v>4060</v>
      </c>
      <c r="B558" s="97" t="s">
        <v>530</v>
      </c>
      <c r="C558" s="97" t="s">
        <v>4061</v>
      </c>
      <c r="D558" s="201">
        <v>0</v>
      </c>
      <c r="E558" s="201">
        <v>61</v>
      </c>
      <c r="F558" s="97">
        <v>61</v>
      </c>
      <c r="G558" s="201">
        <v>0</v>
      </c>
      <c r="H558" s="201">
        <v>61</v>
      </c>
      <c r="I558" s="97">
        <v>61</v>
      </c>
      <c r="J558" s="202">
        <v>0</v>
      </c>
      <c r="K558" s="202">
        <v>66</v>
      </c>
      <c r="L558" s="97">
        <v>66</v>
      </c>
      <c r="M558" s="202">
        <v>0</v>
      </c>
      <c r="N558" s="202">
        <v>61</v>
      </c>
      <c r="O558" s="97">
        <v>61</v>
      </c>
      <c r="P558" s="202">
        <v>0</v>
      </c>
      <c r="Q558" s="202">
        <v>67</v>
      </c>
      <c r="R558" s="97">
        <v>67</v>
      </c>
    </row>
    <row r="559" spans="1:18" x14ac:dyDescent="0.35">
      <c r="A559" s="97" t="s">
        <v>4062</v>
      </c>
      <c r="B559" s="97" t="s">
        <v>531</v>
      </c>
      <c r="C559" s="97" t="s">
        <v>4063</v>
      </c>
      <c r="D559" s="201">
        <v>0</v>
      </c>
      <c r="E559" s="201">
        <v>255</v>
      </c>
      <c r="F559" s="97">
        <v>255</v>
      </c>
      <c r="G559" s="201">
        <v>0</v>
      </c>
      <c r="H559" s="201">
        <v>294</v>
      </c>
      <c r="I559" s="97">
        <v>294</v>
      </c>
      <c r="J559" s="202">
        <v>0</v>
      </c>
      <c r="K559" s="202">
        <v>275</v>
      </c>
      <c r="L559" s="97">
        <v>275</v>
      </c>
      <c r="M559" s="202">
        <v>0</v>
      </c>
      <c r="N559" s="202">
        <v>255</v>
      </c>
      <c r="O559" s="97">
        <v>255</v>
      </c>
      <c r="P559" s="202">
        <v>0</v>
      </c>
      <c r="Q559" s="202">
        <v>281</v>
      </c>
      <c r="R559" s="97">
        <v>281</v>
      </c>
    </row>
    <row r="560" spans="1:18" x14ac:dyDescent="0.35">
      <c r="A560" s="97" t="s">
        <v>4064</v>
      </c>
      <c r="B560" s="97" t="s">
        <v>532</v>
      </c>
      <c r="C560" s="97" t="s">
        <v>4065</v>
      </c>
      <c r="D560" s="201">
        <v>0</v>
      </c>
      <c r="E560" s="201">
        <v>78</v>
      </c>
      <c r="F560" s="97">
        <v>78</v>
      </c>
      <c r="G560" s="201">
        <v>0</v>
      </c>
      <c r="H560" s="201">
        <v>78</v>
      </c>
      <c r="I560" s="97">
        <v>78</v>
      </c>
      <c r="J560" s="202">
        <v>0</v>
      </c>
      <c r="K560" s="202">
        <v>92</v>
      </c>
      <c r="L560" s="97">
        <v>92</v>
      </c>
      <c r="M560" s="202">
        <v>0</v>
      </c>
      <c r="N560" s="202">
        <v>75</v>
      </c>
      <c r="O560" s="97">
        <v>75</v>
      </c>
      <c r="P560" s="202">
        <v>0</v>
      </c>
      <c r="Q560" s="202">
        <v>88</v>
      </c>
      <c r="R560" s="97">
        <v>88</v>
      </c>
    </row>
    <row r="561" spans="1:18" x14ac:dyDescent="0.35">
      <c r="A561" s="97" t="s">
        <v>4066</v>
      </c>
      <c r="B561" s="97" t="s">
        <v>1769</v>
      </c>
      <c r="C561" s="97" t="s">
        <v>4067</v>
      </c>
      <c r="D561" s="201">
        <v>0</v>
      </c>
      <c r="E561" s="201">
        <v>8</v>
      </c>
      <c r="F561" s="97">
        <v>8</v>
      </c>
      <c r="G561" s="201">
        <v>0</v>
      </c>
      <c r="H561" s="201">
        <v>4</v>
      </c>
      <c r="I561" s="97">
        <v>4</v>
      </c>
      <c r="J561" s="202">
        <v>0</v>
      </c>
      <c r="K561" s="202">
        <v>8</v>
      </c>
      <c r="L561" s="97">
        <v>8</v>
      </c>
      <c r="M561" s="202">
        <v>0</v>
      </c>
      <c r="N561" s="202">
        <v>9</v>
      </c>
      <c r="O561" s="97">
        <v>9</v>
      </c>
      <c r="P561" s="202">
        <v>0</v>
      </c>
      <c r="Q561" s="202">
        <v>9</v>
      </c>
      <c r="R561" s="97">
        <v>9</v>
      </c>
    </row>
    <row r="562" spans="1:18" x14ac:dyDescent="0.35">
      <c r="A562" s="97" t="s">
        <v>4068</v>
      </c>
      <c r="B562" s="97" t="s">
        <v>533</v>
      </c>
      <c r="C562" s="97" t="s">
        <v>4069</v>
      </c>
      <c r="D562" s="201">
        <v>0</v>
      </c>
      <c r="E562" s="201">
        <v>19</v>
      </c>
      <c r="F562" s="97">
        <v>19</v>
      </c>
      <c r="G562" s="201">
        <v>0</v>
      </c>
      <c r="H562" s="201">
        <v>16</v>
      </c>
      <c r="I562" s="97">
        <v>16</v>
      </c>
      <c r="J562" s="202">
        <v>0</v>
      </c>
      <c r="K562" s="202">
        <v>14</v>
      </c>
      <c r="L562" s="97">
        <v>14</v>
      </c>
      <c r="M562" s="202">
        <v>0</v>
      </c>
      <c r="N562" s="202">
        <v>11</v>
      </c>
      <c r="O562" s="97">
        <v>11</v>
      </c>
      <c r="P562" s="202">
        <v>0</v>
      </c>
      <c r="Q562" s="202">
        <v>9</v>
      </c>
      <c r="R562" s="97">
        <v>9</v>
      </c>
    </row>
    <row r="563" spans="1:18" x14ac:dyDescent="0.35">
      <c r="A563" s="97" t="s">
        <v>4070</v>
      </c>
      <c r="B563" s="97" t="s">
        <v>534</v>
      </c>
      <c r="C563" s="97" t="s">
        <v>4071</v>
      </c>
      <c r="D563" s="201">
        <v>0</v>
      </c>
      <c r="E563" s="201">
        <v>63</v>
      </c>
      <c r="F563" s="97">
        <v>63</v>
      </c>
      <c r="G563" s="201">
        <v>0</v>
      </c>
      <c r="H563" s="201">
        <v>79</v>
      </c>
      <c r="I563" s="97">
        <v>79</v>
      </c>
      <c r="J563" s="202">
        <v>0</v>
      </c>
      <c r="K563" s="202">
        <v>71</v>
      </c>
      <c r="L563" s="97">
        <v>71</v>
      </c>
      <c r="M563" s="202">
        <v>0</v>
      </c>
      <c r="N563" s="202">
        <v>68</v>
      </c>
      <c r="O563" s="97">
        <v>68</v>
      </c>
      <c r="P563" s="202">
        <v>0</v>
      </c>
      <c r="Q563" s="202">
        <v>74</v>
      </c>
      <c r="R563" s="97">
        <v>74</v>
      </c>
    </row>
    <row r="564" spans="1:18" x14ac:dyDescent="0.35">
      <c r="A564" s="97" t="s">
        <v>4072</v>
      </c>
      <c r="B564" s="97" t="s">
        <v>535</v>
      </c>
      <c r="C564" s="97" t="s">
        <v>4073</v>
      </c>
      <c r="D564" s="201">
        <v>0</v>
      </c>
      <c r="E564" s="201">
        <v>60</v>
      </c>
      <c r="F564" s="97">
        <v>60</v>
      </c>
      <c r="G564" s="201">
        <v>0</v>
      </c>
      <c r="H564" s="201">
        <v>65</v>
      </c>
      <c r="I564" s="97">
        <v>65</v>
      </c>
      <c r="J564" s="202">
        <v>0</v>
      </c>
      <c r="K564" s="202">
        <v>45</v>
      </c>
      <c r="L564" s="97">
        <v>45</v>
      </c>
      <c r="M564" s="202">
        <v>0</v>
      </c>
      <c r="N564" s="202">
        <v>63</v>
      </c>
      <c r="O564" s="97">
        <v>63</v>
      </c>
      <c r="P564" s="202">
        <v>0</v>
      </c>
      <c r="Q564" s="202">
        <v>49</v>
      </c>
      <c r="R564" s="97">
        <v>49</v>
      </c>
    </row>
    <row r="565" spans="1:18" x14ac:dyDescent="0.35">
      <c r="A565" s="97" t="s">
        <v>4074</v>
      </c>
      <c r="B565" s="97" t="s">
        <v>536</v>
      </c>
      <c r="C565" s="97" t="s">
        <v>4075</v>
      </c>
      <c r="D565" s="201">
        <v>0</v>
      </c>
      <c r="E565" s="201">
        <v>30</v>
      </c>
      <c r="F565" s="97">
        <v>30</v>
      </c>
      <c r="G565" s="201">
        <v>0</v>
      </c>
      <c r="H565" s="201">
        <v>36</v>
      </c>
      <c r="I565" s="97">
        <v>36</v>
      </c>
      <c r="J565" s="202">
        <v>0</v>
      </c>
      <c r="K565" s="202">
        <v>32</v>
      </c>
      <c r="L565" s="97">
        <v>32</v>
      </c>
      <c r="M565" s="202">
        <v>0</v>
      </c>
      <c r="N565" s="202">
        <v>29</v>
      </c>
      <c r="O565" s="97">
        <v>29</v>
      </c>
      <c r="P565" s="202">
        <v>0</v>
      </c>
      <c r="Q565" s="202">
        <v>35</v>
      </c>
      <c r="R565" s="97">
        <v>35</v>
      </c>
    </row>
    <row r="566" spans="1:18" x14ac:dyDescent="0.35">
      <c r="A566" s="97" t="s">
        <v>4076</v>
      </c>
      <c r="B566" s="97" t="s">
        <v>537</v>
      </c>
      <c r="C566" s="97" t="s">
        <v>4077</v>
      </c>
      <c r="D566" s="201">
        <v>0</v>
      </c>
      <c r="E566" s="201">
        <v>154</v>
      </c>
      <c r="F566" s="97">
        <v>154</v>
      </c>
      <c r="G566" s="201">
        <v>0</v>
      </c>
      <c r="H566" s="201">
        <v>127</v>
      </c>
      <c r="I566" s="97">
        <v>127</v>
      </c>
      <c r="J566" s="202">
        <v>0</v>
      </c>
      <c r="K566" s="202">
        <v>104</v>
      </c>
      <c r="L566" s="97">
        <v>104</v>
      </c>
      <c r="M566" s="202">
        <v>0</v>
      </c>
      <c r="N566" s="202">
        <v>141</v>
      </c>
      <c r="O566" s="97">
        <v>141</v>
      </c>
      <c r="P566" s="202">
        <v>0</v>
      </c>
      <c r="Q566" s="202">
        <v>122</v>
      </c>
      <c r="R566" s="97">
        <v>122</v>
      </c>
    </row>
    <row r="567" spans="1:18" x14ac:dyDescent="0.35">
      <c r="A567" s="97" t="s">
        <v>4078</v>
      </c>
      <c r="B567" s="97" t="s">
        <v>538</v>
      </c>
      <c r="C567" s="97" t="s">
        <v>4079</v>
      </c>
      <c r="D567" s="201">
        <v>0</v>
      </c>
      <c r="E567" s="201">
        <v>96</v>
      </c>
      <c r="F567" s="97">
        <v>96</v>
      </c>
      <c r="G567" s="201">
        <v>0</v>
      </c>
      <c r="H567" s="201">
        <v>107</v>
      </c>
      <c r="I567" s="97">
        <v>107</v>
      </c>
      <c r="J567" s="202">
        <v>0</v>
      </c>
      <c r="K567" s="202">
        <v>123</v>
      </c>
      <c r="L567" s="97">
        <v>123</v>
      </c>
      <c r="M567" s="202">
        <v>0</v>
      </c>
      <c r="N567" s="202">
        <v>97</v>
      </c>
      <c r="O567" s="97">
        <v>97</v>
      </c>
      <c r="P567" s="202">
        <v>0</v>
      </c>
      <c r="Q567" s="202">
        <v>105</v>
      </c>
      <c r="R567" s="97">
        <v>105</v>
      </c>
    </row>
    <row r="568" spans="1:18" x14ac:dyDescent="0.35">
      <c r="A568" s="97" t="s">
        <v>4080</v>
      </c>
      <c r="B568" s="97" t="s">
        <v>539</v>
      </c>
      <c r="C568" s="97" t="s">
        <v>4081</v>
      </c>
      <c r="D568" s="201">
        <v>0</v>
      </c>
      <c r="E568" s="201">
        <v>308</v>
      </c>
      <c r="F568" s="97">
        <v>308</v>
      </c>
      <c r="G568" s="201">
        <v>0</v>
      </c>
      <c r="H568" s="201">
        <v>282</v>
      </c>
      <c r="I568" s="97">
        <v>282</v>
      </c>
      <c r="J568" s="202">
        <v>0</v>
      </c>
      <c r="K568" s="202">
        <v>283</v>
      </c>
      <c r="L568" s="97">
        <v>283</v>
      </c>
      <c r="M568" s="202">
        <v>0</v>
      </c>
      <c r="N568" s="202">
        <v>306</v>
      </c>
      <c r="O568" s="97">
        <v>306</v>
      </c>
      <c r="P568" s="202">
        <v>0</v>
      </c>
      <c r="Q568" s="202">
        <v>316</v>
      </c>
      <c r="R568" s="97">
        <v>316</v>
      </c>
    </row>
    <row r="569" spans="1:18" x14ac:dyDescent="0.35">
      <c r="A569" s="97" t="s">
        <v>4082</v>
      </c>
      <c r="B569" s="97" t="s">
        <v>540</v>
      </c>
      <c r="C569" s="97" t="s">
        <v>4083</v>
      </c>
      <c r="D569" s="201">
        <v>0</v>
      </c>
      <c r="E569" s="201">
        <v>283</v>
      </c>
      <c r="F569" s="97">
        <v>283</v>
      </c>
      <c r="G569" s="201">
        <v>0</v>
      </c>
      <c r="H569" s="201">
        <v>279</v>
      </c>
      <c r="I569" s="97">
        <v>279</v>
      </c>
      <c r="J569" s="202">
        <v>0</v>
      </c>
      <c r="K569" s="202">
        <v>282</v>
      </c>
      <c r="L569" s="97">
        <v>282</v>
      </c>
      <c r="M569" s="202">
        <v>0</v>
      </c>
      <c r="N569" s="202">
        <v>337</v>
      </c>
      <c r="O569" s="97">
        <v>337</v>
      </c>
      <c r="P569" s="202">
        <v>0</v>
      </c>
      <c r="Q569" s="202">
        <v>349</v>
      </c>
      <c r="R569" s="97">
        <v>349</v>
      </c>
    </row>
    <row r="570" spans="1:18" x14ac:dyDescent="0.35">
      <c r="A570" s="97" t="s">
        <v>4084</v>
      </c>
      <c r="B570" s="97" t="s">
        <v>541</v>
      </c>
      <c r="C570" s="97" t="s">
        <v>4085</v>
      </c>
      <c r="D570" s="201">
        <v>0</v>
      </c>
      <c r="E570" s="201">
        <v>448</v>
      </c>
      <c r="F570" s="97">
        <v>448</v>
      </c>
      <c r="G570" s="201">
        <v>0</v>
      </c>
      <c r="H570" s="201">
        <v>472</v>
      </c>
      <c r="I570" s="97">
        <v>472</v>
      </c>
      <c r="J570" s="202">
        <v>0</v>
      </c>
      <c r="K570" s="202">
        <v>437</v>
      </c>
      <c r="L570" s="97">
        <v>437</v>
      </c>
      <c r="M570" s="202">
        <v>0</v>
      </c>
      <c r="N570" s="202">
        <v>474</v>
      </c>
      <c r="O570" s="97">
        <v>474</v>
      </c>
      <c r="P570" s="202">
        <v>0</v>
      </c>
      <c r="Q570" s="202">
        <v>463</v>
      </c>
      <c r="R570" s="97">
        <v>463</v>
      </c>
    </row>
    <row r="571" spans="1:18" x14ac:dyDescent="0.35">
      <c r="A571" s="97" t="s">
        <v>4086</v>
      </c>
      <c r="B571" s="97" t="s">
        <v>542</v>
      </c>
      <c r="C571" s="97" t="s">
        <v>4087</v>
      </c>
      <c r="D571" s="201">
        <v>0</v>
      </c>
      <c r="E571" s="201">
        <v>200</v>
      </c>
      <c r="F571" s="97">
        <v>200</v>
      </c>
      <c r="G571" s="201">
        <v>0</v>
      </c>
      <c r="H571" s="201">
        <v>197</v>
      </c>
      <c r="I571" s="97">
        <v>197</v>
      </c>
      <c r="J571" s="202">
        <v>0</v>
      </c>
      <c r="K571" s="202">
        <v>163</v>
      </c>
      <c r="L571" s="97">
        <v>163</v>
      </c>
      <c r="M571" s="202">
        <v>0</v>
      </c>
      <c r="N571" s="202">
        <v>188</v>
      </c>
      <c r="O571" s="97">
        <v>188</v>
      </c>
      <c r="P571" s="202">
        <v>0</v>
      </c>
      <c r="Q571" s="202">
        <v>176</v>
      </c>
      <c r="R571" s="97">
        <v>176</v>
      </c>
    </row>
    <row r="572" spans="1:18" x14ac:dyDescent="0.35">
      <c r="A572" s="97" t="s">
        <v>4088</v>
      </c>
      <c r="B572" s="97" t="s">
        <v>543</v>
      </c>
      <c r="C572" s="97" t="s">
        <v>4089</v>
      </c>
      <c r="D572" s="201">
        <v>0</v>
      </c>
      <c r="E572" s="201">
        <v>361</v>
      </c>
      <c r="F572" s="97">
        <v>361</v>
      </c>
      <c r="G572" s="201">
        <v>0</v>
      </c>
      <c r="H572" s="201">
        <v>350</v>
      </c>
      <c r="I572" s="97">
        <v>350</v>
      </c>
      <c r="J572" s="202">
        <v>0</v>
      </c>
      <c r="K572" s="202">
        <v>359</v>
      </c>
      <c r="L572" s="97">
        <v>359</v>
      </c>
      <c r="M572" s="202">
        <v>0</v>
      </c>
      <c r="N572" s="202">
        <v>366</v>
      </c>
      <c r="O572" s="97">
        <v>366</v>
      </c>
      <c r="P572" s="202">
        <v>0</v>
      </c>
      <c r="Q572" s="202">
        <v>370</v>
      </c>
      <c r="R572" s="97">
        <v>370</v>
      </c>
    </row>
    <row r="573" spans="1:18" x14ac:dyDescent="0.35">
      <c r="A573" s="97" t="s">
        <v>4090</v>
      </c>
      <c r="B573" s="97" t="s">
        <v>544</v>
      </c>
      <c r="C573" s="97" t="s">
        <v>4091</v>
      </c>
      <c r="D573" s="201">
        <v>0</v>
      </c>
      <c r="E573" s="201">
        <v>436</v>
      </c>
      <c r="F573" s="97">
        <v>436</v>
      </c>
      <c r="G573" s="201">
        <v>0</v>
      </c>
      <c r="H573" s="201">
        <v>419</v>
      </c>
      <c r="I573" s="97">
        <v>419</v>
      </c>
      <c r="J573" s="202">
        <v>0</v>
      </c>
      <c r="K573" s="202">
        <v>351</v>
      </c>
      <c r="L573" s="97">
        <v>351</v>
      </c>
      <c r="M573" s="202">
        <v>0</v>
      </c>
      <c r="N573" s="202">
        <v>399</v>
      </c>
      <c r="O573" s="97">
        <v>399</v>
      </c>
      <c r="P573" s="202">
        <v>0</v>
      </c>
      <c r="Q573" s="202">
        <v>396</v>
      </c>
      <c r="R573" s="97">
        <v>396</v>
      </c>
    </row>
    <row r="574" spans="1:18" x14ac:dyDescent="0.35">
      <c r="A574" s="97" t="s">
        <v>4092</v>
      </c>
      <c r="B574" s="97" t="s">
        <v>545</v>
      </c>
      <c r="C574" s="97" t="s">
        <v>4093</v>
      </c>
      <c r="D574" s="201">
        <v>0</v>
      </c>
      <c r="E574" s="201">
        <v>385</v>
      </c>
      <c r="F574" s="97">
        <v>385</v>
      </c>
      <c r="G574" s="201">
        <v>0</v>
      </c>
      <c r="H574" s="201">
        <v>414</v>
      </c>
      <c r="I574" s="97">
        <v>414</v>
      </c>
      <c r="J574" s="202">
        <v>0</v>
      </c>
      <c r="K574" s="202">
        <v>404</v>
      </c>
      <c r="L574" s="97">
        <v>404</v>
      </c>
      <c r="M574" s="202">
        <v>0</v>
      </c>
      <c r="N574" s="202">
        <v>368</v>
      </c>
      <c r="O574" s="97">
        <v>368</v>
      </c>
      <c r="P574" s="202">
        <v>0</v>
      </c>
      <c r="Q574" s="202">
        <v>442</v>
      </c>
      <c r="R574" s="97">
        <v>442</v>
      </c>
    </row>
    <row r="575" spans="1:18" x14ac:dyDescent="0.35">
      <c r="A575" s="97" t="s">
        <v>4094</v>
      </c>
      <c r="B575" s="97" t="s">
        <v>546</v>
      </c>
      <c r="C575" s="97" t="s">
        <v>4095</v>
      </c>
      <c r="D575" s="201">
        <v>0</v>
      </c>
      <c r="E575" s="201">
        <v>182</v>
      </c>
      <c r="F575" s="97">
        <v>182</v>
      </c>
      <c r="G575" s="201">
        <v>0</v>
      </c>
      <c r="H575" s="201">
        <v>187</v>
      </c>
      <c r="I575" s="97">
        <v>187</v>
      </c>
      <c r="J575" s="202">
        <v>0</v>
      </c>
      <c r="K575" s="202">
        <v>181</v>
      </c>
      <c r="L575" s="97">
        <v>181</v>
      </c>
      <c r="M575" s="202">
        <v>0</v>
      </c>
      <c r="N575" s="202">
        <v>187</v>
      </c>
      <c r="O575" s="97">
        <v>187</v>
      </c>
      <c r="P575" s="202">
        <v>0</v>
      </c>
      <c r="Q575" s="202">
        <v>175</v>
      </c>
      <c r="R575" s="97">
        <v>175</v>
      </c>
    </row>
    <row r="576" spans="1:18" x14ac:dyDescent="0.35">
      <c r="A576" s="97" t="s">
        <v>4096</v>
      </c>
      <c r="B576" s="97" t="s">
        <v>547</v>
      </c>
      <c r="C576" s="97" t="s">
        <v>4097</v>
      </c>
      <c r="D576" s="201">
        <v>0</v>
      </c>
      <c r="E576" s="201">
        <v>244</v>
      </c>
      <c r="F576" s="97">
        <v>244</v>
      </c>
      <c r="G576" s="201">
        <v>0</v>
      </c>
      <c r="H576" s="201">
        <v>227</v>
      </c>
      <c r="I576" s="97">
        <v>227</v>
      </c>
      <c r="J576" s="202">
        <v>0</v>
      </c>
      <c r="K576" s="202">
        <v>223</v>
      </c>
      <c r="L576" s="97">
        <v>223</v>
      </c>
      <c r="M576" s="202">
        <v>0</v>
      </c>
      <c r="N576" s="202">
        <v>228</v>
      </c>
      <c r="O576" s="97">
        <v>228</v>
      </c>
      <c r="P576" s="202">
        <v>0</v>
      </c>
      <c r="Q576" s="202">
        <v>224</v>
      </c>
      <c r="R576" s="97">
        <v>224</v>
      </c>
    </row>
    <row r="577" spans="1:18" x14ac:dyDescent="0.35">
      <c r="A577" s="97" t="s">
        <v>4098</v>
      </c>
      <c r="B577" s="97" t="s">
        <v>548</v>
      </c>
      <c r="C577" s="97" t="s">
        <v>4099</v>
      </c>
      <c r="D577" s="201">
        <v>0</v>
      </c>
      <c r="E577" s="201">
        <v>185</v>
      </c>
      <c r="F577" s="97">
        <v>185</v>
      </c>
      <c r="G577" s="201">
        <v>0</v>
      </c>
      <c r="H577" s="201">
        <v>184</v>
      </c>
      <c r="I577" s="97">
        <v>184</v>
      </c>
      <c r="J577" s="202">
        <v>0</v>
      </c>
      <c r="K577" s="202">
        <v>161</v>
      </c>
      <c r="L577" s="97">
        <v>161</v>
      </c>
      <c r="M577" s="202">
        <v>0</v>
      </c>
      <c r="N577" s="202">
        <v>182</v>
      </c>
      <c r="O577" s="97">
        <v>182</v>
      </c>
      <c r="P577" s="202">
        <v>0</v>
      </c>
      <c r="Q577" s="202">
        <v>156</v>
      </c>
      <c r="R577" s="97">
        <v>156</v>
      </c>
    </row>
    <row r="578" spans="1:18" x14ac:dyDescent="0.35">
      <c r="A578" s="97" t="s">
        <v>4100</v>
      </c>
      <c r="B578" s="97" t="s">
        <v>549</v>
      </c>
      <c r="C578" s="97" t="s">
        <v>4101</v>
      </c>
      <c r="D578" s="201">
        <v>0</v>
      </c>
      <c r="E578" s="201">
        <v>131</v>
      </c>
      <c r="F578" s="97">
        <v>131</v>
      </c>
      <c r="G578" s="201">
        <v>0</v>
      </c>
      <c r="H578" s="201">
        <v>118</v>
      </c>
      <c r="I578" s="97">
        <v>118</v>
      </c>
      <c r="J578" s="202">
        <v>0</v>
      </c>
      <c r="K578" s="202">
        <v>123</v>
      </c>
      <c r="L578" s="97">
        <v>123</v>
      </c>
      <c r="M578" s="202">
        <v>0</v>
      </c>
      <c r="N578" s="202">
        <v>146</v>
      </c>
      <c r="O578" s="97">
        <v>146</v>
      </c>
      <c r="P578" s="202">
        <v>0</v>
      </c>
      <c r="Q578" s="202">
        <v>135</v>
      </c>
      <c r="R578" s="97">
        <v>135</v>
      </c>
    </row>
    <row r="579" spans="1:18" x14ac:dyDescent="0.35">
      <c r="A579" s="97" t="s">
        <v>4102</v>
      </c>
      <c r="B579" s="97" t="s">
        <v>550</v>
      </c>
      <c r="C579" s="97" t="s">
        <v>4103</v>
      </c>
      <c r="D579" s="201">
        <v>0</v>
      </c>
      <c r="E579" s="201">
        <v>211</v>
      </c>
      <c r="F579" s="97">
        <v>211</v>
      </c>
      <c r="G579" s="201">
        <v>0</v>
      </c>
      <c r="H579" s="201">
        <v>234</v>
      </c>
      <c r="I579" s="97">
        <v>234</v>
      </c>
      <c r="J579" s="202">
        <v>0</v>
      </c>
      <c r="K579" s="202">
        <v>219</v>
      </c>
      <c r="L579" s="97">
        <v>219</v>
      </c>
      <c r="M579" s="202">
        <v>0</v>
      </c>
      <c r="N579" s="202">
        <v>220</v>
      </c>
      <c r="O579" s="97">
        <v>220</v>
      </c>
      <c r="P579" s="202">
        <v>0</v>
      </c>
      <c r="Q579" s="202">
        <v>223</v>
      </c>
      <c r="R579" s="97">
        <v>223</v>
      </c>
    </row>
    <row r="580" spans="1:18" x14ac:dyDescent="0.35">
      <c r="A580" s="97" t="s">
        <v>4104</v>
      </c>
      <c r="B580" s="97" t="s">
        <v>551</v>
      </c>
      <c r="C580" s="97" t="s">
        <v>4105</v>
      </c>
      <c r="D580" s="201">
        <v>0</v>
      </c>
      <c r="E580" s="201">
        <v>381</v>
      </c>
      <c r="F580" s="97">
        <v>381</v>
      </c>
      <c r="G580" s="201">
        <v>0</v>
      </c>
      <c r="H580" s="201">
        <v>355</v>
      </c>
      <c r="I580" s="97">
        <v>355</v>
      </c>
      <c r="J580" s="202">
        <v>0</v>
      </c>
      <c r="K580" s="202">
        <v>323</v>
      </c>
      <c r="L580" s="97">
        <v>323</v>
      </c>
      <c r="M580" s="202">
        <v>0</v>
      </c>
      <c r="N580" s="202">
        <v>396</v>
      </c>
      <c r="O580" s="97">
        <v>396</v>
      </c>
      <c r="P580" s="202">
        <v>0</v>
      </c>
      <c r="Q580" s="202">
        <v>369</v>
      </c>
      <c r="R580" s="97">
        <v>369</v>
      </c>
    </row>
    <row r="581" spans="1:18" x14ac:dyDescent="0.35">
      <c r="A581" s="97" t="s">
        <v>4106</v>
      </c>
      <c r="B581" s="97" t="s">
        <v>552</v>
      </c>
      <c r="C581" s="97" t="s">
        <v>4107</v>
      </c>
      <c r="D581" s="201">
        <v>0</v>
      </c>
      <c r="E581" s="201">
        <v>269</v>
      </c>
      <c r="F581" s="97">
        <v>269</v>
      </c>
      <c r="G581" s="201">
        <v>0</v>
      </c>
      <c r="H581" s="201">
        <v>286</v>
      </c>
      <c r="I581" s="97">
        <v>286</v>
      </c>
      <c r="J581" s="202">
        <v>0</v>
      </c>
      <c r="K581" s="202">
        <v>242</v>
      </c>
      <c r="L581" s="97">
        <v>242</v>
      </c>
      <c r="M581" s="202">
        <v>0</v>
      </c>
      <c r="N581" s="202">
        <v>285</v>
      </c>
      <c r="O581" s="97">
        <v>285</v>
      </c>
      <c r="P581" s="202">
        <v>0</v>
      </c>
      <c r="Q581" s="202">
        <v>253</v>
      </c>
      <c r="R581" s="97">
        <v>253</v>
      </c>
    </row>
    <row r="582" spans="1:18" x14ac:dyDescent="0.35">
      <c r="A582" s="97" t="s">
        <v>4108</v>
      </c>
      <c r="B582" s="97" t="s">
        <v>553</v>
      </c>
      <c r="C582" s="97" t="s">
        <v>4109</v>
      </c>
      <c r="D582" s="201">
        <v>0</v>
      </c>
      <c r="E582" s="201">
        <v>1234</v>
      </c>
      <c r="F582" s="97">
        <v>1234</v>
      </c>
      <c r="G582" s="201">
        <v>0</v>
      </c>
      <c r="H582" s="201">
        <v>1333</v>
      </c>
      <c r="I582" s="97">
        <v>1333</v>
      </c>
      <c r="J582" s="202">
        <v>0</v>
      </c>
      <c r="K582" s="202">
        <v>1198</v>
      </c>
      <c r="L582" s="97">
        <v>1198</v>
      </c>
      <c r="M582" s="202">
        <v>0</v>
      </c>
      <c r="N582" s="202">
        <v>1359</v>
      </c>
      <c r="O582" s="97">
        <v>1359</v>
      </c>
      <c r="P582" s="202">
        <v>0</v>
      </c>
      <c r="Q582" s="202">
        <v>1253</v>
      </c>
      <c r="R582" s="97">
        <v>1253</v>
      </c>
    </row>
    <row r="583" spans="1:18" x14ac:dyDescent="0.35">
      <c r="A583" s="97" t="s">
        <v>4110</v>
      </c>
      <c r="B583" s="97" t="s">
        <v>554</v>
      </c>
      <c r="C583" s="97" t="s">
        <v>4111</v>
      </c>
      <c r="D583" s="201">
        <v>0</v>
      </c>
      <c r="E583" s="201">
        <v>523</v>
      </c>
      <c r="F583" s="97">
        <v>523</v>
      </c>
      <c r="G583" s="201">
        <v>0</v>
      </c>
      <c r="H583" s="201">
        <v>531</v>
      </c>
      <c r="I583" s="97">
        <v>531</v>
      </c>
      <c r="J583" s="202">
        <v>0</v>
      </c>
      <c r="K583" s="202">
        <v>438</v>
      </c>
      <c r="L583" s="97">
        <v>438</v>
      </c>
      <c r="M583" s="202">
        <v>0</v>
      </c>
      <c r="N583" s="202">
        <v>509</v>
      </c>
      <c r="O583" s="97">
        <v>509</v>
      </c>
      <c r="P583" s="202">
        <v>0</v>
      </c>
      <c r="Q583" s="202">
        <v>538</v>
      </c>
      <c r="R583" s="97">
        <v>538</v>
      </c>
    </row>
    <row r="584" spans="1:18" x14ac:dyDescent="0.35">
      <c r="A584" s="97" t="s">
        <v>4112</v>
      </c>
      <c r="B584" s="97" t="s">
        <v>555</v>
      </c>
      <c r="C584" s="97" t="s">
        <v>4113</v>
      </c>
      <c r="D584" s="201">
        <v>0</v>
      </c>
      <c r="E584" s="201">
        <v>4</v>
      </c>
      <c r="F584" s="97">
        <v>4</v>
      </c>
      <c r="G584" s="201">
        <v>0</v>
      </c>
      <c r="H584" s="201">
        <v>5</v>
      </c>
      <c r="I584" s="97">
        <v>5</v>
      </c>
      <c r="J584" s="202">
        <v>0</v>
      </c>
      <c r="K584" s="202">
        <v>5</v>
      </c>
      <c r="L584" s="97">
        <v>5</v>
      </c>
      <c r="M584" s="202">
        <v>0</v>
      </c>
      <c r="N584" s="202">
        <v>4</v>
      </c>
      <c r="O584" s="97">
        <v>4</v>
      </c>
      <c r="P584" s="202">
        <v>0</v>
      </c>
      <c r="Q584" s="202">
        <v>10</v>
      </c>
      <c r="R584" s="97">
        <v>10</v>
      </c>
    </row>
    <row r="585" spans="1:18" x14ac:dyDescent="0.35">
      <c r="A585" s="97" t="s">
        <v>4114</v>
      </c>
      <c r="B585" s="97" t="s">
        <v>556</v>
      </c>
      <c r="C585" s="97" t="s">
        <v>4115</v>
      </c>
      <c r="D585" s="201">
        <v>0</v>
      </c>
      <c r="E585" s="201">
        <v>140</v>
      </c>
      <c r="F585" s="97">
        <v>140</v>
      </c>
      <c r="G585" s="201">
        <v>0</v>
      </c>
      <c r="H585" s="201">
        <v>133</v>
      </c>
      <c r="I585" s="97">
        <v>133</v>
      </c>
      <c r="J585" s="202">
        <v>0</v>
      </c>
      <c r="K585" s="202">
        <v>150</v>
      </c>
      <c r="L585" s="97">
        <v>150</v>
      </c>
      <c r="M585" s="202">
        <v>0</v>
      </c>
      <c r="N585" s="202">
        <v>106</v>
      </c>
      <c r="O585" s="97">
        <v>106</v>
      </c>
      <c r="P585" s="202">
        <v>0</v>
      </c>
      <c r="Q585" s="202">
        <v>136</v>
      </c>
      <c r="R585" s="97">
        <v>136</v>
      </c>
    </row>
    <row r="586" spans="1:18" x14ac:dyDescent="0.35">
      <c r="A586" s="97" t="s">
        <v>4116</v>
      </c>
      <c r="B586" s="97" t="s">
        <v>557</v>
      </c>
      <c r="C586" s="97" t="s">
        <v>4117</v>
      </c>
      <c r="D586" s="201">
        <v>0</v>
      </c>
      <c r="E586" s="201">
        <v>357</v>
      </c>
      <c r="F586" s="97">
        <v>357</v>
      </c>
      <c r="G586" s="201">
        <v>0</v>
      </c>
      <c r="H586" s="201">
        <v>365</v>
      </c>
      <c r="I586" s="97">
        <v>365</v>
      </c>
      <c r="J586" s="202">
        <v>0</v>
      </c>
      <c r="K586" s="202">
        <v>326</v>
      </c>
      <c r="L586" s="97">
        <v>326</v>
      </c>
      <c r="M586" s="202">
        <v>0</v>
      </c>
      <c r="N586" s="202">
        <v>413</v>
      </c>
      <c r="O586" s="97">
        <v>413</v>
      </c>
      <c r="P586" s="202">
        <v>0</v>
      </c>
      <c r="Q586" s="202">
        <v>388</v>
      </c>
      <c r="R586" s="97">
        <v>388</v>
      </c>
    </row>
    <row r="587" spans="1:18" x14ac:dyDescent="0.35">
      <c r="A587" s="97" t="s">
        <v>4118</v>
      </c>
      <c r="B587" s="97" t="s">
        <v>1620</v>
      </c>
      <c r="C587" s="97" t="s">
        <v>4119</v>
      </c>
      <c r="D587" s="201">
        <v>0</v>
      </c>
      <c r="E587" s="201">
        <v>0</v>
      </c>
      <c r="F587" s="97">
        <v>0</v>
      </c>
      <c r="G587" s="201">
        <v>0</v>
      </c>
      <c r="H587" s="201">
        <v>0</v>
      </c>
      <c r="I587" s="97">
        <v>0</v>
      </c>
      <c r="J587" s="202">
        <v>0</v>
      </c>
      <c r="K587" s="202">
        <v>0</v>
      </c>
      <c r="L587" s="97">
        <v>0</v>
      </c>
      <c r="M587" s="202">
        <v>0</v>
      </c>
      <c r="N587" s="202">
        <v>0</v>
      </c>
      <c r="O587" s="97">
        <v>0</v>
      </c>
      <c r="P587" s="202">
        <v>0</v>
      </c>
      <c r="Q587" s="202">
        <v>0</v>
      </c>
      <c r="R587" s="97">
        <v>0</v>
      </c>
    </row>
    <row r="588" spans="1:18" x14ac:dyDescent="0.35">
      <c r="A588" s="97" t="s">
        <v>4120</v>
      </c>
      <c r="B588" s="97" t="s">
        <v>558</v>
      </c>
      <c r="C588" s="97" t="s">
        <v>2818</v>
      </c>
      <c r="D588" s="201">
        <v>0</v>
      </c>
      <c r="E588" s="201">
        <v>8</v>
      </c>
      <c r="F588" s="97">
        <v>8</v>
      </c>
      <c r="G588" s="201">
        <v>0</v>
      </c>
      <c r="H588" s="201">
        <v>13</v>
      </c>
      <c r="I588" s="97">
        <v>13</v>
      </c>
      <c r="J588" s="202">
        <v>0</v>
      </c>
      <c r="K588" s="202">
        <v>14</v>
      </c>
      <c r="L588" s="97">
        <v>14</v>
      </c>
      <c r="M588" s="202">
        <v>0</v>
      </c>
      <c r="N588" s="202">
        <v>18</v>
      </c>
      <c r="O588" s="97">
        <v>18</v>
      </c>
      <c r="P588" s="202">
        <v>0</v>
      </c>
      <c r="Q588" s="202">
        <v>11</v>
      </c>
      <c r="R588" s="97">
        <v>11</v>
      </c>
    </row>
    <row r="589" spans="1:18" x14ac:dyDescent="0.35">
      <c r="A589" s="97" t="s">
        <v>4121</v>
      </c>
      <c r="B589" s="97" t="s">
        <v>559</v>
      </c>
      <c r="C589" s="97" t="s">
        <v>4122</v>
      </c>
      <c r="D589" s="201">
        <v>0</v>
      </c>
      <c r="E589" s="201">
        <v>506</v>
      </c>
      <c r="F589" s="97">
        <v>506</v>
      </c>
      <c r="G589" s="201">
        <v>0</v>
      </c>
      <c r="H589" s="201">
        <v>466</v>
      </c>
      <c r="I589" s="97">
        <v>466</v>
      </c>
      <c r="J589" s="202">
        <v>0</v>
      </c>
      <c r="K589" s="202">
        <v>494</v>
      </c>
      <c r="L589" s="97">
        <v>494</v>
      </c>
      <c r="M589" s="202">
        <v>0</v>
      </c>
      <c r="N589" s="202">
        <v>507</v>
      </c>
      <c r="O589" s="97">
        <v>507</v>
      </c>
      <c r="P589" s="202">
        <v>0</v>
      </c>
      <c r="Q589" s="202">
        <v>512</v>
      </c>
      <c r="R589" s="97">
        <v>512</v>
      </c>
    </row>
    <row r="590" spans="1:18" x14ac:dyDescent="0.35">
      <c r="A590" s="97" t="s">
        <v>4123</v>
      </c>
      <c r="B590" s="97" t="s">
        <v>560</v>
      </c>
      <c r="C590" s="97" t="s">
        <v>4124</v>
      </c>
      <c r="D590" s="201">
        <v>0</v>
      </c>
      <c r="E590" s="201">
        <v>192</v>
      </c>
      <c r="F590" s="97">
        <v>192</v>
      </c>
      <c r="G590" s="201">
        <v>0</v>
      </c>
      <c r="H590" s="201">
        <v>165</v>
      </c>
      <c r="I590" s="97">
        <v>165</v>
      </c>
      <c r="J590" s="202">
        <v>0</v>
      </c>
      <c r="K590" s="202">
        <v>213</v>
      </c>
      <c r="L590" s="97">
        <v>213</v>
      </c>
      <c r="M590" s="202">
        <v>0</v>
      </c>
      <c r="N590" s="202">
        <v>169</v>
      </c>
      <c r="O590" s="97">
        <v>169</v>
      </c>
      <c r="P590" s="202">
        <v>0</v>
      </c>
      <c r="Q590" s="202">
        <v>166</v>
      </c>
      <c r="R590" s="97">
        <v>166</v>
      </c>
    </row>
    <row r="591" spans="1:18" x14ac:dyDescent="0.35">
      <c r="A591" s="97" t="s">
        <v>4125</v>
      </c>
      <c r="B591" s="97" t="s">
        <v>561</v>
      </c>
      <c r="C591" s="97" t="s">
        <v>4126</v>
      </c>
      <c r="D591" s="201">
        <v>0</v>
      </c>
      <c r="E591" s="201">
        <v>14</v>
      </c>
      <c r="F591" s="97">
        <v>14</v>
      </c>
      <c r="G591" s="201">
        <v>0</v>
      </c>
      <c r="H591" s="201">
        <v>20</v>
      </c>
      <c r="I591" s="97">
        <v>20</v>
      </c>
      <c r="J591" s="202">
        <v>0</v>
      </c>
      <c r="K591" s="202">
        <v>19</v>
      </c>
      <c r="L591" s="97">
        <v>19</v>
      </c>
      <c r="M591" s="202">
        <v>0</v>
      </c>
      <c r="N591" s="202">
        <v>16</v>
      </c>
      <c r="O591" s="97">
        <v>16</v>
      </c>
      <c r="P591" s="202">
        <v>0</v>
      </c>
      <c r="Q591" s="202">
        <v>17</v>
      </c>
      <c r="R591" s="97">
        <v>17</v>
      </c>
    </row>
    <row r="592" spans="1:18" x14ac:dyDescent="0.35">
      <c r="A592" s="97" t="s">
        <v>4127</v>
      </c>
      <c r="B592" s="97" t="s">
        <v>562</v>
      </c>
      <c r="C592" s="97" t="s">
        <v>4128</v>
      </c>
      <c r="D592" s="201">
        <v>0</v>
      </c>
      <c r="E592" s="201">
        <v>51</v>
      </c>
      <c r="F592" s="97">
        <v>51</v>
      </c>
      <c r="G592" s="201">
        <v>0</v>
      </c>
      <c r="H592" s="201">
        <v>53</v>
      </c>
      <c r="I592" s="97">
        <v>53</v>
      </c>
      <c r="J592" s="202">
        <v>0</v>
      </c>
      <c r="K592" s="202">
        <v>58</v>
      </c>
      <c r="L592" s="97">
        <v>58</v>
      </c>
      <c r="M592" s="202">
        <v>0</v>
      </c>
      <c r="N592" s="202">
        <v>71</v>
      </c>
      <c r="O592" s="97">
        <v>71</v>
      </c>
      <c r="P592" s="202">
        <v>0</v>
      </c>
      <c r="Q592" s="202">
        <v>64</v>
      </c>
      <c r="R592" s="97">
        <v>64</v>
      </c>
    </row>
    <row r="593" spans="1:18" x14ac:dyDescent="0.35">
      <c r="A593" s="97" t="s">
        <v>4129</v>
      </c>
      <c r="B593" s="97" t="s">
        <v>563</v>
      </c>
      <c r="C593" s="97" t="s">
        <v>4130</v>
      </c>
      <c r="D593" s="201">
        <v>0</v>
      </c>
      <c r="E593" s="201">
        <v>9</v>
      </c>
      <c r="F593" s="97">
        <v>9</v>
      </c>
      <c r="G593" s="201">
        <v>0</v>
      </c>
      <c r="H593" s="201">
        <v>11</v>
      </c>
      <c r="I593" s="97">
        <v>11</v>
      </c>
      <c r="J593" s="202">
        <v>0</v>
      </c>
      <c r="K593" s="202">
        <v>19</v>
      </c>
      <c r="L593" s="97">
        <v>19</v>
      </c>
      <c r="M593" s="202">
        <v>0</v>
      </c>
      <c r="N593" s="202">
        <v>6</v>
      </c>
      <c r="O593" s="97">
        <v>6</v>
      </c>
      <c r="P593" s="202">
        <v>0</v>
      </c>
      <c r="Q593" s="202">
        <v>11</v>
      </c>
      <c r="R593" s="97">
        <v>11</v>
      </c>
    </row>
    <row r="594" spans="1:18" x14ac:dyDescent="0.35">
      <c r="A594" s="97" t="s">
        <v>4131</v>
      </c>
      <c r="B594" s="97" t="s">
        <v>564</v>
      </c>
      <c r="C594" s="97" t="s">
        <v>4132</v>
      </c>
      <c r="D594" s="201">
        <v>0</v>
      </c>
      <c r="E594" s="201">
        <v>119</v>
      </c>
      <c r="F594" s="97">
        <v>119</v>
      </c>
      <c r="G594" s="201">
        <v>0</v>
      </c>
      <c r="H594" s="201">
        <v>131</v>
      </c>
      <c r="I594" s="97">
        <v>131</v>
      </c>
      <c r="J594" s="202">
        <v>0</v>
      </c>
      <c r="K594" s="202">
        <v>143</v>
      </c>
      <c r="L594" s="97">
        <v>143</v>
      </c>
      <c r="M594" s="202">
        <v>0</v>
      </c>
      <c r="N594" s="202">
        <v>135</v>
      </c>
      <c r="O594" s="97">
        <v>135</v>
      </c>
      <c r="P594" s="202">
        <v>0</v>
      </c>
      <c r="Q594" s="202">
        <v>110</v>
      </c>
      <c r="R594" s="97">
        <v>110</v>
      </c>
    </row>
    <row r="595" spans="1:18" x14ac:dyDescent="0.35">
      <c r="A595" s="97" t="s">
        <v>4133</v>
      </c>
      <c r="B595" s="97" t="s">
        <v>565</v>
      </c>
      <c r="C595" s="97" t="s">
        <v>4134</v>
      </c>
      <c r="D595" s="201">
        <v>0</v>
      </c>
      <c r="E595" s="201">
        <v>64</v>
      </c>
      <c r="F595" s="97">
        <v>64</v>
      </c>
      <c r="G595" s="201">
        <v>0</v>
      </c>
      <c r="H595" s="201">
        <v>60</v>
      </c>
      <c r="I595" s="97">
        <v>60</v>
      </c>
      <c r="J595" s="202">
        <v>67</v>
      </c>
      <c r="K595" s="202">
        <v>0</v>
      </c>
      <c r="L595" s="97">
        <v>67</v>
      </c>
      <c r="M595" s="202">
        <v>0</v>
      </c>
      <c r="N595" s="202">
        <v>85</v>
      </c>
      <c r="O595" s="97">
        <v>85</v>
      </c>
      <c r="P595" s="202">
        <v>0</v>
      </c>
      <c r="Q595" s="202">
        <v>71</v>
      </c>
      <c r="R595" s="97">
        <v>71</v>
      </c>
    </row>
    <row r="596" spans="1:18" x14ac:dyDescent="0.35">
      <c r="A596" s="97" t="s">
        <v>4135</v>
      </c>
      <c r="B596" s="97" t="s">
        <v>566</v>
      </c>
      <c r="C596" s="97" t="s">
        <v>4136</v>
      </c>
      <c r="D596" s="201">
        <v>0</v>
      </c>
      <c r="E596" s="201">
        <v>9</v>
      </c>
      <c r="F596" s="97">
        <v>9</v>
      </c>
      <c r="G596" s="201">
        <v>0</v>
      </c>
      <c r="H596" s="201">
        <v>13</v>
      </c>
      <c r="I596" s="97">
        <v>13</v>
      </c>
      <c r="J596" s="202">
        <v>0</v>
      </c>
      <c r="K596" s="202">
        <v>17</v>
      </c>
      <c r="L596" s="97">
        <v>17</v>
      </c>
      <c r="M596" s="202">
        <v>0</v>
      </c>
      <c r="N596" s="202">
        <v>15</v>
      </c>
      <c r="O596" s="97">
        <v>15</v>
      </c>
      <c r="P596" s="202">
        <v>0</v>
      </c>
      <c r="Q596" s="202">
        <v>18</v>
      </c>
      <c r="R596" s="97">
        <v>18</v>
      </c>
    </row>
    <row r="597" spans="1:18" x14ac:dyDescent="0.35">
      <c r="A597" s="97" t="s">
        <v>4137</v>
      </c>
      <c r="B597" s="97" t="s">
        <v>1716</v>
      </c>
      <c r="C597" s="97" t="s">
        <v>4138</v>
      </c>
      <c r="D597" s="201">
        <v>0</v>
      </c>
      <c r="E597" s="201">
        <v>1</v>
      </c>
      <c r="F597" s="97">
        <v>1</v>
      </c>
      <c r="G597" s="201">
        <v>0</v>
      </c>
      <c r="H597" s="201">
        <v>1</v>
      </c>
      <c r="I597" s="97">
        <v>1</v>
      </c>
      <c r="J597" s="202">
        <v>0</v>
      </c>
      <c r="K597" s="202">
        <v>5</v>
      </c>
      <c r="L597" s="97">
        <v>5</v>
      </c>
      <c r="M597" s="202">
        <v>0</v>
      </c>
      <c r="N597" s="202">
        <v>3</v>
      </c>
      <c r="O597" s="97">
        <v>3</v>
      </c>
      <c r="P597" s="202">
        <v>0</v>
      </c>
      <c r="Q597" s="202">
        <v>6</v>
      </c>
      <c r="R597" s="97">
        <v>6</v>
      </c>
    </row>
    <row r="598" spans="1:18" x14ac:dyDescent="0.35">
      <c r="A598" s="97" t="s">
        <v>4139</v>
      </c>
      <c r="B598" s="97" t="s">
        <v>567</v>
      </c>
      <c r="C598" s="97" t="s">
        <v>4140</v>
      </c>
      <c r="D598" s="201">
        <v>0</v>
      </c>
      <c r="E598" s="201">
        <v>165</v>
      </c>
      <c r="F598" s="97">
        <v>165</v>
      </c>
      <c r="G598" s="201">
        <v>0</v>
      </c>
      <c r="H598" s="201">
        <v>153</v>
      </c>
      <c r="I598" s="97">
        <v>153</v>
      </c>
      <c r="J598" s="202">
        <v>0</v>
      </c>
      <c r="K598" s="202">
        <v>159</v>
      </c>
      <c r="L598" s="97">
        <v>159</v>
      </c>
      <c r="M598" s="202">
        <v>0</v>
      </c>
      <c r="N598" s="202">
        <v>179</v>
      </c>
      <c r="O598" s="97">
        <v>179</v>
      </c>
      <c r="P598" s="202">
        <v>0</v>
      </c>
      <c r="Q598" s="202">
        <v>185</v>
      </c>
      <c r="R598" s="97">
        <v>185</v>
      </c>
    </row>
    <row r="599" spans="1:18" x14ac:dyDescent="0.35">
      <c r="A599" s="97" t="s">
        <v>4141</v>
      </c>
      <c r="B599" s="97" t="s">
        <v>568</v>
      </c>
      <c r="C599" s="97" t="s">
        <v>4142</v>
      </c>
      <c r="D599" s="201">
        <v>0</v>
      </c>
      <c r="E599" s="201">
        <v>26</v>
      </c>
      <c r="F599" s="97">
        <v>26</v>
      </c>
      <c r="G599" s="201">
        <v>0</v>
      </c>
      <c r="H599" s="201">
        <v>23</v>
      </c>
      <c r="I599" s="97">
        <v>23</v>
      </c>
      <c r="J599" s="202">
        <v>0</v>
      </c>
      <c r="K599" s="202">
        <v>28</v>
      </c>
      <c r="L599" s="97">
        <v>28</v>
      </c>
      <c r="M599" s="202">
        <v>0</v>
      </c>
      <c r="N599" s="202">
        <v>20</v>
      </c>
      <c r="O599" s="97">
        <v>20</v>
      </c>
      <c r="P599" s="202">
        <v>0</v>
      </c>
      <c r="Q599" s="202">
        <v>26</v>
      </c>
      <c r="R599" s="97">
        <v>26</v>
      </c>
    </row>
    <row r="600" spans="1:18" x14ac:dyDescent="0.35">
      <c r="A600" s="97" t="s">
        <v>4143</v>
      </c>
      <c r="B600" s="97" t="s">
        <v>569</v>
      </c>
      <c r="C600" s="97" t="s">
        <v>4144</v>
      </c>
      <c r="D600" s="201">
        <v>0</v>
      </c>
      <c r="E600" s="201">
        <v>53</v>
      </c>
      <c r="F600" s="97">
        <v>53</v>
      </c>
      <c r="G600" s="201">
        <v>0</v>
      </c>
      <c r="H600" s="201">
        <v>41</v>
      </c>
      <c r="I600" s="97">
        <v>41</v>
      </c>
      <c r="J600" s="202">
        <v>0</v>
      </c>
      <c r="K600" s="202">
        <v>44</v>
      </c>
      <c r="L600" s="97">
        <v>44</v>
      </c>
      <c r="M600" s="202">
        <v>0</v>
      </c>
      <c r="N600" s="202">
        <v>52</v>
      </c>
      <c r="O600" s="97">
        <v>52</v>
      </c>
      <c r="P600" s="202">
        <v>0</v>
      </c>
      <c r="Q600" s="202">
        <v>63</v>
      </c>
      <c r="R600" s="97">
        <v>63</v>
      </c>
    </row>
    <row r="601" spans="1:18" x14ac:dyDescent="0.35">
      <c r="A601" s="97" t="s">
        <v>4145</v>
      </c>
      <c r="B601" s="97" t="s">
        <v>570</v>
      </c>
      <c r="C601" s="97" t="s">
        <v>4146</v>
      </c>
      <c r="D601" s="201">
        <v>0</v>
      </c>
      <c r="E601" s="201">
        <v>11</v>
      </c>
      <c r="F601" s="97">
        <v>11</v>
      </c>
      <c r="G601" s="201">
        <v>0</v>
      </c>
      <c r="H601" s="201">
        <v>11</v>
      </c>
      <c r="I601" s="97">
        <v>11</v>
      </c>
      <c r="J601" s="202">
        <v>0</v>
      </c>
      <c r="K601" s="202">
        <v>20</v>
      </c>
      <c r="L601" s="97">
        <v>20</v>
      </c>
      <c r="M601" s="202">
        <v>0</v>
      </c>
      <c r="N601" s="202">
        <v>3</v>
      </c>
      <c r="O601" s="97">
        <v>3</v>
      </c>
      <c r="P601" s="202">
        <v>0</v>
      </c>
      <c r="Q601" s="202">
        <v>14</v>
      </c>
      <c r="R601" s="97">
        <v>14</v>
      </c>
    </row>
    <row r="602" spans="1:18" x14ac:dyDescent="0.35">
      <c r="A602" s="97" t="s">
        <v>4147</v>
      </c>
      <c r="B602" s="97" t="s">
        <v>571</v>
      </c>
      <c r="C602" s="97" t="s">
        <v>2831</v>
      </c>
      <c r="D602" s="201">
        <v>0</v>
      </c>
      <c r="E602" s="201">
        <v>3</v>
      </c>
      <c r="F602" s="97">
        <v>3</v>
      </c>
      <c r="G602" s="201">
        <v>0</v>
      </c>
      <c r="H602" s="201">
        <v>2</v>
      </c>
      <c r="I602" s="97">
        <v>2</v>
      </c>
      <c r="J602" s="202">
        <v>0</v>
      </c>
      <c r="K602" s="202">
        <v>6</v>
      </c>
      <c r="L602" s="97">
        <v>6</v>
      </c>
      <c r="M602" s="202">
        <v>0</v>
      </c>
      <c r="N602" s="202">
        <v>0</v>
      </c>
      <c r="O602" s="97">
        <v>0</v>
      </c>
      <c r="P602" s="202">
        <v>0</v>
      </c>
      <c r="Q602" s="202">
        <v>0</v>
      </c>
      <c r="R602" s="97">
        <v>0</v>
      </c>
    </row>
    <row r="603" spans="1:18" x14ac:dyDescent="0.35">
      <c r="A603" s="97" t="s">
        <v>4148</v>
      </c>
      <c r="B603" s="97" t="s">
        <v>572</v>
      </c>
      <c r="C603" s="97" t="s">
        <v>4149</v>
      </c>
      <c r="D603" s="201">
        <v>0</v>
      </c>
      <c r="E603" s="201">
        <v>47</v>
      </c>
      <c r="F603" s="97">
        <v>47</v>
      </c>
      <c r="G603" s="201">
        <v>0</v>
      </c>
      <c r="H603" s="201">
        <v>42</v>
      </c>
      <c r="I603" s="97">
        <v>42</v>
      </c>
      <c r="J603" s="202">
        <v>0</v>
      </c>
      <c r="K603" s="202">
        <v>41</v>
      </c>
      <c r="L603" s="97">
        <v>41</v>
      </c>
      <c r="M603" s="202">
        <v>0</v>
      </c>
      <c r="N603" s="202">
        <v>47</v>
      </c>
      <c r="O603" s="97">
        <v>47</v>
      </c>
      <c r="P603" s="202">
        <v>0</v>
      </c>
      <c r="Q603" s="202">
        <v>51</v>
      </c>
      <c r="R603" s="97">
        <v>51</v>
      </c>
    </row>
    <row r="604" spans="1:18" x14ac:dyDescent="0.35">
      <c r="A604" s="97" t="s">
        <v>4150</v>
      </c>
      <c r="B604" s="97" t="s">
        <v>573</v>
      </c>
      <c r="C604" s="97" t="s">
        <v>4151</v>
      </c>
      <c r="D604" s="201">
        <v>0</v>
      </c>
      <c r="E604" s="201">
        <v>42</v>
      </c>
      <c r="F604" s="97">
        <v>42</v>
      </c>
      <c r="G604" s="201">
        <v>0</v>
      </c>
      <c r="H604" s="201">
        <v>46</v>
      </c>
      <c r="I604" s="97">
        <v>46</v>
      </c>
      <c r="J604" s="202">
        <v>0</v>
      </c>
      <c r="K604" s="202">
        <v>39</v>
      </c>
      <c r="L604" s="97">
        <v>39</v>
      </c>
      <c r="M604" s="202">
        <v>0</v>
      </c>
      <c r="N604" s="202">
        <v>48</v>
      </c>
      <c r="O604" s="97">
        <v>48</v>
      </c>
      <c r="P604" s="202">
        <v>0</v>
      </c>
      <c r="Q604" s="202">
        <v>44</v>
      </c>
      <c r="R604" s="97">
        <v>44</v>
      </c>
    </row>
    <row r="605" spans="1:18" x14ac:dyDescent="0.35">
      <c r="A605" s="97" t="s">
        <v>4152</v>
      </c>
      <c r="B605" s="97" t="s">
        <v>574</v>
      </c>
      <c r="C605" s="97" t="s">
        <v>4153</v>
      </c>
      <c r="D605" s="201">
        <v>0</v>
      </c>
      <c r="E605" s="201">
        <v>49</v>
      </c>
      <c r="F605" s="97">
        <v>49</v>
      </c>
      <c r="G605" s="201">
        <v>0</v>
      </c>
      <c r="H605" s="201">
        <v>58</v>
      </c>
      <c r="I605" s="97">
        <v>58</v>
      </c>
      <c r="J605" s="202">
        <v>0</v>
      </c>
      <c r="K605" s="202">
        <v>59</v>
      </c>
      <c r="L605" s="97">
        <v>59</v>
      </c>
      <c r="M605" s="202">
        <v>0</v>
      </c>
      <c r="N605" s="202">
        <v>67</v>
      </c>
      <c r="O605" s="97">
        <v>67</v>
      </c>
      <c r="P605" s="202">
        <v>0</v>
      </c>
      <c r="Q605" s="202">
        <v>66</v>
      </c>
      <c r="R605" s="97">
        <v>66</v>
      </c>
    </row>
    <row r="606" spans="1:18" x14ac:dyDescent="0.35">
      <c r="A606" s="97" t="s">
        <v>4154</v>
      </c>
      <c r="B606" s="97" t="s">
        <v>575</v>
      </c>
      <c r="C606" s="97" t="s">
        <v>4155</v>
      </c>
      <c r="D606" s="201">
        <v>0</v>
      </c>
      <c r="E606" s="201">
        <v>115</v>
      </c>
      <c r="F606" s="97">
        <v>115</v>
      </c>
      <c r="G606" s="201">
        <v>0</v>
      </c>
      <c r="H606" s="201">
        <v>105</v>
      </c>
      <c r="I606" s="97">
        <v>105</v>
      </c>
      <c r="J606" s="202">
        <v>0</v>
      </c>
      <c r="K606" s="202">
        <v>108</v>
      </c>
      <c r="L606" s="97">
        <v>108</v>
      </c>
      <c r="M606" s="202">
        <v>0</v>
      </c>
      <c r="N606" s="202">
        <v>122</v>
      </c>
      <c r="O606" s="97">
        <v>122</v>
      </c>
      <c r="P606" s="202">
        <v>0</v>
      </c>
      <c r="Q606" s="202">
        <v>111</v>
      </c>
      <c r="R606" s="97">
        <v>111</v>
      </c>
    </row>
    <row r="607" spans="1:18" x14ac:dyDescent="0.35">
      <c r="A607" s="97" t="s">
        <v>4156</v>
      </c>
      <c r="B607" s="97" t="s">
        <v>576</v>
      </c>
      <c r="C607" s="97" t="s">
        <v>4157</v>
      </c>
      <c r="D607" s="201">
        <v>0</v>
      </c>
      <c r="E607" s="201">
        <v>30</v>
      </c>
      <c r="F607" s="97">
        <v>30</v>
      </c>
      <c r="G607" s="201">
        <v>0</v>
      </c>
      <c r="H607" s="201">
        <v>24</v>
      </c>
      <c r="I607" s="97">
        <v>24</v>
      </c>
      <c r="J607" s="202">
        <v>0</v>
      </c>
      <c r="K607" s="202">
        <v>28</v>
      </c>
      <c r="L607" s="97">
        <v>28</v>
      </c>
      <c r="M607" s="202">
        <v>0</v>
      </c>
      <c r="N607" s="202">
        <v>27</v>
      </c>
      <c r="O607" s="97">
        <v>27</v>
      </c>
      <c r="P607" s="202">
        <v>0</v>
      </c>
      <c r="Q607" s="202">
        <v>34</v>
      </c>
      <c r="R607" s="97">
        <v>34</v>
      </c>
    </row>
    <row r="608" spans="1:18" x14ac:dyDescent="0.35">
      <c r="A608" s="97" t="s">
        <v>4158</v>
      </c>
      <c r="B608" s="97" t="s">
        <v>577</v>
      </c>
      <c r="C608" s="97" t="s">
        <v>4159</v>
      </c>
      <c r="D608" s="201">
        <v>0</v>
      </c>
      <c r="E608" s="201">
        <v>116</v>
      </c>
      <c r="F608" s="97">
        <v>116</v>
      </c>
      <c r="G608" s="201">
        <v>0</v>
      </c>
      <c r="H608" s="201">
        <v>112</v>
      </c>
      <c r="I608" s="97">
        <v>112</v>
      </c>
      <c r="J608" s="202">
        <v>117</v>
      </c>
      <c r="K608" s="202">
        <v>7</v>
      </c>
      <c r="L608" s="97">
        <v>124</v>
      </c>
      <c r="M608" s="202">
        <v>0</v>
      </c>
      <c r="N608" s="202">
        <v>110</v>
      </c>
      <c r="O608" s="97">
        <v>110</v>
      </c>
      <c r="P608" s="202">
        <v>0</v>
      </c>
      <c r="Q608" s="202">
        <v>132</v>
      </c>
      <c r="R608" s="97">
        <v>132</v>
      </c>
    </row>
    <row r="609" spans="1:18" x14ac:dyDescent="0.35">
      <c r="A609" s="97" t="s">
        <v>4160</v>
      </c>
      <c r="B609" s="97" t="s">
        <v>578</v>
      </c>
      <c r="C609" s="97" t="s">
        <v>4161</v>
      </c>
      <c r="D609" s="201">
        <v>0</v>
      </c>
      <c r="E609" s="201">
        <v>70</v>
      </c>
      <c r="F609" s="97">
        <v>70</v>
      </c>
      <c r="G609" s="201">
        <v>0</v>
      </c>
      <c r="H609" s="201">
        <v>61</v>
      </c>
      <c r="I609" s="97">
        <v>61</v>
      </c>
      <c r="J609" s="202">
        <v>0</v>
      </c>
      <c r="K609" s="202">
        <v>52</v>
      </c>
      <c r="L609" s="97">
        <v>52</v>
      </c>
      <c r="M609" s="202">
        <v>0</v>
      </c>
      <c r="N609" s="202">
        <v>52</v>
      </c>
      <c r="O609" s="97">
        <v>52</v>
      </c>
      <c r="P609" s="202">
        <v>0</v>
      </c>
      <c r="Q609" s="202">
        <v>56</v>
      </c>
      <c r="R609" s="97">
        <v>56</v>
      </c>
    </row>
    <row r="610" spans="1:18" x14ac:dyDescent="0.35">
      <c r="A610" s="97" t="s">
        <v>4162</v>
      </c>
      <c r="B610" s="97" t="s">
        <v>579</v>
      </c>
      <c r="C610" s="97" t="s">
        <v>4163</v>
      </c>
      <c r="D610" s="201">
        <v>0</v>
      </c>
      <c r="E610" s="201">
        <v>16</v>
      </c>
      <c r="F610" s="97">
        <v>16</v>
      </c>
      <c r="G610" s="201">
        <v>0</v>
      </c>
      <c r="H610" s="201">
        <v>15</v>
      </c>
      <c r="I610" s="97">
        <v>15</v>
      </c>
      <c r="J610" s="202">
        <v>0</v>
      </c>
      <c r="K610" s="202">
        <v>10</v>
      </c>
      <c r="L610" s="97">
        <v>10</v>
      </c>
      <c r="M610" s="202">
        <v>0</v>
      </c>
      <c r="N610" s="202">
        <v>19</v>
      </c>
      <c r="O610" s="97">
        <v>19</v>
      </c>
      <c r="P610" s="202">
        <v>0</v>
      </c>
      <c r="Q610" s="202">
        <v>11</v>
      </c>
      <c r="R610" s="97">
        <v>11</v>
      </c>
    </row>
    <row r="611" spans="1:18" x14ac:dyDescent="0.35">
      <c r="A611" s="97" t="s">
        <v>4164</v>
      </c>
      <c r="B611" s="97" t="s">
        <v>580</v>
      </c>
      <c r="C611" s="97" t="s">
        <v>4165</v>
      </c>
      <c r="D611" s="201">
        <v>0</v>
      </c>
      <c r="E611" s="201">
        <v>25</v>
      </c>
      <c r="F611" s="97">
        <v>25</v>
      </c>
      <c r="G611" s="201">
        <v>0</v>
      </c>
      <c r="H611" s="201">
        <v>29</v>
      </c>
      <c r="I611" s="97">
        <v>29</v>
      </c>
      <c r="J611" s="202">
        <v>0</v>
      </c>
      <c r="K611" s="202">
        <v>25</v>
      </c>
      <c r="L611" s="97">
        <v>25</v>
      </c>
      <c r="M611" s="202">
        <v>0</v>
      </c>
      <c r="N611" s="202">
        <v>38</v>
      </c>
      <c r="O611" s="97">
        <v>38</v>
      </c>
      <c r="P611" s="202">
        <v>0</v>
      </c>
      <c r="Q611" s="202">
        <v>26</v>
      </c>
      <c r="R611" s="97">
        <v>26</v>
      </c>
    </row>
    <row r="612" spans="1:18" x14ac:dyDescent="0.35">
      <c r="A612" s="97" t="s">
        <v>4166</v>
      </c>
      <c r="B612" s="97" t="s">
        <v>581</v>
      </c>
      <c r="C612" s="97" t="s">
        <v>4167</v>
      </c>
      <c r="D612" s="201">
        <v>0</v>
      </c>
      <c r="E612" s="201">
        <v>203</v>
      </c>
      <c r="F612" s="97">
        <v>203</v>
      </c>
      <c r="G612" s="201">
        <v>0</v>
      </c>
      <c r="H612" s="201">
        <v>203</v>
      </c>
      <c r="I612" s="97">
        <v>203</v>
      </c>
      <c r="J612" s="202">
        <v>0</v>
      </c>
      <c r="K612" s="202">
        <v>183</v>
      </c>
      <c r="L612" s="97">
        <v>183</v>
      </c>
      <c r="M612" s="202">
        <v>0</v>
      </c>
      <c r="N612" s="202">
        <v>202</v>
      </c>
      <c r="O612" s="97">
        <v>202</v>
      </c>
      <c r="P612" s="202">
        <v>0</v>
      </c>
      <c r="Q612" s="202">
        <v>216</v>
      </c>
      <c r="R612" s="97">
        <v>216</v>
      </c>
    </row>
    <row r="613" spans="1:18" x14ac:dyDescent="0.35">
      <c r="A613" s="97" t="s">
        <v>4168</v>
      </c>
      <c r="B613" s="97" t="s">
        <v>582</v>
      </c>
      <c r="C613" s="97" t="s">
        <v>4169</v>
      </c>
      <c r="D613" s="201">
        <v>0</v>
      </c>
      <c r="E613" s="201">
        <v>71</v>
      </c>
      <c r="F613" s="97">
        <v>71</v>
      </c>
      <c r="G613" s="201">
        <v>0</v>
      </c>
      <c r="H613" s="201">
        <v>66</v>
      </c>
      <c r="I613" s="97">
        <v>66</v>
      </c>
      <c r="J613" s="202">
        <v>0</v>
      </c>
      <c r="K613" s="202">
        <v>73</v>
      </c>
      <c r="L613" s="97">
        <v>73</v>
      </c>
      <c r="M613" s="202">
        <v>0</v>
      </c>
      <c r="N613" s="202">
        <v>83</v>
      </c>
      <c r="O613" s="97">
        <v>83</v>
      </c>
      <c r="P613" s="202">
        <v>0</v>
      </c>
      <c r="Q613" s="202">
        <v>80</v>
      </c>
      <c r="R613" s="97">
        <v>80</v>
      </c>
    </row>
    <row r="614" spans="1:18" x14ac:dyDescent="0.35">
      <c r="A614" s="97" t="s">
        <v>4170</v>
      </c>
      <c r="B614" s="97" t="s">
        <v>583</v>
      </c>
      <c r="C614" s="97" t="s">
        <v>4171</v>
      </c>
      <c r="D614" s="201">
        <v>0</v>
      </c>
      <c r="E614" s="201">
        <v>93</v>
      </c>
      <c r="F614" s="97">
        <v>93</v>
      </c>
      <c r="G614" s="201">
        <v>0</v>
      </c>
      <c r="H614" s="201">
        <v>101</v>
      </c>
      <c r="I614" s="97">
        <v>101</v>
      </c>
      <c r="J614" s="202">
        <v>0</v>
      </c>
      <c r="K614" s="202">
        <v>98</v>
      </c>
      <c r="L614" s="97">
        <v>98</v>
      </c>
      <c r="M614" s="202">
        <v>0</v>
      </c>
      <c r="N614" s="202">
        <v>109</v>
      </c>
      <c r="O614" s="97">
        <v>109</v>
      </c>
      <c r="P614" s="202">
        <v>0</v>
      </c>
      <c r="Q614" s="202">
        <v>102</v>
      </c>
      <c r="R614" s="97">
        <v>102</v>
      </c>
    </row>
    <row r="615" spans="1:18" x14ac:dyDescent="0.35">
      <c r="A615" s="97" t="s">
        <v>4172</v>
      </c>
      <c r="B615" s="97" t="s">
        <v>584</v>
      </c>
      <c r="C615" s="97" t="s">
        <v>4173</v>
      </c>
      <c r="D615" s="201">
        <v>0</v>
      </c>
      <c r="E615" s="201">
        <v>44</v>
      </c>
      <c r="F615" s="97">
        <v>44</v>
      </c>
      <c r="G615" s="201">
        <v>0</v>
      </c>
      <c r="H615" s="201">
        <v>56</v>
      </c>
      <c r="I615" s="97">
        <v>56</v>
      </c>
      <c r="J615" s="202">
        <v>0</v>
      </c>
      <c r="K615" s="202">
        <v>47</v>
      </c>
      <c r="L615" s="97">
        <v>47</v>
      </c>
      <c r="M615" s="202">
        <v>0</v>
      </c>
      <c r="N615" s="202">
        <v>58</v>
      </c>
      <c r="O615" s="97">
        <v>58</v>
      </c>
      <c r="P615" s="202">
        <v>0</v>
      </c>
      <c r="Q615" s="202">
        <v>60</v>
      </c>
      <c r="R615" s="97">
        <v>60</v>
      </c>
    </row>
    <row r="616" spans="1:18" x14ac:dyDescent="0.35">
      <c r="A616" s="97" t="s">
        <v>4174</v>
      </c>
      <c r="B616" s="97" t="s">
        <v>585</v>
      </c>
      <c r="C616" s="97" t="s">
        <v>4175</v>
      </c>
      <c r="D616" s="201">
        <v>0</v>
      </c>
      <c r="E616" s="201">
        <v>62</v>
      </c>
      <c r="F616" s="97">
        <v>62</v>
      </c>
      <c r="G616" s="201">
        <v>0</v>
      </c>
      <c r="H616" s="201">
        <v>84</v>
      </c>
      <c r="I616" s="97">
        <v>84</v>
      </c>
      <c r="J616" s="202">
        <v>0</v>
      </c>
      <c r="K616" s="202">
        <v>57</v>
      </c>
      <c r="L616" s="97">
        <v>57</v>
      </c>
      <c r="M616" s="202">
        <v>0</v>
      </c>
      <c r="N616" s="202">
        <v>81</v>
      </c>
      <c r="O616" s="97">
        <v>81</v>
      </c>
      <c r="P616" s="202">
        <v>0</v>
      </c>
      <c r="Q616" s="202">
        <v>71</v>
      </c>
      <c r="R616" s="97">
        <v>71</v>
      </c>
    </row>
    <row r="617" spans="1:18" x14ac:dyDescent="0.35">
      <c r="A617" s="97" t="s">
        <v>4176</v>
      </c>
      <c r="B617" s="97" t="s">
        <v>586</v>
      </c>
      <c r="C617" s="97" t="s">
        <v>4177</v>
      </c>
      <c r="D617" s="201">
        <v>0</v>
      </c>
      <c r="E617" s="201">
        <v>131</v>
      </c>
      <c r="F617" s="97">
        <v>131</v>
      </c>
      <c r="G617" s="201">
        <v>0</v>
      </c>
      <c r="H617" s="201">
        <v>122</v>
      </c>
      <c r="I617" s="97">
        <v>122</v>
      </c>
      <c r="J617" s="202">
        <v>0</v>
      </c>
      <c r="K617" s="202">
        <v>113</v>
      </c>
      <c r="L617" s="97">
        <v>113</v>
      </c>
      <c r="M617" s="202">
        <v>0</v>
      </c>
      <c r="N617" s="202">
        <v>140</v>
      </c>
      <c r="O617" s="97">
        <v>140</v>
      </c>
      <c r="P617" s="202">
        <v>0</v>
      </c>
      <c r="Q617" s="202">
        <v>129</v>
      </c>
      <c r="R617" s="97">
        <v>129</v>
      </c>
    </row>
    <row r="618" spans="1:18" x14ac:dyDescent="0.35">
      <c r="A618" s="97" t="s">
        <v>4178</v>
      </c>
      <c r="B618" s="97" t="s">
        <v>587</v>
      </c>
      <c r="C618" s="97" t="s">
        <v>4179</v>
      </c>
      <c r="D618" s="201">
        <v>0</v>
      </c>
      <c r="E618" s="201">
        <v>46</v>
      </c>
      <c r="F618" s="97">
        <v>46</v>
      </c>
      <c r="G618" s="201">
        <v>0</v>
      </c>
      <c r="H618" s="201">
        <v>54</v>
      </c>
      <c r="I618" s="97">
        <v>54</v>
      </c>
      <c r="J618" s="202">
        <v>0</v>
      </c>
      <c r="K618" s="202">
        <v>55</v>
      </c>
      <c r="L618" s="97">
        <v>55</v>
      </c>
      <c r="M618" s="202">
        <v>0</v>
      </c>
      <c r="N618" s="202">
        <v>70</v>
      </c>
      <c r="O618" s="97">
        <v>70</v>
      </c>
      <c r="P618" s="202">
        <v>0</v>
      </c>
      <c r="Q618" s="202">
        <v>53</v>
      </c>
      <c r="R618" s="97">
        <v>53</v>
      </c>
    </row>
    <row r="619" spans="1:18" x14ac:dyDescent="0.35">
      <c r="A619" s="97" t="s">
        <v>4180</v>
      </c>
      <c r="B619" s="97" t="s">
        <v>588</v>
      </c>
      <c r="C619" s="97" t="s">
        <v>4181</v>
      </c>
      <c r="D619" s="201">
        <v>0</v>
      </c>
      <c r="E619" s="201">
        <v>56</v>
      </c>
      <c r="F619" s="97">
        <v>56</v>
      </c>
      <c r="G619" s="201">
        <v>0</v>
      </c>
      <c r="H619" s="201">
        <v>61</v>
      </c>
      <c r="I619" s="97">
        <v>61</v>
      </c>
      <c r="J619" s="202">
        <v>0</v>
      </c>
      <c r="K619" s="202">
        <v>55</v>
      </c>
      <c r="L619" s="97">
        <v>55</v>
      </c>
      <c r="M619" s="202">
        <v>0</v>
      </c>
      <c r="N619" s="202">
        <v>76</v>
      </c>
      <c r="O619" s="97">
        <v>76</v>
      </c>
      <c r="P619" s="202">
        <v>0</v>
      </c>
      <c r="Q619" s="202">
        <v>69</v>
      </c>
      <c r="R619" s="97">
        <v>69</v>
      </c>
    </row>
    <row r="620" spans="1:18" x14ac:dyDescent="0.35">
      <c r="A620" s="97" t="s">
        <v>4182</v>
      </c>
      <c r="B620" s="97" t="s">
        <v>589</v>
      </c>
      <c r="C620" s="97" t="s">
        <v>4183</v>
      </c>
      <c r="D620" s="201">
        <v>0</v>
      </c>
      <c r="E620" s="201">
        <v>111</v>
      </c>
      <c r="F620" s="97">
        <v>111</v>
      </c>
      <c r="G620" s="201">
        <v>0</v>
      </c>
      <c r="H620" s="201">
        <v>108</v>
      </c>
      <c r="I620" s="97">
        <v>108</v>
      </c>
      <c r="J620" s="202">
        <v>0</v>
      </c>
      <c r="K620" s="202">
        <v>106</v>
      </c>
      <c r="L620" s="97">
        <v>106</v>
      </c>
      <c r="M620" s="202">
        <v>0</v>
      </c>
      <c r="N620" s="202">
        <v>138</v>
      </c>
      <c r="O620" s="97">
        <v>138</v>
      </c>
      <c r="P620" s="202">
        <v>0</v>
      </c>
      <c r="Q620" s="202">
        <v>114</v>
      </c>
      <c r="R620" s="97">
        <v>114</v>
      </c>
    </row>
    <row r="621" spans="1:18" x14ac:dyDescent="0.35">
      <c r="A621" s="97" t="s">
        <v>4184</v>
      </c>
      <c r="B621" s="97" t="s">
        <v>1542</v>
      </c>
      <c r="C621" s="97" t="s">
        <v>4185</v>
      </c>
      <c r="D621" s="201">
        <v>0</v>
      </c>
      <c r="E621" s="201">
        <v>0</v>
      </c>
      <c r="F621" s="97">
        <v>0</v>
      </c>
      <c r="G621" s="201">
        <v>0</v>
      </c>
      <c r="H621" s="201">
        <v>0</v>
      </c>
      <c r="I621" s="97">
        <v>0</v>
      </c>
      <c r="J621" s="202">
        <v>0</v>
      </c>
      <c r="K621" s="202">
        <v>0</v>
      </c>
      <c r="L621" s="97">
        <v>0</v>
      </c>
      <c r="M621" s="202">
        <v>0</v>
      </c>
      <c r="N621" s="202">
        <v>0</v>
      </c>
      <c r="O621" s="97">
        <v>0</v>
      </c>
      <c r="P621" s="202">
        <v>0</v>
      </c>
      <c r="Q621" s="202">
        <v>0</v>
      </c>
      <c r="R621" s="97">
        <v>0</v>
      </c>
    </row>
    <row r="622" spans="1:18" x14ac:dyDescent="0.35">
      <c r="A622" s="97" t="s">
        <v>4186</v>
      </c>
      <c r="B622" s="97" t="s">
        <v>590</v>
      </c>
      <c r="C622" s="97" t="s">
        <v>4187</v>
      </c>
      <c r="D622" s="201">
        <v>0</v>
      </c>
      <c r="E622" s="201">
        <v>53</v>
      </c>
      <c r="F622" s="97">
        <v>53</v>
      </c>
      <c r="G622" s="201">
        <v>0</v>
      </c>
      <c r="H622" s="201">
        <v>53</v>
      </c>
      <c r="I622" s="97">
        <v>53</v>
      </c>
      <c r="J622" s="202">
        <v>0</v>
      </c>
      <c r="K622" s="202">
        <v>53</v>
      </c>
      <c r="L622" s="97">
        <v>53</v>
      </c>
      <c r="M622" s="202">
        <v>0</v>
      </c>
      <c r="N622" s="202">
        <v>54</v>
      </c>
      <c r="O622" s="97">
        <v>54</v>
      </c>
      <c r="P622" s="202">
        <v>0</v>
      </c>
      <c r="Q622" s="202">
        <v>67</v>
      </c>
      <c r="R622" s="97">
        <v>67</v>
      </c>
    </row>
    <row r="623" spans="1:18" x14ac:dyDescent="0.35">
      <c r="A623" s="97" t="s">
        <v>4188</v>
      </c>
      <c r="B623" s="97" t="s">
        <v>591</v>
      </c>
      <c r="C623" s="97" t="s">
        <v>4189</v>
      </c>
      <c r="D623" s="201">
        <v>0</v>
      </c>
      <c r="E623" s="201">
        <v>354</v>
      </c>
      <c r="F623" s="97">
        <v>354</v>
      </c>
      <c r="G623" s="201">
        <v>0</v>
      </c>
      <c r="H623" s="201">
        <v>353</v>
      </c>
      <c r="I623" s="97">
        <v>353</v>
      </c>
      <c r="J623" s="202">
        <v>0</v>
      </c>
      <c r="K623" s="202">
        <v>336</v>
      </c>
      <c r="L623" s="97">
        <v>336</v>
      </c>
      <c r="M623" s="202">
        <v>0</v>
      </c>
      <c r="N623" s="202">
        <v>427</v>
      </c>
      <c r="O623" s="97">
        <v>427</v>
      </c>
      <c r="P623" s="202">
        <v>0</v>
      </c>
      <c r="Q623" s="202">
        <v>404</v>
      </c>
      <c r="R623" s="97">
        <v>404</v>
      </c>
    </row>
    <row r="624" spans="1:18" x14ac:dyDescent="0.35">
      <c r="A624" s="97" t="s">
        <v>4190</v>
      </c>
      <c r="B624" s="97" t="s">
        <v>592</v>
      </c>
      <c r="C624" s="97" t="s">
        <v>4191</v>
      </c>
      <c r="D624" s="201">
        <v>0</v>
      </c>
      <c r="E624" s="201">
        <v>65</v>
      </c>
      <c r="F624" s="97">
        <v>65</v>
      </c>
      <c r="G624" s="201">
        <v>0</v>
      </c>
      <c r="H624" s="201">
        <v>78</v>
      </c>
      <c r="I624" s="97">
        <v>78</v>
      </c>
      <c r="J624" s="202">
        <v>0</v>
      </c>
      <c r="K624" s="202">
        <v>71</v>
      </c>
      <c r="L624" s="97">
        <v>71</v>
      </c>
      <c r="M624" s="202">
        <v>0</v>
      </c>
      <c r="N624" s="202">
        <v>87</v>
      </c>
      <c r="O624" s="97">
        <v>87</v>
      </c>
      <c r="P624" s="202">
        <v>0</v>
      </c>
      <c r="Q624" s="202">
        <v>86</v>
      </c>
      <c r="R624" s="97">
        <v>86</v>
      </c>
    </row>
    <row r="625" spans="1:18" x14ac:dyDescent="0.35">
      <c r="A625" s="97" t="s">
        <v>4192</v>
      </c>
      <c r="B625" s="97" t="s">
        <v>593</v>
      </c>
      <c r="C625" s="97" t="s">
        <v>4193</v>
      </c>
      <c r="D625" s="201">
        <v>0</v>
      </c>
      <c r="E625" s="201">
        <v>42</v>
      </c>
      <c r="F625" s="97">
        <v>42</v>
      </c>
      <c r="G625" s="201">
        <v>0</v>
      </c>
      <c r="H625" s="201">
        <v>56</v>
      </c>
      <c r="I625" s="97">
        <v>56</v>
      </c>
      <c r="J625" s="202">
        <v>0</v>
      </c>
      <c r="K625" s="202">
        <v>50</v>
      </c>
      <c r="L625" s="97">
        <v>50</v>
      </c>
      <c r="M625" s="202">
        <v>0</v>
      </c>
      <c r="N625" s="202">
        <v>42</v>
      </c>
      <c r="O625" s="97">
        <v>42</v>
      </c>
      <c r="P625" s="202">
        <v>0</v>
      </c>
      <c r="Q625" s="202">
        <v>56</v>
      </c>
      <c r="R625" s="97">
        <v>56</v>
      </c>
    </row>
    <row r="626" spans="1:18" x14ac:dyDescent="0.35">
      <c r="A626" s="97" t="s">
        <v>4194</v>
      </c>
      <c r="B626" s="97" t="s">
        <v>594</v>
      </c>
      <c r="C626" s="97" t="s">
        <v>4195</v>
      </c>
      <c r="D626" s="201">
        <v>0</v>
      </c>
      <c r="E626" s="201">
        <v>64</v>
      </c>
      <c r="F626" s="97">
        <v>64</v>
      </c>
      <c r="G626" s="201">
        <v>0</v>
      </c>
      <c r="H626" s="201">
        <v>79</v>
      </c>
      <c r="I626" s="97">
        <v>79</v>
      </c>
      <c r="J626" s="202">
        <v>0</v>
      </c>
      <c r="K626" s="202">
        <v>75</v>
      </c>
      <c r="L626" s="97">
        <v>75</v>
      </c>
      <c r="M626" s="202">
        <v>0</v>
      </c>
      <c r="N626" s="202">
        <v>79</v>
      </c>
      <c r="O626" s="97">
        <v>79</v>
      </c>
      <c r="P626" s="202">
        <v>0</v>
      </c>
      <c r="Q626" s="202">
        <v>69</v>
      </c>
      <c r="R626" s="97">
        <v>69</v>
      </c>
    </row>
    <row r="627" spans="1:18" x14ac:dyDescent="0.35">
      <c r="A627" s="97" t="s">
        <v>4196</v>
      </c>
      <c r="B627" s="97" t="s">
        <v>595</v>
      </c>
      <c r="C627" s="97" t="s">
        <v>4197</v>
      </c>
      <c r="D627" s="201">
        <v>0</v>
      </c>
      <c r="E627" s="201">
        <v>452</v>
      </c>
      <c r="F627" s="97">
        <v>452</v>
      </c>
      <c r="G627" s="201">
        <v>0</v>
      </c>
      <c r="H627" s="201">
        <v>460</v>
      </c>
      <c r="I627" s="97">
        <v>460</v>
      </c>
      <c r="J627" s="202">
        <v>0</v>
      </c>
      <c r="K627" s="202">
        <v>415</v>
      </c>
      <c r="L627" s="97">
        <v>415</v>
      </c>
      <c r="M627" s="202">
        <v>0</v>
      </c>
      <c r="N627" s="202">
        <v>493</v>
      </c>
      <c r="O627" s="97">
        <v>493</v>
      </c>
      <c r="P627" s="202">
        <v>0</v>
      </c>
      <c r="Q627" s="202">
        <v>461</v>
      </c>
      <c r="R627" s="97">
        <v>461</v>
      </c>
    </row>
    <row r="628" spans="1:18" x14ac:dyDescent="0.35">
      <c r="A628" s="97" t="s">
        <v>4198</v>
      </c>
      <c r="B628" s="97" t="s">
        <v>596</v>
      </c>
      <c r="C628" s="97" t="s">
        <v>4199</v>
      </c>
      <c r="D628" s="201">
        <v>0</v>
      </c>
      <c r="E628" s="201">
        <v>100</v>
      </c>
      <c r="F628" s="97">
        <v>100</v>
      </c>
      <c r="G628" s="201">
        <v>0</v>
      </c>
      <c r="H628" s="201">
        <v>127</v>
      </c>
      <c r="I628" s="97">
        <v>127</v>
      </c>
      <c r="J628" s="202">
        <v>0</v>
      </c>
      <c r="K628" s="202">
        <v>85</v>
      </c>
      <c r="L628" s="97">
        <v>85</v>
      </c>
      <c r="M628" s="202">
        <v>0</v>
      </c>
      <c r="N628" s="202">
        <v>133</v>
      </c>
      <c r="O628" s="97">
        <v>133</v>
      </c>
      <c r="P628" s="202">
        <v>0</v>
      </c>
      <c r="Q628" s="202">
        <v>109</v>
      </c>
      <c r="R628" s="97">
        <v>109</v>
      </c>
    </row>
    <row r="629" spans="1:18" x14ac:dyDescent="0.35">
      <c r="A629" s="97" t="s">
        <v>4200</v>
      </c>
      <c r="B629" s="97" t="s">
        <v>597</v>
      </c>
      <c r="C629" s="97" t="s">
        <v>2857</v>
      </c>
      <c r="D629" s="201">
        <v>0</v>
      </c>
      <c r="E629" s="201">
        <v>114</v>
      </c>
      <c r="F629" s="97">
        <v>114</v>
      </c>
      <c r="G629" s="201">
        <v>0</v>
      </c>
      <c r="H629" s="201">
        <v>121</v>
      </c>
      <c r="I629" s="97">
        <v>121</v>
      </c>
      <c r="J629" s="202">
        <v>0</v>
      </c>
      <c r="K629" s="202">
        <v>104</v>
      </c>
      <c r="L629" s="97">
        <v>104</v>
      </c>
      <c r="M629" s="202">
        <v>0</v>
      </c>
      <c r="N629" s="202">
        <v>124</v>
      </c>
      <c r="O629" s="97">
        <v>124</v>
      </c>
      <c r="P629" s="202">
        <v>0</v>
      </c>
      <c r="Q629" s="202">
        <v>156</v>
      </c>
      <c r="R629" s="97">
        <v>156</v>
      </c>
    </row>
    <row r="630" spans="1:18" x14ac:dyDescent="0.35">
      <c r="A630" s="97" t="s">
        <v>4201</v>
      </c>
      <c r="B630" s="97" t="s">
        <v>598</v>
      </c>
      <c r="C630" s="97" t="s">
        <v>4202</v>
      </c>
      <c r="D630" s="201">
        <v>0</v>
      </c>
      <c r="E630" s="201">
        <v>122</v>
      </c>
      <c r="F630" s="97">
        <v>122</v>
      </c>
      <c r="G630" s="201">
        <v>0</v>
      </c>
      <c r="H630" s="201">
        <v>123</v>
      </c>
      <c r="I630" s="97">
        <v>123</v>
      </c>
      <c r="J630" s="202">
        <v>0</v>
      </c>
      <c r="K630" s="202">
        <v>102</v>
      </c>
      <c r="L630" s="97">
        <v>102</v>
      </c>
      <c r="M630" s="202">
        <v>0</v>
      </c>
      <c r="N630" s="202">
        <v>138</v>
      </c>
      <c r="O630" s="97">
        <v>138</v>
      </c>
      <c r="P630" s="202">
        <v>0</v>
      </c>
      <c r="Q630" s="202">
        <v>146</v>
      </c>
      <c r="R630" s="97">
        <v>146</v>
      </c>
    </row>
    <row r="631" spans="1:18" x14ac:dyDescent="0.35">
      <c r="A631" s="97" t="s">
        <v>4203</v>
      </c>
      <c r="B631" s="97" t="s">
        <v>599</v>
      </c>
      <c r="C631" s="97" t="s">
        <v>4204</v>
      </c>
      <c r="D631" s="201">
        <v>0</v>
      </c>
      <c r="E631" s="201">
        <v>91</v>
      </c>
      <c r="F631" s="97">
        <v>91</v>
      </c>
      <c r="G631" s="201">
        <v>0</v>
      </c>
      <c r="H631" s="201">
        <v>92</v>
      </c>
      <c r="I631" s="97">
        <v>92</v>
      </c>
      <c r="J631" s="202">
        <v>0</v>
      </c>
      <c r="K631" s="202">
        <v>99</v>
      </c>
      <c r="L631" s="97">
        <v>99</v>
      </c>
      <c r="M631" s="202">
        <v>0</v>
      </c>
      <c r="N631" s="202">
        <v>131</v>
      </c>
      <c r="O631" s="97">
        <v>131</v>
      </c>
      <c r="P631" s="202">
        <v>0</v>
      </c>
      <c r="Q631" s="202">
        <v>111</v>
      </c>
      <c r="R631" s="97">
        <v>111</v>
      </c>
    </row>
    <row r="632" spans="1:18" x14ac:dyDescent="0.35">
      <c r="A632" s="97" t="s">
        <v>4205</v>
      </c>
      <c r="B632" s="97" t="s">
        <v>600</v>
      </c>
      <c r="C632" s="97" t="s">
        <v>4206</v>
      </c>
      <c r="D632" s="201">
        <v>0</v>
      </c>
      <c r="E632" s="201">
        <v>67</v>
      </c>
      <c r="F632" s="97">
        <v>67</v>
      </c>
      <c r="G632" s="201">
        <v>0</v>
      </c>
      <c r="H632" s="201">
        <v>65</v>
      </c>
      <c r="I632" s="97">
        <v>65</v>
      </c>
      <c r="J632" s="202">
        <v>0</v>
      </c>
      <c r="K632" s="202">
        <v>67</v>
      </c>
      <c r="L632" s="97">
        <v>67</v>
      </c>
      <c r="M632" s="202">
        <v>0</v>
      </c>
      <c r="N632" s="202">
        <v>79</v>
      </c>
      <c r="O632" s="97">
        <v>79</v>
      </c>
      <c r="P632" s="202">
        <v>0</v>
      </c>
      <c r="Q632" s="202">
        <v>85</v>
      </c>
      <c r="R632" s="97">
        <v>85</v>
      </c>
    </row>
    <row r="633" spans="1:18" x14ac:dyDescent="0.35">
      <c r="A633" s="97" t="s">
        <v>4207</v>
      </c>
      <c r="B633" s="97" t="s">
        <v>601</v>
      </c>
      <c r="C633" s="97" t="s">
        <v>4208</v>
      </c>
      <c r="D633" s="201">
        <v>0</v>
      </c>
      <c r="E633" s="201">
        <v>139</v>
      </c>
      <c r="F633" s="97">
        <v>139</v>
      </c>
      <c r="G633" s="201">
        <v>0</v>
      </c>
      <c r="H633" s="201">
        <v>157</v>
      </c>
      <c r="I633" s="97">
        <v>157</v>
      </c>
      <c r="J633" s="202">
        <v>0</v>
      </c>
      <c r="K633" s="202">
        <v>143</v>
      </c>
      <c r="L633" s="97">
        <v>143</v>
      </c>
      <c r="M633" s="202">
        <v>0</v>
      </c>
      <c r="N633" s="202">
        <v>180</v>
      </c>
      <c r="O633" s="97">
        <v>180</v>
      </c>
      <c r="P633" s="202">
        <v>0</v>
      </c>
      <c r="Q633" s="202">
        <v>177</v>
      </c>
      <c r="R633" s="97">
        <v>177</v>
      </c>
    </row>
    <row r="634" spans="1:18" x14ac:dyDescent="0.35">
      <c r="A634" s="97" t="s">
        <v>4209</v>
      </c>
      <c r="B634" s="97" t="s">
        <v>602</v>
      </c>
      <c r="C634" s="97" t="s">
        <v>4210</v>
      </c>
      <c r="D634" s="201">
        <v>0</v>
      </c>
      <c r="E634" s="201">
        <v>179</v>
      </c>
      <c r="F634" s="97">
        <v>179</v>
      </c>
      <c r="G634" s="201">
        <v>0</v>
      </c>
      <c r="H634" s="201">
        <v>176</v>
      </c>
      <c r="I634" s="97">
        <v>176</v>
      </c>
      <c r="J634" s="202">
        <v>0</v>
      </c>
      <c r="K634" s="202">
        <v>180</v>
      </c>
      <c r="L634" s="97">
        <v>180</v>
      </c>
      <c r="M634" s="202">
        <v>0</v>
      </c>
      <c r="N634" s="202">
        <v>160</v>
      </c>
      <c r="O634" s="97">
        <v>160</v>
      </c>
      <c r="P634" s="202">
        <v>0</v>
      </c>
      <c r="Q634" s="202">
        <v>186</v>
      </c>
      <c r="R634" s="97">
        <v>186</v>
      </c>
    </row>
    <row r="635" spans="1:18" x14ac:dyDescent="0.35">
      <c r="A635" s="97" t="s">
        <v>4211</v>
      </c>
      <c r="B635" s="97" t="s">
        <v>603</v>
      </c>
      <c r="C635" s="97" t="s">
        <v>4212</v>
      </c>
      <c r="D635" s="201">
        <v>0</v>
      </c>
      <c r="E635" s="201">
        <v>85</v>
      </c>
      <c r="F635" s="97">
        <v>85</v>
      </c>
      <c r="G635" s="201">
        <v>0</v>
      </c>
      <c r="H635" s="201">
        <v>88</v>
      </c>
      <c r="I635" s="97">
        <v>88</v>
      </c>
      <c r="J635" s="202">
        <v>0</v>
      </c>
      <c r="K635" s="202">
        <v>106</v>
      </c>
      <c r="L635" s="97">
        <v>106</v>
      </c>
      <c r="M635" s="202">
        <v>0</v>
      </c>
      <c r="N635" s="202">
        <v>103</v>
      </c>
      <c r="O635" s="97">
        <v>103</v>
      </c>
      <c r="P635" s="202">
        <v>0</v>
      </c>
      <c r="Q635" s="202">
        <v>95</v>
      </c>
      <c r="R635" s="97">
        <v>95</v>
      </c>
    </row>
    <row r="636" spans="1:18" x14ac:dyDescent="0.35">
      <c r="A636" s="97" t="s">
        <v>4213</v>
      </c>
      <c r="B636" s="97" t="s">
        <v>604</v>
      </c>
      <c r="C636" s="97" t="s">
        <v>4214</v>
      </c>
      <c r="D636" s="201">
        <v>0</v>
      </c>
      <c r="E636" s="201">
        <v>6</v>
      </c>
      <c r="F636" s="97">
        <v>6</v>
      </c>
      <c r="G636" s="201">
        <v>0</v>
      </c>
      <c r="H636" s="201">
        <v>12</v>
      </c>
      <c r="I636" s="97">
        <v>12</v>
      </c>
      <c r="J636" s="202">
        <v>0</v>
      </c>
      <c r="K636" s="202">
        <v>12</v>
      </c>
      <c r="L636" s="97">
        <v>12</v>
      </c>
      <c r="M636" s="202">
        <v>0</v>
      </c>
      <c r="N636" s="202">
        <v>6</v>
      </c>
      <c r="O636" s="97">
        <v>6</v>
      </c>
      <c r="P636" s="202">
        <v>0</v>
      </c>
      <c r="Q636" s="202">
        <v>8</v>
      </c>
      <c r="R636" s="97">
        <v>8</v>
      </c>
    </row>
    <row r="637" spans="1:18" x14ac:dyDescent="0.35">
      <c r="A637" s="97" t="s">
        <v>4215</v>
      </c>
      <c r="B637" s="97" t="s">
        <v>605</v>
      </c>
      <c r="C637" s="97" t="s">
        <v>4216</v>
      </c>
      <c r="D637" s="201">
        <v>0</v>
      </c>
      <c r="E637" s="201">
        <v>27</v>
      </c>
      <c r="F637" s="97">
        <v>27</v>
      </c>
      <c r="G637" s="201">
        <v>0</v>
      </c>
      <c r="H637" s="201">
        <v>40</v>
      </c>
      <c r="I637" s="97">
        <v>40</v>
      </c>
      <c r="J637" s="202">
        <v>0</v>
      </c>
      <c r="K637" s="202">
        <v>30</v>
      </c>
      <c r="L637" s="97">
        <v>30</v>
      </c>
      <c r="M637" s="202">
        <v>0</v>
      </c>
      <c r="N637" s="202">
        <v>34</v>
      </c>
      <c r="O637" s="97">
        <v>34</v>
      </c>
      <c r="P637" s="202">
        <v>0</v>
      </c>
      <c r="Q637" s="202">
        <v>33</v>
      </c>
      <c r="R637" s="97">
        <v>33</v>
      </c>
    </row>
    <row r="638" spans="1:18" x14ac:dyDescent="0.35">
      <c r="A638" s="97" t="s">
        <v>4217</v>
      </c>
      <c r="B638" s="97" t="s">
        <v>606</v>
      </c>
      <c r="C638" s="97" t="s">
        <v>4218</v>
      </c>
      <c r="D638" s="201">
        <v>0</v>
      </c>
      <c r="E638" s="201">
        <v>124</v>
      </c>
      <c r="F638" s="97">
        <v>124</v>
      </c>
      <c r="G638" s="201">
        <v>0</v>
      </c>
      <c r="H638" s="201">
        <v>154</v>
      </c>
      <c r="I638" s="97">
        <v>154</v>
      </c>
      <c r="J638" s="202">
        <v>0</v>
      </c>
      <c r="K638" s="202">
        <v>131</v>
      </c>
      <c r="L638" s="97">
        <v>131</v>
      </c>
      <c r="M638" s="202">
        <v>0</v>
      </c>
      <c r="N638" s="202">
        <v>143</v>
      </c>
      <c r="O638" s="97">
        <v>143</v>
      </c>
      <c r="P638" s="202">
        <v>0</v>
      </c>
      <c r="Q638" s="202">
        <v>168</v>
      </c>
      <c r="R638" s="97">
        <v>168</v>
      </c>
    </row>
    <row r="639" spans="1:18" x14ac:dyDescent="0.35">
      <c r="A639" s="97" t="s">
        <v>4219</v>
      </c>
      <c r="B639" s="97" t="s">
        <v>607</v>
      </c>
      <c r="C639" s="97" t="s">
        <v>4220</v>
      </c>
      <c r="D639" s="201">
        <v>0</v>
      </c>
      <c r="E639" s="201">
        <v>19</v>
      </c>
      <c r="F639" s="97">
        <v>19</v>
      </c>
      <c r="G639" s="201">
        <v>0</v>
      </c>
      <c r="H639" s="201">
        <v>15</v>
      </c>
      <c r="I639" s="97">
        <v>15</v>
      </c>
      <c r="J639" s="202">
        <v>0</v>
      </c>
      <c r="K639" s="202">
        <v>12</v>
      </c>
      <c r="L639" s="97">
        <v>12</v>
      </c>
      <c r="M639" s="202">
        <v>0</v>
      </c>
      <c r="N639" s="202">
        <v>21</v>
      </c>
      <c r="O639" s="97">
        <v>21</v>
      </c>
      <c r="P639" s="202">
        <v>0</v>
      </c>
      <c r="Q639" s="202">
        <v>23</v>
      </c>
      <c r="R639" s="97">
        <v>23</v>
      </c>
    </row>
    <row r="640" spans="1:18" x14ac:dyDescent="0.35">
      <c r="A640" s="97" t="s">
        <v>4221</v>
      </c>
      <c r="B640" s="97" t="s">
        <v>608</v>
      </c>
      <c r="C640" s="97" t="s">
        <v>4222</v>
      </c>
      <c r="D640" s="201">
        <v>0</v>
      </c>
      <c r="E640" s="201">
        <v>34</v>
      </c>
      <c r="F640" s="97">
        <v>34</v>
      </c>
      <c r="G640" s="201">
        <v>0</v>
      </c>
      <c r="H640" s="201">
        <v>34</v>
      </c>
      <c r="I640" s="97">
        <v>34</v>
      </c>
      <c r="J640" s="202">
        <v>0</v>
      </c>
      <c r="K640" s="202">
        <v>38</v>
      </c>
      <c r="L640" s="97">
        <v>38</v>
      </c>
      <c r="M640" s="202">
        <v>0</v>
      </c>
      <c r="N640" s="202">
        <v>32</v>
      </c>
      <c r="O640" s="97">
        <v>32</v>
      </c>
      <c r="P640" s="202">
        <v>0</v>
      </c>
      <c r="Q640" s="202">
        <v>47</v>
      </c>
      <c r="R640" s="97">
        <v>47</v>
      </c>
    </row>
    <row r="641" spans="1:18" x14ac:dyDescent="0.35">
      <c r="A641" s="97" t="s">
        <v>4223</v>
      </c>
      <c r="B641" s="97" t="s">
        <v>609</v>
      </c>
      <c r="C641" s="97" t="s">
        <v>2869</v>
      </c>
      <c r="D641" s="201">
        <v>0</v>
      </c>
      <c r="E641" s="201">
        <v>59</v>
      </c>
      <c r="F641" s="97">
        <v>59</v>
      </c>
      <c r="G641" s="201">
        <v>0</v>
      </c>
      <c r="H641" s="201">
        <v>53</v>
      </c>
      <c r="I641" s="97">
        <v>53</v>
      </c>
      <c r="J641" s="202">
        <v>0</v>
      </c>
      <c r="K641" s="202">
        <v>53</v>
      </c>
      <c r="L641" s="97">
        <v>53</v>
      </c>
      <c r="M641" s="202">
        <v>0</v>
      </c>
      <c r="N641" s="202">
        <v>42</v>
      </c>
      <c r="O641" s="97">
        <v>42</v>
      </c>
      <c r="P641" s="202">
        <v>0</v>
      </c>
      <c r="Q641" s="202">
        <v>47</v>
      </c>
      <c r="R641" s="97">
        <v>47</v>
      </c>
    </row>
    <row r="642" spans="1:18" x14ac:dyDescent="0.35">
      <c r="A642" s="97" t="s">
        <v>4224</v>
      </c>
      <c r="B642" s="97" t="s">
        <v>610</v>
      </c>
      <c r="C642" s="97" t="s">
        <v>4225</v>
      </c>
      <c r="D642" s="201">
        <v>0</v>
      </c>
      <c r="E642" s="201">
        <v>201</v>
      </c>
      <c r="F642" s="97">
        <v>201</v>
      </c>
      <c r="G642" s="201">
        <v>0</v>
      </c>
      <c r="H642" s="201">
        <v>225</v>
      </c>
      <c r="I642" s="97">
        <v>225</v>
      </c>
      <c r="J642" s="202">
        <v>0</v>
      </c>
      <c r="K642" s="202">
        <v>198</v>
      </c>
      <c r="L642" s="97">
        <v>198</v>
      </c>
      <c r="M642" s="202">
        <v>0</v>
      </c>
      <c r="N642" s="202">
        <v>201</v>
      </c>
      <c r="O642" s="97">
        <v>201</v>
      </c>
      <c r="P642" s="202">
        <v>0</v>
      </c>
      <c r="Q642" s="202">
        <v>224</v>
      </c>
      <c r="R642" s="97">
        <v>224</v>
      </c>
    </row>
    <row r="643" spans="1:18" x14ac:dyDescent="0.35">
      <c r="A643" s="97" t="s">
        <v>4226</v>
      </c>
      <c r="B643" s="97" t="s">
        <v>611</v>
      </c>
      <c r="C643" s="97" t="s">
        <v>4227</v>
      </c>
      <c r="D643" s="201">
        <v>0</v>
      </c>
      <c r="E643" s="201">
        <v>26</v>
      </c>
      <c r="F643" s="97">
        <v>26</v>
      </c>
      <c r="G643" s="201">
        <v>0</v>
      </c>
      <c r="H643" s="201">
        <v>37</v>
      </c>
      <c r="I643" s="97">
        <v>37</v>
      </c>
      <c r="J643" s="202">
        <v>0</v>
      </c>
      <c r="K643" s="202">
        <v>21</v>
      </c>
      <c r="L643" s="97">
        <v>21</v>
      </c>
      <c r="M643" s="202">
        <v>0</v>
      </c>
      <c r="N643" s="202">
        <v>21</v>
      </c>
      <c r="O643" s="97">
        <v>21</v>
      </c>
      <c r="P643" s="202">
        <v>0</v>
      </c>
      <c r="Q643" s="202">
        <v>27</v>
      </c>
      <c r="R643" s="97">
        <v>27</v>
      </c>
    </row>
    <row r="644" spans="1:18" x14ac:dyDescent="0.35">
      <c r="A644" s="97" t="s">
        <v>4228</v>
      </c>
      <c r="B644" s="97" t="s">
        <v>612</v>
      </c>
      <c r="C644" s="97" t="s">
        <v>4229</v>
      </c>
      <c r="D644" s="201">
        <v>0</v>
      </c>
      <c r="E644" s="201">
        <v>53</v>
      </c>
      <c r="F644" s="97">
        <v>53</v>
      </c>
      <c r="G644" s="201">
        <v>0</v>
      </c>
      <c r="H644" s="201">
        <v>52</v>
      </c>
      <c r="I644" s="97">
        <v>52</v>
      </c>
      <c r="J644" s="202">
        <v>0</v>
      </c>
      <c r="K644" s="202">
        <v>35</v>
      </c>
      <c r="L644" s="97">
        <v>35</v>
      </c>
      <c r="M644" s="202">
        <v>0</v>
      </c>
      <c r="N644" s="202">
        <v>48</v>
      </c>
      <c r="O644" s="97">
        <v>48</v>
      </c>
      <c r="P644" s="202">
        <v>0</v>
      </c>
      <c r="Q644" s="202">
        <v>46</v>
      </c>
      <c r="R644" s="97">
        <v>46</v>
      </c>
    </row>
    <row r="645" spans="1:18" x14ac:dyDescent="0.35">
      <c r="A645" s="97" t="s">
        <v>4230</v>
      </c>
      <c r="B645" s="97" t="s">
        <v>613</v>
      </c>
      <c r="C645" s="97" t="s">
        <v>4231</v>
      </c>
      <c r="D645" s="201">
        <v>0</v>
      </c>
      <c r="E645" s="201">
        <v>38</v>
      </c>
      <c r="F645" s="97">
        <v>38</v>
      </c>
      <c r="G645" s="201">
        <v>0</v>
      </c>
      <c r="H645" s="201">
        <v>30</v>
      </c>
      <c r="I645" s="97">
        <v>30</v>
      </c>
      <c r="J645" s="202">
        <v>0</v>
      </c>
      <c r="K645" s="202">
        <v>30</v>
      </c>
      <c r="L645" s="97">
        <v>30</v>
      </c>
      <c r="M645" s="202">
        <v>0</v>
      </c>
      <c r="N645" s="202">
        <v>30</v>
      </c>
      <c r="O645" s="97">
        <v>30</v>
      </c>
      <c r="P645" s="202">
        <v>0</v>
      </c>
      <c r="Q645" s="202">
        <v>43</v>
      </c>
      <c r="R645" s="97">
        <v>43</v>
      </c>
    </row>
    <row r="646" spans="1:18" x14ac:dyDescent="0.35">
      <c r="A646" s="97" t="s">
        <v>4232</v>
      </c>
      <c r="B646" s="97" t="s">
        <v>614</v>
      </c>
      <c r="C646" s="97" t="s">
        <v>4233</v>
      </c>
      <c r="D646" s="201">
        <v>0</v>
      </c>
      <c r="E646" s="201">
        <v>44</v>
      </c>
      <c r="F646" s="97">
        <v>44</v>
      </c>
      <c r="G646" s="201">
        <v>0</v>
      </c>
      <c r="H646" s="201">
        <v>30</v>
      </c>
      <c r="I646" s="97">
        <v>30</v>
      </c>
      <c r="J646" s="202">
        <v>0</v>
      </c>
      <c r="K646" s="202">
        <v>36</v>
      </c>
      <c r="L646" s="97">
        <v>36</v>
      </c>
      <c r="M646" s="202">
        <v>0</v>
      </c>
      <c r="N646" s="202">
        <v>27</v>
      </c>
      <c r="O646" s="97">
        <v>27</v>
      </c>
      <c r="P646" s="202">
        <v>0</v>
      </c>
      <c r="Q646" s="202">
        <v>37</v>
      </c>
      <c r="R646" s="97">
        <v>37</v>
      </c>
    </row>
    <row r="647" spans="1:18" x14ac:dyDescent="0.35">
      <c r="A647" s="97" t="s">
        <v>4234</v>
      </c>
      <c r="B647" s="97" t="s">
        <v>615</v>
      </c>
      <c r="C647" s="97" t="s">
        <v>4235</v>
      </c>
      <c r="D647" s="201">
        <v>0</v>
      </c>
      <c r="E647" s="201">
        <v>31</v>
      </c>
      <c r="F647" s="97">
        <v>31</v>
      </c>
      <c r="G647" s="201">
        <v>0</v>
      </c>
      <c r="H647" s="201">
        <v>29</v>
      </c>
      <c r="I647" s="97">
        <v>29</v>
      </c>
      <c r="J647" s="202">
        <v>0</v>
      </c>
      <c r="K647" s="202">
        <v>25</v>
      </c>
      <c r="L647" s="97">
        <v>25</v>
      </c>
      <c r="M647" s="202">
        <v>0</v>
      </c>
      <c r="N647" s="202">
        <v>41</v>
      </c>
      <c r="O647" s="97">
        <v>41</v>
      </c>
      <c r="P647" s="202">
        <v>0</v>
      </c>
      <c r="Q647" s="202">
        <v>42</v>
      </c>
      <c r="R647" s="97">
        <v>42</v>
      </c>
    </row>
    <row r="648" spans="1:18" x14ac:dyDescent="0.35">
      <c r="A648" s="97" t="s">
        <v>4236</v>
      </c>
      <c r="B648" s="97" t="s">
        <v>616</v>
      </c>
      <c r="C648" s="97" t="s">
        <v>4237</v>
      </c>
      <c r="D648" s="201">
        <v>0</v>
      </c>
      <c r="E648" s="201">
        <v>75</v>
      </c>
      <c r="F648" s="97">
        <v>75</v>
      </c>
      <c r="G648" s="201">
        <v>0</v>
      </c>
      <c r="H648" s="201">
        <v>60</v>
      </c>
      <c r="I648" s="97">
        <v>60</v>
      </c>
      <c r="J648" s="202">
        <v>0</v>
      </c>
      <c r="K648" s="202">
        <v>64</v>
      </c>
      <c r="L648" s="97">
        <v>64</v>
      </c>
      <c r="M648" s="202">
        <v>0</v>
      </c>
      <c r="N648" s="202">
        <v>72</v>
      </c>
      <c r="O648" s="97">
        <v>72</v>
      </c>
      <c r="P648" s="202">
        <v>0</v>
      </c>
      <c r="Q648" s="202">
        <v>59</v>
      </c>
      <c r="R648" s="97">
        <v>59</v>
      </c>
    </row>
    <row r="649" spans="1:18" x14ac:dyDescent="0.35">
      <c r="A649" s="97" t="s">
        <v>4238</v>
      </c>
      <c r="B649" s="97" t="s">
        <v>617</v>
      </c>
      <c r="C649" s="97" t="s">
        <v>4239</v>
      </c>
      <c r="D649" s="201">
        <v>0</v>
      </c>
      <c r="E649" s="201">
        <v>56</v>
      </c>
      <c r="F649" s="97">
        <v>56</v>
      </c>
      <c r="G649" s="201">
        <v>0</v>
      </c>
      <c r="H649" s="201">
        <v>72</v>
      </c>
      <c r="I649" s="97">
        <v>72</v>
      </c>
      <c r="J649" s="202">
        <v>0</v>
      </c>
      <c r="K649" s="202">
        <v>56</v>
      </c>
      <c r="L649" s="97">
        <v>56</v>
      </c>
      <c r="M649" s="202">
        <v>0</v>
      </c>
      <c r="N649" s="202">
        <v>52</v>
      </c>
      <c r="O649" s="97">
        <v>52</v>
      </c>
      <c r="P649" s="202">
        <v>0</v>
      </c>
      <c r="Q649" s="202">
        <v>66</v>
      </c>
      <c r="R649" s="97">
        <v>66</v>
      </c>
    </row>
    <row r="650" spans="1:18" x14ac:dyDescent="0.35">
      <c r="A650" s="97" t="s">
        <v>4240</v>
      </c>
      <c r="B650" s="97" t="s">
        <v>618</v>
      </c>
      <c r="C650" s="97" t="s">
        <v>4241</v>
      </c>
      <c r="D650" s="201">
        <v>0</v>
      </c>
      <c r="E650" s="201">
        <v>21</v>
      </c>
      <c r="F650" s="97">
        <v>21</v>
      </c>
      <c r="G650" s="201">
        <v>0</v>
      </c>
      <c r="H650" s="201">
        <v>18</v>
      </c>
      <c r="I650" s="97">
        <v>18</v>
      </c>
      <c r="J650" s="202">
        <v>0</v>
      </c>
      <c r="K650" s="202">
        <v>22</v>
      </c>
      <c r="L650" s="97">
        <v>22</v>
      </c>
      <c r="M650" s="202">
        <v>0</v>
      </c>
      <c r="N650" s="202">
        <v>23</v>
      </c>
      <c r="O650" s="97">
        <v>23</v>
      </c>
      <c r="P650" s="202">
        <v>0</v>
      </c>
      <c r="Q650" s="202">
        <v>33</v>
      </c>
      <c r="R650" s="97">
        <v>33</v>
      </c>
    </row>
    <row r="651" spans="1:18" x14ac:dyDescent="0.35">
      <c r="A651" s="97" t="s">
        <v>4242</v>
      </c>
      <c r="B651" s="97" t="s">
        <v>619</v>
      </c>
      <c r="C651" s="97" t="s">
        <v>4243</v>
      </c>
      <c r="D651" s="201">
        <v>0</v>
      </c>
      <c r="E651" s="201">
        <v>138</v>
      </c>
      <c r="F651" s="97">
        <v>138</v>
      </c>
      <c r="G651" s="201">
        <v>0</v>
      </c>
      <c r="H651" s="201">
        <v>148</v>
      </c>
      <c r="I651" s="97">
        <v>148</v>
      </c>
      <c r="J651" s="202">
        <v>0</v>
      </c>
      <c r="K651" s="202">
        <v>150</v>
      </c>
      <c r="L651" s="97">
        <v>150</v>
      </c>
      <c r="M651" s="202">
        <v>0</v>
      </c>
      <c r="N651" s="202">
        <v>168</v>
      </c>
      <c r="O651" s="97">
        <v>168</v>
      </c>
      <c r="P651" s="202">
        <v>0</v>
      </c>
      <c r="Q651" s="202">
        <v>169</v>
      </c>
      <c r="R651" s="97">
        <v>169</v>
      </c>
    </row>
    <row r="652" spans="1:18" x14ac:dyDescent="0.35">
      <c r="A652" s="97" t="s">
        <v>4244</v>
      </c>
      <c r="B652" s="97" t="s">
        <v>620</v>
      </c>
      <c r="C652" s="97" t="s">
        <v>4245</v>
      </c>
      <c r="D652" s="201">
        <v>0</v>
      </c>
      <c r="E652" s="201">
        <v>5</v>
      </c>
      <c r="F652" s="97">
        <v>5</v>
      </c>
      <c r="G652" s="201">
        <v>0</v>
      </c>
      <c r="H652" s="201">
        <v>5</v>
      </c>
      <c r="I652" s="97">
        <v>5</v>
      </c>
      <c r="J652" s="202">
        <v>0</v>
      </c>
      <c r="K652" s="202">
        <v>6</v>
      </c>
      <c r="L652" s="97">
        <v>6</v>
      </c>
      <c r="M652" s="202">
        <v>0</v>
      </c>
      <c r="N652" s="202">
        <v>5</v>
      </c>
      <c r="O652" s="97">
        <v>5</v>
      </c>
      <c r="P652" s="202">
        <v>0</v>
      </c>
      <c r="Q652" s="202">
        <v>6</v>
      </c>
      <c r="R652" s="97">
        <v>6</v>
      </c>
    </row>
    <row r="653" spans="1:18" x14ac:dyDescent="0.35">
      <c r="A653" s="97" t="s">
        <v>4246</v>
      </c>
      <c r="B653" s="97" t="s">
        <v>621</v>
      </c>
      <c r="C653" s="97" t="s">
        <v>4247</v>
      </c>
      <c r="D653" s="201">
        <v>0</v>
      </c>
      <c r="E653" s="201">
        <v>41</v>
      </c>
      <c r="F653" s="97">
        <v>41</v>
      </c>
      <c r="G653" s="201">
        <v>0</v>
      </c>
      <c r="H653" s="201">
        <v>38</v>
      </c>
      <c r="I653" s="97">
        <v>38</v>
      </c>
      <c r="J653" s="202">
        <v>37</v>
      </c>
      <c r="K653" s="202">
        <v>0</v>
      </c>
      <c r="L653" s="97">
        <v>37</v>
      </c>
      <c r="M653" s="202">
        <v>0</v>
      </c>
      <c r="N653" s="202">
        <v>36</v>
      </c>
      <c r="O653" s="97">
        <v>36</v>
      </c>
      <c r="P653" s="202">
        <v>0</v>
      </c>
      <c r="Q653" s="202">
        <v>38</v>
      </c>
      <c r="R653" s="97">
        <v>38</v>
      </c>
    </row>
    <row r="654" spans="1:18" x14ac:dyDescent="0.35">
      <c r="A654" s="97" t="s">
        <v>4248</v>
      </c>
      <c r="B654" s="97" t="s">
        <v>622</v>
      </c>
      <c r="C654" s="97" t="s">
        <v>4249</v>
      </c>
      <c r="D654" s="201">
        <v>0</v>
      </c>
      <c r="E654" s="201">
        <v>59</v>
      </c>
      <c r="F654" s="97">
        <v>59</v>
      </c>
      <c r="G654" s="201">
        <v>0</v>
      </c>
      <c r="H654" s="201">
        <v>70</v>
      </c>
      <c r="I654" s="97">
        <v>70</v>
      </c>
      <c r="J654" s="202">
        <v>0</v>
      </c>
      <c r="K654" s="202">
        <v>57</v>
      </c>
      <c r="L654" s="97">
        <v>57</v>
      </c>
      <c r="M654" s="202">
        <v>0</v>
      </c>
      <c r="N654" s="202">
        <v>51</v>
      </c>
      <c r="O654" s="97">
        <v>51</v>
      </c>
      <c r="P654" s="202">
        <v>0</v>
      </c>
      <c r="Q654" s="202">
        <v>68</v>
      </c>
      <c r="R654" s="97">
        <v>68</v>
      </c>
    </row>
    <row r="655" spans="1:18" x14ac:dyDescent="0.35">
      <c r="A655" s="97" t="s">
        <v>4250</v>
      </c>
      <c r="B655" s="97" t="s">
        <v>623</v>
      </c>
      <c r="C655" s="97" t="s">
        <v>4251</v>
      </c>
      <c r="D655" s="201">
        <v>0</v>
      </c>
      <c r="E655" s="201">
        <v>37</v>
      </c>
      <c r="F655" s="97">
        <v>37</v>
      </c>
      <c r="G655" s="201">
        <v>0</v>
      </c>
      <c r="H655" s="201">
        <v>64</v>
      </c>
      <c r="I655" s="97">
        <v>64</v>
      </c>
      <c r="J655" s="202">
        <v>0</v>
      </c>
      <c r="K655" s="202">
        <v>45</v>
      </c>
      <c r="L655" s="97">
        <v>45</v>
      </c>
      <c r="M655" s="202">
        <v>0</v>
      </c>
      <c r="N655" s="202">
        <v>48</v>
      </c>
      <c r="O655" s="97">
        <v>48</v>
      </c>
      <c r="P655" s="202">
        <v>0</v>
      </c>
      <c r="Q655" s="202">
        <v>41</v>
      </c>
      <c r="R655" s="97">
        <v>41</v>
      </c>
    </row>
    <row r="656" spans="1:18" x14ac:dyDescent="0.35">
      <c r="A656" s="97" t="s">
        <v>4252</v>
      </c>
      <c r="B656" s="97" t="s">
        <v>624</v>
      </c>
      <c r="C656" s="97" t="s">
        <v>4253</v>
      </c>
      <c r="D656" s="201">
        <v>0</v>
      </c>
      <c r="E656" s="201">
        <v>132</v>
      </c>
      <c r="F656" s="97">
        <v>132</v>
      </c>
      <c r="G656" s="201">
        <v>0</v>
      </c>
      <c r="H656" s="201">
        <v>128</v>
      </c>
      <c r="I656" s="97">
        <v>128</v>
      </c>
      <c r="J656" s="202">
        <v>0</v>
      </c>
      <c r="K656" s="202">
        <v>133</v>
      </c>
      <c r="L656" s="97">
        <v>133</v>
      </c>
      <c r="M656" s="202">
        <v>0</v>
      </c>
      <c r="N656" s="202">
        <v>138</v>
      </c>
      <c r="O656" s="97">
        <v>138</v>
      </c>
      <c r="P656" s="202">
        <v>0</v>
      </c>
      <c r="Q656" s="202">
        <v>137</v>
      </c>
      <c r="R656" s="97">
        <v>137</v>
      </c>
    </row>
    <row r="657" spans="1:18" x14ac:dyDescent="0.35">
      <c r="A657" s="97" t="s">
        <v>4254</v>
      </c>
      <c r="B657" s="97" t="s">
        <v>625</v>
      </c>
      <c r="C657" s="97" t="s">
        <v>2885</v>
      </c>
      <c r="D657" s="201">
        <v>0</v>
      </c>
      <c r="E657" s="201">
        <v>58</v>
      </c>
      <c r="F657" s="97">
        <v>58</v>
      </c>
      <c r="G657" s="201">
        <v>0</v>
      </c>
      <c r="H657" s="201">
        <v>47</v>
      </c>
      <c r="I657" s="97">
        <v>47</v>
      </c>
      <c r="J657" s="202">
        <v>0</v>
      </c>
      <c r="K657" s="202">
        <v>50</v>
      </c>
      <c r="L657" s="97">
        <v>50</v>
      </c>
      <c r="M657" s="202">
        <v>0</v>
      </c>
      <c r="N657" s="202">
        <v>63</v>
      </c>
      <c r="O657" s="97">
        <v>63</v>
      </c>
      <c r="P657" s="202">
        <v>0</v>
      </c>
      <c r="Q657" s="202">
        <v>57</v>
      </c>
      <c r="R657" s="97">
        <v>57</v>
      </c>
    </row>
    <row r="658" spans="1:18" x14ac:dyDescent="0.35">
      <c r="A658" s="97" t="s">
        <v>4255</v>
      </c>
      <c r="B658" s="97" t="s">
        <v>626</v>
      </c>
      <c r="C658" s="97" t="s">
        <v>4256</v>
      </c>
      <c r="D658" s="201">
        <v>0</v>
      </c>
      <c r="E658" s="201">
        <v>69</v>
      </c>
      <c r="F658" s="97">
        <v>69</v>
      </c>
      <c r="G658" s="201">
        <v>0</v>
      </c>
      <c r="H658" s="201">
        <v>63</v>
      </c>
      <c r="I658" s="97">
        <v>63</v>
      </c>
      <c r="J658" s="202">
        <v>0</v>
      </c>
      <c r="K658" s="202">
        <v>56</v>
      </c>
      <c r="L658" s="97">
        <v>56</v>
      </c>
      <c r="M658" s="202">
        <v>0</v>
      </c>
      <c r="N658" s="202">
        <v>52</v>
      </c>
      <c r="O658" s="97">
        <v>52</v>
      </c>
      <c r="P658" s="202">
        <v>0</v>
      </c>
      <c r="Q658" s="202">
        <v>76</v>
      </c>
      <c r="R658" s="97">
        <v>76</v>
      </c>
    </row>
    <row r="659" spans="1:18" x14ac:dyDescent="0.35">
      <c r="A659" s="97" t="s">
        <v>4257</v>
      </c>
      <c r="B659" s="97" t="s">
        <v>627</v>
      </c>
      <c r="C659" s="97" t="s">
        <v>4258</v>
      </c>
      <c r="D659" s="201">
        <v>0</v>
      </c>
      <c r="E659" s="201">
        <v>57</v>
      </c>
      <c r="F659" s="97">
        <v>57</v>
      </c>
      <c r="G659" s="201">
        <v>0</v>
      </c>
      <c r="H659" s="201">
        <v>55</v>
      </c>
      <c r="I659" s="97">
        <v>55</v>
      </c>
      <c r="J659" s="202">
        <v>0</v>
      </c>
      <c r="K659" s="202">
        <v>52</v>
      </c>
      <c r="L659" s="97">
        <v>52</v>
      </c>
      <c r="M659" s="202">
        <v>0</v>
      </c>
      <c r="N659" s="202">
        <v>43</v>
      </c>
      <c r="O659" s="97">
        <v>43</v>
      </c>
      <c r="P659" s="202">
        <v>0</v>
      </c>
      <c r="Q659" s="202">
        <v>40</v>
      </c>
      <c r="R659" s="97">
        <v>40</v>
      </c>
    </row>
    <row r="660" spans="1:18" x14ac:dyDescent="0.35">
      <c r="A660" s="97" t="s">
        <v>4259</v>
      </c>
      <c r="B660" s="97" t="s">
        <v>628</v>
      </c>
      <c r="C660" s="97" t="s">
        <v>4260</v>
      </c>
      <c r="D660" s="201">
        <v>0</v>
      </c>
      <c r="E660" s="201">
        <v>148</v>
      </c>
      <c r="F660" s="97">
        <v>148</v>
      </c>
      <c r="G660" s="201">
        <v>0</v>
      </c>
      <c r="H660" s="201">
        <v>152</v>
      </c>
      <c r="I660" s="97">
        <v>152</v>
      </c>
      <c r="J660" s="202">
        <v>0</v>
      </c>
      <c r="K660" s="202">
        <v>132</v>
      </c>
      <c r="L660" s="97">
        <v>132</v>
      </c>
      <c r="M660" s="202">
        <v>0</v>
      </c>
      <c r="N660" s="202">
        <v>137</v>
      </c>
      <c r="O660" s="97">
        <v>137</v>
      </c>
      <c r="P660" s="202">
        <v>0</v>
      </c>
      <c r="Q660" s="202">
        <v>135</v>
      </c>
      <c r="R660" s="97">
        <v>135</v>
      </c>
    </row>
    <row r="661" spans="1:18" x14ac:dyDescent="0.35">
      <c r="A661" s="97" t="s">
        <v>4261</v>
      </c>
      <c r="B661" s="97" t="s">
        <v>629</v>
      </c>
      <c r="C661" s="97" t="s">
        <v>4262</v>
      </c>
      <c r="D661" s="201">
        <v>0</v>
      </c>
      <c r="E661" s="201">
        <v>115</v>
      </c>
      <c r="F661" s="97">
        <v>115</v>
      </c>
      <c r="G661" s="201">
        <v>0</v>
      </c>
      <c r="H661" s="201">
        <v>138</v>
      </c>
      <c r="I661" s="97">
        <v>138</v>
      </c>
      <c r="J661" s="202">
        <v>0</v>
      </c>
      <c r="K661" s="202">
        <v>127</v>
      </c>
      <c r="L661" s="97">
        <v>127</v>
      </c>
      <c r="M661" s="202">
        <v>0</v>
      </c>
      <c r="N661" s="202">
        <v>139</v>
      </c>
      <c r="O661" s="97">
        <v>139</v>
      </c>
      <c r="P661" s="202">
        <v>0</v>
      </c>
      <c r="Q661" s="202">
        <v>155</v>
      </c>
      <c r="R661" s="97">
        <v>155</v>
      </c>
    </row>
    <row r="662" spans="1:18" x14ac:dyDescent="0.35">
      <c r="A662" s="97" t="s">
        <v>4263</v>
      </c>
      <c r="B662" s="97" t="s">
        <v>630</v>
      </c>
      <c r="C662" s="97" t="s">
        <v>4264</v>
      </c>
      <c r="D662" s="201">
        <v>0</v>
      </c>
      <c r="E662" s="201">
        <v>53</v>
      </c>
      <c r="F662" s="97">
        <v>53</v>
      </c>
      <c r="G662" s="201">
        <v>0</v>
      </c>
      <c r="H662" s="201">
        <v>61</v>
      </c>
      <c r="I662" s="97">
        <v>61</v>
      </c>
      <c r="J662" s="202">
        <v>0</v>
      </c>
      <c r="K662" s="202">
        <v>66</v>
      </c>
      <c r="L662" s="97">
        <v>66</v>
      </c>
      <c r="M662" s="202">
        <v>0</v>
      </c>
      <c r="N662" s="202">
        <v>73</v>
      </c>
      <c r="O662" s="97">
        <v>73</v>
      </c>
      <c r="P662" s="202">
        <v>0</v>
      </c>
      <c r="Q662" s="202">
        <v>75</v>
      </c>
      <c r="R662" s="97">
        <v>75</v>
      </c>
    </row>
    <row r="663" spans="1:18" x14ac:dyDescent="0.35">
      <c r="A663" s="97" t="s">
        <v>4265</v>
      </c>
      <c r="B663" s="97" t="s">
        <v>631</v>
      </c>
      <c r="C663" s="97" t="s">
        <v>4266</v>
      </c>
      <c r="D663" s="201">
        <v>0</v>
      </c>
      <c r="E663" s="201">
        <v>89</v>
      </c>
      <c r="F663" s="97">
        <v>89</v>
      </c>
      <c r="G663" s="201">
        <v>0</v>
      </c>
      <c r="H663" s="201">
        <v>58</v>
      </c>
      <c r="I663" s="97">
        <v>58</v>
      </c>
      <c r="J663" s="202">
        <v>0</v>
      </c>
      <c r="K663" s="202">
        <v>73</v>
      </c>
      <c r="L663" s="97">
        <v>73</v>
      </c>
      <c r="M663" s="202">
        <v>0</v>
      </c>
      <c r="N663" s="202">
        <v>63</v>
      </c>
      <c r="O663" s="97">
        <v>63</v>
      </c>
      <c r="P663" s="202">
        <v>0</v>
      </c>
      <c r="Q663" s="202">
        <v>76</v>
      </c>
      <c r="R663" s="97">
        <v>76</v>
      </c>
    </row>
    <row r="664" spans="1:18" x14ac:dyDescent="0.35">
      <c r="A664" s="97" t="s">
        <v>4267</v>
      </c>
      <c r="B664" s="97" t="s">
        <v>632</v>
      </c>
      <c r="C664" s="97" t="s">
        <v>4268</v>
      </c>
      <c r="D664" s="201">
        <v>0</v>
      </c>
      <c r="E664" s="201">
        <v>73</v>
      </c>
      <c r="F664" s="97">
        <v>73</v>
      </c>
      <c r="G664" s="201">
        <v>0</v>
      </c>
      <c r="H664" s="201">
        <v>65</v>
      </c>
      <c r="I664" s="97">
        <v>65</v>
      </c>
      <c r="J664" s="202">
        <v>0</v>
      </c>
      <c r="K664" s="202">
        <v>71</v>
      </c>
      <c r="L664" s="97">
        <v>71</v>
      </c>
      <c r="M664" s="202">
        <v>0</v>
      </c>
      <c r="N664" s="202">
        <v>74</v>
      </c>
      <c r="O664" s="97">
        <v>74</v>
      </c>
      <c r="P664" s="202">
        <v>0</v>
      </c>
      <c r="Q664" s="202">
        <v>76</v>
      </c>
      <c r="R664" s="97">
        <v>76</v>
      </c>
    </row>
    <row r="665" spans="1:18" x14ac:dyDescent="0.35">
      <c r="A665" s="97" t="s">
        <v>4269</v>
      </c>
      <c r="B665" s="97" t="s">
        <v>633</v>
      </c>
      <c r="C665" s="97" t="s">
        <v>4270</v>
      </c>
      <c r="D665" s="201">
        <v>0</v>
      </c>
      <c r="E665" s="201">
        <v>82</v>
      </c>
      <c r="F665" s="97">
        <v>82</v>
      </c>
      <c r="G665" s="201">
        <v>0</v>
      </c>
      <c r="H665" s="201">
        <v>59</v>
      </c>
      <c r="I665" s="97">
        <v>59</v>
      </c>
      <c r="J665" s="202">
        <v>0</v>
      </c>
      <c r="K665" s="202">
        <v>59</v>
      </c>
      <c r="L665" s="97">
        <v>59</v>
      </c>
      <c r="M665" s="202">
        <v>0</v>
      </c>
      <c r="N665" s="202">
        <v>62</v>
      </c>
      <c r="O665" s="97">
        <v>62</v>
      </c>
      <c r="P665" s="202">
        <v>0</v>
      </c>
      <c r="Q665" s="202">
        <v>86</v>
      </c>
      <c r="R665" s="97">
        <v>86</v>
      </c>
    </row>
    <row r="666" spans="1:18" x14ac:dyDescent="0.35">
      <c r="A666" s="97" t="s">
        <v>4271</v>
      </c>
      <c r="B666" s="97" t="s">
        <v>634</v>
      </c>
      <c r="C666" s="97" t="s">
        <v>4272</v>
      </c>
      <c r="D666" s="201">
        <v>0</v>
      </c>
      <c r="E666" s="201">
        <v>54</v>
      </c>
      <c r="F666" s="97">
        <v>54</v>
      </c>
      <c r="G666" s="201">
        <v>0</v>
      </c>
      <c r="H666" s="201">
        <v>53</v>
      </c>
      <c r="I666" s="97">
        <v>53</v>
      </c>
      <c r="J666" s="202">
        <v>0</v>
      </c>
      <c r="K666" s="202">
        <v>48</v>
      </c>
      <c r="L666" s="97">
        <v>48</v>
      </c>
      <c r="M666" s="202">
        <v>0</v>
      </c>
      <c r="N666" s="202">
        <v>50</v>
      </c>
      <c r="O666" s="97">
        <v>50</v>
      </c>
      <c r="P666" s="202">
        <v>0</v>
      </c>
      <c r="Q666" s="202">
        <v>59</v>
      </c>
      <c r="R666" s="97">
        <v>59</v>
      </c>
    </row>
    <row r="667" spans="1:18" x14ac:dyDescent="0.35">
      <c r="A667" s="97" t="s">
        <v>4273</v>
      </c>
      <c r="B667" s="97" t="s">
        <v>635</v>
      </c>
      <c r="C667" s="97" t="s">
        <v>4274</v>
      </c>
      <c r="D667" s="201">
        <v>0</v>
      </c>
      <c r="E667" s="201">
        <v>206</v>
      </c>
      <c r="F667" s="97">
        <v>206</v>
      </c>
      <c r="G667" s="201">
        <v>0</v>
      </c>
      <c r="H667" s="201">
        <v>208</v>
      </c>
      <c r="I667" s="97">
        <v>208</v>
      </c>
      <c r="J667" s="202">
        <v>0</v>
      </c>
      <c r="K667" s="202">
        <v>199</v>
      </c>
      <c r="L667" s="97">
        <v>199</v>
      </c>
      <c r="M667" s="202">
        <v>0</v>
      </c>
      <c r="N667" s="202">
        <v>177</v>
      </c>
      <c r="O667" s="97">
        <v>177</v>
      </c>
      <c r="P667" s="202">
        <v>0</v>
      </c>
      <c r="Q667" s="202">
        <v>176</v>
      </c>
      <c r="R667" s="97">
        <v>176</v>
      </c>
    </row>
    <row r="668" spans="1:18" x14ac:dyDescent="0.35">
      <c r="A668" s="97" t="s">
        <v>4275</v>
      </c>
      <c r="B668" s="97" t="s">
        <v>636</v>
      </c>
      <c r="C668" s="97" t="s">
        <v>4276</v>
      </c>
      <c r="D668" s="201">
        <v>0</v>
      </c>
      <c r="E668" s="201">
        <v>243</v>
      </c>
      <c r="F668" s="97">
        <v>243</v>
      </c>
      <c r="G668" s="201">
        <v>0</v>
      </c>
      <c r="H668" s="201">
        <v>267</v>
      </c>
      <c r="I668" s="97">
        <v>267</v>
      </c>
      <c r="J668" s="202">
        <v>0</v>
      </c>
      <c r="K668" s="202">
        <v>250</v>
      </c>
      <c r="L668" s="97">
        <v>250</v>
      </c>
      <c r="M668" s="202">
        <v>0</v>
      </c>
      <c r="N668" s="202">
        <v>274</v>
      </c>
      <c r="O668" s="97">
        <v>274</v>
      </c>
      <c r="P668" s="202">
        <v>0</v>
      </c>
      <c r="Q668" s="202">
        <v>237</v>
      </c>
      <c r="R668" s="97">
        <v>237</v>
      </c>
    </row>
    <row r="669" spans="1:18" x14ac:dyDescent="0.35">
      <c r="A669" s="97" t="s">
        <v>4277</v>
      </c>
      <c r="B669" s="97" t="s">
        <v>637</v>
      </c>
      <c r="C669" s="97" t="s">
        <v>4278</v>
      </c>
      <c r="D669" s="201">
        <v>0</v>
      </c>
      <c r="E669" s="201">
        <v>123</v>
      </c>
      <c r="F669" s="97">
        <v>123</v>
      </c>
      <c r="G669" s="201">
        <v>0</v>
      </c>
      <c r="H669" s="201">
        <v>108</v>
      </c>
      <c r="I669" s="97">
        <v>108</v>
      </c>
      <c r="J669" s="202">
        <v>0</v>
      </c>
      <c r="K669" s="202">
        <v>107</v>
      </c>
      <c r="L669" s="97">
        <v>107</v>
      </c>
      <c r="M669" s="202">
        <v>0</v>
      </c>
      <c r="N669" s="202">
        <v>118</v>
      </c>
      <c r="O669" s="97">
        <v>118</v>
      </c>
      <c r="P669" s="202">
        <v>0</v>
      </c>
      <c r="Q669" s="202">
        <v>102</v>
      </c>
      <c r="R669" s="97">
        <v>102</v>
      </c>
    </row>
    <row r="670" spans="1:18" x14ac:dyDescent="0.35">
      <c r="A670" s="97" t="s">
        <v>4279</v>
      </c>
      <c r="B670" s="97" t="s">
        <v>638</v>
      </c>
      <c r="C670" s="97" t="s">
        <v>4280</v>
      </c>
      <c r="D670" s="201">
        <v>0</v>
      </c>
      <c r="E670" s="201">
        <v>151</v>
      </c>
      <c r="F670" s="97">
        <v>151</v>
      </c>
      <c r="G670" s="201">
        <v>0</v>
      </c>
      <c r="H670" s="201">
        <v>163</v>
      </c>
      <c r="I670" s="97">
        <v>163</v>
      </c>
      <c r="J670" s="202">
        <v>0</v>
      </c>
      <c r="K670" s="202">
        <v>156</v>
      </c>
      <c r="L670" s="97">
        <v>156</v>
      </c>
      <c r="M670" s="202">
        <v>0</v>
      </c>
      <c r="N670" s="202">
        <v>125</v>
      </c>
      <c r="O670" s="97">
        <v>125</v>
      </c>
      <c r="P670" s="202">
        <v>0</v>
      </c>
      <c r="Q670" s="202">
        <v>187</v>
      </c>
      <c r="R670" s="97">
        <v>187</v>
      </c>
    </row>
    <row r="671" spans="1:18" x14ac:dyDescent="0.35">
      <c r="A671" s="97" t="s">
        <v>4281</v>
      </c>
      <c r="B671" s="97" t="s">
        <v>639</v>
      </c>
      <c r="C671" s="97" t="s">
        <v>4282</v>
      </c>
      <c r="D671" s="201">
        <v>0</v>
      </c>
      <c r="E671" s="201">
        <v>181</v>
      </c>
      <c r="F671" s="97">
        <v>181</v>
      </c>
      <c r="G671" s="201">
        <v>0</v>
      </c>
      <c r="H671" s="201">
        <v>221</v>
      </c>
      <c r="I671" s="97">
        <v>221</v>
      </c>
      <c r="J671" s="202">
        <v>0</v>
      </c>
      <c r="K671" s="202">
        <v>213</v>
      </c>
      <c r="L671" s="97">
        <v>213</v>
      </c>
      <c r="M671" s="202">
        <v>0</v>
      </c>
      <c r="N671" s="202">
        <v>227</v>
      </c>
      <c r="O671" s="97">
        <v>227</v>
      </c>
      <c r="P671" s="202">
        <v>0</v>
      </c>
      <c r="Q671" s="202">
        <v>203</v>
      </c>
      <c r="R671" s="97">
        <v>203</v>
      </c>
    </row>
    <row r="672" spans="1:18" x14ac:dyDescent="0.35">
      <c r="A672" s="97" t="s">
        <v>4283</v>
      </c>
      <c r="B672" s="97" t="s">
        <v>640</v>
      </c>
      <c r="C672" s="97" t="s">
        <v>4284</v>
      </c>
      <c r="D672" s="201">
        <v>0</v>
      </c>
      <c r="E672" s="201">
        <v>82</v>
      </c>
      <c r="F672" s="97">
        <v>82</v>
      </c>
      <c r="G672" s="201">
        <v>0</v>
      </c>
      <c r="H672" s="201">
        <v>84</v>
      </c>
      <c r="I672" s="97">
        <v>84</v>
      </c>
      <c r="J672" s="202">
        <v>0</v>
      </c>
      <c r="K672" s="202">
        <v>88</v>
      </c>
      <c r="L672" s="97">
        <v>88</v>
      </c>
      <c r="M672" s="202">
        <v>0</v>
      </c>
      <c r="N672" s="202">
        <v>98</v>
      </c>
      <c r="O672" s="97">
        <v>98</v>
      </c>
      <c r="P672" s="202">
        <v>0</v>
      </c>
      <c r="Q672" s="202">
        <v>89</v>
      </c>
      <c r="R672" s="97">
        <v>89</v>
      </c>
    </row>
    <row r="673" spans="1:18" x14ac:dyDescent="0.35">
      <c r="A673" s="97" t="s">
        <v>4285</v>
      </c>
      <c r="B673" s="97" t="s">
        <v>641</v>
      </c>
      <c r="C673" s="97" t="s">
        <v>4286</v>
      </c>
      <c r="D673" s="201">
        <v>0</v>
      </c>
      <c r="E673" s="201">
        <v>109</v>
      </c>
      <c r="F673" s="97">
        <v>109</v>
      </c>
      <c r="G673" s="201">
        <v>0</v>
      </c>
      <c r="H673" s="201">
        <v>91</v>
      </c>
      <c r="I673" s="97">
        <v>91</v>
      </c>
      <c r="J673" s="202">
        <v>0</v>
      </c>
      <c r="K673" s="202">
        <v>92</v>
      </c>
      <c r="L673" s="97">
        <v>92</v>
      </c>
      <c r="M673" s="202">
        <v>0</v>
      </c>
      <c r="N673" s="202">
        <v>103</v>
      </c>
      <c r="O673" s="97">
        <v>103</v>
      </c>
      <c r="P673" s="202">
        <v>0</v>
      </c>
      <c r="Q673" s="202">
        <v>98</v>
      </c>
      <c r="R673" s="97">
        <v>98</v>
      </c>
    </row>
    <row r="674" spans="1:18" x14ac:dyDescent="0.35">
      <c r="A674" s="97" t="s">
        <v>4287</v>
      </c>
      <c r="B674" s="97" t="s">
        <v>642</v>
      </c>
      <c r="C674" s="97" t="s">
        <v>4288</v>
      </c>
      <c r="D674" s="201">
        <v>0</v>
      </c>
      <c r="E674" s="201">
        <v>196</v>
      </c>
      <c r="F674" s="97">
        <v>196</v>
      </c>
      <c r="G674" s="201">
        <v>0</v>
      </c>
      <c r="H674" s="201">
        <v>221</v>
      </c>
      <c r="I674" s="97">
        <v>221</v>
      </c>
      <c r="J674" s="202">
        <v>0</v>
      </c>
      <c r="K674" s="202">
        <v>184</v>
      </c>
      <c r="L674" s="97">
        <v>184</v>
      </c>
      <c r="M674" s="202">
        <v>0</v>
      </c>
      <c r="N674" s="202">
        <v>201</v>
      </c>
      <c r="O674" s="97">
        <v>201</v>
      </c>
      <c r="P674" s="202">
        <v>0</v>
      </c>
      <c r="Q674" s="202">
        <v>203</v>
      </c>
      <c r="R674" s="97">
        <v>203</v>
      </c>
    </row>
    <row r="675" spans="1:18" x14ac:dyDescent="0.35">
      <c r="A675" s="97" t="s">
        <v>4289</v>
      </c>
      <c r="B675" s="97" t="s">
        <v>643</v>
      </c>
      <c r="C675" s="97" t="s">
        <v>4290</v>
      </c>
      <c r="D675" s="201">
        <v>0</v>
      </c>
      <c r="E675" s="201">
        <v>130</v>
      </c>
      <c r="F675" s="97">
        <v>130</v>
      </c>
      <c r="G675" s="201">
        <v>0</v>
      </c>
      <c r="H675" s="201">
        <v>117</v>
      </c>
      <c r="I675" s="97">
        <v>117</v>
      </c>
      <c r="J675" s="202">
        <v>0</v>
      </c>
      <c r="K675" s="202">
        <v>124</v>
      </c>
      <c r="L675" s="97">
        <v>124</v>
      </c>
      <c r="M675" s="202">
        <v>0</v>
      </c>
      <c r="N675" s="202">
        <v>129</v>
      </c>
      <c r="O675" s="97">
        <v>129</v>
      </c>
      <c r="P675" s="202">
        <v>0</v>
      </c>
      <c r="Q675" s="202">
        <v>125</v>
      </c>
      <c r="R675" s="97">
        <v>125</v>
      </c>
    </row>
    <row r="676" spans="1:18" x14ac:dyDescent="0.35">
      <c r="A676" s="97" t="s">
        <v>4291</v>
      </c>
      <c r="B676" s="97" t="s">
        <v>644</v>
      </c>
      <c r="C676" s="97" t="s">
        <v>4292</v>
      </c>
      <c r="D676" s="201">
        <v>0</v>
      </c>
      <c r="E676" s="201">
        <v>97</v>
      </c>
      <c r="F676" s="97">
        <v>97</v>
      </c>
      <c r="G676" s="201">
        <v>0</v>
      </c>
      <c r="H676" s="201">
        <v>109</v>
      </c>
      <c r="I676" s="97">
        <v>109</v>
      </c>
      <c r="J676" s="202">
        <v>0</v>
      </c>
      <c r="K676" s="202">
        <v>104</v>
      </c>
      <c r="L676" s="97">
        <v>104</v>
      </c>
      <c r="M676" s="202">
        <v>0</v>
      </c>
      <c r="N676" s="202">
        <v>141</v>
      </c>
      <c r="O676" s="97">
        <v>141</v>
      </c>
      <c r="P676" s="202">
        <v>0</v>
      </c>
      <c r="Q676" s="202">
        <v>120</v>
      </c>
      <c r="R676" s="97">
        <v>120</v>
      </c>
    </row>
    <row r="677" spans="1:18" x14ac:dyDescent="0.35">
      <c r="A677" s="97" t="s">
        <v>4293</v>
      </c>
      <c r="B677" s="97" t="s">
        <v>645</v>
      </c>
      <c r="C677" s="97" t="s">
        <v>4294</v>
      </c>
      <c r="D677" s="201">
        <v>0</v>
      </c>
      <c r="E677" s="201">
        <v>105</v>
      </c>
      <c r="F677" s="97">
        <v>105</v>
      </c>
      <c r="G677" s="201">
        <v>0</v>
      </c>
      <c r="H677" s="201">
        <v>97</v>
      </c>
      <c r="I677" s="97">
        <v>97</v>
      </c>
      <c r="J677" s="202">
        <v>0</v>
      </c>
      <c r="K677" s="202">
        <v>95</v>
      </c>
      <c r="L677" s="97">
        <v>95</v>
      </c>
      <c r="M677" s="202">
        <v>0</v>
      </c>
      <c r="N677" s="202">
        <v>99</v>
      </c>
      <c r="O677" s="97">
        <v>99</v>
      </c>
      <c r="P677" s="202">
        <v>0</v>
      </c>
      <c r="Q677" s="202">
        <v>125</v>
      </c>
      <c r="R677" s="97">
        <v>125</v>
      </c>
    </row>
    <row r="678" spans="1:18" x14ac:dyDescent="0.35">
      <c r="A678" s="97" t="s">
        <v>4295</v>
      </c>
      <c r="B678" s="97" t="s">
        <v>646</v>
      </c>
      <c r="C678" s="97" t="s">
        <v>4296</v>
      </c>
      <c r="D678" s="201">
        <v>0</v>
      </c>
      <c r="E678" s="201">
        <v>137</v>
      </c>
      <c r="F678" s="97">
        <v>137</v>
      </c>
      <c r="G678" s="201">
        <v>0</v>
      </c>
      <c r="H678" s="201">
        <v>134</v>
      </c>
      <c r="I678" s="97">
        <v>134</v>
      </c>
      <c r="J678" s="202">
        <v>0</v>
      </c>
      <c r="K678" s="202">
        <v>136</v>
      </c>
      <c r="L678" s="97">
        <v>136</v>
      </c>
      <c r="M678" s="202">
        <v>0</v>
      </c>
      <c r="N678" s="202">
        <v>178</v>
      </c>
      <c r="O678" s="97">
        <v>178</v>
      </c>
      <c r="P678" s="202">
        <v>0</v>
      </c>
      <c r="Q678" s="202">
        <v>156</v>
      </c>
      <c r="R678" s="97">
        <v>156</v>
      </c>
    </row>
    <row r="679" spans="1:18" x14ac:dyDescent="0.35">
      <c r="A679" s="97" t="s">
        <v>4297</v>
      </c>
      <c r="B679" s="97" t="s">
        <v>647</v>
      </c>
      <c r="C679" s="97" t="s">
        <v>4298</v>
      </c>
      <c r="D679" s="201">
        <v>0</v>
      </c>
      <c r="E679" s="201">
        <v>104</v>
      </c>
      <c r="F679" s="97">
        <v>104</v>
      </c>
      <c r="G679" s="201">
        <v>0</v>
      </c>
      <c r="H679" s="201">
        <v>120</v>
      </c>
      <c r="I679" s="97">
        <v>120</v>
      </c>
      <c r="J679" s="202">
        <v>0</v>
      </c>
      <c r="K679" s="202">
        <v>123</v>
      </c>
      <c r="L679" s="97">
        <v>123</v>
      </c>
      <c r="M679" s="202">
        <v>0</v>
      </c>
      <c r="N679" s="202">
        <v>132</v>
      </c>
      <c r="O679" s="97">
        <v>132</v>
      </c>
      <c r="P679" s="202">
        <v>0</v>
      </c>
      <c r="Q679" s="202">
        <v>121</v>
      </c>
      <c r="R679" s="97">
        <v>121</v>
      </c>
    </row>
    <row r="680" spans="1:18" x14ac:dyDescent="0.35">
      <c r="A680" s="97" t="s">
        <v>4299</v>
      </c>
      <c r="B680" s="97" t="s">
        <v>648</v>
      </c>
      <c r="C680" s="97" t="s">
        <v>4300</v>
      </c>
      <c r="D680" s="201">
        <v>0</v>
      </c>
      <c r="E680" s="201">
        <v>129</v>
      </c>
      <c r="F680" s="97">
        <v>129</v>
      </c>
      <c r="G680" s="201">
        <v>0</v>
      </c>
      <c r="H680" s="201">
        <v>136</v>
      </c>
      <c r="I680" s="97">
        <v>136</v>
      </c>
      <c r="J680" s="202">
        <v>0</v>
      </c>
      <c r="K680" s="202">
        <v>141</v>
      </c>
      <c r="L680" s="97">
        <v>141</v>
      </c>
      <c r="M680" s="202">
        <v>0</v>
      </c>
      <c r="N680" s="202">
        <v>131</v>
      </c>
      <c r="O680" s="97">
        <v>131</v>
      </c>
      <c r="P680" s="202">
        <v>0</v>
      </c>
      <c r="Q680" s="202">
        <v>133</v>
      </c>
      <c r="R680" s="97">
        <v>133</v>
      </c>
    </row>
    <row r="681" spans="1:18" x14ac:dyDescent="0.35">
      <c r="A681" s="97" t="s">
        <v>4301</v>
      </c>
      <c r="B681" s="97" t="s">
        <v>649</v>
      </c>
      <c r="C681" s="97" t="s">
        <v>4302</v>
      </c>
      <c r="D681" s="201">
        <v>0</v>
      </c>
      <c r="E681" s="201">
        <v>66</v>
      </c>
      <c r="F681" s="97">
        <v>66</v>
      </c>
      <c r="G681" s="201">
        <v>0</v>
      </c>
      <c r="H681" s="201">
        <v>64</v>
      </c>
      <c r="I681" s="97">
        <v>64</v>
      </c>
      <c r="J681" s="202">
        <v>0</v>
      </c>
      <c r="K681" s="202">
        <v>77</v>
      </c>
      <c r="L681" s="97">
        <v>77</v>
      </c>
      <c r="M681" s="202">
        <v>0</v>
      </c>
      <c r="N681" s="202">
        <v>76</v>
      </c>
      <c r="O681" s="97">
        <v>76</v>
      </c>
      <c r="P681" s="202">
        <v>0</v>
      </c>
      <c r="Q681" s="202">
        <v>103</v>
      </c>
      <c r="R681" s="97">
        <v>103</v>
      </c>
    </row>
    <row r="682" spans="1:18" x14ac:dyDescent="0.35">
      <c r="A682" s="97" t="s">
        <v>4303</v>
      </c>
      <c r="B682" s="97" t="s">
        <v>1555</v>
      </c>
      <c r="C682" s="97" t="s">
        <v>4304</v>
      </c>
      <c r="D682" s="201">
        <v>0</v>
      </c>
      <c r="E682" s="201">
        <v>0</v>
      </c>
      <c r="F682" s="97">
        <v>0</v>
      </c>
      <c r="G682" s="201">
        <v>0</v>
      </c>
      <c r="H682" s="201">
        <v>0</v>
      </c>
      <c r="I682" s="97">
        <v>0</v>
      </c>
      <c r="J682" s="202">
        <v>0</v>
      </c>
      <c r="K682" s="202">
        <v>0</v>
      </c>
      <c r="L682" s="97">
        <v>0</v>
      </c>
      <c r="M682" s="202">
        <v>0</v>
      </c>
      <c r="N682" s="202">
        <v>0</v>
      </c>
      <c r="O682" s="97">
        <v>0</v>
      </c>
      <c r="P682" s="202">
        <v>0</v>
      </c>
      <c r="Q682" s="202">
        <v>0</v>
      </c>
      <c r="R682" s="97">
        <v>0</v>
      </c>
    </row>
    <row r="683" spans="1:18" x14ac:dyDescent="0.35">
      <c r="A683" s="97" t="s">
        <v>4305</v>
      </c>
      <c r="B683" s="97" t="s">
        <v>1553</v>
      </c>
      <c r="C683" s="97" t="s">
        <v>4306</v>
      </c>
      <c r="D683" s="201">
        <v>0</v>
      </c>
      <c r="E683" s="201">
        <v>0</v>
      </c>
      <c r="F683" s="97">
        <v>0</v>
      </c>
      <c r="G683" s="201">
        <v>0</v>
      </c>
      <c r="H683" s="201">
        <v>0</v>
      </c>
      <c r="I683" s="97">
        <v>0</v>
      </c>
      <c r="J683" s="202">
        <v>0</v>
      </c>
      <c r="K683" s="202">
        <v>0</v>
      </c>
      <c r="L683" s="97">
        <v>0</v>
      </c>
      <c r="M683" s="202">
        <v>0</v>
      </c>
      <c r="N683" s="202">
        <v>0</v>
      </c>
      <c r="O683" s="97">
        <v>0</v>
      </c>
      <c r="P683" s="202">
        <v>0</v>
      </c>
      <c r="Q683" s="202">
        <v>0</v>
      </c>
      <c r="R683" s="97">
        <v>0</v>
      </c>
    </row>
    <row r="684" spans="1:18" x14ac:dyDescent="0.35">
      <c r="A684" s="97" t="s">
        <v>4307</v>
      </c>
      <c r="B684" s="97" t="s">
        <v>1557</v>
      </c>
      <c r="C684" s="97" t="s">
        <v>4308</v>
      </c>
      <c r="D684" s="201">
        <v>0</v>
      </c>
      <c r="E684" s="201">
        <v>0</v>
      </c>
      <c r="F684" s="97">
        <v>0</v>
      </c>
      <c r="G684" s="201">
        <v>0</v>
      </c>
      <c r="H684" s="201">
        <v>0</v>
      </c>
      <c r="I684" s="97">
        <v>0</v>
      </c>
      <c r="J684" s="202">
        <v>0</v>
      </c>
      <c r="K684" s="202">
        <v>0</v>
      </c>
      <c r="L684" s="97">
        <v>0</v>
      </c>
      <c r="M684" s="202">
        <v>0</v>
      </c>
      <c r="N684" s="202">
        <v>0</v>
      </c>
      <c r="O684" s="97">
        <v>0</v>
      </c>
      <c r="P684" s="202">
        <v>0</v>
      </c>
      <c r="Q684" s="202">
        <v>0</v>
      </c>
      <c r="R684" s="97">
        <v>0</v>
      </c>
    </row>
    <row r="685" spans="1:18" x14ac:dyDescent="0.35">
      <c r="A685" s="97" t="s">
        <v>4309</v>
      </c>
      <c r="B685" s="97" t="s">
        <v>650</v>
      </c>
      <c r="C685" s="97" t="s">
        <v>4310</v>
      </c>
      <c r="D685" s="201">
        <v>0</v>
      </c>
      <c r="E685" s="201">
        <v>252</v>
      </c>
      <c r="F685" s="97">
        <v>252</v>
      </c>
      <c r="G685" s="201">
        <v>0</v>
      </c>
      <c r="H685" s="201">
        <v>273</v>
      </c>
      <c r="I685" s="97">
        <v>273</v>
      </c>
      <c r="J685" s="202">
        <v>0</v>
      </c>
      <c r="K685" s="202">
        <v>259</v>
      </c>
      <c r="L685" s="97">
        <v>259</v>
      </c>
      <c r="M685" s="202">
        <v>0</v>
      </c>
      <c r="N685" s="202">
        <v>299</v>
      </c>
      <c r="O685" s="97">
        <v>299</v>
      </c>
      <c r="P685" s="202">
        <v>0</v>
      </c>
      <c r="Q685" s="202">
        <v>262</v>
      </c>
      <c r="R685" s="97">
        <v>262</v>
      </c>
    </row>
    <row r="686" spans="1:18" x14ac:dyDescent="0.35">
      <c r="A686" s="97" t="s">
        <v>4311</v>
      </c>
      <c r="B686" s="97" t="s">
        <v>651</v>
      </c>
      <c r="C686" s="97" t="s">
        <v>4312</v>
      </c>
      <c r="D686" s="201">
        <v>0</v>
      </c>
      <c r="E686" s="201">
        <v>394</v>
      </c>
      <c r="F686" s="97">
        <v>394</v>
      </c>
      <c r="G686" s="201">
        <v>0</v>
      </c>
      <c r="H686" s="201">
        <v>365</v>
      </c>
      <c r="I686" s="97">
        <v>365</v>
      </c>
      <c r="J686" s="202">
        <v>0</v>
      </c>
      <c r="K686" s="202">
        <v>373</v>
      </c>
      <c r="L686" s="97">
        <v>373</v>
      </c>
      <c r="M686" s="202">
        <v>0</v>
      </c>
      <c r="N686" s="202">
        <v>447</v>
      </c>
      <c r="O686" s="97">
        <v>447</v>
      </c>
      <c r="P686" s="202">
        <v>0</v>
      </c>
      <c r="Q686" s="202">
        <v>379</v>
      </c>
      <c r="R686" s="97">
        <v>379</v>
      </c>
    </row>
    <row r="687" spans="1:18" x14ac:dyDescent="0.35">
      <c r="A687" s="97" t="s">
        <v>4313</v>
      </c>
      <c r="B687" s="97" t="s">
        <v>652</v>
      </c>
      <c r="C687" s="97" t="s">
        <v>4314</v>
      </c>
      <c r="D687" s="201">
        <v>0</v>
      </c>
      <c r="E687" s="201">
        <v>149</v>
      </c>
      <c r="F687" s="97">
        <v>149</v>
      </c>
      <c r="G687" s="201">
        <v>0</v>
      </c>
      <c r="H687" s="201">
        <v>154</v>
      </c>
      <c r="I687" s="97">
        <v>154</v>
      </c>
      <c r="J687" s="202">
        <v>0</v>
      </c>
      <c r="K687" s="202">
        <v>149</v>
      </c>
      <c r="L687" s="97">
        <v>149</v>
      </c>
      <c r="M687" s="202">
        <v>0</v>
      </c>
      <c r="N687" s="202">
        <v>148</v>
      </c>
      <c r="O687" s="97">
        <v>148</v>
      </c>
      <c r="P687" s="202">
        <v>0</v>
      </c>
      <c r="Q687" s="202">
        <v>165</v>
      </c>
      <c r="R687" s="97">
        <v>165</v>
      </c>
    </row>
    <row r="688" spans="1:18" x14ac:dyDescent="0.35">
      <c r="A688" s="97" t="s">
        <v>4315</v>
      </c>
      <c r="B688" s="97" t="s">
        <v>653</v>
      </c>
      <c r="C688" s="97" t="s">
        <v>4316</v>
      </c>
      <c r="D688" s="201">
        <v>0</v>
      </c>
      <c r="E688" s="201">
        <v>25</v>
      </c>
      <c r="F688" s="97">
        <v>25</v>
      </c>
      <c r="G688" s="201">
        <v>0</v>
      </c>
      <c r="H688" s="201">
        <v>24</v>
      </c>
      <c r="I688" s="97">
        <v>24</v>
      </c>
      <c r="J688" s="202">
        <v>0</v>
      </c>
      <c r="K688" s="202">
        <v>24</v>
      </c>
      <c r="L688" s="97">
        <v>24</v>
      </c>
      <c r="M688" s="202">
        <v>0</v>
      </c>
      <c r="N688" s="202">
        <v>36</v>
      </c>
      <c r="O688" s="97">
        <v>36</v>
      </c>
      <c r="P688" s="202">
        <v>0</v>
      </c>
      <c r="Q688" s="202">
        <v>29</v>
      </c>
      <c r="R688" s="97">
        <v>29</v>
      </c>
    </row>
    <row r="689" spans="1:18" x14ac:dyDescent="0.35">
      <c r="A689" s="97" t="s">
        <v>4317</v>
      </c>
      <c r="B689" s="97" t="s">
        <v>1571</v>
      </c>
      <c r="C689" s="97" t="s">
        <v>4318</v>
      </c>
      <c r="D689" s="201">
        <v>0</v>
      </c>
      <c r="E689" s="201">
        <v>0</v>
      </c>
      <c r="F689" s="97">
        <v>0</v>
      </c>
      <c r="G689" s="201">
        <v>0</v>
      </c>
      <c r="H689" s="201">
        <v>0</v>
      </c>
      <c r="I689" s="97">
        <v>0</v>
      </c>
      <c r="J689" s="202">
        <v>0</v>
      </c>
      <c r="K689" s="202">
        <v>0</v>
      </c>
      <c r="L689" s="97">
        <v>0</v>
      </c>
      <c r="M689" s="202">
        <v>0</v>
      </c>
      <c r="N689" s="202">
        <v>1</v>
      </c>
      <c r="O689" s="97">
        <v>1</v>
      </c>
      <c r="P689" s="202">
        <v>0</v>
      </c>
      <c r="Q689" s="202">
        <v>0</v>
      </c>
      <c r="R689" s="97">
        <v>0</v>
      </c>
    </row>
    <row r="690" spans="1:18" x14ac:dyDescent="0.35">
      <c r="A690" s="97" t="s">
        <v>4319</v>
      </c>
      <c r="B690" s="97" t="s">
        <v>1650</v>
      </c>
      <c r="C690" s="97" t="s">
        <v>4320</v>
      </c>
      <c r="D690" s="201">
        <v>0</v>
      </c>
      <c r="E690" s="201">
        <v>0</v>
      </c>
      <c r="F690" s="97">
        <v>0</v>
      </c>
      <c r="G690" s="201">
        <v>0</v>
      </c>
      <c r="H690" s="201">
        <v>0</v>
      </c>
      <c r="I690" s="97">
        <v>0</v>
      </c>
      <c r="J690" s="202">
        <v>0</v>
      </c>
      <c r="K690" s="202">
        <v>0</v>
      </c>
      <c r="L690" s="97">
        <v>0</v>
      </c>
      <c r="M690" s="202">
        <v>0</v>
      </c>
      <c r="N690" s="202">
        <v>0</v>
      </c>
      <c r="O690" s="97">
        <v>0</v>
      </c>
      <c r="P690" s="202">
        <v>0</v>
      </c>
      <c r="Q690" s="202">
        <v>0</v>
      </c>
      <c r="R690" s="97">
        <v>0</v>
      </c>
    </row>
    <row r="691" spans="1:18" x14ac:dyDescent="0.35">
      <c r="A691" s="97" t="s">
        <v>4321</v>
      </c>
      <c r="B691" s="97" t="s">
        <v>654</v>
      </c>
      <c r="C691" s="97" t="s">
        <v>4322</v>
      </c>
      <c r="D691" s="201">
        <v>0</v>
      </c>
      <c r="E691" s="201">
        <v>90</v>
      </c>
      <c r="F691" s="97">
        <v>90</v>
      </c>
      <c r="G691" s="201">
        <v>0</v>
      </c>
      <c r="H691" s="201">
        <v>113</v>
      </c>
      <c r="I691" s="97">
        <v>113</v>
      </c>
      <c r="J691" s="202">
        <v>0</v>
      </c>
      <c r="K691" s="202">
        <v>108</v>
      </c>
      <c r="L691" s="97">
        <v>108</v>
      </c>
      <c r="M691" s="202">
        <v>0</v>
      </c>
      <c r="N691" s="202">
        <v>109</v>
      </c>
      <c r="O691" s="97">
        <v>109</v>
      </c>
      <c r="P691" s="202">
        <v>0</v>
      </c>
      <c r="Q691" s="202">
        <v>102</v>
      </c>
      <c r="R691" s="97">
        <v>102</v>
      </c>
    </row>
    <row r="692" spans="1:18" x14ac:dyDescent="0.35">
      <c r="A692" s="97" t="s">
        <v>4323</v>
      </c>
      <c r="B692" s="97" t="s">
        <v>1648</v>
      </c>
      <c r="C692" s="97" t="s">
        <v>4324</v>
      </c>
      <c r="D692" s="201">
        <v>0</v>
      </c>
      <c r="E692" s="201">
        <v>13</v>
      </c>
      <c r="F692" s="97">
        <v>13</v>
      </c>
      <c r="G692" s="201">
        <v>0</v>
      </c>
      <c r="H692" s="201">
        <v>7</v>
      </c>
      <c r="I692" s="97">
        <v>7</v>
      </c>
      <c r="J692" s="202">
        <v>0</v>
      </c>
      <c r="K692" s="202">
        <v>19</v>
      </c>
      <c r="L692" s="97">
        <v>19</v>
      </c>
      <c r="M692" s="202">
        <v>0</v>
      </c>
      <c r="N692" s="202">
        <v>14</v>
      </c>
      <c r="O692" s="97">
        <v>14</v>
      </c>
      <c r="P692" s="202">
        <v>0</v>
      </c>
      <c r="Q692" s="202">
        <v>15</v>
      </c>
      <c r="R692" s="97">
        <v>15</v>
      </c>
    </row>
    <row r="693" spans="1:18" x14ac:dyDescent="0.35">
      <c r="A693" s="97" t="s">
        <v>4325</v>
      </c>
      <c r="B693" s="97" t="s">
        <v>655</v>
      </c>
      <c r="C693" s="97" t="s">
        <v>4326</v>
      </c>
      <c r="D693" s="201">
        <v>0</v>
      </c>
      <c r="E693" s="201">
        <v>103</v>
      </c>
      <c r="F693" s="97">
        <v>103</v>
      </c>
      <c r="G693" s="201">
        <v>0</v>
      </c>
      <c r="H693" s="201">
        <v>100</v>
      </c>
      <c r="I693" s="97">
        <v>100</v>
      </c>
      <c r="J693" s="202">
        <v>0</v>
      </c>
      <c r="K693" s="202">
        <v>101</v>
      </c>
      <c r="L693" s="97">
        <v>101</v>
      </c>
      <c r="M693" s="202">
        <v>0</v>
      </c>
      <c r="N693" s="202">
        <v>118</v>
      </c>
      <c r="O693" s="97">
        <v>118</v>
      </c>
      <c r="P693" s="202">
        <v>0</v>
      </c>
      <c r="Q693" s="202">
        <v>112</v>
      </c>
      <c r="R693" s="97">
        <v>112</v>
      </c>
    </row>
    <row r="694" spans="1:18" x14ac:dyDescent="0.35">
      <c r="A694" s="97" t="s">
        <v>4327</v>
      </c>
      <c r="B694" s="97" t="s">
        <v>656</v>
      </c>
      <c r="C694" s="97" t="s">
        <v>4328</v>
      </c>
      <c r="D694" s="201">
        <v>0</v>
      </c>
      <c r="E694" s="201">
        <v>476</v>
      </c>
      <c r="F694" s="97">
        <v>476</v>
      </c>
      <c r="G694" s="201">
        <v>0</v>
      </c>
      <c r="H694" s="201">
        <v>496</v>
      </c>
      <c r="I694" s="97">
        <v>496</v>
      </c>
      <c r="J694" s="202">
        <v>0</v>
      </c>
      <c r="K694" s="202">
        <v>497</v>
      </c>
      <c r="L694" s="97">
        <v>497</v>
      </c>
      <c r="M694" s="202">
        <v>0</v>
      </c>
      <c r="N694" s="202">
        <v>568</v>
      </c>
      <c r="O694" s="97">
        <v>568</v>
      </c>
      <c r="P694" s="202">
        <v>0</v>
      </c>
      <c r="Q694" s="202">
        <v>562</v>
      </c>
      <c r="R694" s="97">
        <v>562</v>
      </c>
    </row>
    <row r="695" spans="1:18" x14ac:dyDescent="0.35">
      <c r="A695" s="97" t="s">
        <v>4329</v>
      </c>
      <c r="B695" s="97" t="s">
        <v>657</v>
      </c>
      <c r="C695" s="97" t="s">
        <v>4330</v>
      </c>
      <c r="D695" s="201">
        <v>0</v>
      </c>
      <c r="E695" s="201">
        <v>233</v>
      </c>
      <c r="F695" s="97">
        <v>233</v>
      </c>
      <c r="G695" s="201">
        <v>0</v>
      </c>
      <c r="H695" s="201">
        <v>246</v>
      </c>
      <c r="I695" s="97">
        <v>246</v>
      </c>
      <c r="J695" s="202">
        <v>0</v>
      </c>
      <c r="K695" s="202">
        <v>236</v>
      </c>
      <c r="L695" s="97">
        <v>236</v>
      </c>
      <c r="M695" s="202">
        <v>0</v>
      </c>
      <c r="N695" s="202">
        <v>201</v>
      </c>
      <c r="O695" s="97">
        <v>201</v>
      </c>
      <c r="P695" s="202">
        <v>0</v>
      </c>
      <c r="Q695" s="202">
        <v>243</v>
      </c>
      <c r="R695" s="97">
        <v>243</v>
      </c>
    </row>
    <row r="696" spans="1:18" x14ac:dyDescent="0.35">
      <c r="A696" s="97" t="s">
        <v>4331</v>
      </c>
      <c r="B696" s="97" t="s">
        <v>658</v>
      </c>
      <c r="C696" s="97" t="s">
        <v>4332</v>
      </c>
      <c r="D696" s="201">
        <v>0</v>
      </c>
      <c r="E696" s="201">
        <v>719</v>
      </c>
      <c r="F696" s="97">
        <v>719</v>
      </c>
      <c r="G696" s="201">
        <v>0</v>
      </c>
      <c r="H696" s="201">
        <v>700</v>
      </c>
      <c r="I696" s="97">
        <v>700</v>
      </c>
      <c r="J696" s="202">
        <v>0</v>
      </c>
      <c r="K696" s="202">
        <v>695</v>
      </c>
      <c r="L696" s="97">
        <v>695</v>
      </c>
      <c r="M696" s="202">
        <v>0</v>
      </c>
      <c r="N696" s="202">
        <v>787</v>
      </c>
      <c r="O696" s="97">
        <v>787</v>
      </c>
      <c r="P696" s="202">
        <v>0</v>
      </c>
      <c r="Q696" s="202">
        <v>785</v>
      </c>
      <c r="R696" s="97">
        <v>785</v>
      </c>
    </row>
    <row r="697" spans="1:18" x14ac:dyDescent="0.35">
      <c r="A697" s="97" t="s">
        <v>4333</v>
      </c>
      <c r="B697" s="97" t="s">
        <v>659</v>
      </c>
      <c r="C697" s="97" t="s">
        <v>4334</v>
      </c>
      <c r="D697" s="201">
        <v>0</v>
      </c>
      <c r="E697" s="201">
        <v>198</v>
      </c>
      <c r="F697" s="97">
        <v>198</v>
      </c>
      <c r="G697" s="201">
        <v>0</v>
      </c>
      <c r="H697" s="201">
        <v>180</v>
      </c>
      <c r="I697" s="97">
        <v>180</v>
      </c>
      <c r="J697" s="202">
        <v>0</v>
      </c>
      <c r="K697" s="202">
        <v>166</v>
      </c>
      <c r="L697" s="97">
        <v>166</v>
      </c>
      <c r="M697" s="202">
        <v>0</v>
      </c>
      <c r="N697" s="202">
        <v>165</v>
      </c>
      <c r="O697" s="97">
        <v>165</v>
      </c>
      <c r="P697" s="202">
        <v>0</v>
      </c>
      <c r="Q697" s="202">
        <v>133</v>
      </c>
      <c r="R697" s="97">
        <v>133</v>
      </c>
    </row>
    <row r="698" spans="1:18" x14ac:dyDescent="0.35">
      <c r="A698" s="97" t="s">
        <v>4335</v>
      </c>
      <c r="B698" s="97" t="s">
        <v>660</v>
      </c>
      <c r="C698" s="97" t="s">
        <v>4336</v>
      </c>
      <c r="D698" s="201">
        <v>0</v>
      </c>
      <c r="E698" s="201">
        <v>70</v>
      </c>
      <c r="F698" s="97">
        <v>70</v>
      </c>
      <c r="G698" s="201">
        <v>0</v>
      </c>
      <c r="H698" s="201">
        <v>82</v>
      </c>
      <c r="I698" s="97">
        <v>82</v>
      </c>
      <c r="J698" s="202">
        <v>0</v>
      </c>
      <c r="K698" s="202">
        <v>68</v>
      </c>
      <c r="L698" s="97">
        <v>68</v>
      </c>
      <c r="M698" s="202">
        <v>0</v>
      </c>
      <c r="N698" s="202">
        <v>62</v>
      </c>
      <c r="O698" s="97">
        <v>62</v>
      </c>
      <c r="P698" s="202">
        <v>0</v>
      </c>
      <c r="Q698" s="202">
        <v>69</v>
      </c>
      <c r="R698" s="97">
        <v>69</v>
      </c>
    </row>
    <row r="699" spans="1:18" x14ac:dyDescent="0.35">
      <c r="A699" s="97" t="s">
        <v>4337</v>
      </c>
      <c r="B699" s="97" t="s">
        <v>661</v>
      </c>
      <c r="C699" s="97" t="s">
        <v>4338</v>
      </c>
      <c r="D699" s="201">
        <v>0</v>
      </c>
      <c r="E699" s="201">
        <v>313</v>
      </c>
      <c r="F699" s="97">
        <v>313</v>
      </c>
      <c r="G699" s="201">
        <v>0</v>
      </c>
      <c r="H699" s="201">
        <v>344</v>
      </c>
      <c r="I699" s="97">
        <v>344</v>
      </c>
      <c r="J699" s="202">
        <v>0</v>
      </c>
      <c r="K699" s="202">
        <v>367</v>
      </c>
      <c r="L699" s="97">
        <v>367</v>
      </c>
      <c r="M699" s="202">
        <v>0</v>
      </c>
      <c r="N699" s="202">
        <v>355</v>
      </c>
      <c r="O699" s="97">
        <v>355</v>
      </c>
      <c r="P699" s="202">
        <v>0</v>
      </c>
      <c r="Q699" s="202">
        <v>337</v>
      </c>
      <c r="R699" s="97">
        <v>337</v>
      </c>
    </row>
    <row r="700" spans="1:18" x14ac:dyDescent="0.35">
      <c r="A700" s="97" t="s">
        <v>4339</v>
      </c>
      <c r="B700" s="97" t="s">
        <v>662</v>
      </c>
      <c r="C700" s="97" t="s">
        <v>4340</v>
      </c>
      <c r="D700" s="201">
        <v>0</v>
      </c>
      <c r="E700" s="201">
        <v>100</v>
      </c>
      <c r="F700" s="97">
        <v>100</v>
      </c>
      <c r="G700" s="201">
        <v>0</v>
      </c>
      <c r="H700" s="201">
        <v>90</v>
      </c>
      <c r="I700" s="97">
        <v>90</v>
      </c>
      <c r="J700" s="202">
        <v>0</v>
      </c>
      <c r="K700" s="202">
        <v>78</v>
      </c>
      <c r="L700" s="97">
        <v>78</v>
      </c>
      <c r="M700" s="202">
        <v>0</v>
      </c>
      <c r="N700" s="202">
        <v>79</v>
      </c>
      <c r="O700" s="97">
        <v>79</v>
      </c>
      <c r="P700" s="202">
        <v>0</v>
      </c>
      <c r="Q700" s="202">
        <v>85</v>
      </c>
      <c r="R700" s="97">
        <v>85</v>
      </c>
    </row>
    <row r="701" spans="1:18" x14ac:dyDescent="0.35">
      <c r="A701" s="97" t="s">
        <v>4341</v>
      </c>
      <c r="B701" s="97" t="s">
        <v>663</v>
      </c>
      <c r="C701" s="97" t="s">
        <v>4342</v>
      </c>
      <c r="D701" s="201">
        <v>0</v>
      </c>
      <c r="E701" s="201">
        <v>281</v>
      </c>
      <c r="F701" s="97">
        <v>281</v>
      </c>
      <c r="G701" s="201">
        <v>0</v>
      </c>
      <c r="H701" s="201">
        <v>255</v>
      </c>
      <c r="I701" s="97">
        <v>255</v>
      </c>
      <c r="J701" s="202">
        <v>0</v>
      </c>
      <c r="K701" s="202">
        <v>247</v>
      </c>
      <c r="L701" s="97">
        <v>247</v>
      </c>
      <c r="M701" s="202">
        <v>0</v>
      </c>
      <c r="N701" s="202">
        <v>282</v>
      </c>
      <c r="O701" s="97">
        <v>282</v>
      </c>
      <c r="P701" s="202">
        <v>0</v>
      </c>
      <c r="Q701" s="202">
        <v>268</v>
      </c>
      <c r="R701" s="97">
        <v>268</v>
      </c>
    </row>
    <row r="702" spans="1:18" x14ac:dyDescent="0.35">
      <c r="A702" s="97" t="s">
        <v>4343</v>
      </c>
      <c r="B702" s="97" t="s">
        <v>664</v>
      </c>
      <c r="C702" s="97" t="s">
        <v>4344</v>
      </c>
      <c r="D702" s="201">
        <v>0</v>
      </c>
      <c r="E702" s="201">
        <v>195</v>
      </c>
      <c r="F702" s="97">
        <v>195</v>
      </c>
      <c r="G702" s="201">
        <v>0</v>
      </c>
      <c r="H702" s="201">
        <v>189</v>
      </c>
      <c r="I702" s="97">
        <v>189</v>
      </c>
      <c r="J702" s="202">
        <v>0</v>
      </c>
      <c r="K702" s="202">
        <v>176</v>
      </c>
      <c r="L702" s="97">
        <v>176</v>
      </c>
      <c r="M702" s="202">
        <v>0</v>
      </c>
      <c r="N702" s="202">
        <v>196</v>
      </c>
      <c r="O702" s="97">
        <v>196</v>
      </c>
      <c r="P702" s="202">
        <v>0</v>
      </c>
      <c r="Q702" s="202">
        <v>205</v>
      </c>
      <c r="R702" s="97">
        <v>205</v>
      </c>
    </row>
    <row r="703" spans="1:18" x14ac:dyDescent="0.35">
      <c r="A703" s="97" t="s">
        <v>4345</v>
      </c>
      <c r="B703" s="97" t="s">
        <v>665</v>
      </c>
      <c r="C703" s="97" t="s">
        <v>4346</v>
      </c>
      <c r="D703" s="201">
        <v>0</v>
      </c>
      <c r="E703" s="201">
        <v>208</v>
      </c>
      <c r="F703" s="97">
        <v>208</v>
      </c>
      <c r="G703" s="201">
        <v>0</v>
      </c>
      <c r="H703" s="201">
        <v>178</v>
      </c>
      <c r="I703" s="97">
        <v>178</v>
      </c>
      <c r="J703" s="202">
        <v>0</v>
      </c>
      <c r="K703" s="202">
        <v>189</v>
      </c>
      <c r="L703" s="97">
        <v>189</v>
      </c>
      <c r="M703" s="202">
        <v>0</v>
      </c>
      <c r="N703" s="202">
        <v>231</v>
      </c>
      <c r="O703" s="97">
        <v>231</v>
      </c>
      <c r="P703" s="202">
        <v>0</v>
      </c>
      <c r="Q703" s="202">
        <v>215</v>
      </c>
      <c r="R703" s="97">
        <v>215</v>
      </c>
    </row>
    <row r="704" spans="1:18" x14ac:dyDescent="0.35">
      <c r="A704" s="97" t="s">
        <v>4347</v>
      </c>
      <c r="B704" s="97" t="s">
        <v>666</v>
      </c>
      <c r="C704" s="97" t="s">
        <v>4348</v>
      </c>
      <c r="D704" s="201">
        <v>0</v>
      </c>
      <c r="E704" s="201">
        <v>107</v>
      </c>
      <c r="F704" s="97">
        <v>107</v>
      </c>
      <c r="G704" s="201">
        <v>0</v>
      </c>
      <c r="H704" s="201">
        <v>105</v>
      </c>
      <c r="I704" s="97">
        <v>105</v>
      </c>
      <c r="J704" s="202">
        <v>0</v>
      </c>
      <c r="K704" s="202">
        <v>87</v>
      </c>
      <c r="L704" s="97">
        <v>87</v>
      </c>
      <c r="M704" s="202">
        <v>0</v>
      </c>
      <c r="N704" s="202">
        <v>103</v>
      </c>
      <c r="O704" s="97">
        <v>103</v>
      </c>
      <c r="P704" s="202">
        <v>0</v>
      </c>
      <c r="Q704" s="202">
        <v>112</v>
      </c>
      <c r="R704" s="97">
        <v>112</v>
      </c>
    </row>
    <row r="705" spans="1:18" x14ac:dyDescent="0.35">
      <c r="A705" s="97" t="s">
        <v>4349</v>
      </c>
      <c r="B705" s="97" t="s">
        <v>667</v>
      </c>
      <c r="C705" s="97" t="s">
        <v>4350</v>
      </c>
      <c r="D705" s="201">
        <v>0</v>
      </c>
      <c r="E705" s="201">
        <v>315</v>
      </c>
      <c r="F705" s="97">
        <v>315</v>
      </c>
      <c r="G705" s="201">
        <v>0</v>
      </c>
      <c r="H705" s="201">
        <v>301</v>
      </c>
      <c r="I705" s="97">
        <v>301</v>
      </c>
      <c r="J705" s="202">
        <v>0</v>
      </c>
      <c r="K705" s="202">
        <v>337</v>
      </c>
      <c r="L705" s="97">
        <v>337</v>
      </c>
      <c r="M705" s="202">
        <v>0</v>
      </c>
      <c r="N705" s="202">
        <v>363</v>
      </c>
      <c r="O705" s="97">
        <v>363</v>
      </c>
      <c r="P705" s="202">
        <v>0</v>
      </c>
      <c r="Q705" s="202">
        <v>344</v>
      </c>
      <c r="R705" s="97">
        <v>344</v>
      </c>
    </row>
    <row r="706" spans="1:18" x14ac:dyDescent="0.35">
      <c r="A706" s="97" t="s">
        <v>4351</v>
      </c>
      <c r="B706" s="97" t="s">
        <v>668</v>
      </c>
      <c r="C706" s="97" t="s">
        <v>4352</v>
      </c>
      <c r="D706" s="201">
        <v>0</v>
      </c>
      <c r="E706" s="201">
        <v>107</v>
      </c>
      <c r="F706" s="97">
        <v>107</v>
      </c>
      <c r="G706" s="201">
        <v>0</v>
      </c>
      <c r="H706" s="201">
        <v>79</v>
      </c>
      <c r="I706" s="97">
        <v>79</v>
      </c>
      <c r="J706" s="202">
        <v>0</v>
      </c>
      <c r="K706" s="202">
        <v>94</v>
      </c>
      <c r="L706" s="97">
        <v>94</v>
      </c>
      <c r="M706" s="202">
        <v>0</v>
      </c>
      <c r="N706" s="202">
        <v>86</v>
      </c>
      <c r="O706" s="97">
        <v>86</v>
      </c>
      <c r="P706" s="202">
        <v>0</v>
      </c>
      <c r="Q706" s="202">
        <v>100</v>
      </c>
      <c r="R706" s="97">
        <v>100</v>
      </c>
    </row>
    <row r="707" spans="1:18" x14ac:dyDescent="0.35">
      <c r="A707" s="97" t="s">
        <v>4353</v>
      </c>
      <c r="B707" s="97" t="s">
        <v>669</v>
      </c>
      <c r="C707" s="97" t="s">
        <v>4354</v>
      </c>
      <c r="D707" s="201">
        <v>0</v>
      </c>
      <c r="E707" s="201">
        <v>366</v>
      </c>
      <c r="F707" s="97">
        <v>366</v>
      </c>
      <c r="G707" s="201">
        <v>0</v>
      </c>
      <c r="H707" s="201">
        <v>299</v>
      </c>
      <c r="I707" s="97">
        <v>299</v>
      </c>
      <c r="J707" s="202">
        <v>0</v>
      </c>
      <c r="K707" s="202">
        <v>269</v>
      </c>
      <c r="L707" s="97">
        <v>269</v>
      </c>
      <c r="M707" s="202">
        <v>0</v>
      </c>
      <c r="N707" s="202">
        <v>309</v>
      </c>
      <c r="O707" s="97">
        <v>309</v>
      </c>
      <c r="P707" s="202">
        <v>0</v>
      </c>
      <c r="Q707" s="202">
        <v>259</v>
      </c>
      <c r="R707" s="97">
        <v>259</v>
      </c>
    </row>
    <row r="708" spans="1:18" x14ac:dyDescent="0.35">
      <c r="A708" s="97" t="s">
        <v>4355</v>
      </c>
      <c r="B708" s="97" t="s">
        <v>670</v>
      </c>
      <c r="C708" s="97" t="s">
        <v>4356</v>
      </c>
      <c r="D708" s="201">
        <v>0</v>
      </c>
      <c r="E708" s="201">
        <v>164</v>
      </c>
      <c r="F708" s="97">
        <v>164</v>
      </c>
      <c r="G708" s="201">
        <v>0</v>
      </c>
      <c r="H708" s="201">
        <v>154</v>
      </c>
      <c r="I708" s="97">
        <v>154</v>
      </c>
      <c r="J708" s="202">
        <v>0</v>
      </c>
      <c r="K708" s="202">
        <v>193</v>
      </c>
      <c r="L708" s="97">
        <v>193</v>
      </c>
      <c r="M708" s="202">
        <v>0</v>
      </c>
      <c r="N708" s="202">
        <v>154</v>
      </c>
      <c r="O708" s="97">
        <v>154</v>
      </c>
      <c r="P708" s="202">
        <v>0</v>
      </c>
      <c r="Q708" s="202">
        <v>182</v>
      </c>
      <c r="R708" s="97">
        <v>182</v>
      </c>
    </row>
    <row r="709" spans="1:18" x14ac:dyDescent="0.35">
      <c r="A709" s="97" t="s">
        <v>4357</v>
      </c>
      <c r="B709" s="97" t="s">
        <v>671</v>
      </c>
      <c r="C709" s="97" t="s">
        <v>4358</v>
      </c>
      <c r="D709" s="201">
        <v>0</v>
      </c>
      <c r="E709" s="201">
        <v>479</v>
      </c>
      <c r="F709" s="97">
        <v>479</v>
      </c>
      <c r="G709" s="201">
        <v>0</v>
      </c>
      <c r="H709" s="201">
        <v>446</v>
      </c>
      <c r="I709" s="97">
        <v>446</v>
      </c>
      <c r="J709" s="202">
        <v>0</v>
      </c>
      <c r="K709" s="202">
        <v>498</v>
      </c>
      <c r="L709" s="97">
        <v>498</v>
      </c>
      <c r="M709" s="202">
        <v>0</v>
      </c>
      <c r="N709" s="202">
        <v>535</v>
      </c>
      <c r="O709" s="97">
        <v>535</v>
      </c>
      <c r="P709" s="202">
        <v>0</v>
      </c>
      <c r="Q709" s="202">
        <v>538</v>
      </c>
      <c r="R709" s="97">
        <v>538</v>
      </c>
    </row>
    <row r="710" spans="1:18" x14ac:dyDescent="0.35">
      <c r="A710" s="97" t="s">
        <v>4359</v>
      </c>
      <c r="B710" s="97" t="s">
        <v>672</v>
      </c>
      <c r="C710" s="97" t="s">
        <v>4360</v>
      </c>
      <c r="D710" s="201">
        <v>0</v>
      </c>
      <c r="E710" s="201">
        <v>1615</v>
      </c>
      <c r="F710" s="97">
        <v>1615</v>
      </c>
      <c r="G710" s="201">
        <v>0</v>
      </c>
      <c r="H710" s="201">
        <v>1535</v>
      </c>
      <c r="I710" s="97">
        <v>1535</v>
      </c>
      <c r="J710" s="202">
        <v>0</v>
      </c>
      <c r="K710" s="202">
        <v>1699</v>
      </c>
      <c r="L710" s="97">
        <v>1699</v>
      </c>
      <c r="M710" s="202">
        <v>0</v>
      </c>
      <c r="N710" s="202">
        <v>1811</v>
      </c>
      <c r="O710" s="97">
        <v>1811</v>
      </c>
      <c r="P710" s="202">
        <v>0</v>
      </c>
      <c r="Q710" s="202">
        <v>1911</v>
      </c>
      <c r="R710" s="97">
        <v>1911</v>
      </c>
    </row>
    <row r="711" spans="1:18" x14ac:dyDescent="0.35">
      <c r="A711" s="97" t="s">
        <v>4361</v>
      </c>
      <c r="B711" s="97" t="s">
        <v>673</v>
      </c>
      <c r="C711" s="97" t="s">
        <v>4362</v>
      </c>
      <c r="D711" s="201">
        <v>0</v>
      </c>
      <c r="E711" s="201">
        <v>347</v>
      </c>
      <c r="F711" s="97">
        <v>347</v>
      </c>
      <c r="G711" s="201">
        <v>0</v>
      </c>
      <c r="H711" s="201">
        <v>364</v>
      </c>
      <c r="I711" s="97">
        <v>364</v>
      </c>
      <c r="J711" s="202">
        <v>0</v>
      </c>
      <c r="K711" s="202">
        <v>324</v>
      </c>
      <c r="L711" s="97">
        <v>324</v>
      </c>
      <c r="M711" s="202">
        <v>0</v>
      </c>
      <c r="N711" s="202">
        <v>351</v>
      </c>
      <c r="O711" s="97">
        <v>351</v>
      </c>
      <c r="P711" s="202">
        <v>0</v>
      </c>
      <c r="Q711" s="202">
        <v>353</v>
      </c>
      <c r="R711" s="97">
        <v>353</v>
      </c>
    </row>
    <row r="712" spans="1:18" x14ac:dyDescent="0.35">
      <c r="A712" s="97" t="s">
        <v>4363</v>
      </c>
      <c r="B712" s="97" t="s">
        <v>674</v>
      </c>
      <c r="C712" s="97" t="s">
        <v>4364</v>
      </c>
      <c r="D712" s="201">
        <v>0</v>
      </c>
      <c r="E712" s="201">
        <v>260</v>
      </c>
      <c r="F712" s="97">
        <v>260</v>
      </c>
      <c r="G712" s="201">
        <v>0</v>
      </c>
      <c r="H712" s="201">
        <v>212</v>
      </c>
      <c r="I712" s="97">
        <v>212</v>
      </c>
      <c r="J712" s="202">
        <v>0</v>
      </c>
      <c r="K712" s="202">
        <v>239</v>
      </c>
      <c r="L712" s="97">
        <v>239</v>
      </c>
      <c r="M712" s="202">
        <v>0</v>
      </c>
      <c r="N712" s="202">
        <v>250</v>
      </c>
      <c r="O712" s="97">
        <v>250</v>
      </c>
      <c r="P712" s="202">
        <v>0</v>
      </c>
      <c r="Q712" s="202">
        <v>209</v>
      </c>
      <c r="R712" s="97">
        <v>209</v>
      </c>
    </row>
    <row r="713" spans="1:18" x14ac:dyDescent="0.35">
      <c r="A713" s="97" t="s">
        <v>4365</v>
      </c>
      <c r="B713" s="97" t="s">
        <v>675</v>
      </c>
      <c r="C713" s="97" t="s">
        <v>4366</v>
      </c>
      <c r="D713" s="201">
        <v>0</v>
      </c>
      <c r="E713" s="201">
        <v>76</v>
      </c>
      <c r="F713" s="97">
        <v>76</v>
      </c>
      <c r="G713" s="201">
        <v>0</v>
      </c>
      <c r="H713" s="201">
        <v>73</v>
      </c>
      <c r="I713" s="97">
        <v>73</v>
      </c>
      <c r="J713" s="202">
        <v>0</v>
      </c>
      <c r="K713" s="202">
        <v>77</v>
      </c>
      <c r="L713" s="97">
        <v>77</v>
      </c>
      <c r="M713" s="202">
        <v>0</v>
      </c>
      <c r="N713" s="202">
        <v>92</v>
      </c>
      <c r="O713" s="97">
        <v>92</v>
      </c>
      <c r="P713" s="202">
        <v>0</v>
      </c>
      <c r="Q713" s="202">
        <v>79</v>
      </c>
      <c r="R713" s="97">
        <v>79</v>
      </c>
    </row>
    <row r="714" spans="1:18" x14ac:dyDescent="0.35">
      <c r="A714" s="97" t="s">
        <v>4367</v>
      </c>
      <c r="B714" s="97" t="s">
        <v>676</v>
      </c>
      <c r="C714" s="97" t="s">
        <v>4368</v>
      </c>
      <c r="D714" s="201">
        <v>0</v>
      </c>
      <c r="E714" s="201">
        <v>54</v>
      </c>
      <c r="F714" s="97">
        <v>54</v>
      </c>
      <c r="G714" s="201">
        <v>0</v>
      </c>
      <c r="H714" s="201">
        <v>63</v>
      </c>
      <c r="I714" s="97">
        <v>63</v>
      </c>
      <c r="J714" s="202">
        <v>0</v>
      </c>
      <c r="K714" s="202">
        <v>51</v>
      </c>
      <c r="L714" s="97">
        <v>51</v>
      </c>
      <c r="M714" s="202">
        <v>0</v>
      </c>
      <c r="N714" s="202">
        <v>76</v>
      </c>
      <c r="O714" s="97">
        <v>76</v>
      </c>
      <c r="P714" s="202">
        <v>0</v>
      </c>
      <c r="Q714" s="202">
        <v>64</v>
      </c>
      <c r="R714" s="97">
        <v>64</v>
      </c>
    </row>
    <row r="715" spans="1:18" x14ac:dyDescent="0.35">
      <c r="A715" s="97" t="s">
        <v>4369</v>
      </c>
      <c r="B715" s="97" t="s">
        <v>677</v>
      </c>
      <c r="C715" s="97" t="s">
        <v>4370</v>
      </c>
      <c r="D715" s="201">
        <v>0</v>
      </c>
      <c r="E715" s="201">
        <v>14</v>
      </c>
      <c r="F715" s="97">
        <v>14</v>
      </c>
      <c r="G715" s="201">
        <v>0</v>
      </c>
      <c r="H715" s="201">
        <v>24</v>
      </c>
      <c r="I715" s="97">
        <v>24</v>
      </c>
      <c r="J715" s="202">
        <v>0</v>
      </c>
      <c r="K715" s="202">
        <v>11</v>
      </c>
      <c r="L715" s="97">
        <v>11</v>
      </c>
      <c r="M715" s="202">
        <v>0</v>
      </c>
      <c r="N715" s="202">
        <v>13</v>
      </c>
      <c r="O715" s="97">
        <v>13</v>
      </c>
      <c r="P715" s="202">
        <v>0</v>
      </c>
      <c r="Q715" s="202">
        <v>15</v>
      </c>
      <c r="R715" s="97">
        <v>15</v>
      </c>
    </row>
    <row r="716" spans="1:18" x14ac:dyDescent="0.35">
      <c r="A716" s="97" t="s">
        <v>4371</v>
      </c>
      <c r="B716" s="97" t="s">
        <v>678</v>
      </c>
      <c r="C716" s="97" t="s">
        <v>4372</v>
      </c>
      <c r="D716" s="201">
        <v>0</v>
      </c>
      <c r="E716" s="201">
        <v>48</v>
      </c>
      <c r="F716" s="97">
        <v>48</v>
      </c>
      <c r="G716" s="201">
        <v>0</v>
      </c>
      <c r="H716" s="201">
        <v>58</v>
      </c>
      <c r="I716" s="97">
        <v>58</v>
      </c>
      <c r="J716" s="202">
        <v>0</v>
      </c>
      <c r="K716" s="202">
        <v>53</v>
      </c>
      <c r="L716" s="97">
        <v>53</v>
      </c>
      <c r="M716" s="202">
        <v>0</v>
      </c>
      <c r="N716" s="202">
        <v>60</v>
      </c>
      <c r="O716" s="97">
        <v>60</v>
      </c>
      <c r="P716" s="202">
        <v>0</v>
      </c>
      <c r="Q716" s="202">
        <v>53</v>
      </c>
      <c r="R716" s="97">
        <v>53</v>
      </c>
    </row>
    <row r="717" spans="1:18" x14ac:dyDescent="0.35">
      <c r="A717" s="97" t="s">
        <v>4373</v>
      </c>
      <c r="B717" s="97" t="s">
        <v>679</v>
      </c>
      <c r="C717" s="97" t="s">
        <v>4374</v>
      </c>
      <c r="D717" s="201">
        <v>0</v>
      </c>
      <c r="E717" s="201">
        <v>50</v>
      </c>
      <c r="F717" s="97">
        <v>50</v>
      </c>
      <c r="G717" s="201">
        <v>0</v>
      </c>
      <c r="H717" s="201">
        <v>59</v>
      </c>
      <c r="I717" s="97">
        <v>59</v>
      </c>
      <c r="J717" s="202">
        <v>0</v>
      </c>
      <c r="K717" s="202">
        <v>75</v>
      </c>
      <c r="L717" s="97">
        <v>75</v>
      </c>
      <c r="M717" s="202">
        <v>0</v>
      </c>
      <c r="N717" s="202">
        <v>55</v>
      </c>
      <c r="O717" s="97">
        <v>55</v>
      </c>
      <c r="P717" s="202">
        <v>0</v>
      </c>
      <c r="Q717" s="202">
        <v>57</v>
      </c>
      <c r="R717" s="97">
        <v>57</v>
      </c>
    </row>
    <row r="718" spans="1:18" x14ac:dyDescent="0.35">
      <c r="A718" s="97" t="s">
        <v>4375</v>
      </c>
      <c r="B718" s="97" t="s">
        <v>680</v>
      </c>
      <c r="C718" s="97" t="s">
        <v>4376</v>
      </c>
      <c r="D718" s="201">
        <v>0</v>
      </c>
      <c r="E718" s="201">
        <v>91</v>
      </c>
      <c r="F718" s="97">
        <v>91</v>
      </c>
      <c r="G718" s="201">
        <v>0</v>
      </c>
      <c r="H718" s="201">
        <v>97</v>
      </c>
      <c r="I718" s="97">
        <v>97</v>
      </c>
      <c r="J718" s="202">
        <v>0</v>
      </c>
      <c r="K718" s="202">
        <v>84</v>
      </c>
      <c r="L718" s="97">
        <v>84</v>
      </c>
      <c r="M718" s="202">
        <v>0</v>
      </c>
      <c r="N718" s="202">
        <v>102</v>
      </c>
      <c r="O718" s="97">
        <v>102</v>
      </c>
      <c r="P718" s="202">
        <v>0</v>
      </c>
      <c r="Q718" s="202">
        <v>89</v>
      </c>
      <c r="R718" s="97">
        <v>89</v>
      </c>
    </row>
    <row r="719" spans="1:18" x14ac:dyDescent="0.35">
      <c r="A719" s="97" t="s">
        <v>4377</v>
      </c>
      <c r="B719" s="97" t="s">
        <v>681</v>
      </c>
      <c r="C719" s="97" t="s">
        <v>4378</v>
      </c>
      <c r="D719" s="201">
        <v>0</v>
      </c>
      <c r="E719" s="201">
        <v>42</v>
      </c>
      <c r="F719" s="97">
        <v>42</v>
      </c>
      <c r="G719" s="201">
        <v>0</v>
      </c>
      <c r="H719" s="201">
        <v>50</v>
      </c>
      <c r="I719" s="97">
        <v>50</v>
      </c>
      <c r="J719" s="202">
        <v>31</v>
      </c>
      <c r="K719" s="202">
        <v>1</v>
      </c>
      <c r="L719" s="97">
        <v>32</v>
      </c>
      <c r="M719" s="202">
        <v>0</v>
      </c>
      <c r="N719" s="202">
        <v>29</v>
      </c>
      <c r="O719" s="97">
        <v>29</v>
      </c>
      <c r="P719" s="202">
        <v>0</v>
      </c>
      <c r="Q719" s="202">
        <v>51</v>
      </c>
      <c r="R719" s="97">
        <v>51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0B2D5-0EC9-4D0F-847D-D6B9EC21F826}">
  <dimension ref="A1:T661"/>
  <sheetViews>
    <sheetView workbookViewId="0">
      <pane ySplit="1" topLeftCell="A2" activePane="bottomLeft" state="frozen"/>
      <selection pane="bottomLeft" activeCell="A2" sqref="A2"/>
    </sheetView>
  </sheetViews>
  <sheetFormatPr defaultColWidth="8.7265625" defaultRowHeight="13" x14ac:dyDescent="0.3"/>
  <cols>
    <col min="1" max="1" width="12.81640625" style="181" bestFit="1" customWidth="1"/>
    <col min="2" max="2" width="44" style="181" bestFit="1" customWidth="1"/>
    <col min="3" max="3" width="7.81640625" style="181" bestFit="1" customWidth="1"/>
    <col min="4" max="5" width="21.54296875" style="181" customWidth="1"/>
    <col min="6" max="10" width="14.26953125" style="181" customWidth="1"/>
    <col min="11" max="20" width="21.54296875" style="181" customWidth="1"/>
    <col min="21" max="16384" width="8.7265625" style="181"/>
  </cols>
  <sheetData>
    <row r="1" spans="1:20" ht="70" x14ac:dyDescent="0.3">
      <c r="A1" s="177" t="s">
        <v>4383</v>
      </c>
      <c r="B1" s="178" t="s">
        <v>4384</v>
      </c>
      <c r="C1" s="177" t="s">
        <v>4379</v>
      </c>
      <c r="D1" s="177" t="s">
        <v>5045</v>
      </c>
      <c r="E1" s="177" t="s">
        <v>5046</v>
      </c>
      <c r="F1" s="179" t="s">
        <v>4385</v>
      </c>
      <c r="G1" s="179" t="s">
        <v>4386</v>
      </c>
      <c r="H1" s="179" t="s">
        <v>4387</v>
      </c>
      <c r="I1" s="179" t="s">
        <v>4388</v>
      </c>
      <c r="J1" s="180" t="s">
        <v>4389</v>
      </c>
      <c r="K1" s="177" t="s">
        <v>5047</v>
      </c>
      <c r="L1" s="177" t="s">
        <v>5048</v>
      </c>
      <c r="M1" s="177" t="s">
        <v>5049</v>
      </c>
      <c r="N1" s="177" t="s">
        <v>5050</v>
      </c>
      <c r="O1" s="177" t="s">
        <v>5051</v>
      </c>
      <c r="P1" s="177" t="s">
        <v>5052</v>
      </c>
      <c r="Q1" s="177" t="s">
        <v>5053</v>
      </c>
      <c r="R1" s="177" t="s">
        <v>5054</v>
      </c>
      <c r="S1" s="177" t="s">
        <v>5065</v>
      </c>
      <c r="T1" s="177" t="s">
        <v>5066</v>
      </c>
    </row>
    <row r="2" spans="1:20" x14ac:dyDescent="0.3">
      <c r="A2" s="182" t="s">
        <v>3997</v>
      </c>
      <c r="B2" s="183" t="s">
        <v>4390</v>
      </c>
      <c r="C2" s="184" t="s">
        <v>497</v>
      </c>
      <c r="D2" s="199">
        <v>798987</v>
      </c>
      <c r="E2" s="199">
        <v>0</v>
      </c>
      <c r="F2" s="187">
        <v>0</v>
      </c>
      <c r="G2" s="187">
        <v>28</v>
      </c>
      <c r="H2" s="187">
        <v>44</v>
      </c>
      <c r="I2" s="187">
        <v>20</v>
      </c>
      <c r="J2" s="187">
        <v>0</v>
      </c>
      <c r="K2" s="185">
        <v>798987</v>
      </c>
      <c r="L2" s="185">
        <v>0</v>
      </c>
      <c r="M2" s="185">
        <v>545784</v>
      </c>
      <c r="N2" s="185">
        <v>0</v>
      </c>
      <c r="O2" s="185">
        <v>545784</v>
      </c>
      <c r="P2" s="185">
        <v>0</v>
      </c>
      <c r="Q2" s="185">
        <v>545784</v>
      </c>
      <c r="R2" s="185">
        <v>0</v>
      </c>
      <c r="S2" s="185">
        <v>545784</v>
      </c>
      <c r="T2" s="185">
        <v>0</v>
      </c>
    </row>
    <row r="3" spans="1:20" x14ac:dyDescent="0.3">
      <c r="A3" s="182" t="s">
        <v>3692</v>
      </c>
      <c r="B3" s="186" t="s">
        <v>4391</v>
      </c>
      <c r="C3" s="184" t="s">
        <v>340</v>
      </c>
      <c r="D3" s="199">
        <v>424330</v>
      </c>
      <c r="E3" s="199">
        <v>0</v>
      </c>
      <c r="F3" s="187">
        <v>0</v>
      </c>
      <c r="G3" s="187">
        <v>0</v>
      </c>
      <c r="H3" s="187">
        <v>40</v>
      </c>
      <c r="I3" s="187">
        <v>20</v>
      </c>
      <c r="J3" s="187">
        <v>0</v>
      </c>
      <c r="K3" s="185">
        <v>300171</v>
      </c>
      <c r="L3" s="185">
        <v>0</v>
      </c>
      <c r="M3" s="185">
        <v>140626</v>
      </c>
      <c r="N3" s="185">
        <v>0</v>
      </c>
      <c r="O3" s="185">
        <v>140626</v>
      </c>
      <c r="P3" s="185">
        <v>0</v>
      </c>
      <c r="Q3" s="185">
        <v>140626</v>
      </c>
      <c r="R3" s="185">
        <v>0</v>
      </c>
      <c r="S3" s="185">
        <v>140626</v>
      </c>
      <c r="T3" s="185">
        <v>0</v>
      </c>
    </row>
    <row r="4" spans="1:20" x14ac:dyDescent="0.3">
      <c r="A4" s="182" t="s">
        <v>3131</v>
      </c>
      <c r="B4" s="188" t="s">
        <v>4392</v>
      </c>
      <c r="C4" s="184" t="s">
        <v>86</v>
      </c>
      <c r="D4" s="199">
        <v>81817</v>
      </c>
      <c r="E4" s="199">
        <v>221680</v>
      </c>
      <c r="F4" s="187">
        <v>0</v>
      </c>
      <c r="G4" s="187">
        <v>0</v>
      </c>
      <c r="H4" s="187">
        <v>17</v>
      </c>
      <c r="I4" s="187">
        <v>0</v>
      </c>
      <c r="J4" s="187">
        <v>20</v>
      </c>
      <c r="K4" s="185">
        <v>81817</v>
      </c>
      <c r="L4" s="185">
        <v>221680</v>
      </c>
      <c r="M4" s="185">
        <v>81817</v>
      </c>
      <c r="N4" s="185">
        <v>221680</v>
      </c>
      <c r="O4" s="185">
        <v>81817</v>
      </c>
      <c r="P4" s="185">
        <v>0</v>
      </c>
      <c r="Q4" s="185">
        <v>81817</v>
      </c>
      <c r="R4" s="185">
        <v>0</v>
      </c>
      <c r="S4" s="185">
        <v>81817</v>
      </c>
      <c r="T4" s="185">
        <v>0</v>
      </c>
    </row>
    <row r="5" spans="1:20" x14ac:dyDescent="0.3">
      <c r="A5" s="182" t="s">
        <v>3277</v>
      </c>
      <c r="B5" s="186" t="s">
        <v>4393</v>
      </c>
      <c r="C5" s="184" t="s">
        <v>160</v>
      </c>
      <c r="D5" s="199">
        <v>334172</v>
      </c>
      <c r="E5" s="199">
        <v>0</v>
      </c>
      <c r="F5" s="187">
        <v>0</v>
      </c>
      <c r="G5" s="187">
        <v>0</v>
      </c>
      <c r="H5" s="187">
        <v>52</v>
      </c>
      <c r="I5" s="187">
        <v>20</v>
      </c>
      <c r="J5" s="187">
        <v>0</v>
      </c>
      <c r="K5" s="185">
        <v>180158</v>
      </c>
      <c r="L5" s="185">
        <v>0</v>
      </c>
      <c r="M5" s="185">
        <v>180158</v>
      </c>
      <c r="N5" s="185">
        <v>0</v>
      </c>
      <c r="O5" s="185">
        <v>180158</v>
      </c>
      <c r="P5" s="185">
        <v>0</v>
      </c>
      <c r="Q5" s="185">
        <v>180158</v>
      </c>
      <c r="R5" s="185">
        <v>0</v>
      </c>
      <c r="S5" s="185">
        <v>180158</v>
      </c>
      <c r="T5" s="185">
        <v>0</v>
      </c>
    </row>
    <row r="6" spans="1:20" x14ac:dyDescent="0.3">
      <c r="A6" s="182" t="s">
        <v>2980</v>
      </c>
      <c r="B6" s="186" t="s">
        <v>4394</v>
      </c>
      <c r="C6" s="184" t="s">
        <v>10</v>
      </c>
      <c r="D6" s="199">
        <v>6071278</v>
      </c>
      <c r="E6" s="199">
        <v>0</v>
      </c>
      <c r="F6" s="187">
        <v>0</v>
      </c>
      <c r="G6" s="187">
        <v>269</v>
      </c>
      <c r="H6" s="187">
        <v>552</v>
      </c>
      <c r="I6" s="187">
        <v>142</v>
      </c>
      <c r="J6" s="187">
        <v>0</v>
      </c>
      <c r="K6" s="185">
        <v>5306481</v>
      </c>
      <c r="L6" s="185">
        <v>0</v>
      </c>
      <c r="M6" s="185">
        <v>5306481</v>
      </c>
      <c r="N6" s="185">
        <v>0</v>
      </c>
      <c r="O6" s="185">
        <v>5306481</v>
      </c>
      <c r="P6" s="185">
        <v>0</v>
      </c>
      <c r="Q6" s="185">
        <v>5306481</v>
      </c>
      <c r="R6" s="185">
        <v>0</v>
      </c>
      <c r="S6" s="185">
        <v>5306481</v>
      </c>
      <c r="T6" s="185">
        <v>0</v>
      </c>
    </row>
    <row r="7" spans="1:20" x14ac:dyDescent="0.3">
      <c r="A7" s="182" t="s">
        <v>3804</v>
      </c>
      <c r="B7" s="186" t="s">
        <v>4395</v>
      </c>
      <c r="C7" s="184" t="s">
        <v>399</v>
      </c>
      <c r="D7" s="199">
        <v>650114</v>
      </c>
      <c r="E7" s="199">
        <v>0</v>
      </c>
      <c r="F7" s="187">
        <v>0</v>
      </c>
      <c r="G7" s="187">
        <v>0</v>
      </c>
      <c r="H7" s="187">
        <v>85</v>
      </c>
      <c r="I7" s="187">
        <v>20</v>
      </c>
      <c r="J7" s="187">
        <v>0</v>
      </c>
      <c r="K7" s="185">
        <v>650114</v>
      </c>
      <c r="L7" s="185">
        <v>0</v>
      </c>
      <c r="M7" s="185">
        <v>410717</v>
      </c>
      <c r="N7" s="185">
        <v>0</v>
      </c>
      <c r="O7" s="185">
        <v>410717</v>
      </c>
      <c r="P7" s="185">
        <v>0</v>
      </c>
      <c r="Q7" s="185">
        <v>410717</v>
      </c>
      <c r="R7" s="185">
        <v>0</v>
      </c>
      <c r="S7" s="185">
        <v>410717</v>
      </c>
      <c r="T7" s="185">
        <v>0</v>
      </c>
    </row>
    <row r="8" spans="1:20" x14ac:dyDescent="0.3">
      <c r="A8" s="182" t="s">
        <v>3234</v>
      </c>
      <c r="B8" s="188" t="s">
        <v>4396</v>
      </c>
      <c r="C8" s="184" t="s">
        <v>138</v>
      </c>
      <c r="D8" s="199">
        <v>163404</v>
      </c>
      <c r="E8" s="199">
        <v>256968</v>
      </c>
      <c r="F8" s="187">
        <v>0</v>
      </c>
      <c r="G8" s="187">
        <v>0</v>
      </c>
      <c r="H8" s="187">
        <v>54</v>
      </c>
      <c r="I8" s="187">
        <v>0</v>
      </c>
      <c r="J8" s="187">
        <v>43</v>
      </c>
      <c r="K8" s="185">
        <v>163404</v>
      </c>
      <c r="L8" s="185">
        <v>256968</v>
      </c>
      <c r="M8" s="185">
        <v>163404</v>
      </c>
      <c r="N8" s="185">
        <v>256968</v>
      </c>
      <c r="O8" s="185">
        <v>163404</v>
      </c>
      <c r="P8" s="185">
        <v>0</v>
      </c>
      <c r="Q8" s="185">
        <v>163404</v>
      </c>
      <c r="R8" s="185">
        <v>0</v>
      </c>
      <c r="S8" s="185">
        <v>163404</v>
      </c>
      <c r="T8" s="185">
        <v>0</v>
      </c>
    </row>
    <row r="9" spans="1:20" x14ac:dyDescent="0.3">
      <c r="A9" s="182" t="s">
        <v>3332</v>
      </c>
      <c r="B9" s="186" t="s">
        <v>4397</v>
      </c>
      <c r="C9" s="184" t="s">
        <v>188</v>
      </c>
      <c r="D9" s="199">
        <v>273896</v>
      </c>
      <c r="E9" s="199">
        <v>0</v>
      </c>
      <c r="F9" s="187">
        <v>0</v>
      </c>
      <c r="G9" s="187">
        <v>0</v>
      </c>
      <c r="H9" s="187">
        <v>17</v>
      </c>
      <c r="I9" s="187">
        <v>20</v>
      </c>
      <c r="J9" s="187">
        <v>0</v>
      </c>
      <c r="K9" s="185">
        <v>273896</v>
      </c>
      <c r="L9" s="185">
        <v>0</v>
      </c>
      <c r="M9" s="185">
        <v>76982</v>
      </c>
      <c r="N9" s="185">
        <v>0</v>
      </c>
      <c r="O9" s="185">
        <v>76982</v>
      </c>
      <c r="P9" s="185">
        <v>0</v>
      </c>
      <c r="Q9" s="185">
        <v>76982</v>
      </c>
      <c r="R9" s="185">
        <v>0</v>
      </c>
      <c r="S9" s="185">
        <v>76982</v>
      </c>
      <c r="T9" s="185">
        <v>0</v>
      </c>
    </row>
    <row r="10" spans="1:20" x14ac:dyDescent="0.3">
      <c r="A10" s="182" t="s">
        <v>3389</v>
      </c>
      <c r="B10" s="186" t="s">
        <v>3390</v>
      </c>
      <c r="C10" s="184" t="s">
        <v>217</v>
      </c>
      <c r="D10" s="199">
        <v>200135</v>
      </c>
      <c r="E10" s="199">
        <v>0</v>
      </c>
      <c r="F10" s="187">
        <v>0</v>
      </c>
      <c r="G10" s="187">
        <v>0</v>
      </c>
      <c r="H10" s="187">
        <v>18</v>
      </c>
      <c r="I10" s="187">
        <v>0</v>
      </c>
      <c r="J10" s="187">
        <v>0</v>
      </c>
      <c r="K10" s="185">
        <v>48735</v>
      </c>
      <c r="L10" s="185">
        <v>0</v>
      </c>
      <c r="M10" s="185">
        <v>48735</v>
      </c>
      <c r="N10" s="185">
        <v>0</v>
      </c>
      <c r="O10" s="185">
        <v>48735</v>
      </c>
      <c r="P10" s="185">
        <v>0</v>
      </c>
      <c r="Q10" s="185">
        <v>48735</v>
      </c>
      <c r="R10" s="185">
        <v>0</v>
      </c>
      <c r="S10" s="185">
        <v>48735</v>
      </c>
      <c r="T10" s="185">
        <v>0</v>
      </c>
    </row>
    <row r="11" spans="1:20" x14ac:dyDescent="0.3">
      <c r="A11" s="182" t="s">
        <v>3004</v>
      </c>
      <c r="B11" s="186" t="s">
        <v>4398</v>
      </c>
      <c r="C11" s="184" t="s">
        <v>22</v>
      </c>
      <c r="D11" s="199">
        <v>263273</v>
      </c>
      <c r="E11" s="199">
        <v>0</v>
      </c>
      <c r="F11" s="187">
        <v>0</v>
      </c>
      <c r="G11" s="187">
        <v>0</v>
      </c>
      <c r="H11" s="187">
        <v>15</v>
      </c>
      <c r="I11" s="187">
        <v>20</v>
      </c>
      <c r="J11" s="187">
        <v>0</v>
      </c>
      <c r="K11" s="185">
        <v>263273</v>
      </c>
      <c r="L11" s="185">
        <v>0</v>
      </c>
      <c r="M11" s="185">
        <v>66336</v>
      </c>
      <c r="N11" s="185">
        <v>0</v>
      </c>
      <c r="O11" s="185">
        <v>66336</v>
      </c>
      <c r="P11" s="185">
        <v>0</v>
      </c>
      <c r="Q11" s="185">
        <v>66336</v>
      </c>
      <c r="R11" s="185">
        <v>0</v>
      </c>
      <c r="S11" s="185">
        <v>66336</v>
      </c>
      <c r="T11" s="185">
        <v>0</v>
      </c>
    </row>
    <row r="12" spans="1:20" x14ac:dyDescent="0.3">
      <c r="A12" s="182" t="s">
        <v>3052</v>
      </c>
      <c r="B12" s="186" t="s">
        <v>4399</v>
      </c>
      <c r="C12" s="184" t="s">
        <v>47</v>
      </c>
      <c r="D12" s="199">
        <v>337050</v>
      </c>
      <c r="E12" s="199">
        <v>0</v>
      </c>
      <c r="F12" s="187">
        <v>0</v>
      </c>
      <c r="G12" s="187">
        <v>0</v>
      </c>
      <c r="H12" s="187">
        <v>41</v>
      </c>
      <c r="I12" s="187">
        <v>20</v>
      </c>
      <c r="J12" s="187">
        <v>0</v>
      </c>
      <c r="K12" s="185">
        <v>337050</v>
      </c>
      <c r="L12" s="185">
        <v>0</v>
      </c>
      <c r="M12" s="185">
        <v>149871</v>
      </c>
      <c r="N12" s="185">
        <v>0</v>
      </c>
      <c r="O12" s="185">
        <v>149871</v>
      </c>
      <c r="P12" s="185">
        <v>0</v>
      </c>
      <c r="Q12" s="185">
        <v>149871</v>
      </c>
      <c r="R12" s="185">
        <v>0</v>
      </c>
      <c r="S12" s="185">
        <v>149871</v>
      </c>
      <c r="T12" s="185">
        <v>0</v>
      </c>
    </row>
    <row r="13" spans="1:20" x14ac:dyDescent="0.3">
      <c r="A13" s="182" t="s">
        <v>3814</v>
      </c>
      <c r="B13" s="186" t="s">
        <v>4400</v>
      </c>
      <c r="C13" s="184" t="s">
        <v>404</v>
      </c>
      <c r="D13" s="199">
        <v>454727</v>
      </c>
      <c r="E13" s="199">
        <v>0</v>
      </c>
      <c r="F13" s="187">
        <v>0</v>
      </c>
      <c r="G13" s="187">
        <v>0</v>
      </c>
      <c r="H13" s="187">
        <v>21</v>
      </c>
      <c r="I13" s="187">
        <v>24</v>
      </c>
      <c r="J13" s="187">
        <v>0</v>
      </c>
      <c r="K13" s="185">
        <v>454727</v>
      </c>
      <c r="L13" s="185">
        <v>0</v>
      </c>
      <c r="M13" s="185">
        <v>129009</v>
      </c>
      <c r="N13" s="185">
        <v>0</v>
      </c>
      <c r="O13" s="185">
        <v>129009</v>
      </c>
      <c r="P13" s="185">
        <v>0</v>
      </c>
      <c r="Q13" s="185">
        <v>129009</v>
      </c>
      <c r="R13" s="185">
        <v>0</v>
      </c>
      <c r="S13" s="185">
        <v>129009</v>
      </c>
      <c r="T13" s="185">
        <v>0</v>
      </c>
    </row>
    <row r="14" spans="1:20" x14ac:dyDescent="0.3">
      <c r="A14" s="182" t="s">
        <v>4068</v>
      </c>
      <c r="B14" s="186" t="s">
        <v>4401</v>
      </c>
      <c r="C14" s="184" t="s">
        <v>533</v>
      </c>
      <c r="D14" s="199">
        <v>32400</v>
      </c>
      <c r="E14" s="199">
        <v>0</v>
      </c>
      <c r="F14" s="187">
        <v>0</v>
      </c>
      <c r="G14" s="187">
        <v>0</v>
      </c>
      <c r="H14" s="187">
        <v>12</v>
      </c>
      <c r="I14" s="187">
        <v>0</v>
      </c>
      <c r="J14" s="187">
        <v>0</v>
      </c>
      <c r="K14" s="185">
        <v>32400</v>
      </c>
      <c r="L14" s="185">
        <v>0</v>
      </c>
      <c r="M14" s="185">
        <v>32400</v>
      </c>
      <c r="N14" s="185">
        <v>0</v>
      </c>
      <c r="O14" s="185">
        <v>32400</v>
      </c>
      <c r="P14" s="185">
        <v>0</v>
      </c>
      <c r="Q14" s="185">
        <v>32400</v>
      </c>
      <c r="R14" s="185">
        <v>0</v>
      </c>
      <c r="S14" s="185">
        <v>32400</v>
      </c>
      <c r="T14" s="185">
        <v>0</v>
      </c>
    </row>
    <row r="15" spans="1:20" x14ac:dyDescent="0.3">
      <c r="A15" s="182" t="s">
        <v>3236</v>
      </c>
      <c r="B15" s="186" t="s">
        <v>4402</v>
      </c>
      <c r="C15" s="184" t="s">
        <v>139</v>
      </c>
      <c r="D15" s="199">
        <v>755955</v>
      </c>
      <c r="E15" s="199">
        <v>0</v>
      </c>
      <c r="F15" s="187">
        <v>0</v>
      </c>
      <c r="G15" s="187">
        <v>0</v>
      </c>
      <c r="H15" s="187">
        <v>139</v>
      </c>
      <c r="I15" s="187">
        <v>70</v>
      </c>
      <c r="J15" s="187">
        <v>0</v>
      </c>
      <c r="K15" s="185">
        <v>755955</v>
      </c>
      <c r="L15" s="185">
        <v>0</v>
      </c>
      <c r="M15" s="185">
        <v>377955</v>
      </c>
      <c r="N15" s="185">
        <v>0</v>
      </c>
      <c r="O15" s="185">
        <v>377955</v>
      </c>
      <c r="P15" s="185">
        <v>0</v>
      </c>
      <c r="Q15" s="185">
        <v>377955</v>
      </c>
      <c r="R15" s="185">
        <v>0</v>
      </c>
      <c r="S15" s="185">
        <v>377955</v>
      </c>
      <c r="T15" s="185">
        <v>0</v>
      </c>
    </row>
    <row r="16" spans="1:20" x14ac:dyDescent="0.3">
      <c r="A16" s="182" t="s">
        <v>4032</v>
      </c>
      <c r="B16" s="186" t="s">
        <v>4403</v>
      </c>
      <c r="C16" s="184" t="s">
        <v>515</v>
      </c>
      <c r="D16" s="199">
        <v>582496</v>
      </c>
      <c r="E16" s="199">
        <v>0</v>
      </c>
      <c r="F16" s="187">
        <v>0</v>
      </c>
      <c r="G16" s="187">
        <v>0</v>
      </c>
      <c r="H16" s="187">
        <v>111</v>
      </c>
      <c r="I16" s="187">
        <v>30</v>
      </c>
      <c r="J16" s="187">
        <v>0</v>
      </c>
      <c r="K16" s="185">
        <v>582496</v>
      </c>
      <c r="L16" s="185">
        <v>0</v>
      </c>
      <c r="M16" s="185">
        <v>343402</v>
      </c>
      <c r="N16" s="185">
        <v>0</v>
      </c>
      <c r="O16" s="185">
        <v>343402</v>
      </c>
      <c r="P16" s="185">
        <v>0</v>
      </c>
      <c r="Q16" s="185">
        <v>343402</v>
      </c>
      <c r="R16" s="185">
        <v>0</v>
      </c>
      <c r="S16" s="185">
        <v>343402</v>
      </c>
      <c r="T16" s="185">
        <v>0</v>
      </c>
    </row>
    <row r="17" spans="1:20" x14ac:dyDescent="0.3">
      <c r="A17" s="182" t="s">
        <v>3487</v>
      </c>
      <c r="B17" s="186" t="s">
        <v>4404</v>
      </c>
      <c r="C17" s="184" t="s">
        <v>268</v>
      </c>
      <c r="D17" s="199">
        <v>2429849</v>
      </c>
      <c r="E17" s="199">
        <v>0</v>
      </c>
      <c r="F17" s="187">
        <v>28</v>
      </c>
      <c r="G17" s="187">
        <v>48</v>
      </c>
      <c r="H17" s="187">
        <v>66</v>
      </c>
      <c r="I17" s="187">
        <v>59</v>
      </c>
      <c r="J17" s="187">
        <v>0</v>
      </c>
      <c r="K17" s="185">
        <v>2171705</v>
      </c>
      <c r="L17" s="185">
        <v>0</v>
      </c>
      <c r="M17" s="185">
        <v>2171705</v>
      </c>
      <c r="N17" s="185">
        <v>0</v>
      </c>
      <c r="O17" s="185">
        <v>2171705</v>
      </c>
      <c r="P17" s="185">
        <v>0</v>
      </c>
      <c r="Q17" s="185">
        <v>2171705</v>
      </c>
      <c r="R17" s="185">
        <v>0</v>
      </c>
      <c r="S17" s="185">
        <v>2004118</v>
      </c>
      <c r="T17" s="185">
        <v>0</v>
      </c>
    </row>
    <row r="18" spans="1:20" x14ac:dyDescent="0.3">
      <c r="A18" s="182" t="s">
        <v>3184</v>
      </c>
      <c r="B18" s="186" t="s">
        <v>4405</v>
      </c>
      <c r="C18" s="184" t="s">
        <v>113</v>
      </c>
      <c r="D18" s="199">
        <v>16200</v>
      </c>
      <c r="E18" s="199">
        <v>0</v>
      </c>
      <c r="F18" s="187">
        <v>0</v>
      </c>
      <c r="G18" s="187">
        <v>0</v>
      </c>
      <c r="H18" s="187">
        <v>6</v>
      </c>
      <c r="I18" s="187">
        <v>0</v>
      </c>
      <c r="J18" s="187">
        <v>0</v>
      </c>
      <c r="K18" s="185">
        <v>16200</v>
      </c>
      <c r="L18" s="185">
        <v>0</v>
      </c>
      <c r="M18" s="185">
        <v>16200</v>
      </c>
      <c r="N18" s="185">
        <v>0</v>
      </c>
      <c r="O18" s="185">
        <v>16200</v>
      </c>
      <c r="P18" s="185">
        <v>0</v>
      </c>
      <c r="Q18" s="185">
        <v>16200</v>
      </c>
      <c r="R18" s="185">
        <v>0</v>
      </c>
      <c r="S18" s="185">
        <v>16200</v>
      </c>
      <c r="T18" s="185">
        <v>0</v>
      </c>
    </row>
    <row r="19" spans="1:20" x14ac:dyDescent="0.3">
      <c r="A19" s="182" t="s">
        <v>3006</v>
      </c>
      <c r="B19" s="186" t="s">
        <v>4406</v>
      </c>
      <c r="C19" s="184" t="s">
        <v>23</v>
      </c>
      <c r="D19" s="199">
        <v>196484</v>
      </c>
      <c r="E19" s="199">
        <v>0</v>
      </c>
      <c r="F19" s="187">
        <v>0</v>
      </c>
      <c r="G19" s="187">
        <v>0</v>
      </c>
      <c r="H19" s="187">
        <v>10</v>
      </c>
      <c r="I19" s="187">
        <v>0</v>
      </c>
      <c r="J19" s="187">
        <v>0</v>
      </c>
      <c r="K19" s="185">
        <v>59517</v>
      </c>
      <c r="L19" s="185">
        <v>0</v>
      </c>
      <c r="M19" s="185">
        <v>59517</v>
      </c>
      <c r="N19" s="185">
        <v>0</v>
      </c>
      <c r="O19" s="185">
        <v>59517</v>
      </c>
      <c r="P19" s="185">
        <v>0</v>
      </c>
      <c r="Q19" s="185">
        <v>59517</v>
      </c>
      <c r="R19" s="185">
        <v>0</v>
      </c>
      <c r="S19" s="185">
        <v>59517</v>
      </c>
      <c r="T19" s="185">
        <v>0</v>
      </c>
    </row>
    <row r="20" spans="1:20" x14ac:dyDescent="0.3">
      <c r="A20" s="182" t="s">
        <v>4295</v>
      </c>
      <c r="B20" s="188" t="s">
        <v>4407</v>
      </c>
      <c r="C20" s="184" t="s">
        <v>646</v>
      </c>
      <c r="D20" s="199">
        <v>264600</v>
      </c>
      <c r="E20" s="199">
        <v>280800</v>
      </c>
      <c r="F20" s="187">
        <v>0</v>
      </c>
      <c r="G20" s="187">
        <v>0</v>
      </c>
      <c r="H20" s="187">
        <v>0</v>
      </c>
      <c r="I20" s="187">
        <v>49</v>
      </c>
      <c r="J20" s="187">
        <v>52</v>
      </c>
      <c r="K20" s="185">
        <v>108000</v>
      </c>
      <c r="L20" s="185">
        <v>280800</v>
      </c>
      <c r="M20" s="185">
        <v>0</v>
      </c>
      <c r="N20" s="185">
        <v>280800</v>
      </c>
      <c r="O20" s="185">
        <v>0</v>
      </c>
      <c r="P20" s="185">
        <v>0</v>
      </c>
      <c r="Q20" s="185">
        <v>0</v>
      </c>
      <c r="R20" s="185">
        <v>0</v>
      </c>
      <c r="S20" s="185">
        <v>0</v>
      </c>
      <c r="T20" s="185">
        <v>0</v>
      </c>
    </row>
    <row r="21" spans="1:20" x14ac:dyDescent="0.3">
      <c r="A21" s="182" t="s">
        <v>4230</v>
      </c>
      <c r="B21" s="188" t="s">
        <v>4408</v>
      </c>
      <c r="C21" s="184" t="s">
        <v>613</v>
      </c>
      <c r="D21" s="199">
        <v>0</v>
      </c>
      <c r="E21" s="199">
        <v>152960</v>
      </c>
      <c r="F21" s="187">
        <v>0</v>
      </c>
      <c r="G21" s="187">
        <v>0</v>
      </c>
      <c r="H21" s="187">
        <v>0</v>
      </c>
      <c r="I21" s="187">
        <v>0</v>
      </c>
      <c r="J21" s="187">
        <v>20</v>
      </c>
      <c r="K21" s="185">
        <v>0</v>
      </c>
      <c r="L21" s="185">
        <v>152960</v>
      </c>
      <c r="M21" s="185">
        <v>0</v>
      </c>
      <c r="N21" s="185">
        <v>152960</v>
      </c>
      <c r="O21" s="185">
        <v>0</v>
      </c>
      <c r="P21" s="185">
        <v>0</v>
      </c>
      <c r="Q21" s="185">
        <v>0</v>
      </c>
      <c r="R21" s="185">
        <v>0</v>
      </c>
      <c r="S21" s="185">
        <v>0</v>
      </c>
      <c r="T21" s="185">
        <v>0</v>
      </c>
    </row>
    <row r="22" spans="1:20" x14ac:dyDescent="0.3">
      <c r="A22" s="182" t="s">
        <v>4013</v>
      </c>
      <c r="B22" s="186" t="s">
        <v>4409</v>
      </c>
      <c r="C22" s="184" t="s">
        <v>505</v>
      </c>
      <c r="D22" s="199">
        <v>70696</v>
      </c>
      <c r="E22" s="199">
        <v>0</v>
      </c>
      <c r="F22" s="187">
        <v>0</v>
      </c>
      <c r="G22" s="187">
        <v>0</v>
      </c>
      <c r="H22" s="187">
        <v>18</v>
      </c>
      <c r="I22" s="187">
        <v>0</v>
      </c>
      <c r="J22" s="187">
        <v>0</v>
      </c>
      <c r="K22" s="185">
        <v>70696</v>
      </c>
      <c r="L22" s="185">
        <v>0</v>
      </c>
      <c r="M22" s="185">
        <v>70696</v>
      </c>
      <c r="N22" s="185">
        <v>0</v>
      </c>
      <c r="O22" s="185">
        <v>70696</v>
      </c>
      <c r="P22" s="185">
        <v>0</v>
      </c>
      <c r="Q22" s="185">
        <v>70696</v>
      </c>
      <c r="R22" s="185">
        <v>0</v>
      </c>
      <c r="S22" s="185">
        <v>70696</v>
      </c>
      <c r="T22" s="185">
        <v>0</v>
      </c>
    </row>
    <row r="23" spans="1:20" x14ac:dyDescent="0.3">
      <c r="A23" s="182" t="s">
        <v>3222</v>
      </c>
      <c r="B23" s="188" t="s">
        <v>4410</v>
      </c>
      <c r="C23" s="184" t="s">
        <v>132</v>
      </c>
      <c r="D23" s="199">
        <v>1631380</v>
      </c>
      <c r="E23" s="199">
        <v>1036800</v>
      </c>
      <c r="F23" s="187">
        <v>0</v>
      </c>
      <c r="G23" s="187">
        <v>0</v>
      </c>
      <c r="H23" s="187">
        <v>0</v>
      </c>
      <c r="I23" s="187">
        <v>268</v>
      </c>
      <c r="J23" s="187">
        <v>192</v>
      </c>
      <c r="K23" s="185">
        <v>423281</v>
      </c>
      <c r="L23" s="185">
        <v>1036800</v>
      </c>
      <c r="M23" s="185">
        <v>0</v>
      </c>
      <c r="N23" s="185">
        <v>1036800</v>
      </c>
      <c r="O23" s="185">
        <v>0</v>
      </c>
      <c r="P23" s="185">
        <v>0</v>
      </c>
      <c r="Q23" s="185">
        <v>0</v>
      </c>
      <c r="R23" s="185">
        <v>0</v>
      </c>
      <c r="S23" s="185">
        <v>0</v>
      </c>
      <c r="T23" s="185">
        <v>0</v>
      </c>
    </row>
    <row r="24" spans="1:20" x14ac:dyDescent="0.3">
      <c r="A24" s="182" t="s">
        <v>4365</v>
      </c>
      <c r="B24" s="188" t="s">
        <v>4411</v>
      </c>
      <c r="C24" s="184" t="s">
        <v>675</v>
      </c>
      <c r="D24" s="199">
        <v>294502</v>
      </c>
      <c r="E24" s="199">
        <v>228228</v>
      </c>
      <c r="F24" s="187">
        <v>0</v>
      </c>
      <c r="G24" s="187">
        <v>0</v>
      </c>
      <c r="H24" s="187">
        <v>80</v>
      </c>
      <c r="I24" s="187">
        <v>0</v>
      </c>
      <c r="J24" s="187">
        <v>28</v>
      </c>
      <c r="K24" s="185">
        <v>294502</v>
      </c>
      <c r="L24" s="185">
        <v>228228</v>
      </c>
      <c r="M24" s="185">
        <v>294502</v>
      </c>
      <c r="N24" s="185">
        <v>228228</v>
      </c>
      <c r="O24" s="185">
        <v>294502</v>
      </c>
      <c r="P24" s="185">
        <v>0</v>
      </c>
      <c r="Q24" s="185">
        <v>294502</v>
      </c>
      <c r="R24" s="185">
        <v>0</v>
      </c>
      <c r="S24" s="185">
        <v>294502</v>
      </c>
      <c r="T24" s="185">
        <v>0</v>
      </c>
    </row>
    <row r="25" spans="1:20" x14ac:dyDescent="0.3">
      <c r="A25" s="182" t="s">
        <v>3076</v>
      </c>
      <c r="B25" s="186" t="s">
        <v>4412</v>
      </c>
      <c r="C25" s="184" t="s">
        <v>58</v>
      </c>
      <c r="D25" s="199">
        <v>3527361</v>
      </c>
      <c r="E25" s="199">
        <v>0</v>
      </c>
      <c r="F25" s="187">
        <v>78</v>
      </c>
      <c r="G25" s="187">
        <v>85</v>
      </c>
      <c r="H25" s="187">
        <v>223</v>
      </c>
      <c r="I25" s="187">
        <v>0</v>
      </c>
      <c r="J25" s="187">
        <v>0</v>
      </c>
      <c r="K25" s="185">
        <v>3527361</v>
      </c>
      <c r="L25" s="185">
        <v>0</v>
      </c>
      <c r="M25" s="185">
        <v>3527361</v>
      </c>
      <c r="N25" s="185">
        <v>0</v>
      </c>
      <c r="O25" s="185">
        <v>3527361</v>
      </c>
      <c r="P25" s="185">
        <v>0</v>
      </c>
      <c r="Q25" s="185">
        <v>3527361</v>
      </c>
      <c r="R25" s="185">
        <v>0</v>
      </c>
      <c r="S25" s="185">
        <v>3527361</v>
      </c>
      <c r="T25" s="185">
        <v>0</v>
      </c>
    </row>
    <row r="26" spans="1:20" x14ac:dyDescent="0.3">
      <c r="A26" s="182" t="s">
        <v>3147</v>
      </c>
      <c r="B26" s="186" t="s">
        <v>4413</v>
      </c>
      <c r="C26" s="184" t="s">
        <v>94</v>
      </c>
      <c r="D26" s="199">
        <v>522240</v>
      </c>
      <c r="E26" s="199">
        <v>0</v>
      </c>
      <c r="F26" s="187">
        <v>0</v>
      </c>
      <c r="G26" s="187">
        <v>0</v>
      </c>
      <c r="H26" s="187">
        <v>0</v>
      </c>
      <c r="I26" s="187">
        <v>70</v>
      </c>
      <c r="J26" s="187">
        <v>0</v>
      </c>
      <c r="K26" s="185">
        <v>522240</v>
      </c>
      <c r="L26" s="185">
        <v>0</v>
      </c>
      <c r="M26" s="185">
        <v>522240</v>
      </c>
      <c r="N26" s="185">
        <v>0</v>
      </c>
      <c r="O26" s="185">
        <v>522240</v>
      </c>
      <c r="P26" s="185">
        <v>0</v>
      </c>
      <c r="Q26" s="185">
        <v>522240</v>
      </c>
      <c r="R26" s="185">
        <v>0</v>
      </c>
      <c r="S26" s="185">
        <v>522240</v>
      </c>
      <c r="T26" s="185">
        <v>0</v>
      </c>
    </row>
    <row r="27" spans="1:20" x14ac:dyDescent="0.3">
      <c r="A27" s="182" t="s">
        <v>3881</v>
      </c>
      <c r="B27" s="188" t="s">
        <v>4414</v>
      </c>
      <c r="C27" s="184" t="s">
        <v>438</v>
      </c>
      <c r="D27" s="199">
        <v>542360</v>
      </c>
      <c r="E27" s="199">
        <v>351640</v>
      </c>
      <c r="F27" s="187">
        <v>0</v>
      </c>
      <c r="G27" s="187">
        <v>0</v>
      </c>
      <c r="H27" s="187">
        <v>0</v>
      </c>
      <c r="I27" s="187">
        <v>91</v>
      </c>
      <c r="J27" s="187">
        <v>59</v>
      </c>
      <c r="K27" s="185">
        <v>149000</v>
      </c>
      <c r="L27" s="185">
        <v>351640</v>
      </c>
      <c r="M27" s="185">
        <v>0</v>
      </c>
      <c r="N27" s="185">
        <v>351640</v>
      </c>
      <c r="O27" s="185">
        <v>0</v>
      </c>
      <c r="P27" s="185">
        <v>0</v>
      </c>
      <c r="Q27" s="185">
        <v>0</v>
      </c>
      <c r="R27" s="185">
        <v>0</v>
      </c>
      <c r="S27" s="185">
        <v>0</v>
      </c>
      <c r="T27" s="185">
        <v>0</v>
      </c>
    </row>
    <row r="28" spans="1:20" x14ac:dyDescent="0.3">
      <c r="A28" s="182" t="s">
        <v>3999</v>
      </c>
      <c r="B28" s="186" t="s">
        <v>4415</v>
      </c>
      <c r="C28" s="184" t="s">
        <v>498</v>
      </c>
      <c r="D28" s="199">
        <v>95540</v>
      </c>
      <c r="E28" s="199">
        <v>0</v>
      </c>
      <c r="F28" s="187">
        <v>0</v>
      </c>
      <c r="G28" s="187">
        <v>0</v>
      </c>
      <c r="H28" s="187">
        <v>22</v>
      </c>
      <c r="I28" s="187">
        <v>0</v>
      </c>
      <c r="J28" s="187">
        <v>0</v>
      </c>
      <c r="K28" s="185">
        <v>95540</v>
      </c>
      <c r="L28" s="185">
        <v>0</v>
      </c>
      <c r="M28" s="185">
        <v>95540</v>
      </c>
      <c r="N28" s="185">
        <v>0</v>
      </c>
      <c r="O28" s="185">
        <v>95540</v>
      </c>
      <c r="P28" s="185">
        <v>0</v>
      </c>
      <c r="Q28" s="185">
        <v>95540</v>
      </c>
      <c r="R28" s="185">
        <v>0</v>
      </c>
      <c r="S28" s="185">
        <v>95540</v>
      </c>
      <c r="T28" s="185">
        <v>0</v>
      </c>
    </row>
    <row r="29" spans="1:20" x14ac:dyDescent="0.3">
      <c r="A29" s="182" t="s">
        <v>3418</v>
      </c>
      <c r="B29" s="188" t="s">
        <v>4416</v>
      </c>
      <c r="C29" s="184" t="s">
        <v>232</v>
      </c>
      <c r="D29" s="199">
        <v>200000</v>
      </c>
      <c r="E29" s="199">
        <v>149320</v>
      </c>
      <c r="F29" s="187">
        <v>0</v>
      </c>
      <c r="G29" s="187">
        <v>0</v>
      </c>
      <c r="H29" s="187">
        <v>0</v>
      </c>
      <c r="I29" s="187">
        <v>0</v>
      </c>
      <c r="J29" s="187">
        <v>20</v>
      </c>
      <c r="K29" s="185">
        <v>0</v>
      </c>
      <c r="L29" s="185">
        <v>149320</v>
      </c>
      <c r="M29" s="185">
        <v>0</v>
      </c>
      <c r="N29" s="185">
        <v>149320</v>
      </c>
      <c r="O29" s="185">
        <v>0</v>
      </c>
      <c r="P29" s="185">
        <v>0</v>
      </c>
      <c r="Q29" s="185">
        <v>0</v>
      </c>
      <c r="R29" s="185">
        <v>0</v>
      </c>
      <c r="S29" s="185">
        <v>0</v>
      </c>
      <c r="T29" s="185">
        <v>0</v>
      </c>
    </row>
    <row r="30" spans="1:20" x14ac:dyDescent="0.3">
      <c r="A30" s="182" t="s">
        <v>4022</v>
      </c>
      <c r="B30" s="188" t="s">
        <v>4417</v>
      </c>
      <c r="C30" s="184" t="s">
        <v>510</v>
      </c>
      <c r="D30" s="199">
        <v>340200</v>
      </c>
      <c r="E30" s="199">
        <v>156600</v>
      </c>
      <c r="F30" s="187">
        <v>0</v>
      </c>
      <c r="G30" s="187">
        <v>0</v>
      </c>
      <c r="H30" s="187">
        <v>0</v>
      </c>
      <c r="I30" s="187">
        <v>63</v>
      </c>
      <c r="J30" s="187">
        <v>29</v>
      </c>
      <c r="K30" s="185">
        <v>167400</v>
      </c>
      <c r="L30" s="185">
        <v>156600</v>
      </c>
      <c r="M30" s="185">
        <v>0</v>
      </c>
      <c r="N30" s="185">
        <v>156600</v>
      </c>
      <c r="O30" s="185">
        <v>0</v>
      </c>
      <c r="P30" s="185">
        <v>0</v>
      </c>
      <c r="Q30" s="185">
        <v>0</v>
      </c>
      <c r="R30" s="185">
        <v>0</v>
      </c>
      <c r="S30" s="185">
        <v>0</v>
      </c>
      <c r="T30" s="185">
        <v>0</v>
      </c>
    </row>
    <row r="31" spans="1:20" x14ac:dyDescent="0.3">
      <c r="A31" s="182" t="s">
        <v>3133</v>
      </c>
      <c r="B31" s="186" t="s">
        <v>4418</v>
      </c>
      <c r="C31" s="184" t="s">
        <v>87</v>
      </c>
      <c r="D31" s="199">
        <v>128230</v>
      </c>
      <c r="E31" s="199">
        <v>0</v>
      </c>
      <c r="F31" s="187">
        <v>0</v>
      </c>
      <c r="G31" s="187">
        <v>0</v>
      </c>
      <c r="H31" s="187">
        <v>32</v>
      </c>
      <c r="I31" s="187">
        <v>0</v>
      </c>
      <c r="J31" s="187">
        <v>0</v>
      </c>
      <c r="K31" s="185">
        <v>128230</v>
      </c>
      <c r="L31" s="185">
        <v>0</v>
      </c>
      <c r="M31" s="185">
        <v>128230</v>
      </c>
      <c r="N31" s="185">
        <v>0</v>
      </c>
      <c r="O31" s="185">
        <v>128230</v>
      </c>
      <c r="P31" s="185">
        <v>0</v>
      </c>
      <c r="Q31" s="185">
        <v>128230</v>
      </c>
      <c r="R31" s="185">
        <v>0</v>
      </c>
      <c r="S31" s="185">
        <v>128230</v>
      </c>
      <c r="T31" s="185">
        <v>0</v>
      </c>
    </row>
    <row r="32" spans="1:20" x14ac:dyDescent="0.3">
      <c r="A32" s="182" t="s">
        <v>3516</v>
      </c>
      <c r="B32" s="188" t="s">
        <v>4419</v>
      </c>
      <c r="C32" s="184" t="s">
        <v>283</v>
      </c>
      <c r="D32" s="199">
        <v>687665</v>
      </c>
      <c r="E32" s="199">
        <v>547584</v>
      </c>
      <c r="F32" s="187">
        <v>0</v>
      </c>
      <c r="G32" s="187">
        <v>0</v>
      </c>
      <c r="H32" s="187">
        <v>0</v>
      </c>
      <c r="I32" s="187">
        <v>104</v>
      </c>
      <c r="J32" s="187">
        <v>96</v>
      </c>
      <c r="K32" s="185">
        <v>206083</v>
      </c>
      <c r="L32" s="185">
        <v>547584</v>
      </c>
      <c r="M32" s="185">
        <v>0</v>
      </c>
      <c r="N32" s="185">
        <v>547584</v>
      </c>
      <c r="O32" s="185">
        <v>0</v>
      </c>
      <c r="P32" s="185">
        <v>0</v>
      </c>
      <c r="Q32" s="185">
        <v>0</v>
      </c>
      <c r="R32" s="185">
        <v>0</v>
      </c>
      <c r="S32" s="185">
        <v>0</v>
      </c>
      <c r="T32" s="185">
        <v>0</v>
      </c>
    </row>
    <row r="33" spans="1:20" x14ac:dyDescent="0.3">
      <c r="A33" s="182" t="s">
        <v>3737</v>
      </c>
      <c r="B33" s="188" t="s">
        <v>4420</v>
      </c>
      <c r="C33" s="184" t="s">
        <v>364</v>
      </c>
      <c r="D33" s="199">
        <v>1245349</v>
      </c>
      <c r="E33" s="199">
        <v>674960</v>
      </c>
      <c r="F33" s="187">
        <v>0</v>
      </c>
      <c r="G33" s="187">
        <v>0</v>
      </c>
      <c r="H33" s="187">
        <v>0</v>
      </c>
      <c r="I33" s="187">
        <v>202</v>
      </c>
      <c r="J33" s="187">
        <v>118</v>
      </c>
      <c r="K33" s="185">
        <v>524020</v>
      </c>
      <c r="L33" s="185">
        <v>674960</v>
      </c>
      <c r="M33" s="185">
        <v>0</v>
      </c>
      <c r="N33" s="185">
        <v>674960</v>
      </c>
      <c r="O33" s="185">
        <v>0</v>
      </c>
      <c r="P33" s="185">
        <v>0</v>
      </c>
      <c r="Q33" s="185">
        <v>0</v>
      </c>
      <c r="R33" s="185">
        <v>0</v>
      </c>
      <c r="S33" s="185">
        <v>0</v>
      </c>
      <c r="T33" s="185">
        <v>0</v>
      </c>
    </row>
    <row r="34" spans="1:20" x14ac:dyDescent="0.3">
      <c r="A34" s="182" t="s">
        <v>3951</v>
      </c>
      <c r="B34" s="188" t="s">
        <v>4421</v>
      </c>
      <c r="C34" s="184" t="s">
        <v>473</v>
      </c>
      <c r="D34" s="199">
        <v>1143569</v>
      </c>
      <c r="E34" s="199">
        <v>182952</v>
      </c>
      <c r="F34" s="187">
        <v>0</v>
      </c>
      <c r="G34" s="187">
        <v>0</v>
      </c>
      <c r="H34" s="187">
        <v>112</v>
      </c>
      <c r="I34" s="187">
        <v>125</v>
      </c>
      <c r="J34" s="187">
        <v>33</v>
      </c>
      <c r="K34" s="185">
        <v>761033</v>
      </c>
      <c r="L34" s="185">
        <v>182952</v>
      </c>
      <c r="M34" s="185">
        <v>450569</v>
      </c>
      <c r="N34" s="185">
        <v>182952</v>
      </c>
      <c r="O34" s="185">
        <v>450569</v>
      </c>
      <c r="P34" s="185">
        <v>0</v>
      </c>
      <c r="Q34" s="185">
        <v>450569</v>
      </c>
      <c r="R34" s="185">
        <v>0</v>
      </c>
      <c r="S34" s="185">
        <v>450569</v>
      </c>
      <c r="T34" s="185">
        <v>0</v>
      </c>
    </row>
    <row r="35" spans="1:20" x14ac:dyDescent="0.3">
      <c r="A35" s="182" t="s">
        <v>3688</v>
      </c>
      <c r="B35" s="186" t="s">
        <v>4422</v>
      </c>
      <c r="C35" s="184" t="s">
        <v>338</v>
      </c>
      <c r="D35" s="199">
        <v>107223</v>
      </c>
      <c r="E35" s="199">
        <v>150000</v>
      </c>
      <c r="F35" s="187">
        <v>0</v>
      </c>
      <c r="G35" s="187">
        <v>0</v>
      </c>
      <c r="H35" s="187">
        <v>34</v>
      </c>
      <c r="I35" s="187">
        <v>0</v>
      </c>
      <c r="J35" s="187">
        <v>0</v>
      </c>
      <c r="K35" s="185">
        <v>107223</v>
      </c>
      <c r="L35" s="185">
        <v>150000</v>
      </c>
      <c r="M35" s="185">
        <v>107223</v>
      </c>
      <c r="N35" s="185">
        <v>150000</v>
      </c>
      <c r="O35" s="185">
        <v>107223</v>
      </c>
      <c r="P35" s="185">
        <v>0</v>
      </c>
      <c r="Q35" s="185">
        <v>107223</v>
      </c>
      <c r="R35" s="185">
        <v>0</v>
      </c>
      <c r="S35" s="185">
        <v>107223</v>
      </c>
      <c r="T35" s="185">
        <v>0</v>
      </c>
    </row>
    <row r="36" spans="1:20" x14ac:dyDescent="0.3">
      <c r="A36" s="182" t="s">
        <v>3334</v>
      </c>
      <c r="B36" s="186" t="s">
        <v>4423</v>
      </c>
      <c r="C36" s="184" t="s">
        <v>189</v>
      </c>
      <c r="D36" s="199">
        <v>1101261</v>
      </c>
      <c r="E36" s="199">
        <v>0</v>
      </c>
      <c r="F36" s="187">
        <v>0</v>
      </c>
      <c r="G36" s="187">
        <v>0</v>
      </c>
      <c r="H36" s="187">
        <v>40</v>
      </c>
      <c r="I36" s="187">
        <v>95</v>
      </c>
      <c r="J36" s="187">
        <v>0</v>
      </c>
      <c r="K36" s="185">
        <v>672719</v>
      </c>
      <c r="L36" s="185">
        <v>0</v>
      </c>
      <c r="M36" s="185">
        <v>672719</v>
      </c>
      <c r="N36" s="185">
        <v>0</v>
      </c>
      <c r="O36" s="185">
        <v>672719</v>
      </c>
      <c r="P36" s="185">
        <v>0</v>
      </c>
      <c r="Q36" s="185">
        <v>672719</v>
      </c>
      <c r="R36" s="185">
        <v>0</v>
      </c>
      <c r="S36" s="185">
        <v>369252</v>
      </c>
      <c r="T36" s="185">
        <v>0</v>
      </c>
    </row>
    <row r="37" spans="1:20" x14ac:dyDescent="0.3">
      <c r="A37" s="182" t="s">
        <v>4001</v>
      </c>
      <c r="B37" s="186" t="s">
        <v>4424</v>
      </c>
      <c r="C37" s="184" t="s">
        <v>499</v>
      </c>
      <c r="D37" s="199">
        <v>1283076</v>
      </c>
      <c r="E37" s="199">
        <v>0</v>
      </c>
      <c r="F37" s="187">
        <v>0</v>
      </c>
      <c r="G37" s="187">
        <v>32</v>
      </c>
      <c r="H37" s="187">
        <v>50</v>
      </c>
      <c r="I37" s="187">
        <v>58</v>
      </c>
      <c r="J37" s="187">
        <v>0</v>
      </c>
      <c r="K37" s="185">
        <v>1283076</v>
      </c>
      <c r="L37" s="185">
        <v>0</v>
      </c>
      <c r="M37" s="185">
        <v>1283076</v>
      </c>
      <c r="N37" s="185">
        <v>0</v>
      </c>
      <c r="O37" s="185">
        <v>1283076</v>
      </c>
      <c r="P37" s="185">
        <v>0</v>
      </c>
      <c r="Q37" s="185">
        <v>1283076</v>
      </c>
      <c r="R37" s="185">
        <v>0</v>
      </c>
      <c r="S37" s="185">
        <v>1283076</v>
      </c>
      <c r="T37" s="185">
        <v>0</v>
      </c>
    </row>
    <row r="38" spans="1:20" x14ac:dyDescent="0.3">
      <c r="A38" s="182" t="s">
        <v>4092</v>
      </c>
      <c r="B38" s="186" t="s">
        <v>4425</v>
      </c>
      <c r="C38" s="184" t="s">
        <v>545</v>
      </c>
      <c r="D38" s="199">
        <v>3065585</v>
      </c>
      <c r="E38" s="199">
        <v>280000</v>
      </c>
      <c r="F38" s="187">
        <v>0</v>
      </c>
      <c r="G38" s="187">
        <v>0</v>
      </c>
      <c r="H38" s="187">
        <v>183</v>
      </c>
      <c r="I38" s="187">
        <v>0</v>
      </c>
      <c r="J38" s="187">
        <v>0</v>
      </c>
      <c r="K38" s="185">
        <v>2785585</v>
      </c>
      <c r="L38" s="185">
        <v>280000</v>
      </c>
      <c r="M38" s="185">
        <v>2785585</v>
      </c>
      <c r="N38" s="185">
        <v>280000</v>
      </c>
      <c r="O38" s="185">
        <v>2785585</v>
      </c>
      <c r="P38" s="185">
        <v>0</v>
      </c>
      <c r="Q38" s="185">
        <v>2785585</v>
      </c>
      <c r="R38" s="185">
        <v>0</v>
      </c>
      <c r="S38" s="185">
        <v>2785585</v>
      </c>
      <c r="T38" s="185">
        <v>0</v>
      </c>
    </row>
    <row r="39" spans="1:20" x14ac:dyDescent="0.3">
      <c r="A39" s="182" t="s">
        <v>4100</v>
      </c>
      <c r="B39" s="188" t="s">
        <v>4426</v>
      </c>
      <c r="C39" s="184" t="s">
        <v>549</v>
      </c>
      <c r="D39" s="199">
        <v>343000</v>
      </c>
      <c r="E39" s="199">
        <v>237600</v>
      </c>
      <c r="F39" s="187">
        <v>0</v>
      </c>
      <c r="G39" s="187">
        <v>0</v>
      </c>
      <c r="H39" s="187">
        <v>0</v>
      </c>
      <c r="I39" s="187">
        <v>45</v>
      </c>
      <c r="J39" s="187">
        <v>44</v>
      </c>
      <c r="K39" s="185">
        <v>108000</v>
      </c>
      <c r="L39" s="185">
        <v>237600</v>
      </c>
      <c r="M39" s="185">
        <v>0</v>
      </c>
      <c r="N39" s="185">
        <v>237600</v>
      </c>
      <c r="O39" s="185">
        <v>0</v>
      </c>
      <c r="P39" s="185">
        <v>0</v>
      </c>
      <c r="Q39" s="185">
        <v>0</v>
      </c>
      <c r="R39" s="185">
        <v>0</v>
      </c>
      <c r="S39" s="185">
        <v>0</v>
      </c>
      <c r="T39" s="185">
        <v>0</v>
      </c>
    </row>
    <row r="40" spans="1:20" x14ac:dyDescent="0.3">
      <c r="A40" s="182" t="s">
        <v>3208</v>
      </c>
      <c r="B40" s="186" t="s">
        <v>4427</v>
      </c>
      <c r="C40" s="184" t="s">
        <v>125</v>
      </c>
      <c r="D40" s="199">
        <v>635651</v>
      </c>
      <c r="E40" s="199">
        <v>0</v>
      </c>
      <c r="F40" s="187">
        <v>0</v>
      </c>
      <c r="G40" s="187">
        <v>0</v>
      </c>
      <c r="H40" s="187">
        <v>140</v>
      </c>
      <c r="I40" s="187">
        <v>43</v>
      </c>
      <c r="J40" s="187">
        <v>0</v>
      </c>
      <c r="K40" s="185">
        <v>508631</v>
      </c>
      <c r="L40" s="185">
        <v>0</v>
      </c>
      <c r="M40" s="185">
        <v>373181</v>
      </c>
      <c r="N40" s="185">
        <v>0</v>
      </c>
      <c r="O40" s="185">
        <v>373181</v>
      </c>
      <c r="P40" s="185">
        <v>0</v>
      </c>
      <c r="Q40" s="185">
        <v>373181</v>
      </c>
      <c r="R40" s="185">
        <v>0</v>
      </c>
      <c r="S40" s="185">
        <v>373181</v>
      </c>
      <c r="T40" s="185">
        <v>0</v>
      </c>
    </row>
    <row r="41" spans="1:20" x14ac:dyDescent="0.3">
      <c r="A41" s="182" t="s">
        <v>3416</v>
      </c>
      <c r="B41" s="188" t="s">
        <v>4428</v>
      </c>
      <c r="C41" s="184" t="s">
        <v>231</v>
      </c>
      <c r="D41" s="199">
        <v>245958</v>
      </c>
      <c r="E41" s="199">
        <v>206952</v>
      </c>
      <c r="F41" s="187">
        <v>0</v>
      </c>
      <c r="G41" s="187">
        <v>0</v>
      </c>
      <c r="H41" s="187">
        <v>0</v>
      </c>
      <c r="I41" s="187">
        <v>25</v>
      </c>
      <c r="J41" s="187">
        <v>24</v>
      </c>
      <c r="K41" s="185">
        <v>0</v>
      </c>
      <c r="L41" s="185">
        <v>206952</v>
      </c>
      <c r="M41" s="185">
        <v>0</v>
      </c>
      <c r="N41" s="185">
        <v>206952</v>
      </c>
      <c r="O41" s="185">
        <v>0</v>
      </c>
      <c r="P41" s="185">
        <v>0</v>
      </c>
      <c r="Q41" s="185">
        <v>0</v>
      </c>
      <c r="R41" s="185">
        <v>0</v>
      </c>
      <c r="S41" s="185">
        <v>0</v>
      </c>
      <c r="T41" s="185">
        <v>0</v>
      </c>
    </row>
    <row r="42" spans="1:20" x14ac:dyDescent="0.3">
      <c r="A42" s="182" t="s">
        <v>4275</v>
      </c>
      <c r="B42" s="186" t="s">
        <v>4429</v>
      </c>
      <c r="C42" s="184" t="s">
        <v>636</v>
      </c>
      <c r="D42" s="199">
        <v>956235</v>
      </c>
      <c r="E42" s="199">
        <v>360000</v>
      </c>
      <c r="F42" s="187">
        <v>0</v>
      </c>
      <c r="G42" s="187">
        <v>0</v>
      </c>
      <c r="H42" s="187">
        <v>20</v>
      </c>
      <c r="I42" s="187">
        <v>167</v>
      </c>
      <c r="J42" s="187">
        <v>0</v>
      </c>
      <c r="K42" s="185">
        <v>691635</v>
      </c>
      <c r="L42" s="185">
        <v>360000</v>
      </c>
      <c r="M42" s="185">
        <v>54435</v>
      </c>
      <c r="N42" s="185">
        <v>360000</v>
      </c>
      <c r="O42" s="185">
        <v>54435</v>
      </c>
      <c r="P42" s="185">
        <v>0</v>
      </c>
      <c r="Q42" s="185">
        <v>54435</v>
      </c>
      <c r="R42" s="185">
        <v>0</v>
      </c>
      <c r="S42" s="185">
        <v>54435</v>
      </c>
      <c r="T42" s="185">
        <v>0</v>
      </c>
    </row>
    <row r="43" spans="1:20" x14ac:dyDescent="0.3">
      <c r="A43" s="182" t="s">
        <v>3148</v>
      </c>
      <c r="B43" s="186" t="s">
        <v>4430</v>
      </c>
      <c r="C43" s="184" t="s">
        <v>95</v>
      </c>
      <c r="D43" s="199">
        <v>618792</v>
      </c>
      <c r="E43" s="199">
        <v>0</v>
      </c>
      <c r="F43" s="187">
        <v>0</v>
      </c>
      <c r="G43" s="187">
        <v>36</v>
      </c>
      <c r="H43" s="187">
        <v>67</v>
      </c>
      <c r="I43" s="187">
        <v>26</v>
      </c>
      <c r="J43" s="187">
        <v>0</v>
      </c>
      <c r="K43" s="185">
        <v>618792</v>
      </c>
      <c r="L43" s="185">
        <v>0</v>
      </c>
      <c r="M43" s="185">
        <v>433390</v>
      </c>
      <c r="N43" s="185">
        <v>0</v>
      </c>
      <c r="O43" s="185">
        <v>433390</v>
      </c>
      <c r="P43" s="185">
        <v>0</v>
      </c>
      <c r="Q43" s="185">
        <v>433390</v>
      </c>
      <c r="R43" s="185">
        <v>0</v>
      </c>
      <c r="S43" s="185">
        <v>433390</v>
      </c>
      <c r="T43" s="185">
        <v>0</v>
      </c>
    </row>
    <row r="44" spans="1:20" x14ac:dyDescent="0.3">
      <c r="A44" s="182" t="s">
        <v>3010</v>
      </c>
      <c r="B44" s="186" t="s">
        <v>4431</v>
      </c>
      <c r="C44" s="184" t="s">
        <v>25</v>
      </c>
      <c r="D44" s="199">
        <v>105638</v>
      </c>
      <c r="E44" s="199">
        <v>0</v>
      </c>
      <c r="F44" s="187">
        <v>0</v>
      </c>
      <c r="G44" s="187">
        <v>0</v>
      </c>
      <c r="H44" s="187">
        <v>20</v>
      </c>
      <c r="I44" s="187">
        <v>0</v>
      </c>
      <c r="J44" s="187">
        <v>0</v>
      </c>
      <c r="K44" s="185">
        <v>105638</v>
      </c>
      <c r="L44" s="185">
        <v>0</v>
      </c>
      <c r="M44" s="185">
        <v>105638</v>
      </c>
      <c r="N44" s="185">
        <v>0</v>
      </c>
      <c r="O44" s="185">
        <v>105638</v>
      </c>
      <c r="P44" s="185">
        <v>0</v>
      </c>
      <c r="Q44" s="185">
        <v>105638</v>
      </c>
      <c r="R44" s="185">
        <v>0</v>
      </c>
      <c r="S44" s="185">
        <v>105638</v>
      </c>
      <c r="T44" s="185">
        <v>0</v>
      </c>
    </row>
    <row r="45" spans="1:20" x14ac:dyDescent="0.3">
      <c r="A45" s="182" t="s">
        <v>3397</v>
      </c>
      <c r="B45" s="186" t="s">
        <v>4432</v>
      </c>
      <c r="C45" s="184" t="s">
        <v>221</v>
      </c>
      <c r="D45" s="199">
        <v>107310</v>
      </c>
      <c r="E45" s="199">
        <v>0</v>
      </c>
      <c r="F45" s="187">
        <v>0</v>
      </c>
      <c r="G45" s="187">
        <v>0</v>
      </c>
      <c r="H45" s="187">
        <v>27</v>
      </c>
      <c r="I45" s="187">
        <v>0</v>
      </c>
      <c r="J45" s="187">
        <v>0</v>
      </c>
      <c r="K45" s="185">
        <v>107310</v>
      </c>
      <c r="L45" s="185">
        <v>0</v>
      </c>
      <c r="M45" s="185">
        <v>107310</v>
      </c>
      <c r="N45" s="185">
        <v>0</v>
      </c>
      <c r="O45" s="185">
        <v>107310</v>
      </c>
      <c r="P45" s="185">
        <v>0</v>
      </c>
      <c r="Q45" s="185">
        <v>107310</v>
      </c>
      <c r="R45" s="185">
        <v>0</v>
      </c>
      <c r="S45" s="185">
        <v>107310</v>
      </c>
      <c r="T45" s="185">
        <v>0</v>
      </c>
    </row>
    <row r="46" spans="1:20" x14ac:dyDescent="0.3">
      <c r="A46" s="182" t="s">
        <v>3510</v>
      </c>
      <c r="B46" s="186" t="s">
        <v>4433</v>
      </c>
      <c r="C46" s="184" t="s">
        <v>280</v>
      </c>
      <c r="D46" s="199">
        <v>805400</v>
      </c>
      <c r="E46" s="199">
        <v>0</v>
      </c>
      <c r="F46" s="187">
        <v>0</v>
      </c>
      <c r="G46" s="187">
        <v>0</v>
      </c>
      <c r="H46" s="187">
        <v>18</v>
      </c>
      <c r="I46" s="187">
        <v>75</v>
      </c>
      <c r="J46" s="187">
        <v>0</v>
      </c>
      <c r="K46" s="185">
        <v>455400</v>
      </c>
      <c r="L46" s="185">
        <v>0</v>
      </c>
      <c r="M46" s="185">
        <v>50400</v>
      </c>
      <c r="N46" s="185">
        <v>0</v>
      </c>
      <c r="O46" s="185">
        <v>50400</v>
      </c>
      <c r="P46" s="185">
        <v>0</v>
      </c>
      <c r="Q46" s="185">
        <v>50400</v>
      </c>
      <c r="R46" s="185">
        <v>0</v>
      </c>
      <c r="S46" s="185">
        <v>50400</v>
      </c>
      <c r="T46" s="185">
        <v>0</v>
      </c>
    </row>
    <row r="47" spans="1:20" x14ac:dyDescent="0.3">
      <c r="A47" s="182" t="s">
        <v>3104</v>
      </c>
      <c r="B47" s="186" t="s">
        <v>4434</v>
      </c>
      <c r="C47" s="184" t="s">
        <v>72</v>
      </c>
      <c r="D47" s="199">
        <v>175500</v>
      </c>
      <c r="E47" s="199">
        <v>0</v>
      </c>
      <c r="F47" s="187">
        <v>0</v>
      </c>
      <c r="G47" s="187">
        <v>0</v>
      </c>
      <c r="H47" s="187">
        <v>25</v>
      </c>
      <c r="I47" s="187">
        <v>20</v>
      </c>
      <c r="J47" s="187">
        <v>0</v>
      </c>
      <c r="K47" s="185">
        <v>175500</v>
      </c>
      <c r="L47" s="185">
        <v>0</v>
      </c>
      <c r="M47" s="185">
        <v>67500</v>
      </c>
      <c r="N47" s="185">
        <v>0</v>
      </c>
      <c r="O47" s="185">
        <v>67500</v>
      </c>
      <c r="P47" s="185">
        <v>0</v>
      </c>
      <c r="Q47" s="185">
        <v>67500</v>
      </c>
      <c r="R47" s="185">
        <v>0</v>
      </c>
      <c r="S47" s="185">
        <v>67500</v>
      </c>
      <c r="T47" s="185">
        <v>0</v>
      </c>
    </row>
    <row r="48" spans="1:20" x14ac:dyDescent="0.3">
      <c r="A48" s="182" t="s">
        <v>3866</v>
      </c>
      <c r="B48" s="186" t="s">
        <v>4435</v>
      </c>
      <c r="C48" s="184" t="s">
        <v>431</v>
      </c>
      <c r="D48" s="199">
        <v>214663</v>
      </c>
      <c r="E48" s="199">
        <v>0</v>
      </c>
      <c r="F48" s="187">
        <v>0</v>
      </c>
      <c r="G48" s="187">
        <v>0</v>
      </c>
      <c r="H48" s="187">
        <v>25</v>
      </c>
      <c r="I48" s="187">
        <v>20</v>
      </c>
      <c r="J48" s="187">
        <v>0</v>
      </c>
      <c r="K48" s="185">
        <v>214663</v>
      </c>
      <c r="L48" s="185">
        <v>0</v>
      </c>
      <c r="M48" s="185">
        <v>75243</v>
      </c>
      <c r="N48" s="185">
        <v>0</v>
      </c>
      <c r="O48" s="185">
        <v>75243</v>
      </c>
      <c r="P48" s="185">
        <v>0</v>
      </c>
      <c r="Q48" s="185">
        <v>75243</v>
      </c>
      <c r="R48" s="185">
        <v>0</v>
      </c>
      <c r="S48" s="185">
        <v>75243</v>
      </c>
      <c r="T48" s="185">
        <v>0</v>
      </c>
    </row>
    <row r="49" spans="1:20" x14ac:dyDescent="0.3">
      <c r="A49" s="182" t="s">
        <v>2982</v>
      </c>
      <c r="B49" s="186" t="s">
        <v>4436</v>
      </c>
      <c r="C49" s="184" t="s">
        <v>11</v>
      </c>
      <c r="D49" s="199">
        <v>196086</v>
      </c>
      <c r="E49" s="199">
        <v>0</v>
      </c>
      <c r="F49" s="187">
        <v>0</v>
      </c>
      <c r="G49" s="187">
        <v>0</v>
      </c>
      <c r="H49" s="187">
        <v>25</v>
      </c>
      <c r="I49" s="187">
        <v>20</v>
      </c>
      <c r="J49" s="187">
        <v>0</v>
      </c>
      <c r="K49" s="185">
        <v>196086</v>
      </c>
      <c r="L49" s="185">
        <v>0</v>
      </c>
      <c r="M49" s="185">
        <v>67761</v>
      </c>
      <c r="N49" s="185">
        <v>0</v>
      </c>
      <c r="O49" s="185">
        <v>67761</v>
      </c>
      <c r="P49" s="185">
        <v>0</v>
      </c>
      <c r="Q49" s="185">
        <v>67761</v>
      </c>
      <c r="R49" s="185">
        <v>0</v>
      </c>
      <c r="S49" s="185">
        <v>67761</v>
      </c>
      <c r="T49" s="185">
        <v>0</v>
      </c>
    </row>
    <row r="50" spans="1:20" x14ac:dyDescent="0.3">
      <c r="A50" s="182" t="s">
        <v>2984</v>
      </c>
      <c r="B50" s="188" t="s">
        <v>4437</v>
      </c>
      <c r="C50" s="184" t="s">
        <v>12</v>
      </c>
      <c r="D50" s="199">
        <v>788400</v>
      </c>
      <c r="E50" s="199">
        <v>480600</v>
      </c>
      <c r="F50" s="187">
        <v>0</v>
      </c>
      <c r="G50" s="187">
        <v>0</v>
      </c>
      <c r="H50" s="187">
        <v>0</v>
      </c>
      <c r="I50" s="187">
        <v>146</v>
      </c>
      <c r="J50" s="187">
        <v>89</v>
      </c>
      <c r="K50" s="185">
        <v>399600</v>
      </c>
      <c r="L50" s="185">
        <v>480600</v>
      </c>
      <c r="M50" s="185">
        <v>0</v>
      </c>
      <c r="N50" s="185">
        <v>480600</v>
      </c>
      <c r="O50" s="185">
        <v>0</v>
      </c>
      <c r="P50" s="185">
        <v>0</v>
      </c>
      <c r="Q50" s="185">
        <v>0</v>
      </c>
      <c r="R50" s="185">
        <v>0</v>
      </c>
      <c r="S50" s="185">
        <v>0</v>
      </c>
      <c r="T50" s="185">
        <v>0</v>
      </c>
    </row>
    <row r="51" spans="1:20" x14ac:dyDescent="0.3">
      <c r="A51" s="182" t="s">
        <v>3600</v>
      </c>
      <c r="B51" s="188" t="s">
        <v>4438</v>
      </c>
      <c r="C51" s="184" t="s">
        <v>326</v>
      </c>
      <c r="D51" s="199">
        <v>496800</v>
      </c>
      <c r="E51" s="199">
        <v>297000</v>
      </c>
      <c r="F51" s="187">
        <v>0</v>
      </c>
      <c r="G51" s="187">
        <v>0</v>
      </c>
      <c r="H51" s="187">
        <v>0</v>
      </c>
      <c r="I51" s="187">
        <v>92</v>
      </c>
      <c r="J51" s="187">
        <v>55</v>
      </c>
      <c r="K51" s="185">
        <v>199800</v>
      </c>
      <c r="L51" s="185">
        <v>297000</v>
      </c>
      <c r="M51" s="185">
        <v>0</v>
      </c>
      <c r="N51" s="185">
        <v>297000</v>
      </c>
      <c r="O51" s="185">
        <v>0</v>
      </c>
      <c r="P51" s="185">
        <v>0</v>
      </c>
      <c r="Q51" s="185">
        <v>0</v>
      </c>
      <c r="R51" s="185">
        <v>0</v>
      </c>
      <c r="S51" s="185">
        <v>0</v>
      </c>
      <c r="T51" s="185">
        <v>0</v>
      </c>
    </row>
    <row r="52" spans="1:20" x14ac:dyDescent="0.3">
      <c r="A52" s="182" t="s">
        <v>3029</v>
      </c>
      <c r="B52" s="186" t="s">
        <v>4439</v>
      </c>
      <c r="C52" s="184" t="s">
        <v>35</v>
      </c>
      <c r="D52" s="199">
        <v>3045554</v>
      </c>
      <c r="E52" s="199">
        <v>0</v>
      </c>
      <c r="F52" s="187">
        <v>36</v>
      </c>
      <c r="G52" s="187">
        <v>16</v>
      </c>
      <c r="H52" s="187">
        <v>287</v>
      </c>
      <c r="I52" s="187">
        <v>152</v>
      </c>
      <c r="J52" s="187">
        <v>0</v>
      </c>
      <c r="K52" s="185">
        <v>2415125</v>
      </c>
      <c r="L52" s="185">
        <v>0</v>
      </c>
      <c r="M52" s="185">
        <v>2415125</v>
      </c>
      <c r="N52" s="185">
        <v>0</v>
      </c>
      <c r="O52" s="185">
        <v>2415125</v>
      </c>
      <c r="P52" s="185">
        <v>0</v>
      </c>
      <c r="Q52" s="185">
        <v>2415125</v>
      </c>
      <c r="R52" s="185">
        <v>0</v>
      </c>
      <c r="S52" s="185">
        <v>2415125</v>
      </c>
      <c r="T52" s="185">
        <v>0</v>
      </c>
    </row>
    <row r="53" spans="1:20" x14ac:dyDescent="0.3">
      <c r="A53" s="182" t="s">
        <v>4351</v>
      </c>
      <c r="B53" s="188" t="s">
        <v>4440</v>
      </c>
      <c r="C53" s="189" t="s">
        <v>668</v>
      </c>
      <c r="D53" s="199">
        <v>356400</v>
      </c>
      <c r="E53" s="199">
        <v>0</v>
      </c>
      <c r="F53" s="187">
        <v>0</v>
      </c>
      <c r="G53" s="187">
        <v>0</v>
      </c>
      <c r="H53" s="187">
        <v>0</v>
      </c>
      <c r="I53" s="187">
        <v>66</v>
      </c>
      <c r="J53" s="187">
        <v>0</v>
      </c>
      <c r="K53" s="185">
        <v>248400</v>
      </c>
      <c r="L53" s="185">
        <v>0</v>
      </c>
      <c r="M53" s="185">
        <v>0</v>
      </c>
      <c r="N53" s="185">
        <v>0</v>
      </c>
      <c r="O53" s="185">
        <v>0</v>
      </c>
      <c r="P53" s="185">
        <v>0</v>
      </c>
      <c r="Q53" s="185">
        <v>0</v>
      </c>
      <c r="R53" s="185">
        <v>0</v>
      </c>
      <c r="S53" s="185">
        <v>0</v>
      </c>
      <c r="T53" s="185">
        <v>0</v>
      </c>
    </row>
    <row r="54" spans="1:20" x14ac:dyDescent="0.3">
      <c r="A54" s="182" t="s">
        <v>3026</v>
      </c>
      <c r="B54" s="186" t="s">
        <v>4441</v>
      </c>
      <c r="C54" s="184" t="s">
        <v>33</v>
      </c>
      <c r="D54" s="199">
        <v>461659</v>
      </c>
      <c r="E54" s="199">
        <v>0</v>
      </c>
      <c r="F54" s="187">
        <v>36</v>
      </c>
      <c r="G54" s="187">
        <v>0</v>
      </c>
      <c r="H54" s="187">
        <v>44</v>
      </c>
      <c r="I54" s="187">
        <v>0</v>
      </c>
      <c r="J54" s="187">
        <v>0</v>
      </c>
      <c r="K54" s="185">
        <v>461659</v>
      </c>
      <c r="L54" s="185">
        <v>0</v>
      </c>
      <c r="M54" s="185">
        <v>461659</v>
      </c>
      <c r="N54" s="185">
        <v>0</v>
      </c>
      <c r="O54" s="185">
        <v>461659</v>
      </c>
      <c r="P54" s="185">
        <v>0</v>
      </c>
      <c r="Q54" s="185">
        <v>461659</v>
      </c>
      <c r="R54" s="185">
        <v>0</v>
      </c>
      <c r="S54" s="185">
        <v>238689</v>
      </c>
      <c r="T54" s="185">
        <v>0</v>
      </c>
    </row>
    <row r="55" spans="1:20" x14ac:dyDescent="0.3">
      <c r="A55" s="182" t="s">
        <v>4213</v>
      </c>
      <c r="B55" s="186" t="s">
        <v>4442</v>
      </c>
      <c r="C55" s="184" t="s">
        <v>604</v>
      </c>
      <c r="D55" s="199">
        <v>110000</v>
      </c>
      <c r="E55" s="199">
        <v>0</v>
      </c>
      <c r="F55" s="187">
        <v>0</v>
      </c>
      <c r="G55" s="187">
        <v>0</v>
      </c>
      <c r="H55" s="187">
        <v>10</v>
      </c>
      <c r="I55" s="187">
        <v>0</v>
      </c>
      <c r="J55" s="187">
        <v>0</v>
      </c>
      <c r="K55" s="185">
        <v>27000</v>
      </c>
      <c r="L55" s="185">
        <v>0</v>
      </c>
      <c r="M55" s="185">
        <v>27000</v>
      </c>
      <c r="N55" s="185">
        <v>0</v>
      </c>
      <c r="O55" s="185">
        <v>27000</v>
      </c>
      <c r="P55" s="185">
        <v>0</v>
      </c>
      <c r="Q55" s="185">
        <v>27000</v>
      </c>
      <c r="R55" s="185">
        <v>0</v>
      </c>
      <c r="S55" s="185">
        <v>27000</v>
      </c>
      <c r="T55" s="185">
        <v>0</v>
      </c>
    </row>
    <row r="56" spans="1:20" x14ac:dyDescent="0.3">
      <c r="A56" s="182" t="s">
        <v>3307</v>
      </c>
      <c r="B56" s="186" t="s">
        <v>2948</v>
      </c>
      <c r="C56" s="184" t="s">
        <v>1394</v>
      </c>
      <c r="D56" s="199">
        <v>275680</v>
      </c>
      <c r="E56" s="199">
        <v>0</v>
      </c>
      <c r="F56" s="187">
        <v>0</v>
      </c>
      <c r="G56" s="187">
        <v>18</v>
      </c>
      <c r="H56" s="187">
        <v>0</v>
      </c>
      <c r="I56" s="187">
        <v>30</v>
      </c>
      <c r="J56" s="187">
        <v>0</v>
      </c>
      <c r="K56" s="185">
        <v>275680</v>
      </c>
      <c r="L56" s="185">
        <v>0</v>
      </c>
      <c r="M56" s="185">
        <v>275680</v>
      </c>
      <c r="N56" s="185">
        <v>0</v>
      </c>
      <c r="O56" s="185">
        <v>275680</v>
      </c>
      <c r="P56" s="185">
        <v>0</v>
      </c>
      <c r="Q56" s="185">
        <v>275680</v>
      </c>
      <c r="R56" s="185">
        <v>0</v>
      </c>
      <c r="S56" s="185">
        <v>275680</v>
      </c>
      <c r="T56" s="185">
        <v>0</v>
      </c>
    </row>
    <row r="57" spans="1:20" x14ac:dyDescent="0.3">
      <c r="A57" s="182" t="s">
        <v>4003</v>
      </c>
      <c r="B57" s="186" t="s">
        <v>4443</v>
      </c>
      <c r="C57" s="184" t="s">
        <v>500</v>
      </c>
      <c r="D57" s="199">
        <v>92498</v>
      </c>
      <c r="E57" s="199">
        <v>0</v>
      </c>
      <c r="F57" s="187">
        <v>0</v>
      </c>
      <c r="G57" s="187">
        <v>0</v>
      </c>
      <c r="H57" s="187">
        <v>19</v>
      </c>
      <c r="I57" s="187">
        <v>0</v>
      </c>
      <c r="J57" s="187">
        <v>0</v>
      </c>
      <c r="K57" s="185">
        <v>92498</v>
      </c>
      <c r="L57" s="185">
        <v>0</v>
      </c>
      <c r="M57" s="185">
        <v>92498</v>
      </c>
      <c r="N57" s="185">
        <v>0</v>
      </c>
      <c r="O57" s="185">
        <v>92498</v>
      </c>
      <c r="P57" s="185">
        <v>0</v>
      </c>
      <c r="Q57" s="185">
        <v>92498</v>
      </c>
      <c r="R57" s="185">
        <v>0</v>
      </c>
      <c r="S57" s="185">
        <v>92498</v>
      </c>
      <c r="T57" s="185">
        <v>0</v>
      </c>
    </row>
    <row r="58" spans="1:20" x14ac:dyDescent="0.3">
      <c r="A58" s="182" t="s">
        <v>3905</v>
      </c>
      <c r="B58" s="186" t="s">
        <v>4444</v>
      </c>
      <c r="C58" s="184" t="s">
        <v>450</v>
      </c>
      <c r="D58" s="199">
        <v>430698</v>
      </c>
      <c r="E58" s="199">
        <v>0</v>
      </c>
      <c r="F58" s="187">
        <v>0</v>
      </c>
      <c r="G58" s="187">
        <v>0</v>
      </c>
      <c r="H58" s="187">
        <v>29</v>
      </c>
      <c r="I58" s="187">
        <v>22</v>
      </c>
      <c r="J58" s="187">
        <v>0</v>
      </c>
      <c r="K58" s="185">
        <v>430698</v>
      </c>
      <c r="L58" s="185">
        <v>0</v>
      </c>
      <c r="M58" s="185">
        <v>157825</v>
      </c>
      <c r="N58" s="185">
        <v>0</v>
      </c>
      <c r="O58" s="185">
        <v>157825</v>
      </c>
      <c r="P58" s="185">
        <v>0</v>
      </c>
      <c r="Q58" s="185">
        <v>157825</v>
      </c>
      <c r="R58" s="185">
        <v>0</v>
      </c>
      <c r="S58" s="185">
        <v>157825</v>
      </c>
      <c r="T58" s="185">
        <v>0</v>
      </c>
    </row>
    <row r="59" spans="1:20" x14ac:dyDescent="0.3">
      <c r="A59" s="182" t="s">
        <v>4108</v>
      </c>
      <c r="B59" s="186" t="s">
        <v>4445</v>
      </c>
      <c r="C59" s="184" t="s">
        <v>553</v>
      </c>
      <c r="D59" s="199">
        <v>9258724</v>
      </c>
      <c r="E59" s="199">
        <v>0</v>
      </c>
      <c r="F59" s="187">
        <v>0</v>
      </c>
      <c r="G59" s="187">
        <v>0</v>
      </c>
      <c r="H59" s="187">
        <v>506</v>
      </c>
      <c r="I59" s="187">
        <v>312</v>
      </c>
      <c r="J59" s="187">
        <v>0</v>
      </c>
      <c r="K59" s="185">
        <v>8183623</v>
      </c>
      <c r="L59" s="185">
        <v>0</v>
      </c>
      <c r="M59" s="185">
        <v>8183623</v>
      </c>
      <c r="N59" s="185">
        <v>0</v>
      </c>
      <c r="O59" s="185">
        <v>8183623</v>
      </c>
      <c r="P59" s="185">
        <v>0</v>
      </c>
      <c r="Q59" s="185">
        <v>8183623</v>
      </c>
      <c r="R59" s="185">
        <v>0</v>
      </c>
      <c r="S59" s="185">
        <v>8183623</v>
      </c>
      <c r="T59" s="185">
        <v>0</v>
      </c>
    </row>
    <row r="60" spans="1:20" x14ac:dyDescent="0.3">
      <c r="A60" s="182" t="s">
        <v>3864</v>
      </c>
      <c r="B60" s="188" t="s">
        <v>4446</v>
      </c>
      <c r="C60" s="184" t="s">
        <v>430</v>
      </c>
      <c r="D60" s="199">
        <v>545937</v>
      </c>
      <c r="E60" s="199">
        <v>345600</v>
      </c>
      <c r="F60" s="187">
        <v>0</v>
      </c>
      <c r="G60" s="187">
        <v>0</v>
      </c>
      <c r="H60" s="187">
        <v>0</v>
      </c>
      <c r="I60" s="187">
        <v>99</v>
      </c>
      <c r="J60" s="187">
        <v>64</v>
      </c>
      <c r="K60" s="185">
        <v>183600</v>
      </c>
      <c r="L60" s="185">
        <v>345600</v>
      </c>
      <c r="M60" s="185">
        <v>0</v>
      </c>
      <c r="N60" s="185">
        <v>345600</v>
      </c>
      <c r="O60" s="185">
        <v>0</v>
      </c>
      <c r="P60" s="185">
        <v>0</v>
      </c>
      <c r="Q60" s="185">
        <v>0</v>
      </c>
      <c r="R60" s="185">
        <v>0</v>
      </c>
      <c r="S60" s="185">
        <v>0</v>
      </c>
      <c r="T60" s="185">
        <v>0</v>
      </c>
    </row>
    <row r="61" spans="1:20" x14ac:dyDescent="0.3">
      <c r="A61" s="182" t="s">
        <v>4339</v>
      </c>
      <c r="B61" s="188" t="s">
        <v>4447</v>
      </c>
      <c r="C61" s="189" t="s">
        <v>662</v>
      </c>
      <c r="D61" s="199">
        <v>367200</v>
      </c>
      <c r="E61" s="199">
        <v>0</v>
      </c>
      <c r="F61" s="187">
        <v>0</v>
      </c>
      <c r="G61" s="187">
        <v>0</v>
      </c>
      <c r="H61" s="187">
        <v>0</v>
      </c>
      <c r="I61" s="187">
        <v>68</v>
      </c>
      <c r="J61" s="187">
        <v>0</v>
      </c>
      <c r="K61" s="185">
        <v>210600</v>
      </c>
      <c r="L61" s="185">
        <v>0</v>
      </c>
      <c r="M61" s="185">
        <v>0</v>
      </c>
      <c r="N61" s="185">
        <v>0</v>
      </c>
      <c r="O61" s="185">
        <v>0</v>
      </c>
      <c r="P61" s="185">
        <v>0</v>
      </c>
      <c r="Q61" s="185">
        <v>0</v>
      </c>
      <c r="R61" s="185">
        <v>0</v>
      </c>
      <c r="S61" s="185">
        <v>0</v>
      </c>
      <c r="T61" s="185">
        <v>0</v>
      </c>
    </row>
    <row r="62" spans="1:20" x14ac:dyDescent="0.3">
      <c r="A62" s="182" t="s">
        <v>4135</v>
      </c>
      <c r="B62" s="188" t="s">
        <v>4448</v>
      </c>
      <c r="C62" s="189" t="s">
        <v>566</v>
      </c>
      <c r="D62" s="199">
        <v>108000</v>
      </c>
      <c r="E62" s="199">
        <v>0</v>
      </c>
      <c r="F62" s="187">
        <v>0</v>
      </c>
      <c r="G62" s="187">
        <v>0</v>
      </c>
      <c r="H62" s="187">
        <v>0</v>
      </c>
      <c r="I62" s="187">
        <v>20</v>
      </c>
      <c r="J62" s="187">
        <v>0</v>
      </c>
      <c r="K62" s="185">
        <v>108000</v>
      </c>
      <c r="L62" s="185">
        <v>0</v>
      </c>
      <c r="M62" s="185">
        <v>0</v>
      </c>
      <c r="N62" s="185">
        <v>0</v>
      </c>
      <c r="O62" s="185">
        <v>0</v>
      </c>
      <c r="P62" s="185">
        <v>0</v>
      </c>
      <c r="Q62" s="185">
        <v>0</v>
      </c>
      <c r="R62" s="185">
        <v>0</v>
      </c>
      <c r="S62" s="185">
        <v>0</v>
      </c>
      <c r="T62" s="185">
        <v>0</v>
      </c>
    </row>
    <row r="63" spans="1:20" x14ac:dyDescent="0.3">
      <c r="A63" s="182" t="s">
        <v>3453</v>
      </c>
      <c r="B63" s="188" t="s">
        <v>4449</v>
      </c>
      <c r="C63" s="184" t="s">
        <v>250</v>
      </c>
      <c r="D63" s="199">
        <v>820800</v>
      </c>
      <c r="E63" s="199">
        <v>475200</v>
      </c>
      <c r="F63" s="187">
        <v>0</v>
      </c>
      <c r="G63" s="187">
        <v>0</v>
      </c>
      <c r="H63" s="187">
        <v>0</v>
      </c>
      <c r="I63" s="187">
        <v>152</v>
      </c>
      <c r="J63" s="187">
        <v>88</v>
      </c>
      <c r="K63" s="185">
        <v>194400</v>
      </c>
      <c r="L63" s="185">
        <v>475200</v>
      </c>
      <c r="M63" s="185">
        <v>0</v>
      </c>
      <c r="N63" s="185">
        <v>475200</v>
      </c>
      <c r="O63" s="185">
        <v>0</v>
      </c>
      <c r="P63" s="185">
        <v>0</v>
      </c>
      <c r="Q63" s="185">
        <v>0</v>
      </c>
      <c r="R63" s="185">
        <v>0</v>
      </c>
      <c r="S63" s="185">
        <v>0</v>
      </c>
      <c r="T63" s="185">
        <v>0</v>
      </c>
    </row>
    <row r="64" spans="1:20" x14ac:dyDescent="0.3">
      <c r="A64" s="182" t="s">
        <v>3330</v>
      </c>
      <c r="B64" s="186" t="s">
        <v>4450</v>
      </c>
      <c r="C64" s="184" t="s">
        <v>187</v>
      </c>
      <c r="D64" s="199">
        <v>1073544</v>
      </c>
      <c r="E64" s="199">
        <v>0</v>
      </c>
      <c r="F64" s="187">
        <v>0</v>
      </c>
      <c r="G64" s="187">
        <v>0</v>
      </c>
      <c r="H64" s="187">
        <v>48</v>
      </c>
      <c r="I64" s="187">
        <v>43</v>
      </c>
      <c r="J64" s="187">
        <v>0</v>
      </c>
      <c r="K64" s="185">
        <v>763594</v>
      </c>
      <c r="L64" s="185">
        <v>0</v>
      </c>
      <c r="M64" s="185">
        <v>763594</v>
      </c>
      <c r="N64" s="185">
        <v>0</v>
      </c>
      <c r="O64" s="185">
        <v>763594</v>
      </c>
      <c r="P64" s="185">
        <v>0</v>
      </c>
      <c r="Q64" s="185">
        <v>763594</v>
      </c>
      <c r="R64" s="185">
        <v>0</v>
      </c>
      <c r="S64" s="185">
        <v>763594</v>
      </c>
      <c r="T64" s="185">
        <v>0</v>
      </c>
    </row>
    <row r="65" spans="1:20" x14ac:dyDescent="0.3">
      <c r="A65" s="182" t="s">
        <v>3481</v>
      </c>
      <c r="B65" s="186" t="s">
        <v>4451</v>
      </c>
      <c r="C65" s="184" t="s">
        <v>265</v>
      </c>
      <c r="D65" s="199">
        <v>956256</v>
      </c>
      <c r="E65" s="199">
        <v>0</v>
      </c>
      <c r="F65" s="187">
        <v>0</v>
      </c>
      <c r="G65" s="187">
        <v>0</v>
      </c>
      <c r="H65" s="187">
        <v>105</v>
      </c>
      <c r="I65" s="187">
        <v>75</v>
      </c>
      <c r="J65" s="187">
        <v>0</v>
      </c>
      <c r="K65" s="185">
        <v>794968</v>
      </c>
      <c r="L65" s="185">
        <v>0</v>
      </c>
      <c r="M65" s="185">
        <v>359327</v>
      </c>
      <c r="N65" s="185">
        <v>0</v>
      </c>
      <c r="O65" s="185">
        <v>359327</v>
      </c>
      <c r="P65" s="185">
        <v>0</v>
      </c>
      <c r="Q65" s="185">
        <v>359327</v>
      </c>
      <c r="R65" s="185">
        <v>0</v>
      </c>
      <c r="S65" s="185">
        <v>359327</v>
      </c>
      <c r="T65" s="185">
        <v>0</v>
      </c>
    </row>
    <row r="66" spans="1:20" x14ac:dyDescent="0.3">
      <c r="A66" s="182" t="s">
        <v>3118</v>
      </c>
      <c r="B66" s="186" t="s">
        <v>4452</v>
      </c>
      <c r="C66" s="184" t="s">
        <v>79</v>
      </c>
      <c r="D66" s="199">
        <v>447419</v>
      </c>
      <c r="E66" s="199">
        <v>0</v>
      </c>
      <c r="F66" s="187">
        <v>0</v>
      </c>
      <c r="G66" s="187">
        <v>14</v>
      </c>
      <c r="H66" s="187">
        <v>18</v>
      </c>
      <c r="I66" s="187">
        <v>18</v>
      </c>
      <c r="J66" s="187">
        <v>0</v>
      </c>
      <c r="K66" s="185">
        <v>447419</v>
      </c>
      <c r="L66" s="185">
        <v>0</v>
      </c>
      <c r="M66" s="185">
        <v>447419</v>
      </c>
      <c r="N66" s="185">
        <v>0</v>
      </c>
      <c r="O66" s="185">
        <v>447419</v>
      </c>
      <c r="P66" s="185">
        <v>0</v>
      </c>
      <c r="Q66" s="185">
        <v>447419</v>
      </c>
      <c r="R66" s="185">
        <v>0</v>
      </c>
      <c r="S66" s="185">
        <v>388728</v>
      </c>
      <c r="T66" s="185">
        <v>0</v>
      </c>
    </row>
    <row r="67" spans="1:20" x14ac:dyDescent="0.3">
      <c r="A67" s="182" t="s">
        <v>4285</v>
      </c>
      <c r="B67" s="188" t="s">
        <v>4453</v>
      </c>
      <c r="C67" s="189" t="s">
        <v>641</v>
      </c>
      <c r="D67" s="199">
        <v>567000</v>
      </c>
      <c r="E67" s="199">
        <v>0</v>
      </c>
      <c r="F67" s="187">
        <v>0</v>
      </c>
      <c r="G67" s="187">
        <v>0</v>
      </c>
      <c r="H67" s="187">
        <v>0</v>
      </c>
      <c r="I67" s="187">
        <v>105</v>
      </c>
      <c r="J67" s="187">
        <v>0</v>
      </c>
      <c r="K67" s="185">
        <v>334800</v>
      </c>
      <c r="L67" s="185">
        <v>0</v>
      </c>
      <c r="M67" s="185">
        <v>0</v>
      </c>
      <c r="N67" s="185">
        <v>0</v>
      </c>
      <c r="O67" s="185">
        <v>0</v>
      </c>
      <c r="P67" s="185">
        <v>0</v>
      </c>
      <c r="Q67" s="185">
        <v>0</v>
      </c>
      <c r="R67" s="185">
        <v>0</v>
      </c>
      <c r="S67" s="185">
        <v>0</v>
      </c>
      <c r="T67" s="185">
        <v>0</v>
      </c>
    </row>
    <row r="68" spans="1:20" x14ac:dyDescent="0.3">
      <c r="A68" s="182" t="s">
        <v>3433</v>
      </c>
      <c r="B68" s="186" t="s">
        <v>4454</v>
      </c>
      <c r="C68" s="184" t="s">
        <v>240</v>
      </c>
      <c r="D68" s="199">
        <v>30843</v>
      </c>
      <c r="E68" s="199">
        <v>0</v>
      </c>
      <c r="F68" s="187">
        <v>0</v>
      </c>
      <c r="G68" s="187">
        <v>0</v>
      </c>
      <c r="H68" s="187">
        <v>6</v>
      </c>
      <c r="I68" s="187">
        <v>0</v>
      </c>
      <c r="J68" s="187">
        <v>0</v>
      </c>
      <c r="K68" s="185">
        <v>30843</v>
      </c>
      <c r="L68" s="185">
        <v>0</v>
      </c>
      <c r="M68" s="185">
        <v>30843</v>
      </c>
      <c r="N68" s="185">
        <v>0</v>
      </c>
      <c r="O68" s="185">
        <v>30843</v>
      </c>
      <c r="P68" s="185">
        <v>0</v>
      </c>
      <c r="Q68" s="185">
        <v>30843</v>
      </c>
      <c r="R68" s="185">
        <v>0</v>
      </c>
      <c r="S68" s="185">
        <v>30843</v>
      </c>
      <c r="T68" s="185">
        <v>0</v>
      </c>
    </row>
    <row r="69" spans="1:20" x14ac:dyDescent="0.3">
      <c r="A69" s="182" t="s">
        <v>4040</v>
      </c>
      <c r="B69" s="189" t="s">
        <v>4041</v>
      </c>
      <c r="C69" s="184" t="s">
        <v>519</v>
      </c>
      <c r="D69" s="199">
        <v>715817</v>
      </c>
      <c r="E69" s="199">
        <v>432552</v>
      </c>
      <c r="F69" s="187">
        <v>0</v>
      </c>
      <c r="G69" s="187">
        <v>0</v>
      </c>
      <c r="H69" s="187">
        <v>87</v>
      </c>
      <c r="I69" s="187">
        <v>67</v>
      </c>
      <c r="J69" s="187">
        <v>67</v>
      </c>
      <c r="K69" s="185">
        <v>370032</v>
      </c>
      <c r="L69" s="185">
        <v>432552</v>
      </c>
      <c r="M69" s="185">
        <v>234900</v>
      </c>
      <c r="N69" s="185">
        <v>432552</v>
      </c>
      <c r="O69" s="185">
        <v>234900</v>
      </c>
      <c r="P69" s="185">
        <v>0</v>
      </c>
      <c r="Q69" s="185">
        <v>234900</v>
      </c>
      <c r="R69" s="185">
        <v>0</v>
      </c>
      <c r="S69" s="185">
        <v>234900</v>
      </c>
      <c r="T69" s="185">
        <v>0</v>
      </c>
    </row>
    <row r="70" spans="1:20" x14ac:dyDescent="0.3">
      <c r="A70" s="182" t="s">
        <v>3868</v>
      </c>
      <c r="B70" s="188" t="s">
        <v>4455</v>
      </c>
      <c r="C70" s="184" t="s">
        <v>432</v>
      </c>
      <c r="D70" s="199">
        <v>187909</v>
      </c>
      <c r="E70" s="199">
        <v>159040</v>
      </c>
      <c r="F70" s="187">
        <v>0</v>
      </c>
      <c r="G70" s="187">
        <v>0</v>
      </c>
      <c r="H70" s="187">
        <v>0</v>
      </c>
      <c r="I70" s="187">
        <v>32</v>
      </c>
      <c r="J70" s="187">
        <v>28</v>
      </c>
      <c r="K70" s="185">
        <v>0</v>
      </c>
      <c r="L70" s="185">
        <v>159040</v>
      </c>
      <c r="M70" s="185">
        <v>0</v>
      </c>
      <c r="N70" s="185">
        <v>159040</v>
      </c>
      <c r="O70" s="185">
        <v>0</v>
      </c>
      <c r="P70" s="185">
        <v>0</v>
      </c>
      <c r="Q70" s="185">
        <v>0</v>
      </c>
      <c r="R70" s="185">
        <v>0</v>
      </c>
      <c r="S70" s="185">
        <v>0</v>
      </c>
      <c r="T70" s="185">
        <v>0</v>
      </c>
    </row>
    <row r="71" spans="1:20" x14ac:dyDescent="0.3">
      <c r="A71" s="182" t="s">
        <v>3318</v>
      </c>
      <c r="B71" s="186" t="s">
        <v>4456</v>
      </c>
      <c r="C71" s="184" t="s">
        <v>180</v>
      </c>
      <c r="D71" s="199">
        <v>347429</v>
      </c>
      <c r="E71" s="199">
        <v>150000</v>
      </c>
      <c r="F71" s="187">
        <v>0</v>
      </c>
      <c r="G71" s="187">
        <v>0</v>
      </c>
      <c r="H71" s="187">
        <v>17</v>
      </c>
      <c r="I71" s="187">
        <v>20</v>
      </c>
      <c r="J71" s="187">
        <v>0</v>
      </c>
      <c r="K71" s="185">
        <v>347429</v>
      </c>
      <c r="L71" s="185">
        <v>150000</v>
      </c>
      <c r="M71" s="185">
        <v>95060</v>
      </c>
      <c r="N71" s="185">
        <v>150000</v>
      </c>
      <c r="O71" s="185">
        <v>95060</v>
      </c>
      <c r="P71" s="185">
        <v>0</v>
      </c>
      <c r="Q71" s="185">
        <v>95060</v>
      </c>
      <c r="R71" s="185">
        <v>0</v>
      </c>
      <c r="S71" s="185">
        <v>95060</v>
      </c>
      <c r="T71" s="185">
        <v>0</v>
      </c>
    </row>
    <row r="72" spans="1:20" x14ac:dyDescent="0.3">
      <c r="A72" s="182" t="s">
        <v>3244</v>
      </c>
      <c r="B72" s="186" t="s">
        <v>4457</v>
      </c>
      <c r="C72" s="184" t="s">
        <v>143</v>
      </c>
      <c r="D72" s="199">
        <v>19094227</v>
      </c>
      <c r="E72" s="199">
        <v>0</v>
      </c>
      <c r="F72" s="187">
        <v>0</v>
      </c>
      <c r="G72" s="187">
        <v>0</v>
      </c>
      <c r="H72" s="187">
        <v>2247</v>
      </c>
      <c r="I72" s="187">
        <v>72</v>
      </c>
      <c r="J72" s="187">
        <v>0</v>
      </c>
      <c r="K72" s="185">
        <v>16594227</v>
      </c>
      <c r="L72" s="185">
        <v>0</v>
      </c>
      <c r="M72" s="185">
        <v>16594227</v>
      </c>
      <c r="N72" s="185">
        <v>0</v>
      </c>
      <c r="O72" s="185">
        <v>16594227</v>
      </c>
      <c r="P72" s="185">
        <v>0</v>
      </c>
      <c r="Q72" s="185">
        <v>16594227</v>
      </c>
      <c r="R72" s="185">
        <v>0</v>
      </c>
      <c r="S72" s="185">
        <v>16594227</v>
      </c>
      <c r="T72" s="185">
        <v>0</v>
      </c>
    </row>
    <row r="73" spans="1:20" x14ac:dyDescent="0.3">
      <c r="A73" s="182" t="s">
        <v>3939</v>
      </c>
      <c r="B73" s="188" t="s">
        <v>4458</v>
      </c>
      <c r="C73" s="184" t="s">
        <v>467</v>
      </c>
      <c r="D73" s="199">
        <v>583200</v>
      </c>
      <c r="E73" s="199">
        <v>378000</v>
      </c>
      <c r="F73" s="187">
        <v>0</v>
      </c>
      <c r="G73" s="187">
        <v>0</v>
      </c>
      <c r="H73" s="187">
        <v>0</v>
      </c>
      <c r="I73" s="187">
        <v>108</v>
      </c>
      <c r="J73" s="187">
        <v>70</v>
      </c>
      <c r="K73" s="185">
        <v>221400</v>
      </c>
      <c r="L73" s="185">
        <v>378000</v>
      </c>
      <c r="M73" s="185">
        <v>0</v>
      </c>
      <c r="N73" s="185">
        <v>378000</v>
      </c>
      <c r="O73" s="185">
        <v>0</v>
      </c>
      <c r="P73" s="185">
        <v>0</v>
      </c>
      <c r="Q73" s="185">
        <v>0</v>
      </c>
      <c r="R73" s="185">
        <v>0</v>
      </c>
      <c r="S73" s="185">
        <v>0</v>
      </c>
      <c r="T73" s="185">
        <v>0</v>
      </c>
    </row>
    <row r="74" spans="1:20" x14ac:dyDescent="0.3">
      <c r="A74" s="182" t="s">
        <v>4333</v>
      </c>
      <c r="B74" s="188" t="s">
        <v>4459</v>
      </c>
      <c r="C74" s="189" t="s">
        <v>659</v>
      </c>
      <c r="D74" s="199">
        <v>739800</v>
      </c>
      <c r="E74" s="199">
        <v>0</v>
      </c>
      <c r="F74" s="187">
        <v>0</v>
      </c>
      <c r="G74" s="187">
        <v>0</v>
      </c>
      <c r="H74" s="187">
        <v>0</v>
      </c>
      <c r="I74" s="187">
        <v>137</v>
      </c>
      <c r="J74" s="187">
        <v>0</v>
      </c>
      <c r="K74" s="185">
        <v>448200</v>
      </c>
      <c r="L74" s="185">
        <v>0</v>
      </c>
      <c r="M74" s="185">
        <v>0</v>
      </c>
      <c r="N74" s="185">
        <v>0</v>
      </c>
      <c r="O74" s="185">
        <v>0</v>
      </c>
      <c r="P74" s="185">
        <v>0</v>
      </c>
      <c r="Q74" s="185">
        <v>0</v>
      </c>
      <c r="R74" s="185">
        <v>0</v>
      </c>
      <c r="S74" s="185">
        <v>0</v>
      </c>
      <c r="T74" s="185">
        <v>0</v>
      </c>
    </row>
    <row r="75" spans="1:20" x14ac:dyDescent="0.3">
      <c r="A75" s="182" t="s">
        <v>3336</v>
      </c>
      <c r="B75" s="186" t="s">
        <v>4460</v>
      </c>
      <c r="C75" s="184" t="s">
        <v>190</v>
      </c>
      <c r="D75" s="199">
        <v>256268</v>
      </c>
      <c r="E75" s="199">
        <v>0</v>
      </c>
      <c r="F75" s="187">
        <v>0</v>
      </c>
      <c r="G75" s="187">
        <v>0</v>
      </c>
      <c r="H75" s="187">
        <v>21</v>
      </c>
      <c r="I75" s="187">
        <v>20</v>
      </c>
      <c r="J75" s="187">
        <v>0</v>
      </c>
      <c r="K75" s="185">
        <v>256268</v>
      </c>
      <c r="L75" s="185">
        <v>0</v>
      </c>
      <c r="M75" s="185">
        <v>80976</v>
      </c>
      <c r="N75" s="185">
        <v>0</v>
      </c>
      <c r="O75" s="185">
        <v>80976</v>
      </c>
      <c r="P75" s="185">
        <v>0</v>
      </c>
      <c r="Q75" s="185">
        <v>80976</v>
      </c>
      <c r="R75" s="185">
        <v>0</v>
      </c>
      <c r="S75" s="185">
        <v>80976</v>
      </c>
      <c r="T75" s="185">
        <v>0</v>
      </c>
    </row>
    <row r="76" spans="1:20" x14ac:dyDescent="0.3">
      <c r="A76" s="182" t="s">
        <v>3348</v>
      </c>
      <c r="B76" s="188" t="s">
        <v>4461</v>
      </c>
      <c r="C76" s="184" t="s">
        <v>196</v>
      </c>
      <c r="D76" s="199">
        <v>61824</v>
      </c>
      <c r="E76" s="199">
        <v>195520</v>
      </c>
      <c r="F76" s="187">
        <v>0</v>
      </c>
      <c r="G76" s="187">
        <v>0</v>
      </c>
      <c r="H76" s="187">
        <v>18</v>
      </c>
      <c r="I76" s="187">
        <v>0</v>
      </c>
      <c r="J76" s="187">
        <v>26</v>
      </c>
      <c r="K76" s="185">
        <v>61824</v>
      </c>
      <c r="L76" s="185">
        <v>195520</v>
      </c>
      <c r="M76" s="185">
        <v>61824</v>
      </c>
      <c r="N76" s="185">
        <v>195520</v>
      </c>
      <c r="O76" s="185">
        <v>61824</v>
      </c>
      <c r="P76" s="185">
        <v>0</v>
      </c>
      <c r="Q76" s="185">
        <v>61824</v>
      </c>
      <c r="R76" s="185">
        <v>0</v>
      </c>
      <c r="S76" s="185">
        <v>61824</v>
      </c>
      <c r="T76" s="185">
        <v>0</v>
      </c>
    </row>
    <row r="77" spans="1:20" x14ac:dyDescent="0.3">
      <c r="A77" s="182" t="s">
        <v>3420</v>
      </c>
      <c r="B77" s="186" t="s">
        <v>4462</v>
      </c>
      <c r="C77" s="184" t="s">
        <v>233</v>
      </c>
      <c r="D77" s="199">
        <v>251059</v>
      </c>
      <c r="E77" s="199">
        <v>0</v>
      </c>
      <c r="F77" s="187">
        <v>0</v>
      </c>
      <c r="G77" s="187">
        <v>0</v>
      </c>
      <c r="H77" s="187">
        <v>18</v>
      </c>
      <c r="I77" s="187">
        <v>24</v>
      </c>
      <c r="J77" s="187">
        <v>0</v>
      </c>
      <c r="K77" s="185">
        <v>251059</v>
      </c>
      <c r="L77" s="185">
        <v>0</v>
      </c>
      <c r="M77" s="185">
        <v>61177</v>
      </c>
      <c r="N77" s="185">
        <v>0</v>
      </c>
      <c r="O77" s="185">
        <v>61177</v>
      </c>
      <c r="P77" s="185">
        <v>0</v>
      </c>
      <c r="Q77" s="185">
        <v>61177</v>
      </c>
      <c r="R77" s="185">
        <v>0</v>
      </c>
      <c r="S77" s="185">
        <v>61177</v>
      </c>
      <c r="T77" s="185">
        <v>0</v>
      </c>
    </row>
    <row r="78" spans="1:20" x14ac:dyDescent="0.3">
      <c r="A78" s="182" t="s">
        <v>4248</v>
      </c>
      <c r="B78" s="186" t="s">
        <v>4463</v>
      </c>
      <c r="C78" s="184" t="s">
        <v>622</v>
      </c>
      <c r="D78" s="199">
        <v>218982</v>
      </c>
      <c r="E78" s="199">
        <v>0</v>
      </c>
      <c r="F78" s="187">
        <v>0</v>
      </c>
      <c r="G78" s="187">
        <v>0</v>
      </c>
      <c r="H78" s="187">
        <v>18</v>
      </c>
      <c r="I78" s="187">
        <v>20</v>
      </c>
      <c r="J78" s="187">
        <v>0</v>
      </c>
      <c r="K78" s="185">
        <v>218982</v>
      </c>
      <c r="L78" s="185">
        <v>0</v>
      </c>
      <c r="M78" s="185">
        <v>61200</v>
      </c>
      <c r="N78" s="185">
        <v>0</v>
      </c>
      <c r="O78" s="185">
        <v>61200</v>
      </c>
      <c r="P78" s="185">
        <v>0</v>
      </c>
      <c r="Q78" s="185">
        <v>61200</v>
      </c>
      <c r="R78" s="185">
        <v>0</v>
      </c>
      <c r="S78" s="185">
        <v>61200</v>
      </c>
      <c r="T78" s="185">
        <v>0</v>
      </c>
    </row>
    <row r="79" spans="1:20" x14ac:dyDescent="0.3">
      <c r="A79" s="182" t="s">
        <v>3694</v>
      </c>
      <c r="B79" s="186" t="s">
        <v>4464</v>
      </c>
      <c r="C79" s="184" t="s">
        <v>341</v>
      </c>
      <c r="D79" s="199">
        <v>680375</v>
      </c>
      <c r="E79" s="199">
        <v>0</v>
      </c>
      <c r="F79" s="187">
        <v>0</v>
      </c>
      <c r="G79" s="187">
        <v>0</v>
      </c>
      <c r="H79" s="187">
        <v>96</v>
      </c>
      <c r="I79" s="187">
        <v>20</v>
      </c>
      <c r="J79" s="187">
        <v>0</v>
      </c>
      <c r="K79" s="185">
        <v>680375</v>
      </c>
      <c r="L79" s="185">
        <v>0</v>
      </c>
      <c r="M79" s="185">
        <v>452605</v>
      </c>
      <c r="N79" s="185">
        <v>0</v>
      </c>
      <c r="O79" s="185">
        <v>452605</v>
      </c>
      <c r="P79" s="185">
        <v>0</v>
      </c>
      <c r="Q79" s="185">
        <v>452605</v>
      </c>
      <c r="R79" s="185">
        <v>0</v>
      </c>
      <c r="S79" s="185">
        <v>452605</v>
      </c>
      <c r="T79" s="185">
        <v>0</v>
      </c>
    </row>
    <row r="80" spans="1:20" x14ac:dyDescent="0.3">
      <c r="A80" s="182" t="s">
        <v>4005</v>
      </c>
      <c r="B80" s="186" t="s">
        <v>4465</v>
      </c>
      <c r="C80" s="184" t="s">
        <v>501</v>
      </c>
      <c r="D80" s="199">
        <v>308801</v>
      </c>
      <c r="E80" s="199">
        <v>0</v>
      </c>
      <c r="F80" s="187">
        <v>0</v>
      </c>
      <c r="G80" s="187">
        <v>0</v>
      </c>
      <c r="H80" s="187">
        <v>9</v>
      </c>
      <c r="I80" s="187">
        <v>27</v>
      </c>
      <c r="J80" s="187">
        <v>0</v>
      </c>
      <c r="K80" s="185">
        <v>308801</v>
      </c>
      <c r="L80" s="185">
        <v>0</v>
      </c>
      <c r="M80" s="185">
        <v>308801</v>
      </c>
      <c r="N80" s="185">
        <v>0</v>
      </c>
      <c r="O80" s="185">
        <v>308801</v>
      </c>
      <c r="P80" s="185">
        <v>0</v>
      </c>
      <c r="Q80" s="185">
        <v>308801</v>
      </c>
      <c r="R80" s="185">
        <v>0</v>
      </c>
      <c r="S80" s="185">
        <v>308801</v>
      </c>
      <c r="T80" s="185">
        <v>0</v>
      </c>
    </row>
    <row r="81" spans="1:20" x14ac:dyDescent="0.3">
      <c r="A81" s="182" t="s">
        <v>3489</v>
      </c>
      <c r="B81" s="186" t="s">
        <v>4466</v>
      </c>
      <c r="C81" s="184" t="s">
        <v>269</v>
      </c>
      <c r="D81" s="199">
        <v>432079.25</v>
      </c>
      <c r="E81" s="199">
        <v>0</v>
      </c>
      <c r="F81" s="187">
        <v>0</v>
      </c>
      <c r="G81" s="187">
        <v>18</v>
      </c>
      <c r="H81" s="187">
        <v>9</v>
      </c>
      <c r="I81" s="187">
        <v>20</v>
      </c>
      <c r="J81" s="187">
        <v>0</v>
      </c>
      <c r="K81" s="185">
        <v>348112</v>
      </c>
      <c r="L81" s="185">
        <v>0</v>
      </c>
      <c r="M81" s="185">
        <v>348112</v>
      </c>
      <c r="N81" s="185">
        <v>0</v>
      </c>
      <c r="O81" s="185">
        <v>348112</v>
      </c>
      <c r="P81" s="185">
        <v>0</v>
      </c>
      <c r="Q81" s="185">
        <v>348112</v>
      </c>
      <c r="R81" s="185">
        <v>0</v>
      </c>
      <c r="S81" s="185">
        <v>348112</v>
      </c>
      <c r="T81" s="185">
        <v>0</v>
      </c>
    </row>
    <row r="82" spans="1:20" x14ac:dyDescent="0.3">
      <c r="A82" s="182" t="s">
        <v>3755</v>
      </c>
      <c r="B82" s="188" t="s">
        <v>4467</v>
      </c>
      <c r="C82" s="184" t="s">
        <v>373</v>
      </c>
      <c r="D82" s="199">
        <v>477502</v>
      </c>
      <c r="E82" s="199">
        <v>461664</v>
      </c>
      <c r="F82" s="187">
        <v>0</v>
      </c>
      <c r="G82" s="187">
        <v>0</v>
      </c>
      <c r="H82" s="187">
        <v>96</v>
      </c>
      <c r="I82" s="187">
        <v>37</v>
      </c>
      <c r="J82" s="187">
        <v>84</v>
      </c>
      <c r="K82" s="185">
        <v>265121</v>
      </c>
      <c r="L82" s="185">
        <v>461664</v>
      </c>
      <c r="M82" s="185">
        <v>265121</v>
      </c>
      <c r="N82" s="185">
        <v>461664</v>
      </c>
      <c r="O82" s="185">
        <v>265121</v>
      </c>
      <c r="P82" s="185">
        <v>0</v>
      </c>
      <c r="Q82" s="185">
        <v>265121</v>
      </c>
      <c r="R82" s="185">
        <v>0</v>
      </c>
      <c r="S82" s="185">
        <v>265121</v>
      </c>
      <c r="T82" s="185">
        <v>0</v>
      </c>
    </row>
    <row r="83" spans="1:20" x14ac:dyDescent="0.3">
      <c r="A83" s="182" t="s">
        <v>3012</v>
      </c>
      <c r="B83" s="186" t="s">
        <v>4468</v>
      </c>
      <c r="C83" s="184" t="s">
        <v>26</v>
      </c>
      <c r="D83" s="199">
        <v>82278</v>
      </c>
      <c r="E83" s="199">
        <v>0</v>
      </c>
      <c r="F83" s="187">
        <v>0</v>
      </c>
      <c r="G83" s="187">
        <v>0</v>
      </c>
      <c r="H83" s="187">
        <v>17</v>
      </c>
      <c r="I83" s="187">
        <v>0</v>
      </c>
      <c r="J83" s="187">
        <v>0</v>
      </c>
      <c r="K83" s="185">
        <v>82278</v>
      </c>
      <c r="L83" s="185">
        <v>0</v>
      </c>
      <c r="M83" s="185">
        <v>82278</v>
      </c>
      <c r="N83" s="185">
        <v>0</v>
      </c>
      <c r="O83" s="185">
        <v>82278</v>
      </c>
      <c r="P83" s="185">
        <v>0</v>
      </c>
      <c r="Q83" s="185">
        <v>82278</v>
      </c>
      <c r="R83" s="185">
        <v>0</v>
      </c>
      <c r="S83" s="185">
        <v>82278</v>
      </c>
      <c r="T83" s="185">
        <v>0</v>
      </c>
    </row>
    <row r="84" spans="1:20" x14ac:dyDescent="0.3">
      <c r="A84" s="182" t="s">
        <v>3443</v>
      </c>
      <c r="B84" s="188" t="s">
        <v>4469</v>
      </c>
      <c r="C84" s="184" t="s">
        <v>245</v>
      </c>
      <c r="D84" s="199">
        <v>289825</v>
      </c>
      <c r="E84" s="199">
        <v>218036</v>
      </c>
      <c r="F84" s="187">
        <v>0</v>
      </c>
      <c r="G84" s="187">
        <v>0</v>
      </c>
      <c r="H84" s="187">
        <v>16</v>
      </c>
      <c r="I84" s="187">
        <v>27</v>
      </c>
      <c r="J84" s="187">
        <v>28</v>
      </c>
      <c r="K84" s="185">
        <v>55488</v>
      </c>
      <c r="L84" s="185">
        <v>218036</v>
      </c>
      <c r="M84" s="185">
        <v>55488</v>
      </c>
      <c r="N84" s="185">
        <v>218036</v>
      </c>
      <c r="O84" s="185">
        <v>55488</v>
      </c>
      <c r="P84" s="185">
        <v>0</v>
      </c>
      <c r="Q84" s="185">
        <v>55488</v>
      </c>
      <c r="R84" s="185">
        <v>0</v>
      </c>
      <c r="S84" s="185">
        <v>55488</v>
      </c>
      <c r="T84" s="185">
        <v>0</v>
      </c>
    </row>
    <row r="85" spans="1:20" x14ac:dyDescent="0.3">
      <c r="A85" s="182" t="s">
        <v>4172</v>
      </c>
      <c r="B85" s="186" t="s">
        <v>4470</v>
      </c>
      <c r="C85" s="184" t="s">
        <v>584</v>
      </c>
      <c r="D85" s="199">
        <v>322938</v>
      </c>
      <c r="E85" s="199">
        <v>0</v>
      </c>
      <c r="F85" s="187">
        <v>0</v>
      </c>
      <c r="G85" s="187">
        <v>0</v>
      </c>
      <c r="H85" s="187">
        <v>0</v>
      </c>
      <c r="I85" s="187">
        <v>36</v>
      </c>
      <c r="J85" s="187">
        <v>0</v>
      </c>
      <c r="K85" s="185">
        <v>322938</v>
      </c>
      <c r="L85" s="185">
        <v>0</v>
      </c>
      <c r="M85" s="185">
        <v>322938</v>
      </c>
      <c r="N85" s="185">
        <v>0</v>
      </c>
      <c r="O85" s="185">
        <v>322938</v>
      </c>
      <c r="P85" s="185">
        <v>0</v>
      </c>
      <c r="Q85" s="185">
        <v>322938</v>
      </c>
      <c r="R85" s="185">
        <v>0</v>
      </c>
      <c r="S85" s="185">
        <v>322938</v>
      </c>
      <c r="T85" s="185">
        <v>0</v>
      </c>
    </row>
    <row r="86" spans="1:20" x14ac:dyDescent="0.3">
      <c r="A86" s="182" t="s">
        <v>4009</v>
      </c>
      <c r="B86" s="186" t="s">
        <v>4010</v>
      </c>
      <c r="C86" s="184" t="s">
        <v>503</v>
      </c>
      <c r="D86" s="199">
        <v>406940</v>
      </c>
      <c r="E86" s="199">
        <v>0</v>
      </c>
      <c r="F86" s="187">
        <v>0</v>
      </c>
      <c r="G86" s="187">
        <v>0</v>
      </c>
      <c r="H86" s="187">
        <v>21</v>
      </c>
      <c r="I86" s="187">
        <v>23</v>
      </c>
      <c r="J86" s="187">
        <v>0</v>
      </c>
      <c r="K86" s="185">
        <v>406940</v>
      </c>
      <c r="L86" s="185">
        <v>0</v>
      </c>
      <c r="M86" s="185">
        <v>111175</v>
      </c>
      <c r="N86" s="185">
        <v>0</v>
      </c>
      <c r="O86" s="185">
        <v>111175</v>
      </c>
      <c r="P86" s="185">
        <v>0</v>
      </c>
      <c r="Q86" s="185">
        <v>111175</v>
      </c>
      <c r="R86" s="185">
        <v>0</v>
      </c>
      <c r="S86" s="185">
        <v>111175</v>
      </c>
      <c r="T86" s="185">
        <v>0</v>
      </c>
    </row>
    <row r="87" spans="1:20" x14ac:dyDescent="0.3">
      <c r="A87" s="182" t="s">
        <v>3907</v>
      </c>
      <c r="B87" s="186" t="s">
        <v>4471</v>
      </c>
      <c r="C87" s="184" t="s">
        <v>451</v>
      </c>
      <c r="D87" s="199">
        <v>244845</v>
      </c>
      <c r="E87" s="199">
        <v>0</v>
      </c>
      <c r="F87" s="187">
        <v>0</v>
      </c>
      <c r="G87" s="187">
        <v>0</v>
      </c>
      <c r="H87" s="187">
        <v>65</v>
      </c>
      <c r="I87" s="187">
        <v>0</v>
      </c>
      <c r="J87" s="187">
        <v>0</v>
      </c>
      <c r="K87" s="185">
        <v>244845</v>
      </c>
      <c r="L87" s="185">
        <v>0</v>
      </c>
      <c r="M87" s="185">
        <v>244845</v>
      </c>
      <c r="N87" s="185">
        <v>0</v>
      </c>
      <c r="O87" s="185">
        <v>244845</v>
      </c>
      <c r="P87" s="185">
        <v>0</v>
      </c>
      <c r="Q87" s="185">
        <v>244845</v>
      </c>
      <c r="R87" s="185">
        <v>0</v>
      </c>
      <c r="S87" s="185">
        <v>244845</v>
      </c>
      <c r="T87" s="185">
        <v>0</v>
      </c>
    </row>
    <row r="88" spans="1:20" x14ac:dyDescent="0.3">
      <c r="A88" s="182" t="s">
        <v>3582</v>
      </c>
      <c r="B88" s="188" t="s">
        <v>4472</v>
      </c>
      <c r="C88" s="184" t="s">
        <v>317</v>
      </c>
      <c r="D88" s="199">
        <v>162000</v>
      </c>
      <c r="E88" s="199">
        <v>189000</v>
      </c>
      <c r="F88" s="187">
        <v>0</v>
      </c>
      <c r="G88" s="187">
        <v>0</v>
      </c>
      <c r="H88" s="187">
        <v>0</v>
      </c>
      <c r="I88" s="187">
        <v>30</v>
      </c>
      <c r="J88" s="187">
        <v>35</v>
      </c>
      <c r="K88" s="185">
        <v>0</v>
      </c>
      <c r="L88" s="185">
        <v>189000</v>
      </c>
      <c r="M88" s="185">
        <v>0</v>
      </c>
      <c r="N88" s="185">
        <v>189000</v>
      </c>
      <c r="O88" s="185">
        <v>0</v>
      </c>
      <c r="P88" s="185">
        <v>0</v>
      </c>
      <c r="Q88" s="185">
        <v>0</v>
      </c>
      <c r="R88" s="185">
        <v>0</v>
      </c>
      <c r="S88" s="185">
        <v>0</v>
      </c>
      <c r="T88" s="185">
        <v>0</v>
      </c>
    </row>
    <row r="89" spans="1:20" x14ac:dyDescent="0.3">
      <c r="A89" s="182" t="s">
        <v>3856</v>
      </c>
      <c r="B89" s="188" t="s">
        <v>4473</v>
      </c>
      <c r="C89" s="184" t="s">
        <v>426</v>
      </c>
      <c r="D89" s="199">
        <v>611525</v>
      </c>
      <c r="E89" s="199">
        <v>415800</v>
      </c>
      <c r="F89" s="187">
        <v>0</v>
      </c>
      <c r="G89" s="187">
        <v>0</v>
      </c>
      <c r="H89" s="187">
        <v>0</v>
      </c>
      <c r="I89" s="187">
        <v>111</v>
      </c>
      <c r="J89" s="187">
        <v>77</v>
      </c>
      <c r="K89" s="185">
        <v>253800</v>
      </c>
      <c r="L89" s="185">
        <v>415800</v>
      </c>
      <c r="M89" s="185">
        <v>0</v>
      </c>
      <c r="N89" s="185">
        <v>415800</v>
      </c>
      <c r="O89" s="185">
        <v>0</v>
      </c>
      <c r="P89" s="185">
        <v>0</v>
      </c>
      <c r="Q89" s="185">
        <v>0</v>
      </c>
      <c r="R89" s="185">
        <v>0</v>
      </c>
      <c r="S89" s="185">
        <v>0</v>
      </c>
      <c r="T89" s="185">
        <v>0</v>
      </c>
    </row>
    <row r="90" spans="1:20" x14ac:dyDescent="0.3">
      <c r="A90" s="182" t="s">
        <v>3406</v>
      </c>
      <c r="B90" s="186" t="s">
        <v>4474</v>
      </c>
      <c r="C90" s="184" t="s">
        <v>226</v>
      </c>
      <c r="D90" s="199">
        <v>1906121</v>
      </c>
      <c r="E90" s="199">
        <v>0</v>
      </c>
      <c r="F90" s="187">
        <v>0</v>
      </c>
      <c r="G90" s="187">
        <v>0</v>
      </c>
      <c r="H90" s="187">
        <v>21</v>
      </c>
      <c r="I90" s="187">
        <v>171</v>
      </c>
      <c r="J90" s="187">
        <v>0</v>
      </c>
      <c r="K90" s="185">
        <v>1312233</v>
      </c>
      <c r="L90" s="185">
        <v>0</v>
      </c>
      <c r="M90" s="185">
        <v>1312233</v>
      </c>
      <c r="N90" s="185">
        <v>0</v>
      </c>
      <c r="O90" s="185">
        <v>1312233</v>
      </c>
      <c r="P90" s="185">
        <v>0</v>
      </c>
      <c r="Q90" s="185">
        <v>1312233</v>
      </c>
      <c r="R90" s="185">
        <v>0</v>
      </c>
      <c r="S90" s="185">
        <v>1312233</v>
      </c>
      <c r="T90" s="185">
        <v>0</v>
      </c>
    </row>
    <row r="91" spans="1:20" x14ac:dyDescent="0.3">
      <c r="A91" s="182" t="s">
        <v>3094</v>
      </c>
      <c r="B91" s="186" t="s">
        <v>4475</v>
      </c>
      <c r="C91" s="184" t="s">
        <v>67</v>
      </c>
      <c r="D91" s="199">
        <v>450505</v>
      </c>
      <c r="E91" s="199">
        <v>0</v>
      </c>
      <c r="F91" s="187">
        <v>0</v>
      </c>
      <c r="G91" s="187">
        <v>0</v>
      </c>
      <c r="H91" s="187">
        <v>60</v>
      </c>
      <c r="I91" s="187">
        <v>0</v>
      </c>
      <c r="J91" s="187">
        <v>0</v>
      </c>
      <c r="K91" s="185">
        <v>247225</v>
      </c>
      <c r="L91" s="185">
        <v>0</v>
      </c>
      <c r="M91" s="185">
        <v>247225</v>
      </c>
      <c r="N91" s="185">
        <v>0</v>
      </c>
      <c r="O91" s="185">
        <v>247225</v>
      </c>
      <c r="P91" s="185">
        <v>0</v>
      </c>
      <c r="Q91" s="185">
        <v>247225</v>
      </c>
      <c r="R91" s="185">
        <v>0</v>
      </c>
      <c r="S91" s="185">
        <v>247225</v>
      </c>
      <c r="T91" s="185">
        <v>0</v>
      </c>
    </row>
    <row r="92" spans="1:20" x14ac:dyDescent="0.3">
      <c r="A92" s="182" t="s">
        <v>3080</v>
      </c>
      <c r="B92" s="186" t="s">
        <v>4476</v>
      </c>
      <c r="C92" s="184" t="s">
        <v>60</v>
      </c>
      <c r="D92" s="199">
        <v>369455</v>
      </c>
      <c r="E92" s="199">
        <v>0</v>
      </c>
      <c r="F92" s="187">
        <v>0</v>
      </c>
      <c r="G92" s="187">
        <v>0</v>
      </c>
      <c r="H92" s="187">
        <v>39</v>
      </c>
      <c r="I92" s="187">
        <v>20</v>
      </c>
      <c r="J92" s="187">
        <v>0</v>
      </c>
      <c r="K92" s="185">
        <v>369455</v>
      </c>
      <c r="L92" s="185">
        <v>0</v>
      </c>
      <c r="M92" s="185">
        <v>161533</v>
      </c>
      <c r="N92" s="185">
        <v>0</v>
      </c>
      <c r="O92" s="185">
        <v>161533</v>
      </c>
      <c r="P92" s="185">
        <v>0</v>
      </c>
      <c r="Q92" s="185">
        <v>161533</v>
      </c>
      <c r="R92" s="185">
        <v>0</v>
      </c>
      <c r="S92" s="185">
        <v>161533</v>
      </c>
      <c r="T92" s="185">
        <v>0</v>
      </c>
    </row>
    <row r="93" spans="1:20" x14ac:dyDescent="0.3">
      <c r="A93" s="182" t="s">
        <v>3350</v>
      </c>
      <c r="B93" s="188" t="s">
        <v>4477</v>
      </c>
      <c r="C93" s="184" t="s">
        <v>197</v>
      </c>
      <c r="D93" s="199">
        <v>262989</v>
      </c>
      <c r="E93" s="199">
        <v>203360</v>
      </c>
      <c r="F93" s="187">
        <v>0</v>
      </c>
      <c r="G93" s="187">
        <v>0</v>
      </c>
      <c r="H93" s="187">
        <v>44</v>
      </c>
      <c r="I93" s="187">
        <v>20</v>
      </c>
      <c r="J93" s="187">
        <v>31</v>
      </c>
      <c r="K93" s="185">
        <v>115007</v>
      </c>
      <c r="L93" s="185">
        <v>203360</v>
      </c>
      <c r="M93" s="185">
        <v>115007</v>
      </c>
      <c r="N93" s="185">
        <v>203360</v>
      </c>
      <c r="O93" s="185">
        <v>115007</v>
      </c>
      <c r="P93" s="185">
        <v>0</v>
      </c>
      <c r="Q93" s="185">
        <v>115007</v>
      </c>
      <c r="R93" s="185">
        <v>0</v>
      </c>
      <c r="S93" s="185">
        <v>115007</v>
      </c>
      <c r="T93" s="185">
        <v>0</v>
      </c>
    </row>
    <row r="94" spans="1:20" x14ac:dyDescent="0.3">
      <c r="A94" s="182" t="s">
        <v>3060</v>
      </c>
      <c r="B94" s="186" t="s">
        <v>4478</v>
      </c>
      <c r="C94" s="184" t="s">
        <v>51</v>
      </c>
      <c r="D94" s="199">
        <v>484972</v>
      </c>
      <c r="E94" s="199">
        <v>0</v>
      </c>
      <c r="F94" s="187">
        <v>0</v>
      </c>
      <c r="G94" s="187">
        <v>0</v>
      </c>
      <c r="H94" s="187">
        <v>18</v>
      </c>
      <c r="I94" s="187">
        <v>20</v>
      </c>
      <c r="J94" s="187">
        <v>0</v>
      </c>
      <c r="K94" s="185">
        <v>484972</v>
      </c>
      <c r="L94" s="185">
        <v>0</v>
      </c>
      <c r="M94" s="185">
        <v>254112</v>
      </c>
      <c r="N94" s="185">
        <v>0</v>
      </c>
      <c r="O94" s="185">
        <v>254112</v>
      </c>
      <c r="P94" s="185">
        <v>0</v>
      </c>
      <c r="Q94" s="185">
        <v>254112</v>
      </c>
      <c r="R94" s="185">
        <v>0</v>
      </c>
      <c r="S94" s="185">
        <v>254112</v>
      </c>
      <c r="T94" s="185">
        <v>0</v>
      </c>
    </row>
    <row r="95" spans="1:20" x14ac:dyDescent="0.3">
      <c r="A95" s="182" t="s">
        <v>3435</v>
      </c>
      <c r="B95" s="188" t="s">
        <v>4479</v>
      </c>
      <c r="C95" s="184" t="s">
        <v>241</v>
      </c>
      <c r="D95" s="199">
        <v>342000</v>
      </c>
      <c r="E95" s="199">
        <v>162000</v>
      </c>
      <c r="F95" s="187">
        <v>0</v>
      </c>
      <c r="G95" s="187">
        <v>0</v>
      </c>
      <c r="H95" s="187">
        <v>0</v>
      </c>
      <c r="I95" s="187">
        <v>30</v>
      </c>
      <c r="J95" s="187">
        <v>30</v>
      </c>
      <c r="K95" s="185">
        <v>0</v>
      </c>
      <c r="L95" s="185">
        <v>162000</v>
      </c>
      <c r="M95" s="185">
        <v>0</v>
      </c>
      <c r="N95" s="185">
        <v>162000</v>
      </c>
      <c r="O95" s="185">
        <v>0</v>
      </c>
      <c r="P95" s="185">
        <v>0</v>
      </c>
      <c r="Q95" s="185">
        <v>0</v>
      </c>
      <c r="R95" s="185">
        <v>0</v>
      </c>
      <c r="S95" s="185">
        <v>0</v>
      </c>
      <c r="T95" s="185">
        <v>0</v>
      </c>
    </row>
    <row r="96" spans="1:20" x14ac:dyDescent="0.3">
      <c r="A96" s="182" t="s">
        <v>4058</v>
      </c>
      <c r="B96" s="188" t="s">
        <v>4480</v>
      </c>
      <c r="C96" s="184" t="s">
        <v>529</v>
      </c>
      <c r="D96" s="199">
        <v>528194</v>
      </c>
      <c r="E96" s="199">
        <v>256918</v>
      </c>
      <c r="F96" s="187">
        <v>0</v>
      </c>
      <c r="G96" s="187">
        <v>0</v>
      </c>
      <c r="H96" s="187">
        <v>45</v>
      </c>
      <c r="I96" s="187">
        <v>50</v>
      </c>
      <c r="J96" s="187">
        <v>38</v>
      </c>
      <c r="K96" s="185">
        <v>279314</v>
      </c>
      <c r="L96" s="185">
        <v>256918</v>
      </c>
      <c r="M96" s="185">
        <v>129600</v>
      </c>
      <c r="N96" s="185">
        <v>256918</v>
      </c>
      <c r="O96" s="185">
        <v>129600</v>
      </c>
      <c r="P96" s="185">
        <v>0</v>
      </c>
      <c r="Q96" s="185">
        <v>129600</v>
      </c>
      <c r="R96" s="185">
        <v>0</v>
      </c>
      <c r="S96" s="185">
        <v>129600</v>
      </c>
      <c r="T96" s="185">
        <v>0</v>
      </c>
    </row>
    <row r="97" spans="1:20" x14ac:dyDescent="0.3">
      <c r="A97" s="182" t="s">
        <v>4110</v>
      </c>
      <c r="B97" s="186" t="s">
        <v>4481</v>
      </c>
      <c r="C97" s="184" t="s">
        <v>554</v>
      </c>
      <c r="D97" s="199">
        <v>4511501</v>
      </c>
      <c r="E97" s="199">
        <v>0</v>
      </c>
      <c r="F97" s="187">
        <v>0</v>
      </c>
      <c r="G97" s="187">
        <v>0</v>
      </c>
      <c r="H97" s="187">
        <v>179</v>
      </c>
      <c r="I97" s="187">
        <v>196</v>
      </c>
      <c r="J97" s="187">
        <v>0</v>
      </c>
      <c r="K97" s="185">
        <v>3156561</v>
      </c>
      <c r="L97" s="185">
        <v>0</v>
      </c>
      <c r="M97" s="185">
        <v>1608684</v>
      </c>
      <c r="N97" s="185">
        <v>0</v>
      </c>
      <c r="O97" s="185">
        <v>1608684</v>
      </c>
      <c r="P97" s="185">
        <v>0</v>
      </c>
      <c r="Q97" s="185">
        <v>1608684</v>
      </c>
      <c r="R97" s="185">
        <v>0</v>
      </c>
      <c r="S97" s="185">
        <v>1608684</v>
      </c>
      <c r="T97" s="185">
        <v>0</v>
      </c>
    </row>
    <row r="98" spans="1:20" x14ac:dyDescent="0.3">
      <c r="A98" s="182" t="s">
        <v>3820</v>
      </c>
      <c r="B98" s="186" t="s">
        <v>4482</v>
      </c>
      <c r="C98" s="184" t="s">
        <v>407</v>
      </c>
      <c r="D98" s="199">
        <v>980057</v>
      </c>
      <c r="E98" s="199">
        <v>0</v>
      </c>
      <c r="F98" s="187">
        <v>0</v>
      </c>
      <c r="G98" s="187">
        <v>0</v>
      </c>
      <c r="H98" s="187">
        <v>99</v>
      </c>
      <c r="I98" s="187">
        <v>71</v>
      </c>
      <c r="J98" s="187">
        <v>0</v>
      </c>
      <c r="K98" s="185">
        <v>980057</v>
      </c>
      <c r="L98" s="185">
        <v>0</v>
      </c>
      <c r="M98" s="185">
        <v>372526</v>
      </c>
      <c r="N98" s="185">
        <v>0</v>
      </c>
      <c r="O98" s="185">
        <v>372526</v>
      </c>
      <c r="P98" s="185">
        <v>0</v>
      </c>
      <c r="Q98" s="185">
        <v>372526</v>
      </c>
      <c r="R98" s="185">
        <v>0</v>
      </c>
      <c r="S98" s="185">
        <v>372526</v>
      </c>
      <c r="T98" s="185">
        <v>0</v>
      </c>
    </row>
    <row r="99" spans="1:20" x14ac:dyDescent="0.3">
      <c r="A99" s="182" t="s">
        <v>3385</v>
      </c>
      <c r="B99" s="186" t="s">
        <v>4483</v>
      </c>
      <c r="C99" s="184" t="s">
        <v>215</v>
      </c>
      <c r="D99" s="199">
        <v>1372241</v>
      </c>
      <c r="E99" s="199">
        <v>0</v>
      </c>
      <c r="F99" s="187">
        <v>0</v>
      </c>
      <c r="G99" s="187">
        <v>0</v>
      </c>
      <c r="H99" s="187">
        <v>12</v>
      </c>
      <c r="I99" s="187">
        <v>155</v>
      </c>
      <c r="J99" s="187">
        <v>0</v>
      </c>
      <c r="K99" s="185">
        <v>1372241</v>
      </c>
      <c r="L99" s="185">
        <v>0</v>
      </c>
      <c r="M99" s="185">
        <v>1372241</v>
      </c>
      <c r="N99" s="185">
        <v>0</v>
      </c>
      <c r="O99" s="185">
        <v>1372241</v>
      </c>
      <c r="P99" s="185">
        <v>0</v>
      </c>
      <c r="Q99" s="185">
        <v>1372241</v>
      </c>
      <c r="R99" s="185">
        <v>0</v>
      </c>
      <c r="S99" s="185">
        <v>1372241</v>
      </c>
      <c r="T99" s="185">
        <v>0</v>
      </c>
    </row>
    <row r="100" spans="1:20" x14ac:dyDescent="0.3">
      <c r="A100" s="182" t="s">
        <v>4329</v>
      </c>
      <c r="B100" s="188" t="s">
        <v>4484</v>
      </c>
      <c r="C100" s="189" t="s">
        <v>657</v>
      </c>
      <c r="D100" s="199">
        <v>1009800</v>
      </c>
      <c r="E100" s="199">
        <v>0</v>
      </c>
      <c r="F100" s="187">
        <v>0</v>
      </c>
      <c r="G100" s="187">
        <v>0</v>
      </c>
      <c r="H100" s="187">
        <v>0</v>
      </c>
      <c r="I100" s="187">
        <v>187</v>
      </c>
      <c r="J100" s="187">
        <v>0</v>
      </c>
      <c r="K100" s="185">
        <v>626400</v>
      </c>
      <c r="L100" s="185">
        <v>0</v>
      </c>
      <c r="M100" s="185">
        <v>0</v>
      </c>
      <c r="N100" s="185">
        <v>0</v>
      </c>
      <c r="O100" s="185">
        <v>0</v>
      </c>
      <c r="P100" s="185">
        <v>0</v>
      </c>
      <c r="Q100" s="185">
        <v>0</v>
      </c>
      <c r="R100" s="185">
        <v>0</v>
      </c>
      <c r="S100" s="185">
        <v>0</v>
      </c>
      <c r="T100" s="185">
        <v>0</v>
      </c>
    </row>
    <row r="101" spans="1:20" x14ac:dyDescent="0.3">
      <c r="A101" s="182" t="s">
        <v>3188</v>
      </c>
      <c r="B101" s="186" t="s">
        <v>4485</v>
      </c>
      <c r="C101" s="184" t="s">
        <v>115</v>
      </c>
      <c r="D101" s="199">
        <v>80000</v>
      </c>
      <c r="E101" s="199">
        <v>0</v>
      </c>
      <c r="F101" s="187">
        <v>0</v>
      </c>
      <c r="G101" s="187">
        <v>0</v>
      </c>
      <c r="H101" s="187">
        <v>20</v>
      </c>
      <c r="I101" s="187">
        <v>0</v>
      </c>
      <c r="J101" s="187">
        <v>0</v>
      </c>
      <c r="K101" s="185">
        <v>80000</v>
      </c>
      <c r="L101" s="185">
        <v>0</v>
      </c>
      <c r="M101" s="185">
        <v>80000</v>
      </c>
      <c r="N101" s="185">
        <v>0</v>
      </c>
      <c r="O101" s="185">
        <v>80000</v>
      </c>
      <c r="P101" s="185">
        <v>0</v>
      </c>
      <c r="Q101" s="185">
        <v>80000</v>
      </c>
      <c r="R101" s="185">
        <v>0</v>
      </c>
      <c r="S101" s="185">
        <v>80000</v>
      </c>
      <c r="T101" s="185">
        <v>0</v>
      </c>
    </row>
    <row r="102" spans="1:20" x14ac:dyDescent="0.3">
      <c r="A102" s="182" t="s">
        <v>3096</v>
      </c>
      <c r="B102" s="189" t="s">
        <v>4486</v>
      </c>
      <c r="C102" s="184" t="s">
        <v>68</v>
      </c>
      <c r="D102" s="199">
        <v>54000</v>
      </c>
      <c r="E102" s="199">
        <v>108000</v>
      </c>
      <c r="F102" s="187">
        <v>0</v>
      </c>
      <c r="G102" s="187">
        <v>0</v>
      </c>
      <c r="H102" s="187">
        <v>20</v>
      </c>
      <c r="I102" s="187">
        <v>0</v>
      </c>
      <c r="J102" s="187">
        <v>20</v>
      </c>
      <c r="K102" s="185">
        <v>54000</v>
      </c>
      <c r="L102" s="185">
        <v>108000</v>
      </c>
      <c r="M102" s="185">
        <v>54000</v>
      </c>
      <c r="N102" s="185">
        <v>108000</v>
      </c>
      <c r="O102" s="185">
        <v>54000</v>
      </c>
      <c r="P102" s="185">
        <v>0</v>
      </c>
      <c r="Q102" s="185">
        <v>54000</v>
      </c>
      <c r="R102" s="185">
        <v>0</v>
      </c>
      <c r="S102" s="185">
        <v>54000</v>
      </c>
      <c r="T102" s="185">
        <v>0</v>
      </c>
    </row>
    <row r="103" spans="1:20" x14ac:dyDescent="0.3">
      <c r="A103" s="182" t="s">
        <v>3310</v>
      </c>
      <c r="B103" s="186" t="s">
        <v>4487</v>
      </c>
      <c r="C103" s="184" t="s">
        <v>176</v>
      </c>
      <c r="D103" s="199">
        <v>264663</v>
      </c>
      <c r="E103" s="199">
        <v>0</v>
      </c>
      <c r="F103" s="187">
        <v>0</v>
      </c>
      <c r="G103" s="187">
        <v>22</v>
      </c>
      <c r="H103" s="187">
        <v>22</v>
      </c>
      <c r="I103" s="187">
        <v>0</v>
      </c>
      <c r="J103" s="187">
        <v>0</v>
      </c>
      <c r="K103" s="185">
        <v>264663</v>
      </c>
      <c r="L103" s="185">
        <v>0</v>
      </c>
      <c r="M103" s="185">
        <v>264663</v>
      </c>
      <c r="N103" s="185">
        <v>0</v>
      </c>
      <c r="O103" s="185">
        <v>264663</v>
      </c>
      <c r="P103" s="185">
        <v>0</v>
      </c>
      <c r="Q103" s="185">
        <v>264663</v>
      </c>
      <c r="R103" s="185">
        <v>0</v>
      </c>
      <c r="S103" s="185">
        <v>264663</v>
      </c>
      <c r="T103" s="185">
        <v>0</v>
      </c>
    </row>
    <row r="104" spans="1:20" x14ac:dyDescent="0.3">
      <c r="A104" s="182" t="s">
        <v>3166</v>
      </c>
      <c r="B104" s="188" t="s">
        <v>4488</v>
      </c>
      <c r="C104" s="184" t="s">
        <v>104</v>
      </c>
      <c r="D104" s="199">
        <v>318800</v>
      </c>
      <c r="E104" s="199">
        <v>108000</v>
      </c>
      <c r="F104" s="187">
        <v>0</v>
      </c>
      <c r="G104" s="187">
        <v>0</v>
      </c>
      <c r="H104" s="187">
        <v>0</v>
      </c>
      <c r="I104" s="187">
        <v>22</v>
      </c>
      <c r="J104" s="187">
        <v>20</v>
      </c>
      <c r="K104" s="185">
        <v>0</v>
      </c>
      <c r="L104" s="185">
        <v>108000</v>
      </c>
      <c r="M104" s="185">
        <v>0</v>
      </c>
      <c r="N104" s="185">
        <v>108000</v>
      </c>
      <c r="O104" s="185">
        <v>0</v>
      </c>
      <c r="P104" s="185">
        <v>0</v>
      </c>
      <c r="Q104" s="185">
        <v>0</v>
      </c>
      <c r="R104" s="185">
        <v>0</v>
      </c>
      <c r="S104" s="185">
        <v>0</v>
      </c>
      <c r="T104" s="185">
        <v>0</v>
      </c>
    </row>
    <row r="105" spans="1:20" x14ac:dyDescent="0.3">
      <c r="A105" s="182" t="s">
        <v>3152</v>
      </c>
      <c r="B105" s="188" t="s">
        <v>4489</v>
      </c>
      <c r="C105" s="184" t="s">
        <v>97</v>
      </c>
      <c r="D105" s="199">
        <v>161878</v>
      </c>
      <c r="E105" s="199">
        <v>138320</v>
      </c>
      <c r="F105" s="187">
        <v>0</v>
      </c>
      <c r="G105" s="187">
        <v>0</v>
      </c>
      <c r="H105" s="187">
        <v>0</v>
      </c>
      <c r="I105" s="187">
        <v>20</v>
      </c>
      <c r="J105" s="187">
        <v>20</v>
      </c>
      <c r="K105" s="185">
        <v>0</v>
      </c>
      <c r="L105" s="185">
        <v>138320</v>
      </c>
      <c r="M105" s="185">
        <v>0</v>
      </c>
      <c r="N105" s="185">
        <v>138320</v>
      </c>
      <c r="O105" s="185">
        <v>0</v>
      </c>
      <c r="P105" s="185">
        <v>0</v>
      </c>
      <c r="Q105" s="185">
        <v>0</v>
      </c>
      <c r="R105" s="185">
        <v>0</v>
      </c>
      <c r="S105" s="185">
        <v>0</v>
      </c>
      <c r="T105" s="185">
        <v>0</v>
      </c>
    </row>
    <row r="106" spans="1:20" x14ac:dyDescent="0.3">
      <c r="A106" s="182" t="s">
        <v>3246</v>
      </c>
      <c r="B106" s="186" t="s">
        <v>4490</v>
      </c>
      <c r="C106" s="184" t="s">
        <v>144</v>
      </c>
      <c r="D106" s="199">
        <v>1254320</v>
      </c>
      <c r="E106" s="199">
        <v>0</v>
      </c>
      <c r="F106" s="187">
        <v>0</v>
      </c>
      <c r="G106" s="187">
        <v>18</v>
      </c>
      <c r="H106" s="187">
        <v>74</v>
      </c>
      <c r="I106" s="187">
        <v>25</v>
      </c>
      <c r="J106" s="187">
        <v>0</v>
      </c>
      <c r="K106" s="185">
        <v>1254320</v>
      </c>
      <c r="L106" s="185">
        <v>0</v>
      </c>
      <c r="M106" s="185">
        <v>1254320</v>
      </c>
      <c r="N106" s="185">
        <v>0</v>
      </c>
      <c r="O106" s="185">
        <v>1254320</v>
      </c>
      <c r="P106" s="185">
        <v>0</v>
      </c>
      <c r="Q106" s="185">
        <v>1254320</v>
      </c>
      <c r="R106" s="185">
        <v>0</v>
      </c>
      <c r="S106" s="185">
        <v>1254320</v>
      </c>
      <c r="T106" s="185">
        <v>0</v>
      </c>
    </row>
    <row r="107" spans="1:20" x14ac:dyDescent="0.3">
      <c r="A107" s="182" t="s">
        <v>3248</v>
      </c>
      <c r="B107" s="186" t="s">
        <v>4491</v>
      </c>
      <c r="C107" s="184" t="s">
        <v>145</v>
      </c>
      <c r="D107" s="199">
        <v>445942</v>
      </c>
      <c r="E107" s="199">
        <v>0</v>
      </c>
      <c r="F107" s="187">
        <v>0</v>
      </c>
      <c r="G107" s="187">
        <v>0</v>
      </c>
      <c r="H107" s="187">
        <v>59</v>
      </c>
      <c r="I107" s="187">
        <v>43</v>
      </c>
      <c r="J107" s="187">
        <v>0</v>
      </c>
      <c r="K107" s="185">
        <v>445942</v>
      </c>
      <c r="L107" s="185">
        <v>0</v>
      </c>
      <c r="M107" s="185">
        <v>170392</v>
      </c>
      <c r="N107" s="185">
        <v>0</v>
      </c>
      <c r="O107" s="185">
        <v>170392</v>
      </c>
      <c r="P107" s="185">
        <v>0</v>
      </c>
      <c r="Q107" s="185">
        <v>170392</v>
      </c>
      <c r="R107" s="185">
        <v>0</v>
      </c>
      <c r="S107" s="185">
        <v>170392</v>
      </c>
      <c r="T107" s="185">
        <v>0</v>
      </c>
    </row>
    <row r="108" spans="1:20" x14ac:dyDescent="0.3">
      <c r="A108" s="182" t="s">
        <v>3253</v>
      </c>
      <c r="B108" s="186" t="s">
        <v>4492</v>
      </c>
      <c r="C108" s="184" t="s">
        <v>148</v>
      </c>
      <c r="D108" s="199">
        <v>506476</v>
      </c>
      <c r="E108" s="199">
        <v>0</v>
      </c>
      <c r="F108" s="187">
        <v>0</v>
      </c>
      <c r="G108" s="187">
        <v>0</v>
      </c>
      <c r="H108" s="187">
        <v>54</v>
      </c>
      <c r="I108" s="187">
        <v>40</v>
      </c>
      <c r="J108" s="187">
        <v>0</v>
      </c>
      <c r="K108" s="185">
        <v>331681</v>
      </c>
      <c r="L108" s="185">
        <v>0</v>
      </c>
      <c r="M108" s="185">
        <v>174853</v>
      </c>
      <c r="N108" s="185">
        <v>0</v>
      </c>
      <c r="O108" s="185">
        <v>174853</v>
      </c>
      <c r="P108" s="185">
        <v>0</v>
      </c>
      <c r="Q108" s="185">
        <v>174853</v>
      </c>
      <c r="R108" s="185">
        <v>0</v>
      </c>
      <c r="S108" s="185">
        <v>174853</v>
      </c>
      <c r="T108" s="185">
        <v>0</v>
      </c>
    </row>
    <row r="109" spans="1:20" x14ac:dyDescent="0.3">
      <c r="A109" s="182" t="s">
        <v>3028</v>
      </c>
      <c r="B109" s="186" t="s">
        <v>4493</v>
      </c>
      <c r="C109" s="184" t="s">
        <v>34</v>
      </c>
      <c r="D109" s="199">
        <v>348240</v>
      </c>
      <c r="E109" s="199">
        <v>0</v>
      </c>
      <c r="F109" s="187">
        <v>0</v>
      </c>
      <c r="G109" s="187">
        <v>0</v>
      </c>
      <c r="H109" s="187">
        <v>57</v>
      </c>
      <c r="I109" s="187">
        <v>20</v>
      </c>
      <c r="J109" s="187">
        <v>0</v>
      </c>
      <c r="K109" s="185">
        <v>348240</v>
      </c>
      <c r="L109" s="185">
        <v>0</v>
      </c>
      <c r="M109" s="185">
        <v>201965</v>
      </c>
      <c r="N109" s="185">
        <v>0</v>
      </c>
      <c r="O109" s="185">
        <v>201965</v>
      </c>
      <c r="P109" s="185">
        <v>0</v>
      </c>
      <c r="Q109" s="185">
        <v>201965</v>
      </c>
      <c r="R109" s="185">
        <v>0</v>
      </c>
      <c r="S109" s="185">
        <v>201965</v>
      </c>
      <c r="T109" s="185">
        <v>0</v>
      </c>
    </row>
    <row r="110" spans="1:20" x14ac:dyDescent="0.3">
      <c r="A110" s="182" t="s">
        <v>3035</v>
      </c>
      <c r="B110" s="186" t="s">
        <v>4494</v>
      </c>
      <c r="C110" s="184" t="s">
        <v>38</v>
      </c>
      <c r="D110" s="199">
        <v>389366</v>
      </c>
      <c r="E110" s="199">
        <v>0</v>
      </c>
      <c r="F110" s="187">
        <v>0</v>
      </c>
      <c r="G110" s="187">
        <v>0</v>
      </c>
      <c r="H110" s="187">
        <v>81</v>
      </c>
      <c r="I110" s="187">
        <v>20</v>
      </c>
      <c r="J110" s="187">
        <v>0</v>
      </c>
      <c r="K110" s="185">
        <v>389366</v>
      </c>
      <c r="L110" s="185">
        <v>0</v>
      </c>
      <c r="M110" s="185">
        <v>245882</v>
      </c>
      <c r="N110" s="185">
        <v>0</v>
      </c>
      <c r="O110" s="185">
        <v>245882</v>
      </c>
      <c r="P110" s="185">
        <v>0</v>
      </c>
      <c r="Q110" s="185">
        <v>245882</v>
      </c>
      <c r="R110" s="185">
        <v>0</v>
      </c>
      <c r="S110" s="185">
        <v>245882</v>
      </c>
      <c r="T110" s="185">
        <v>0</v>
      </c>
    </row>
    <row r="111" spans="1:20" x14ac:dyDescent="0.3">
      <c r="A111" s="182" t="s">
        <v>3850</v>
      </c>
      <c r="B111" s="186" t="s">
        <v>4495</v>
      </c>
      <c r="C111" s="184" t="s">
        <v>423</v>
      </c>
      <c r="D111" s="199">
        <v>71973</v>
      </c>
      <c r="E111" s="199">
        <v>0</v>
      </c>
      <c r="F111" s="187">
        <v>0</v>
      </c>
      <c r="G111" s="187">
        <v>0</v>
      </c>
      <c r="H111" s="187">
        <v>23</v>
      </c>
      <c r="I111" s="187">
        <v>0</v>
      </c>
      <c r="J111" s="187">
        <v>0</v>
      </c>
      <c r="K111" s="185">
        <v>71973</v>
      </c>
      <c r="L111" s="185">
        <v>0</v>
      </c>
      <c r="M111" s="185">
        <v>71973</v>
      </c>
      <c r="N111" s="185">
        <v>0</v>
      </c>
      <c r="O111" s="185">
        <v>71973</v>
      </c>
      <c r="P111" s="185">
        <v>0</v>
      </c>
      <c r="Q111" s="185">
        <v>71973</v>
      </c>
      <c r="R111" s="185">
        <v>0</v>
      </c>
      <c r="S111" s="185">
        <v>71973</v>
      </c>
      <c r="T111" s="185">
        <v>0</v>
      </c>
    </row>
    <row r="112" spans="1:20" x14ac:dyDescent="0.3">
      <c r="A112" s="182" t="s">
        <v>3775</v>
      </c>
      <c r="B112" s="188" t="s">
        <v>4496</v>
      </c>
      <c r="C112" s="184" t="s">
        <v>383</v>
      </c>
      <c r="D112" s="199">
        <v>178452</v>
      </c>
      <c r="E112" s="199">
        <v>118940</v>
      </c>
      <c r="F112" s="187">
        <v>0</v>
      </c>
      <c r="G112" s="187">
        <v>0</v>
      </c>
      <c r="H112" s="187">
        <v>0</v>
      </c>
      <c r="I112" s="187">
        <v>26</v>
      </c>
      <c r="J112" s="187">
        <v>20</v>
      </c>
      <c r="K112" s="185">
        <v>0</v>
      </c>
      <c r="L112" s="185">
        <v>118940</v>
      </c>
      <c r="M112" s="185">
        <v>0</v>
      </c>
      <c r="N112" s="185">
        <v>118940</v>
      </c>
      <c r="O112" s="185">
        <v>0</v>
      </c>
      <c r="P112" s="185">
        <v>0</v>
      </c>
      <c r="Q112" s="185">
        <v>0</v>
      </c>
      <c r="R112" s="185">
        <v>0</v>
      </c>
      <c r="S112" s="185">
        <v>0</v>
      </c>
      <c r="T112" s="185">
        <v>0</v>
      </c>
    </row>
    <row r="113" spans="1:20" x14ac:dyDescent="0.3">
      <c r="A113" s="182" t="s">
        <v>3451</v>
      </c>
      <c r="B113" s="188" t="s">
        <v>4497</v>
      </c>
      <c r="C113" s="184" t="s">
        <v>249</v>
      </c>
      <c r="D113" s="199">
        <v>500240</v>
      </c>
      <c r="E113" s="199">
        <v>250120</v>
      </c>
      <c r="F113" s="187">
        <v>0</v>
      </c>
      <c r="G113" s="187">
        <v>0</v>
      </c>
      <c r="H113" s="187">
        <v>0</v>
      </c>
      <c r="I113" s="187">
        <v>74</v>
      </c>
      <c r="J113" s="187">
        <v>37</v>
      </c>
      <c r="K113" s="185">
        <v>365040</v>
      </c>
      <c r="L113" s="185">
        <v>250120</v>
      </c>
      <c r="M113" s="185">
        <v>365040</v>
      </c>
      <c r="N113" s="185">
        <v>250120</v>
      </c>
      <c r="O113" s="185">
        <v>365040</v>
      </c>
      <c r="P113" s="185">
        <v>0</v>
      </c>
      <c r="Q113" s="185">
        <v>365040</v>
      </c>
      <c r="R113" s="185">
        <v>0</v>
      </c>
      <c r="S113" s="185">
        <v>0</v>
      </c>
      <c r="T113" s="185">
        <v>0</v>
      </c>
    </row>
    <row r="114" spans="1:20" x14ac:dyDescent="0.3">
      <c r="A114" s="182" t="s">
        <v>3476</v>
      </c>
      <c r="B114" s="188" t="s">
        <v>4498</v>
      </c>
      <c r="C114" s="184" t="s">
        <v>262</v>
      </c>
      <c r="D114" s="199">
        <v>866525</v>
      </c>
      <c r="E114" s="199">
        <v>451696</v>
      </c>
      <c r="F114" s="187">
        <v>0</v>
      </c>
      <c r="G114" s="187">
        <v>0</v>
      </c>
      <c r="H114" s="187">
        <v>0</v>
      </c>
      <c r="I114" s="187">
        <v>125</v>
      </c>
      <c r="J114" s="187">
        <v>74</v>
      </c>
      <c r="K114" s="185">
        <v>329397</v>
      </c>
      <c r="L114" s="185">
        <v>451696</v>
      </c>
      <c r="M114" s="185">
        <v>0</v>
      </c>
      <c r="N114" s="185">
        <v>451696</v>
      </c>
      <c r="O114" s="185">
        <v>0</v>
      </c>
      <c r="P114" s="185">
        <v>0</v>
      </c>
      <c r="Q114" s="185">
        <v>0</v>
      </c>
      <c r="R114" s="185">
        <v>0</v>
      </c>
      <c r="S114" s="185">
        <v>0</v>
      </c>
      <c r="T114" s="185">
        <v>0</v>
      </c>
    </row>
    <row r="115" spans="1:20" x14ac:dyDescent="0.3">
      <c r="A115" s="182" t="s">
        <v>3174</v>
      </c>
      <c r="B115" s="186" t="s">
        <v>4499</v>
      </c>
      <c r="C115" s="184" t="s">
        <v>108</v>
      </c>
      <c r="D115" s="199">
        <v>156015</v>
      </c>
      <c r="E115" s="199">
        <v>0</v>
      </c>
      <c r="F115" s="187">
        <v>0</v>
      </c>
      <c r="G115" s="187">
        <v>0</v>
      </c>
      <c r="H115" s="187">
        <v>27</v>
      </c>
      <c r="I115" s="187">
        <v>0</v>
      </c>
      <c r="J115" s="187">
        <v>0</v>
      </c>
      <c r="K115" s="185">
        <v>156015</v>
      </c>
      <c r="L115" s="185">
        <v>0</v>
      </c>
      <c r="M115" s="185">
        <v>156015</v>
      </c>
      <c r="N115" s="185">
        <v>0</v>
      </c>
      <c r="O115" s="185">
        <v>156015</v>
      </c>
      <c r="P115" s="185">
        <v>0</v>
      </c>
      <c r="Q115" s="185">
        <v>156015</v>
      </c>
      <c r="R115" s="185">
        <v>0</v>
      </c>
      <c r="S115" s="185">
        <v>156015</v>
      </c>
      <c r="T115" s="185">
        <v>0</v>
      </c>
    </row>
    <row r="116" spans="1:20" x14ac:dyDescent="0.3">
      <c r="A116" s="182" t="s">
        <v>3255</v>
      </c>
      <c r="B116" s="188" t="s">
        <v>4500</v>
      </c>
      <c r="C116" s="184" t="s">
        <v>149</v>
      </c>
      <c r="D116" s="199">
        <v>923400</v>
      </c>
      <c r="E116" s="199">
        <v>486000</v>
      </c>
      <c r="F116" s="187">
        <v>0</v>
      </c>
      <c r="G116" s="187">
        <v>0</v>
      </c>
      <c r="H116" s="187">
        <v>90</v>
      </c>
      <c r="I116" s="187">
        <v>126</v>
      </c>
      <c r="J116" s="187">
        <v>90</v>
      </c>
      <c r="K116" s="185">
        <v>243000</v>
      </c>
      <c r="L116" s="185">
        <v>486000</v>
      </c>
      <c r="M116" s="185">
        <v>243000</v>
      </c>
      <c r="N116" s="185">
        <v>486000</v>
      </c>
      <c r="O116" s="185">
        <v>243000</v>
      </c>
      <c r="P116" s="185">
        <v>0</v>
      </c>
      <c r="Q116" s="185">
        <v>243000</v>
      </c>
      <c r="R116" s="185">
        <v>0</v>
      </c>
      <c r="S116" s="185">
        <v>243000</v>
      </c>
      <c r="T116" s="185">
        <v>0</v>
      </c>
    </row>
    <row r="117" spans="1:20" x14ac:dyDescent="0.3">
      <c r="A117" s="182" t="s">
        <v>3889</v>
      </c>
      <c r="B117" s="188" t="s">
        <v>4501</v>
      </c>
      <c r="C117" s="184" t="s">
        <v>442</v>
      </c>
      <c r="D117" s="199">
        <v>3313870</v>
      </c>
      <c r="E117" s="199">
        <v>901800</v>
      </c>
      <c r="F117" s="187">
        <v>0</v>
      </c>
      <c r="G117" s="187">
        <v>0</v>
      </c>
      <c r="H117" s="187">
        <v>192</v>
      </c>
      <c r="I117" s="187">
        <v>93</v>
      </c>
      <c r="J117" s="187">
        <v>167</v>
      </c>
      <c r="K117" s="185">
        <v>500070</v>
      </c>
      <c r="L117" s="185">
        <v>901800</v>
      </c>
      <c r="M117" s="185">
        <v>500070</v>
      </c>
      <c r="N117" s="185">
        <v>901800</v>
      </c>
      <c r="O117" s="185">
        <v>500070</v>
      </c>
      <c r="P117" s="185">
        <v>0</v>
      </c>
      <c r="Q117" s="185">
        <v>500070</v>
      </c>
      <c r="R117" s="185">
        <v>0</v>
      </c>
      <c r="S117" s="185">
        <v>500070</v>
      </c>
      <c r="T117" s="185">
        <v>0</v>
      </c>
    </row>
    <row r="118" spans="1:20" x14ac:dyDescent="0.3">
      <c r="A118" s="182" t="s">
        <v>3250</v>
      </c>
      <c r="B118" s="188" t="s">
        <v>4502</v>
      </c>
      <c r="C118" s="184" t="s">
        <v>146</v>
      </c>
      <c r="D118" s="199">
        <v>295899</v>
      </c>
      <c r="E118" s="199">
        <v>232464</v>
      </c>
      <c r="F118" s="187">
        <v>0</v>
      </c>
      <c r="G118" s="187">
        <v>0</v>
      </c>
      <c r="H118" s="187">
        <v>35</v>
      </c>
      <c r="I118" s="187">
        <v>20</v>
      </c>
      <c r="J118" s="187">
        <v>29</v>
      </c>
      <c r="K118" s="185">
        <v>295899</v>
      </c>
      <c r="L118" s="185">
        <v>232464</v>
      </c>
      <c r="M118" s="185">
        <v>126140</v>
      </c>
      <c r="N118" s="185">
        <v>232464</v>
      </c>
      <c r="O118" s="185">
        <v>126140</v>
      </c>
      <c r="P118" s="185">
        <v>0</v>
      </c>
      <c r="Q118" s="185">
        <v>126140</v>
      </c>
      <c r="R118" s="185">
        <v>0</v>
      </c>
      <c r="S118" s="185">
        <v>126140</v>
      </c>
      <c r="T118" s="185">
        <v>0</v>
      </c>
    </row>
    <row r="119" spans="1:20" x14ac:dyDescent="0.3">
      <c r="A119" s="182" t="s">
        <v>3909</v>
      </c>
      <c r="B119" s="186" t="s">
        <v>4503</v>
      </c>
      <c r="C119" s="184" t="s">
        <v>452</v>
      </c>
      <c r="D119" s="199">
        <v>103120</v>
      </c>
      <c r="E119" s="199">
        <v>0</v>
      </c>
      <c r="F119" s="187">
        <v>0</v>
      </c>
      <c r="G119" s="187">
        <v>0</v>
      </c>
      <c r="H119" s="187">
        <v>25</v>
      </c>
      <c r="I119" s="187">
        <v>0</v>
      </c>
      <c r="J119" s="187">
        <v>0</v>
      </c>
      <c r="K119" s="185">
        <v>103120</v>
      </c>
      <c r="L119" s="185">
        <v>0</v>
      </c>
      <c r="M119" s="185">
        <v>103120</v>
      </c>
      <c r="N119" s="185">
        <v>0</v>
      </c>
      <c r="O119" s="185">
        <v>103120</v>
      </c>
      <c r="P119" s="185">
        <v>0</v>
      </c>
      <c r="Q119" s="185">
        <v>103120</v>
      </c>
      <c r="R119" s="185">
        <v>0</v>
      </c>
      <c r="S119" s="185">
        <v>103120</v>
      </c>
      <c r="T119" s="185">
        <v>0</v>
      </c>
    </row>
    <row r="120" spans="1:20" x14ac:dyDescent="0.3">
      <c r="A120" s="182" t="s">
        <v>3696</v>
      </c>
      <c r="B120" s="188" t="s">
        <v>4504</v>
      </c>
      <c r="C120" s="184" t="s">
        <v>342</v>
      </c>
      <c r="D120" s="199">
        <v>221440</v>
      </c>
      <c r="E120" s="199">
        <v>132864</v>
      </c>
      <c r="F120" s="187">
        <v>0</v>
      </c>
      <c r="G120" s="187">
        <v>0</v>
      </c>
      <c r="H120" s="187">
        <v>0</v>
      </c>
      <c r="I120" s="187">
        <v>40</v>
      </c>
      <c r="J120" s="187">
        <v>24</v>
      </c>
      <c r="K120" s="185">
        <v>110720</v>
      </c>
      <c r="L120" s="185">
        <v>132864</v>
      </c>
      <c r="M120" s="185">
        <v>0</v>
      </c>
      <c r="N120" s="185">
        <v>132864</v>
      </c>
      <c r="O120" s="185">
        <v>0</v>
      </c>
      <c r="P120" s="185">
        <v>0</v>
      </c>
      <c r="Q120" s="185">
        <v>0</v>
      </c>
      <c r="R120" s="185">
        <v>0</v>
      </c>
      <c r="S120" s="185">
        <v>0</v>
      </c>
      <c r="T120" s="185">
        <v>0</v>
      </c>
    </row>
    <row r="121" spans="1:20" x14ac:dyDescent="0.3">
      <c r="A121" s="182" t="s">
        <v>4254</v>
      </c>
      <c r="B121" s="186" t="s">
        <v>4505</v>
      </c>
      <c r="C121" s="184" t="s">
        <v>625</v>
      </c>
      <c r="D121" s="199">
        <v>413887</v>
      </c>
      <c r="E121" s="199">
        <v>0</v>
      </c>
      <c r="F121" s="187">
        <v>0</v>
      </c>
      <c r="G121" s="187">
        <v>0</v>
      </c>
      <c r="H121" s="187">
        <v>15</v>
      </c>
      <c r="I121" s="187">
        <v>29</v>
      </c>
      <c r="J121" s="187">
        <v>0</v>
      </c>
      <c r="K121" s="185">
        <v>413887</v>
      </c>
      <c r="L121" s="185">
        <v>0</v>
      </c>
      <c r="M121" s="185">
        <v>413887</v>
      </c>
      <c r="N121" s="185">
        <v>0</v>
      </c>
      <c r="O121" s="185">
        <v>413887</v>
      </c>
      <c r="P121" s="185">
        <v>0</v>
      </c>
      <c r="Q121" s="185">
        <v>413887</v>
      </c>
      <c r="R121" s="185">
        <v>0</v>
      </c>
      <c r="S121" s="185">
        <v>413887</v>
      </c>
      <c r="T121" s="185">
        <v>0</v>
      </c>
    </row>
    <row r="122" spans="1:20" x14ac:dyDescent="0.3">
      <c r="A122" s="182" t="s">
        <v>3100</v>
      </c>
      <c r="B122" s="188" t="s">
        <v>4506</v>
      </c>
      <c r="C122" s="184" t="s">
        <v>70</v>
      </c>
      <c r="D122" s="199">
        <v>56436</v>
      </c>
      <c r="E122" s="199">
        <v>162980</v>
      </c>
      <c r="F122" s="187">
        <v>0</v>
      </c>
      <c r="G122" s="187">
        <v>0</v>
      </c>
      <c r="H122" s="187">
        <v>16</v>
      </c>
      <c r="I122" s="187">
        <v>0</v>
      </c>
      <c r="J122" s="187">
        <v>20</v>
      </c>
      <c r="K122" s="185">
        <v>56436</v>
      </c>
      <c r="L122" s="185">
        <v>162980</v>
      </c>
      <c r="M122" s="185">
        <v>56436</v>
      </c>
      <c r="N122" s="185">
        <v>162980</v>
      </c>
      <c r="O122" s="185">
        <v>56436</v>
      </c>
      <c r="P122" s="185">
        <v>0</v>
      </c>
      <c r="Q122" s="185">
        <v>56436</v>
      </c>
      <c r="R122" s="185">
        <v>0</v>
      </c>
      <c r="S122" s="185">
        <v>56436</v>
      </c>
      <c r="T122" s="185">
        <v>0</v>
      </c>
    </row>
    <row r="123" spans="1:20" x14ac:dyDescent="0.3">
      <c r="A123" s="182" t="s">
        <v>3981</v>
      </c>
      <c r="B123" s="186" t="s">
        <v>4507</v>
      </c>
      <c r="C123" s="184" t="s">
        <v>488</v>
      </c>
      <c r="D123" s="199">
        <v>679515</v>
      </c>
      <c r="E123" s="199">
        <v>0</v>
      </c>
      <c r="F123" s="187">
        <v>0</v>
      </c>
      <c r="G123" s="187">
        <v>12</v>
      </c>
      <c r="H123" s="187">
        <v>47</v>
      </c>
      <c r="I123" s="187">
        <v>54</v>
      </c>
      <c r="J123" s="187">
        <v>0</v>
      </c>
      <c r="K123" s="185">
        <v>416368</v>
      </c>
      <c r="L123" s="185">
        <v>0</v>
      </c>
      <c r="M123" s="185">
        <v>416368</v>
      </c>
      <c r="N123" s="185">
        <v>0</v>
      </c>
      <c r="O123" s="185">
        <v>416368</v>
      </c>
      <c r="P123" s="185">
        <v>0</v>
      </c>
      <c r="Q123" s="185">
        <v>416368</v>
      </c>
      <c r="R123" s="185">
        <v>0</v>
      </c>
      <c r="S123" s="185">
        <v>416368</v>
      </c>
      <c r="T123" s="185">
        <v>0</v>
      </c>
    </row>
    <row r="124" spans="1:20" x14ac:dyDescent="0.3">
      <c r="A124" s="182" t="s">
        <v>2988</v>
      </c>
      <c r="B124" s="186" t="s">
        <v>4508</v>
      </c>
      <c r="C124" s="184" t="s">
        <v>14</v>
      </c>
      <c r="D124" s="199">
        <v>1109437</v>
      </c>
      <c r="E124" s="199">
        <v>0</v>
      </c>
      <c r="F124" s="187">
        <v>0</v>
      </c>
      <c r="G124" s="187">
        <v>54</v>
      </c>
      <c r="H124" s="187">
        <v>69</v>
      </c>
      <c r="I124" s="187">
        <v>36</v>
      </c>
      <c r="J124" s="187">
        <v>0</v>
      </c>
      <c r="K124" s="185">
        <v>929437</v>
      </c>
      <c r="L124" s="185">
        <v>0</v>
      </c>
      <c r="M124" s="185">
        <v>929437</v>
      </c>
      <c r="N124" s="185">
        <v>0</v>
      </c>
      <c r="O124" s="185">
        <v>929437</v>
      </c>
      <c r="P124" s="185">
        <v>0</v>
      </c>
      <c r="Q124" s="185">
        <v>929437</v>
      </c>
      <c r="R124" s="185">
        <v>0</v>
      </c>
      <c r="S124" s="185">
        <v>929437</v>
      </c>
      <c r="T124" s="185">
        <v>0</v>
      </c>
    </row>
    <row r="125" spans="1:20" x14ac:dyDescent="0.3">
      <c r="A125" s="182" t="s">
        <v>4078</v>
      </c>
      <c r="B125" s="188" t="s">
        <v>4509</v>
      </c>
      <c r="C125" s="189" t="s">
        <v>538</v>
      </c>
      <c r="D125" s="199">
        <v>432000</v>
      </c>
      <c r="E125" s="199">
        <v>0</v>
      </c>
      <c r="F125" s="187">
        <v>0</v>
      </c>
      <c r="G125" s="187">
        <v>0</v>
      </c>
      <c r="H125" s="187">
        <v>0</v>
      </c>
      <c r="I125" s="187">
        <v>80</v>
      </c>
      <c r="J125" s="187">
        <v>0</v>
      </c>
      <c r="K125" s="185">
        <v>318600</v>
      </c>
      <c r="L125" s="185">
        <v>0</v>
      </c>
      <c r="M125" s="185">
        <v>0</v>
      </c>
      <c r="N125" s="185">
        <v>0</v>
      </c>
      <c r="O125" s="185">
        <v>0</v>
      </c>
      <c r="P125" s="185">
        <v>0</v>
      </c>
      <c r="Q125" s="185">
        <v>0</v>
      </c>
      <c r="R125" s="185">
        <v>0</v>
      </c>
      <c r="S125" s="185">
        <v>0</v>
      </c>
      <c r="T125" s="185">
        <v>0</v>
      </c>
    </row>
    <row r="126" spans="1:20" x14ac:dyDescent="0.3">
      <c r="A126" s="182" t="s">
        <v>3911</v>
      </c>
      <c r="B126" s="186" t="s">
        <v>4510</v>
      </c>
      <c r="C126" s="184" t="s">
        <v>453</v>
      </c>
      <c r="D126" s="199">
        <v>54000</v>
      </c>
      <c r="E126" s="199">
        <v>0</v>
      </c>
      <c r="F126" s="187">
        <v>0</v>
      </c>
      <c r="G126" s="187">
        <v>0</v>
      </c>
      <c r="H126" s="187">
        <v>20</v>
      </c>
      <c r="I126" s="187">
        <v>0</v>
      </c>
      <c r="J126" s="187">
        <v>0</v>
      </c>
      <c r="K126" s="185">
        <v>54000</v>
      </c>
      <c r="L126" s="185">
        <v>0</v>
      </c>
      <c r="M126" s="185">
        <v>54000</v>
      </c>
      <c r="N126" s="185">
        <v>0</v>
      </c>
      <c r="O126" s="185">
        <v>54000</v>
      </c>
      <c r="P126" s="185">
        <v>0</v>
      </c>
      <c r="Q126" s="185">
        <v>54000</v>
      </c>
      <c r="R126" s="185">
        <v>0</v>
      </c>
      <c r="S126" s="185">
        <v>54000</v>
      </c>
      <c r="T126" s="185">
        <v>0</v>
      </c>
    </row>
    <row r="127" spans="1:20" x14ac:dyDescent="0.3">
      <c r="A127" s="182" t="s">
        <v>4088</v>
      </c>
      <c r="B127" s="188" t="s">
        <v>4511</v>
      </c>
      <c r="C127" s="184" t="s">
        <v>543</v>
      </c>
      <c r="D127" s="199">
        <v>642600</v>
      </c>
      <c r="E127" s="199">
        <v>577800</v>
      </c>
      <c r="F127" s="187">
        <v>0</v>
      </c>
      <c r="G127" s="187">
        <v>0</v>
      </c>
      <c r="H127" s="187">
        <v>140</v>
      </c>
      <c r="I127" s="187">
        <v>49</v>
      </c>
      <c r="J127" s="187">
        <v>107</v>
      </c>
      <c r="K127" s="185">
        <v>378000</v>
      </c>
      <c r="L127" s="185">
        <v>577800</v>
      </c>
      <c r="M127" s="185">
        <v>378000</v>
      </c>
      <c r="N127" s="185">
        <v>577800</v>
      </c>
      <c r="O127" s="185">
        <v>378000</v>
      </c>
      <c r="P127" s="185">
        <v>0</v>
      </c>
      <c r="Q127" s="185">
        <v>378000</v>
      </c>
      <c r="R127" s="185">
        <v>0</v>
      </c>
      <c r="S127" s="185">
        <v>378000</v>
      </c>
      <c r="T127" s="185">
        <v>0</v>
      </c>
    </row>
    <row r="128" spans="1:20" x14ac:dyDescent="0.3">
      <c r="A128" s="182" t="s">
        <v>4104</v>
      </c>
      <c r="B128" s="188" t="s">
        <v>4512</v>
      </c>
      <c r="C128" s="184" t="s">
        <v>551</v>
      </c>
      <c r="D128" s="199">
        <v>704430</v>
      </c>
      <c r="E128" s="199">
        <v>615600</v>
      </c>
      <c r="F128" s="187">
        <v>0</v>
      </c>
      <c r="G128" s="187">
        <v>0</v>
      </c>
      <c r="H128" s="187">
        <v>147</v>
      </c>
      <c r="I128" s="187">
        <v>57</v>
      </c>
      <c r="J128" s="187">
        <v>114</v>
      </c>
      <c r="K128" s="185">
        <v>396630</v>
      </c>
      <c r="L128" s="185">
        <v>615600</v>
      </c>
      <c r="M128" s="185">
        <v>396630</v>
      </c>
      <c r="N128" s="185">
        <v>615600</v>
      </c>
      <c r="O128" s="185">
        <v>396630</v>
      </c>
      <c r="P128" s="185">
        <v>0</v>
      </c>
      <c r="Q128" s="185">
        <v>396630</v>
      </c>
      <c r="R128" s="185">
        <v>0</v>
      </c>
      <c r="S128" s="185">
        <v>396630</v>
      </c>
      <c r="T128" s="185">
        <v>0</v>
      </c>
    </row>
    <row r="129" spans="1:20" x14ac:dyDescent="0.3">
      <c r="A129" s="182" t="s">
        <v>3846</v>
      </c>
      <c r="B129" s="188" t="s">
        <v>4513</v>
      </c>
      <c r="C129" s="184" t="s">
        <v>421</v>
      </c>
      <c r="D129" s="199">
        <v>113400</v>
      </c>
      <c r="E129" s="199">
        <v>108000</v>
      </c>
      <c r="F129" s="187">
        <v>0</v>
      </c>
      <c r="G129" s="187">
        <v>0</v>
      </c>
      <c r="H129" s="187">
        <v>0</v>
      </c>
      <c r="I129" s="187">
        <v>21</v>
      </c>
      <c r="J129" s="187">
        <v>20</v>
      </c>
      <c r="K129" s="185">
        <v>0</v>
      </c>
      <c r="L129" s="185">
        <v>108000</v>
      </c>
      <c r="M129" s="185">
        <v>0</v>
      </c>
      <c r="N129" s="185">
        <v>108000</v>
      </c>
      <c r="O129" s="185">
        <v>0</v>
      </c>
      <c r="P129" s="185">
        <v>0</v>
      </c>
      <c r="Q129" s="185">
        <v>0</v>
      </c>
      <c r="R129" s="185">
        <v>0</v>
      </c>
      <c r="S129" s="185">
        <v>0</v>
      </c>
      <c r="T129" s="185">
        <v>0</v>
      </c>
    </row>
    <row r="130" spans="1:20" x14ac:dyDescent="0.3">
      <c r="A130" s="182" t="s">
        <v>3408</v>
      </c>
      <c r="B130" s="186" t="s">
        <v>4514</v>
      </c>
      <c r="C130" s="184" t="s">
        <v>227</v>
      </c>
      <c r="D130" s="199">
        <v>473894</v>
      </c>
      <c r="E130" s="199">
        <v>0</v>
      </c>
      <c r="F130" s="187">
        <v>36</v>
      </c>
      <c r="G130" s="187">
        <v>0</v>
      </c>
      <c r="H130" s="187">
        <v>13</v>
      </c>
      <c r="I130" s="187">
        <v>23</v>
      </c>
      <c r="J130" s="187">
        <v>0</v>
      </c>
      <c r="K130" s="185">
        <v>406744</v>
      </c>
      <c r="L130" s="185">
        <v>0</v>
      </c>
      <c r="M130" s="185">
        <v>406744</v>
      </c>
      <c r="N130" s="185">
        <v>0</v>
      </c>
      <c r="O130" s="185">
        <v>406744</v>
      </c>
      <c r="P130" s="185">
        <v>0</v>
      </c>
      <c r="Q130" s="185">
        <v>406744</v>
      </c>
      <c r="R130" s="185">
        <v>0</v>
      </c>
      <c r="S130" s="185">
        <v>406744</v>
      </c>
      <c r="T130" s="185">
        <v>0</v>
      </c>
    </row>
    <row r="131" spans="1:20" x14ac:dyDescent="0.3">
      <c r="A131" s="182" t="s">
        <v>4030</v>
      </c>
      <c r="B131" s="186" t="s">
        <v>4515</v>
      </c>
      <c r="C131" s="184" t="s">
        <v>514</v>
      </c>
      <c r="D131" s="199">
        <v>2533851</v>
      </c>
      <c r="E131" s="199">
        <v>0</v>
      </c>
      <c r="F131" s="187">
        <v>0</v>
      </c>
      <c r="G131" s="187">
        <v>0</v>
      </c>
      <c r="H131" s="187">
        <v>30</v>
      </c>
      <c r="I131" s="187">
        <v>246</v>
      </c>
      <c r="J131" s="187">
        <v>0</v>
      </c>
      <c r="K131" s="185">
        <v>1317682</v>
      </c>
      <c r="L131" s="185">
        <v>0</v>
      </c>
      <c r="M131" s="185">
        <v>1317682</v>
      </c>
      <c r="N131" s="185">
        <v>0</v>
      </c>
      <c r="O131" s="185">
        <v>1317682</v>
      </c>
      <c r="P131" s="185">
        <v>0</v>
      </c>
      <c r="Q131" s="185">
        <v>1317682</v>
      </c>
      <c r="R131" s="185">
        <v>0</v>
      </c>
      <c r="S131" s="185">
        <v>1317682</v>
      </c>
      <c r="T131" s="185">
        <v>0</v>
      </c>
    </row>
    <row r="132" spans="1:20" x14ac:dyDescent="0.3">
      <c r="A132" s="182" t="s">
        <v>3943</v>
      </c>
      <c r="B132" s="188" t="s">
        <v>4516</v>
      </c>
      <c r="C132" s="184" t="s">
        <v>469</v>
      </c>
      <c r="D132" s="199">
        <v>436192</v>
      </c>
      <c r="E132" s="199">
        <v>165232</v>
      </c>
      <c r="F132" s="187">
        <v>0</v>
      </c>
      <c r="G132" s="187">
        <v>0</v>
      </c>
      <c r="H132" s="187">
        <v>4</v>
      </c>
      <c r="I132" s="187">
        <v>51</v>
      </c>
      <c r="J132" s="187">
        <v>23</v>
      </c>
      <c r="K132" s="185">
        <v>14447</v>
      </c>
      <c r="L132" s="185">
        <v>165232</v>
      </c>
      <c r="M132" s="185">
        <v>14447</v>
      </c>
      <c r="N132" s="185">
        <v>165232</v>
      </c>
      <c r="O132" s="185">
        <v>14447</v>
      </c>
      <c r="P132" s="185">
        <v>0</v>
      </c>
      <c r="Q132" s="185">
        <v>14447</v>
      </c>
      <c r="R132" s="185">
        <v>0</v>
      </c>
      <c r="S132" s="185">
        <v>14447</v>
      </c>
      <c r="T132" s="185">
        <v>0</v>
      </c>
    </row>
    <row r="133" spans="1:20" x14ac:dyDescent="0.3">
      <c r="A133" s="182" t="s">
        <v>4007</v>
      </c>
      <c r="B133" s="188" t="s">
        <v>4517</v>
      </c>
      <c r="C133" s="184" t="s">
        <v>502</v>
      </c>
      <c r="D133" s="199">
        <v>1324414</v>
      </c>
      <c r="E133" s="199">
        <v>262856</v>
      </c>
      <c r="F133" s="187">
        <v>0</v>
      </c>
      <c r="G133" s="187">
        <v>0</v>
      </c>
      <c r="H133" s="187">
        <v>64</v>
      </c>
      <c r="I133" s="187">
        <v>170</v>
      </c>
      <c r="J133" s="187">
        <v>44</v>
      </c>
      <c r="K133" s="185">
        <v>760534</v>
      </c>
      <c r="L133" s="185">
        <v>262856</v>
      </c>
      <c r="M133" s="185">
        <v>195665</v>
      </c>
      <c r="N133" s="185">
        <v>262856</v>
      </c>
      <c r="O133" s="185">
        <v>195665</v>
      </c>
      <c r="P133" s="185">
        <v>0</v>
      </c>
      <c r="Q133" s="185">
        <v>195665</v>
      </c>
      <c r="R133" s="185">
        <v>0</v>
      </c>
      <c r="S133" s="185">
        <v>195665</v>
      </c>
      <c r="T133" s="185">
        <v>0</v>
      </c>
    </row>
    <row r="134" spans="1:20" x14ac:dyDescent="0.3">
      <c r="A134" s="182" t="s">
        <v>3777</v>
      </c>
      <c r="B134" s="188" t="s">
        <v>4518</v>
      </c>
      <c r="C134" s="184" t="s">
        <v>384</v>
      </c>
      <c r="D134" s="199">
        <v>487666</v>
      </c>
      <c r="E134" s="199">
        <v>332580</v>
      </c>
      <c r="F134" s="187">
        <v>0</v>
      </c>
      <c r="G134" s="187">
        <v>0</v>
      </c>
      <c r="H134" s="187">
        <v>0</v>
      </c>
      <c r="I134" s="187">
        <v>77</v>
      </c>
      <c r="J134" s="187">
        <v>60</v>
      </c>
      <c r="K134" s="185">
        <v>130434</v>
      </c>
      <c r="L134" s="185">
        <v>332580</v>
      </c>
      <c r="M134" s="185">
        <v>0</v>
      </c>
      <c r="N134" s="185">
        <v>332580</v>
      </c>
      <c r="O134" s="185">
        <v>0</v>
      </c>
      <c r="P134" s="185">
        <v>0</v>
      </c>
      <c r="Q134" s="185">
        <v>0</v>
      </c>
      <c r="R134" s="185">
        <v>0</v>
      </c>
      <c r="S134" s="185">
        <v>0</v>
      </c>
      <c r="T134" s="185">
        <v>0</v>
      </c>
    </row>
    <row r="135" spans="1:20" x14ac:dyDescent="0.3">
      <c r="A135" s="182" t="s">
        <v>3176</v>
      </c>
      <c r="B135" s="186" t="s">
        <v>4519</v>
      </c>
      <c r="C135" s="184" t="s">
        <v>109</v>
      </c>
      <c r="D135" s="199">
        <v>830521</v>
      </c>
      <c r="E135" s="199">
        <v>0</v>
      </c>
      <c r="F135" s="187">
        <v>0</v>
      </c>
      <c r="G135" s="187">
        <v>0</v>
      </c>
      <c r="H135" s="187">
        <v>129</v>
      </c>
      <c r="I135" s="187">
        <v>40</v>
      </c>
      <c r="J135" s="187">
        <v>0</v>
      </c>
      <c r="K135" s="185">
        <v>637666</v>
      </c>
      <c r="L135" s="185">
        <v>0</v>
      </c>
      <c r="M135" s="185">
        <v>468206</v>
      </c>
      <c r="N135" s="185">
        <v>0</v>
      </c>
      <c r="O135" s="185">
        <v>468206</v>
      </c>
      <c r="P135" s="185">
        <v>0</v>
      </c>
      <c r="Q135" s="185">
        <v>468206</v>
      </c>
      <c r="R135" s="185">
        <v>0</v>
      </c>
      <c r="S135" s="185">
        <v>468206</v>
      </c>
      <c r="T135" s="185">
        <v>0</v>
      </c>
    </row>
    <row r="136" spans="1:20" x14ac:dyDescent="0.3">
      <c r="A136" s="182" t="s">
        <v>3352</v>
      </c>
      <c r="B136" s="188" t="s">
        <v>4520</v>
      </c>
      <c r="C136" s="184" t="s">
        <v>198</v>
      </c>
      <c r="D136" s="199">
        <v>109084</v>
      </c>
      <c r="E136" s="199">
        <v>480164</v>
      </c>
      <c r="F136" s="187">
        <v>0</v>
      </c>
      <c r="G136" s="187">
        <v>0</v>
      </c>
      <c r="H136" s="187">
        <v>0</v>
      </c>
      <c r="I136" s="187">
        <v>20</v>
      </c>
      <c r="J136" s="187">
        <v>22</v>
      </c>
      <c r="K136" s="185">
        <v>109084</v>
      </c>
      <c r="L136" s="185">
        <v>480164</v>
      </c>
      <c r="M136" s="185">
        <v>0</v>
      </c>
      <c r="N136" s="185">
        <v>480164</v>
      </c>
      <c r="O136" s="185">
        <v>0</v>
      </c>
      <c r="P136" s="185">
        <v>0</v>
      </c>
      <c r="Q136" s="185">
        <v>0</v>
      </c>
      <c r="R136" s="185">
        <v>0</v>
      </c>
      <c r="S136" s="185">
        <v>0</v>
      </c>
      <c r="T136" s="185">
        <v>0</v>
      </c>
    </row>
    <row r="137" spans="1:20" x14ac:dyDescent="0.3">
      <c r="A137" s="182" t="s">
        <v>4277</v>
      </c>
      <c r="B137" s="188" t="s">
        <v>4521</v>
      </c>
      <c r="C137" s="184" t="s">
        <v>637</v>
      </c>
      <c r="D137" s="199">
        <v>232200</v>
      </c>
      <c r="E137" s="199">
        <v>194400</v>
      </c>
      <c r="F137" s="187">
        <v>0</v>
      </c>
      <c r="G137" s="187">
        <v>0</v>
      </c>
      <c r="H137" s="187">
        <v>0</v>
      </c>
      <c r="I137" s="187">
        <v>43</v>
      </c>
      <c r="J137" s="187">
        <v>36</v>
      </c>
      <c r="K137" s="185">
        <v>108000</v>
      </c>
      <c r="L137" s="185">
        <v>194400</v>
      </c>
      <c r="M137" s="185">
        <v>0</v>
      </c>
      <c r="N137" s="185">
        <v>194400</v>
      </c>
      <c r="O137" s="185">
        <v>0</v>
      </c>
      <c r="P137" s="185">
        <v>0</v>
      </c>
      <c r="Q137" s="185">
        <v>0</v>
      </c>
      <c r="R137" s="185">
        <v>0</v>
      </c>
      <c r="S137" s="185">
        <v>0</v>
      </c>
      <c r="T137" s="185">
        <v>0</v>
      </c>
    </row>
    <row r="138" spans="1:20" x14ac:dyDescent="0.3">
      <c r="A138" s="182" t="s">
        <v>3289</v>
      </c>
      <c r="B138" s="186" t="s">
        <v>4522</v>
      </c>
      <c r="C138" s="184" t="s">
        <v>166</v>
      </c>
      <c r="D138" s="199">
        <v>66424</v>
      </c>
      <c r="E138" s="199">
        <v>0</v>
      </c>
      <c r="F138" s="187">
        <v>0</v>
      </c>
      <c r="G138" s="187">
        <v>0</v>
      </c>
      <c r="H138" s="187">
        <v>17</v>
      </c>
      <c r="I138" s="187">
        <v>0</v>
      </c>
      <c r="J138" s="187">
        <v>0</v>
      </c>
      <c r="K138" s="185">
        <v>66424</v>
      </c>
      <c r="L138" s="185">
        <v>0</v>
      </c>
      <c r="M138" s="185">
        <v>66424</v>
      </c>
      <c r="N138" s="185">
        <v>0</v>
      </c>
      <c r="O138" s="185">
        <v>66424</v>
      </c>
      <c r="P138" s="185">
        <v>0</v>
      </c>
      <c r="Q138" s="185">
        <v>66424</v>
      </c>
      <c r="R138" s="185">
        <v>0</v>
      </c>
      <c r="S138" s="185">
        <v>66424</v>
      </c>
      <c r="T138" s="185">
        <v>0</v>
      </c>
    </row>
    <row r="139" spans="1:20" x14ac:dyDescent="0.3">
      <c r="A139" s="182" t="s">
        <v>3020</v>
      </c>
      <c r="B139" s="186" t="s">
        <v>4523</v>
      </c>
      <c r="C139" s="184" t="s">
        <v>30</v>
      </c>
      <c r="D139" s="199">
        <v>332808</v>
      </c>
      <c r="E139" s="199">
        <v>0</v>
      </c>
      <c r="F139" s="187">
        <v>0</v>
      </c>
      <c r="G139" s="187">
        <v>0</v>
      </c>
      <c r="H139" s="187">
        <v>32</v>
      </c>
      <c r="I139" s="187">
        <v>20</v>
      </c>
      <c r="J139" s="187">
        <v>0</v>
      </c>
      <c r="K139" s="185">
        <v>332808</v>
      </c>
      <c r="L139" s="185">
        <v>0</v>
      </c>
      <c r="M139" s="185">
        <v>133764</v>
      </c>
      <c r="N139" s="185">
        <v>0</v>
      </c>
      <c r="O139" s="185">
        <v>133764</v>
      </c>
      <c r="P139" s="185">
        <v>0</v>
      </c>
      <c r="Q139" s="185">
        <v>133764</v>
      </c>
      <c r="R139" s="185">
        <v>0</v>
      </c>
      <c r="S139" s="185">
        <v>133764</v>
      </c>
      <c r="T139" s="185">
        <v>0</v>
      </c>
    </row>
    <row r="140" spans="1:20" x14ac:dyDescent="0.3">
      <c r="A140" s="182" t="s">
        <v>3429</v>
      </c>
      <c r="B140" s="186" t="s">
        <v>4524</v>
      </c>
      <c r="C140" s="184" t="s">
        <v>238</v>
      </c>
      <c r="D140" s="199">
        <v>318269</v>
      </c>
      <c r="E140" s="199">
        <v>0</v>
      </c>
      <c r="F140" s="187">
        <v>0</v>
      </c>
      <c r="G140" s="187">
        <v>0</v>
      </c>
      <c r="H140" s="187">
        <v>18</v>
      </c>
      <c r="I140" s="187">
        <v>22</v>
      </c>
      <c r="J140" s="187">
        <v>0</v>
      </c>
      <c r="K140" s="185">
        <v>318269</v>
      </c>
      <c r="L140" s="185">
        <v>0</v>
      </c>
      <c r="M140" s="185">
        <v>318269</v>
      </c>
      <c r="N140" s="185">
        <v>0</v>
      </c>
      <c r="O140" s="185">
        <v>318269</v>
      </c>
      <c r="P140" s="185">
        <v>0</v>
      </c>
      <c r="Q140" s="185">
        <v>318269</v>
      </c>
      <c r="R140" s="185">
        <v>0</v>
      </c>
      <c r="S140" s="185">
        <v>318269</v>
      </c>
      <c r="T140" s="185">
        <v>0</v>
      </c>
    </row>
    <row r="141" spans="1:20" x14ac:dyDescent="0.3">
      <c r="A141" s="182" t="s">
        <v>3427</v>
      </c>
      <c r="B141" s="186" t="s">
        <v>4525</v>
      </c>
      <c r="C141" s="184" t="s">
        <v>237</v>
      </c>
      <c r="D141" s="199">
        <v>830569</v>
      </c>
      <c r="E141" s="199">
        <v>0</v>
      </c>
      <c r="F141" s="187">
        <v>60</v>
      </c>
      <c r="G141" s="187">
        <v>0</v>
      </c>
      <c r="H141" s="187">
        <v>8</v>
      </c>
      <c r="I141" s="187">
        <v>50</v>
      </c>
      <c r="J141" s="187">
        <v>0</v>
      </c>
      <c r="K141" s="185">
        <v>830569</v>
      </c>
      <c r="L141" s="185">
        <v>0</v>
      </c>
      <c r="M141" s="185">
        <v>830569</v>
      </c>
      <c r="N141" s="185">
        <v>0</v>
      </c>
      <c r="O141" s="185">
        <v>830569</v>
      </c>
      <c r="P141" s="185">
        <v>0</v>
      </c>
      <c r="Q141" s="185">
        <v>830569</v>
      </c>
      <c r="R141" s="185">
        <v>0</v>
      </c>
      <c r="S141" s="185">
        <v>725767</v>
      </c>
      <c r="T141" s="185">
        <v>0</v>
      </c>
    </row>
    <row r="142" spans="1:20" x14ac:dyDescent="0.3">
      <c r="A142" s="182" t="s">
        <v>3437</v>
      </c>
      <c r="B142" s="186" t="s">
        <v>4526</v>
      </c>
      <c r="C142" s="184" t="s">
        <v>242</v>
      </c>
      <c r="D142" s="199">
        <v>313099</v>
      </c>
      <c r="E142" s="199">
        <v>0</v>
      </c>
      <c r="F142" s="187">
        <v>0</v>
      </c>
      <c r="G142" s="187">
        <v>0</v>
      </c>
      <c r="H142" s="187">
        <v>0</v>
      </c>
      <c r="I142" s="187">
        <v>36</v>
      </c>
      <c r="J142" s="187">
        <v>0</v>
      </c>
      <c r="K142" s="185">
        <v>313099</v>
      </c>
      <c r="L142" s="185">
        <v>0</v>
      </c>
      <c r="M142" s="185">
        <v>313099</v>
      </c>
      <c r="N142" s="185">
        <v>0</v>
      </c>
      <c r="O142" s="185">
        <v>313099</v>
      </c>
      <c r="P142" s="185">
        <v>0</v>
      </c>
      <c r="Q142" s="185">
        <v>313099</v>
      </c>
      <c r="R142" s="185">
        <v>0</v>
      </c>
      <c r="S142" s="185">
        <v>313099</v>
      </c>
      <c r="T142" s="185">
        <v>0</v>
      </c>
    </row>
    <row r="143" spans="1:20" x14ac:dyDescent="0.3">
      <c r="A143" s="182" t="s">
        <v>4034</v>
      </c>
      <c r="B143" s="186" t="s">
        <v>4527</v>
      </c>
      <c r="C143" s="184" t="s">
        <v>516</v>
      </c>
      <c r="D143" s="199">
        <v>690635</v>
      </c>
      <c r="E143" s="199">
        <v>0</v>
      </c>
      <c r="F143" s="187">
        <v>0</v>
      </c>
      <c r="G143" s="187">
        <v>0</v>
      </c>
      <c r="H143" s="187">
        <v>177</v>
      </c>
      <c r="I143" s="187">
        <v>32</v>
      </c>
      <c r="J143" s="187">
        <v>0</v>
      </c>
      <c r="K143" s="185">
        <v>690635</v>
      </c>
      <c r="L143" s="185">
        <v>0</v>
      </c>
      <c r="M143" s="185">
        <v>472326</v>
      </c>
      <c r="N143" s="185">
        <v>0</v>
      </c>
      <c r="O143" s="185">
        <v>472326</v>
      </c>
      <c r="P143" s="185">
        <v>0</v>
      </c>
      <c r="Q143" s="185">
        <v>472326</v>
      </c>
      <c r="R143" s="185">
        <v>0</v>
      </c>
      <c r="S143" s="185">
        <v>472326</v>
      </c>
      <c r="T143" s="185">
        <v>0</v>
      </c>
    </row>
    <row r="144" spans="1:20" x14ac:dyDescent="0.3">
      <c r="A144" s="182" t="s">
        <v>3190</v>
      </c>
      <c r="B144" s="188" t="s">
        <v>4528</v>
      </c>
      <c r="C144" s="184" t="s">
        <v>116</v>
      </c>
      <c r="D144" s="199">
        <v>0</v>
      </c>
      <c r="E144" s="199">
        <v>118900</v>
      </c>
      <c r="F144" s="187">
        <v>0</v>
      </c>
      <c r="G144" s="187">
        <v>0</v>
      </c>
      <c r="H144" s="187">
        <v>0</v>
      </c>
      <c r="I144" s="187">
        <v>0</v>
      </c>
      <c r="J144" s="187">
        <v>20</v>
      </c>
      <c r="K144" s="185">
        <v>0</v>
      </c>
      <c r="L144" s="185">
        <v>118900</v>
      </c>
      <c r="M144" s="185">
        <v>0</v>
      </c>
      <c r="N144" s="185">
        <v>118900</v>
      </c>
      <c r="O144" s="185">
        <v>0</v>
      </c>
      <c r="P144" s="185">
        <v>0</v>
      </c>
      <c r="Q144" s="185">
        <v>0</v>
      </c>
      <c r="R144" s="185">
        <v>0</v>
      </c>
      <c r="S144" s="185">
        <v>0</v>
      </c>
      <c r="T144" s="185">
        <v>0</v>
      </c>
    </row>
    <row r="145" spans="1:20" x14ac:dyDescent="0.3">
      <c r="A145" s="182" t="s">
        <v>3251</v>
      </c>
      <c r="B145" s="186" t="s">
        <v>4529</v>
      </c>
      <c r="C145" s="184" t="s">
        <v>147</v>
      </c>
      <c r="D145" s="199">
        <v>604316</v>
      </c>
      <c r="E145" s="199">
        <v>0</v>
      </c>
      <c r="F145" s="187">
        <v>0</v>
      </c>
      <c r="G145" s="187">
        <v>0</v>
      </c>
      <c r="H145" s="187">
        <v>50</v>
      </c>
      <c r="I145" s="187">
        <v>61</v>
      </c>
      <c r="J145" s="187">
        <v>0</v>
      </c>
      <c r="K145" s="185">
        <v>459158</v>
      </c>
      <c r="L145" s="185">
        <v>0</v>
      </c>
      <c r="M145" s="185">
        <v>184447</v>
      </c>
      <c r="N145" s="185">
        <v>0</v>
      </c>
      <c r="O145" s="185">
        <v>184447</v>
      </c>
      <c r="P145" s="185">
        <v>0</v>
      </c>
      <c r="Q145" s="185">
        <v>184447</v>
      </c>
      <c r="R145" s="185">
        <v>0</v>
      </c>
      <c r="S145" s="185">
        <v>184447</v>
      </c>
      <c r="T145" s="185">
        <v>0</v>
      </c>
    </row>
    <row r="146" spans="1:20" x14ac:dyDescent="0.3">
      <c r="A146" s="182" t="s">
        <v>3039</v>
      </c>
      <c r="B146" s="186" t="s">
        <v>4530</v>
      </c>
      <c r="C146" s="184" t="s">
        <v>40</v>
      </c>
      <c r="D146" s="199">
        <v>84000</v>
      </c>
      <c r="E146" s="199">
        <v>0</v>
      </c>
      <c r="F146" s="187">
        <v>0</v>
      </c>
      <c r="G146" s="187">
        <v>0</v>
      </c>
      <c r="H146" s="187">
        <v>21</v>
      </c>
      <c r="I146" s="187">
        <v>0</v>
      </c>
      <c r="J146" s="187">
        <v>0</v>
      </c>
      <c r="K146" s="185">
        <v>84000</v>
      </c>
      <c r="L146" s="185">
        <v>0</v>
      </c>
      <c r="M146" s="185">
        <v>84000</v>
      </c>
      <c r="N146" s="185">
        <v>0</v>
      </c>
      <c r="O146" s="185">
        <v>84000</v>
      </c>
      <c r="P146" s="185">
        <v>0</v>
      </c>
      <c r="Q146" s="185">
        <v>84000</v>
      </c>
      <c r="R146" s="185">
        <v>0</v>
      </c>
      <c r="S146" s="185">
        <v>84000</v>
      </c>
      <c r="T146" s="185">
        <v>0</v>
      </c>
    </row>
    <row r="147" spans="1:20" x14ac:dyDescent="0.3">
      <c r="A147" s="182" t="s">
        <v>4291</v>
      </c>
      <c r="B147" s="188" t="s">
        <v>4531</v>
      </c>
      <c r="C147" s="184" t="s">
        <v>644</v>
      </c>
      <c r="D147" s="199">
        <v>221400</v>
      </c>
      <c r="E147" s="199">
        <v>221400</v>
      </c>
      <c r="F147" s="187">
        <v>0</v>
      </c>
      <c r="G147" s="187">
        <v>0</v>
      </c>
      <c r="H147" s="187">
        <v>0</v>
      </c>
      <c r="I147" s="187">
        <v>41</v>
      </c>
      <c r="J147" s="187">
        <v>41</v>
      </c>
      <c r="K147" s="185">
        <v>0</v>
      </c>
      <c r="L147" s="185">
        <v>221400</v>
      </c>
      <c r="M147" s="185">
        <v>0</v>
      </c>
      <c r="N147" s="185">
        <v>221400</v>
      </c>
      <c r="O147" s="185">
        <v>0</v>
      </c>
      <c r="P147" s="185">
        <v>0</v>
      </c>
      <c r="Q147" s="185">
        <v>0</v>
      </c>
      <c r="R147" s="185">
        <v>0</v>
      </c>
      <c r="S147" s="185">
        <v>0</v>
      </c>
      <c r="T147" s="185">
        <v>0</v>
      </c>
    </row>
    <row r="148" spans="1:20" x14ac:dyDescent="0.3">
      <c r="A148" s="182" t="s">
        <v>3376</v>
      </c>
      <c r="B148" s="188" t="s">
        <v>4532</v>
      </c>
      <c r="C148" s="184" t="s">
        <v>210</v>
      </c>
      <c r="D148" s="199">
        <v>274635</v>
      </c>
      <c r="E148" s="199">
        <v>234586</v>
      </c>
      <c r="F148" s="187">
        <v>0</v>
      </c>
      <c r="G148" s="187">
        <v>0</v>
      </c>
      <c r="H148" s="187">
        <v>0</v>
      </c>
      <c r="I148" s="187">
        <v>21</v>
      </c>
      <c r="J148" s="187">
        <v>22</v>
      </c>
      <c r="K148" s="185">
        <v>0</v>
      </c>
      <c r="L148" s="185">
        <v>234586</v>
      </c>
      <c r="M148" s="185">
        <v>0</v>
      </c>
      <c r="N148" s="185">
        <v>234586</v>
      </c>
      <c r="O148" s="185">
        <v>0</v>
      </c>
      <c r="P148" s="185">
        <v>0</v>
      </c>
      <c r="Q148" s="185">
        <v>0</v>
      </c>
      <c r="R148" s="185">
        <v>0</v>
      </c>
      <c r="S148" s="185">
        <v>0</v>
      </c>
      <c r="T148" s="185">
        <v>0</v>
      </c>
    </row>
    <row r="149" spans="1:20" x14ac:dyDescent="0.3">
      <c r="A149" s="182" t="s">
        <v>3210</v>
      </c>
      <c r="B149" s="188" t="s">
        <v>4533</v>
      </c>
      <c r="C149" s="184" t="s">
        <v>126</v>
      </c>
      <c r="D149" s="199">
        <v>296536</v>
      </c>
      <c r="E149" s="199">
        <v>232609</v>
      </c>
      <c r="F149" s="187">
        <v>0</v>
      </c>
      <c r="G149" s="187">
        <v>0</v>
      </c>
      <c r="H149" s="187">
        <v>30</v>
      </c>
      <c r="I149" s="187">
        <v>20</v>
      </c>
      <c r="J149" s="187">
        <v>29</v>
      </c>
      <c r="K149" s="185">
        <v>95760</v>
      </c>
      <c r="L149" s="185">
        <v>232609</v>
      </c>
      <c r="M149" s="185">
        <v>95760</v>
      </c>
      <c r="N149" s="185">
        <v>232609</v>
      </c>
      <c r="O149" s="185">
        <v>95760</v>
      </c>
      <c r="P149" s="185">
        <v>0</v>
      </c>
      <c r="Q149" s="185">
        <v>95760</v>
      </c>
      <c r="R149" s="185">
        <v>0</v>
      </c>
      <c r="S149" s="185">
        <v>95760</v>
      </c>
      <c r="T149" s="185">
        <v>0</v>
      </c>
    </row>
    <row r="150" spans="1:20" x14ac:dyDescent="0.3">
      <c r="A150" s="182" t="s">
        <v>4182</v>
      </c>
      <c r="B150" s="186" t="s">
        <v>4534</v>
      </c>
      <c r="C150" s="184" t="s">
        <v>589</v>
      </c>
      <c r="D150" s="199">
        <v>294627</v>
      </c>
      <c r="E150" s="199">
        <v>0</v>
      </c>
      <c r="F150" s="187">
        <v>0</v>
      </c>
      <c r="G150" s="187">
        <v>0</v>
      </c>
      <c r="H150" s="187">
        <v>10</v>
      </c>
      <c r="I150" s="187">
        <v>38</v>
      </c>
      <c r="J150" s="187">
        <v>0</v>
      </c>
      <c r="K150" s="185">
        <v>294627</v>
      </c>
      <c r="L150" s="185">
        <v>0</v>
      </c>
      <c r="M150" s="185">
        <v>148670</v>
      </c>
      <c r="N150" s="185">
        <v>0</v>
      </c>
      <c r="O150" s="185">
        <v>148670</v>
      </c>
      <c r="P150" s="185">
        <v>0</v>
      </c>
      <c r="Q150" s="185">
        <v>148670</v>
      </c>
      <c r="R150" s="185">
        <v>0</v>
      </c>
      <c r="S150" s="185">
        <v>148670</v>
      </c>
      <c r="T150" s="185">
        <v>0</v>
      </c>
    </row>
    <row r="151" spans="1:20" x14ac:dyDescent="0.3">
      <c r="A151" s="182" t="s">
        <v>3963</v>
      </c>
      <c r="B151" s="186" t="s">
        <v>4535</v>
      </c>
      <c r="C151" s="184" t="s">
        <v>479</v>
      </c>
      <c r="D151" s="199">
        <v>326640</v>
      </c>
      <c r="E151" s="199">
        <v>0</v>
      </c>
      <c r="F151" s="187">
        <v>0</v>
      </c>
      <c r="G151" s="187">
        <v>0</v>
      </c>
      <c r="H151" s="187">
        <v>0</v>
      </c>
      <c r="I151" s="187">
        <v>26</v>
      </c>
      <c r="J151" s="187">
        <v>0</v>
      </c>
      <c r="K151" s="185">
        <v>146640</v>
      </c>
      <c r="L151" s="185">
        <v>0</v>
      </c>
      <c r="M151" s="185">
        <v>146640</v>
      </c>
      <c r="N151" s="185">
        <v>0</v>
      </c>
      <c r="O151" s="185">
        <v>146640</v>
      </c>
      <c r="P151" s="185">
        <v>0</v>
      </c>
      <c r="Q151" s="185">
        <v>146640</v>
      </c>
      <c r="R151" s="185">
        <v>0</v>
      </c>
      <c r="S151" s="185">
        <v>146640</v>
      </c>
      <c r="T151" s="185">
        <v>0</v>
      </c>
    </row>
    <row r="152" spans="1:20" x14ac:dyDescent="0.3">
      <c r="A152" s="182" t="s">
        <v>4377</v>
      </c>
      <c r="B152" s="186" t="s">
        <v>4536</v>
      </c>
      <c r="C152" s="184" t="s">
        <v>681</v>
      </c>
      <c r="D152" s="199">
        <v>713908</v>
      </c>
      <c r="E152" s="199">
        <v>0</v>
      </c>
      <c r="F152" s="187">
        <v>0</v>
      </c>
      <c r="G152" s="187">
        <v>24</v>
      </c>
      <c r="H152" s="187">
        <v>40</v>
      </c>
      <c r="I152" s="187">
        <v>18</v>
      </c>
      <c r="J152" s="187">
        <v>0</v>
      </c>
      <c r="K152" s="185">
        <v>713908</v>
      </c>
      <c r="L152" s="185">
        <v>0</v>
      </c>
      <c r="M152" s="185">
        <v>713908</v>
      </c>
      <c r="N152" s="185">
        <v>0</v>
      </c>
      <c r="O152" s="185">
        <v>713908</v>
      </c>
      <c r="P152" s="185">
        <v>0</v>
      </c>
      <c r="Q152" s="185">
        <v>713908</v>
      </c>
      <c r="R152" s="185">
        <v>0</v>
      </c>
      <c r="S152" s="185">
        <v>713908</v>
      </c>
      <c r="T152" s="185">
        <v>0</v>
      </c>
    </row>
    <row r="153" spans="1:20" x14ac:dyDescent="0.3">
      <c r="A153" s="182" t="s">
        <v>3102</v>
      </c>
      <c r="B153" s="186" t="s">
        <v>4537</v>
      </c>
      <c r="C153" s="184" t="s">
        <v>71</v>
      </c>
      <c r="D153" s="199">
        <v>2478781</v>
      </c>
      <c r="E153" s="199">
        <v>0</v>
      </c>
      <c r="F153" s="187">
        <v>28</v>
      </c>
      <c r="G153" s="187">
        <v>84</v>
      </c>
      <c r="H153" s="187">
        <v>32</v>
      </c>
      <c r="I153" s="187">
        <v>106</v>
      </c>
      <c r="J153" s="187">
        <v>0</v>
      </c>
      <c r="K153" s="185">
        <v>2202569</v>
      </c>
      <c r="L153" s="185">
        <v>0</v>
      </c>
      <c r="M153" s="185">
        <v>2202569</v>
      </c>
      <c r="N153" s="185">
        <v>0</v>
      </c>
      <c r="O153" s="185">
        <v>2202569</v>
      </c>
      <c r="P153" s="185">
        <v>0</v>
      </c>
      <c r="Q153" s="185">
        <v>2202569</v>
      </c>
      <c r="R153" s="185">
        <v>0</v>
      </c>
      <c r="S153" s="185">
        <v>2202569</v>
      </c>
      <c r="T153" s="185">
        <v>0</v>
      </c>
    </row>
    <row r="154" spans="1:20" x14ac:dyDescent="0.3">
      <c r="A154" s="182" t="s">
        <v>3459</v>
      </c>
      <c r="B154" s="188" t="s">
        <v>4538</v>
      </c>
      <c r="C154" s="184" t="s">
        <v>253</v>
      </c>
      <c r="D154" s="199">
        <v>236197</v>
      </c>
      <c r="E154" s="199">
        <v>462700</v>
      </c>
      <c r="F154" s="187">
        <v>0</v>
      </c>
      <c r="G154" s="187">
        <v>0</v>
      </c>
      <c r="H154" s="187">
        <v>78</v>
      </c>
      <c r="I154" s="187">
        <v>0</v>
      </c>
      <c r="J154" s="187">
        <v>70</v>
      </c>
      <c r="K154" s="185">
        <v>236197</v>
      </c>
      <c r="L154" s="185">
        <v>462700</v>
      </c>
      <c r="M154" s="185">
        <v>236197</v>
      </c>
      <c r="N154" s="185">
        <v>462700</v>
      </c>
      <c r="O154" s="185">
        <v>236197</v>
      </c>
      <c r="P154" s="185">
        <v>0</v>
      </c>
      <c r="Q154" s="185">
        <v>236197</v>
      </c>
      <c r="R154" s="185">
        <v>0</v>
      </c>
      <c r="S154" s="185">
        <v>236197</v>
      </c>
      <c r="T154" s="185">
        <v>0</v>
      </c>
    </row>
    <row r="155" spans="1:20" x14ac:dyDescent="0.3">
      <c r="A155" s="182" t="s">
        <v>3242</v>
      </c>
      <c r="B155" s="188" t="s">
        <v>4539</v>
      </c>
      <c r="C155" s="184" t="s">
        <v>142</v>
      </c>
      <c r="D155" s="199">
        <v>351000</v>
      </c>
      <c r="E155" s="199">
        <v>248400</v>
      </c>
      <c r="F155" s="187">
        <v>0</v>
      </c>
      <c r="G155" s="187">
        <v>0</v>
      </c>
      <c r="H155" s="187">
        <v>0</v>
      </c>
      <c r="I155" s="187">
        <v>65</v>
      </c>
      <c r="J155" s="187">
        <v>46</v>
      </c>
      <c r="K155" s="185">
        <v>129600</v>
      </c>
      <c r="L155" s="185">
        <v>248400</v>
      </c>
      <c r="M155" s="185">
        <v>0</v>
      </c>
      <c r="N155" s="185">
        <v>248400</v>
      </c>
      <c r="O155" s="185">
        <v>0</v>
      </c>
      <c r="P155" s="185">
        <v>0</v>
      </c>
      <c r="Q155" s="185">
        <v>0</v>
      </c>
      <c r="R155" s="185">
        <v>0</v>
      </c>
      <c r="S155" s="185">
        <v>0</v>
      </c>
      <c r="T155" s="185">
        <v>0</v>
      </c>
    </row>
    <row r="156" spans="1:20" x14ac:dyDescent="0.3">
      <c r="A156" s="182" t="s">
        <v>3757</v>
      </c>
      <c r="B156" s="186" t="s">
        <v>4540</v>
      </c>
      <c r="C156" s="184" t="s">
        <v>374</v>
      </c>
      <c r="D156" s="199">
        <v>201838</v>
      </c>
      <c r="E156" s="199">
        <v>0</v>
      </c>
      <c r="F156" s="187">
        <v>0</v>
      </c>
      <c r="G156" s="187">
        <v>0</v>
      </c>
      <c r="H156" s="187">
        <v>18</v>
      </c>
      <c r="I156" s="187">
        <v>20</v>
      </c>
      <c r="J156" s="187">
        <v>0</v>
      </c>
      <c r="K156" s="185">
        <v>201838</v>
      </c>
      <c r="L156" s="185">
        <v>0</v>
      </c>
      <c r="M156" s="185">
        <v>53997</v>
      </c>
      <c r="N156" s="185">
        <v>0</v>
      </c>
      <c r="O156" s="185">
        <v>53997</v>
      </c>
      <c r="P156" s="185">
        <v>0</v>
      </c>
      <c r="Q156" s="185">
        <v>53997</v>
      </c>
      <c r="R156" s="185">
        <v>0</v>
      </c>
      <c r="S156" s="185">
        <v>53997</v>
      </c>
      <c r="T156" s="185">
        <v>0</v>
      </c>
    </row>
    <row r="157" spans="1:20" x14ac:dyDescent="0.3">
      <c r="A157" s="182" t="s">
        <v>3870</v>
      </c>
      <c r="B157" s="188" t="s">
        <v>4541</v>
      </c>
      <c r="C157" s="184" t="s">
        <v>433</v>
      </c>
      <c r="D157" s="199">
        <v>815400</v>
      </c>
      <c r="E157" s="199">
        <v>583200</v>
      </c>
      <c r="F157" s="187">
        <v>0</v>
      </c>
      <c r="G157" s="187">
        <v>0</v>
      </c>
      <c r="H157" s="187">
        <v>0</v>
      </c>
      <c r="I157" s="187">
        <v>151</v>
      </c>
      <c r="J157" s="187">
        <v>108</v>
      </c>
      <c r="K157" s="185">
        <v>313200</v>
      </c>
      <c r="L157" s="185">
        <v>583200</v>
      </c>
      <c r="M157" s="185">
        <v>0</v>
      </c>
      <c r="N157" s="185">
        <v>583200</v>
      </c>
      <c r="O157" s="185">
        <v>0</v>
      </c>
      <c r="P157" s="185">
        <v>0</v>
      </c>
      <c r="Q157" s="185">
        <v>0</v>
      </c>
      <c r="R157" s="185">
        <v>0</v>
      </c>
      <c r="S157" s="185">
        <v>0</v>
      </c>
      <c r="T157" s="185">
        <v>0</v>
      </c>
    </row>
    <row r="158" spans="1:20" x14ac:dyDescent="0.3">
      <c r="A158" s="182" t="s">
        <v>4064</v>
      </c>
      <c r="B158" s="186" t="s">
        <v>4542</v>
      </c>
      <c r="C158" s="184" t="s">
        <v>532</v>
      </c>
      <c r="D158" s="199">
        <v>226800</v>
      </c>
      <c r="E158" s="199">
        <v>0</v>
      </c>
      <c r="F158" s="187">
        <v>0</v>
      </c>
      <c r="G158" s="187">
        <v>0</v>
      </c>
      <c r="H158" s="187">
        <v>20</v>
      </c>
      <c r="I158" s="187">
        <v>32</v>
      </c>
      <c r="J158" s="187">
        <v>0</v>
      </c>
      <c r="K158" s="185">
        <v>226800</v>
      </c>
      <c r="L158" s="185">
        <v>0</v>
      </c>
      <c r="M158" s="185">
        <v>54000</v>
      </c>
      <c r="N158" s="185">
        <v>0</v>
      </c>
      <c r="O158" s="185">
        <v>54000</v>
      </c>
      <c r="P158" s="185">
        <v>0</v>
      </c>
      <c r="Q158" s="185">
        <v>54000</v>
      </c>
      <c r="R158" s="185">
        <v>0</v>
      </c>
      <c r="S158" s="185">
        <v>54000</v>
      </c>
      <c r="T158" s="185">
        <v>0</v>
      </c>
    </row>
    <row r="159" spans="1:20" x14ac:dyDescent="0.3">
      <c r="A159" s="182" t="s">
        <v>4096</v>
      </c>
      <c r="B159" s="188" t="s">
        <v>4543</v>
      </c>
      <c r="C159" s="184" t="s">
        <v>547</v>
      </c>
      <c r="D159" s="199">
        <v>548100</v>
      </c>
      <c r="E159" s="199">
        <v>415800</v>
      </c>
      <c r="F159" s="187">
        <v>0</v>
      </c>
      <c r="G159" s="187">
        <v>0</v>
      </c>
      <c r="H159" s="187">
        <v>81</v>
      </c>
      <c r="I159" s="187">
        <v>61</v>
      </c>
      <c r="J159" s="187">
        <v>77</v>
      </c>
      <c r="K159" s="185">
        <v>218700</v>
      </c>
      <c r="L159" s="185">
        <v>415800</v>
      </c>
      <c r="M159" s="185">
        <v>218700</v>
      </c>
      <c r="N159" s="185">
        <v>415800</v>
      </c>
      <c r="O159" s="185">
        <v>218700</v>
      </c>
      <c r="P159" s="185">
        <v>0</v>
      </c>
      <c r="Q159" s="185">
        <v>218700</v>
      </c>
      <c r="R159" s="185">
        <v>0</v>
      </c>
      <c r="S159" s="185">
        <v>218700</v>
      </c>
      <c r="T159" s="185">
        <v>0</v>
      </c>
    </row>
    <row r="160" spans="1:20" x14ac:dyDescent="0.3">
      <c r="A160" s="182" t="s">
        <v>3503</v>
      </c>
      <c r="B160" s="188" t="s">
        <v>4544</v>
      </c>
      <c r="C160" s="184" t="s">
        <v>276</v>
      </c>
      <c r="D160" s="199">
        <v>1417192</v>
      </c>
      <c r="E160" s="199">
        <v>907200</v>
      </c>
      <c r="F160" s="187">
        <v>0</v>
      </c>
      <c r="G160" s="187">
        <v>0</v>
      </c>
      <c r="H160" s="187">
        <v>0</v>
      </c>
      <c r="I160" s="187">
        <v>247</v>
      </c>
      <c r="J160" s="187">
        <v>168</v>
      </c>
      <c r="K160" s="185">
        <v>545400</v>
      </c>
      <c r="L160" s="185">
        <v>907200</v>
      </c>
      <c r="M160" s="185">
        <v>0</v>
      </c>
      <c r="N160" s="185">
        <v>907200</v>
      </c>
      <c r="O160" s="185">
        <v>0</v>
      </c>
      <c r="P160" s="185">
        <v>0</v>
      </c>
      <c r="Q160" s="185">
        <v>0</v>
      </c>
      <c r="R160" s="185">
        <v>0</v>
      </c>
      <c r="S160" s="185">
        <v>0</v>
      </c>
      <c r="T160" s="185">
        <v>0</v>
      </c>
    </row>
    <row r="161" spans="1:20" x14ac:dyDescent="0.3">
      <c r="A161" s="182" t="s">
        <v>4060</v>
      </c>
      <c r="B161" s="186" t="s">
        <v>4545</v>
      </c>
      <c r="C161" s="184" t="s">
        <v>530</v>
      </c>
      <c r="D161" s="199">
        <v>181366</v>
      </c>
      <c r="E161" s="199">
        <v>0</v>
      </c>
      <c r="F161" s="187">
        <v>0</v>
      </c>
      <c r="G161" s="187">
        <v>0</v>
      </c>
      <c r="H161" s="187">
        <v>11</v>
      </c>
      <c r="I161" s="187">
        <v>28</v>
      </c>
      <c r="J161" s="187">
        <v>0</v>
      </c>
      <c r="K161" s="185">
        <v>181366</v>
      </c>
      <c r="L161" s="185">
        <v>0</v>
      </c>
      <c r="M161" s="185">
        <v>30166</v>
      </c>
      <c r="N161" s="185">
        <v>0</v>
      </c>
      <c r="O161" s="185">
        <v>30166</v>
      </c>
      <c r="P161" s="185">
        <v>0</v>
      </c>
      <c r="Q161" s="185">
        <v>30166</v>
      </c>
      <c r="R161" s="185">
        <v>0</v>
      </c>
      <c r="S161" s="185">
        <v>30166</v>
      </c>
      <c r="T161" s="185">
        <v>0</v>
      </c>
    </row>
    <row r="162" spans="1:20" x14ac:dyDescent="0.3">
      <c r="A162" s="182" t="s">
        <v>4143</v>
      </c>
      <c r="B162" s="188" t="s">
        <v>4546</v>
      </c>
      <c r="C162" s="184" t="s">
        <v>569</v>
      </c>
      <c r="D162" s="199">
        <v>108000</v>
      </c>
      <c r="E162" s="199">
        <v>108000</v>
      </c>
      <c r="F162" s="187">
        <v>0</v>
      </c>
      <c r="G162" s="187">
        <v>0</v>
      </c>
      <c r="H162" s="187">
        <v>0</v>
      </c>
      <c r="I162" s="187">
        <v>20</v>
      </c>
      <c r="J162" s="187">
        <v>20</v>
      </c>
      <c r="K162" s="185">
        <v>0</v>
      </c>
      <c r="L162" s="185">
        <v>108000</v>
      </c>
      <c r="M162" s="185">
        <v>0</v>
      </c>
      <c r="N162" s="185">
        <v>108000</v>
      </c>
      <c r="O162" s="185">
        <v>0</v>
      </c>
      <c r="P162" s="185">
        <v>0</v>
      </c>
      <c r="Q162" s="185">
        <v>0</v>
      </c>
      <c r="R162" s="185">
        <v>0</v>
      </c>
      <c r="S162" s="185">
        <v>0</v>
      </c>
      <c r="T162" s="185">
        <v>0</v>
      </c>
    </row>
    <row r="163" spans="1:20" x14ac:dyDescent="0.3">
      <c r="A163" s="182" t="s">
        <v>3903</v>
      </c>
      <c r="B163" s="186" t="s">
        <v>4547</v>
      </c>
      <c r="C163" s="184" t="s">
        <v>449</v>
      </c>
      <c r="D163" s="199">
        <v>11067622</v>
      </c>
      <c r="E163" s="199">
        <v>400000</v>
      </c>
      <c r="F163" s="187">
        <v>0</v>
      </c>
      <c r="G163" s="187">
        <v>0</v>
      </c>
      <c r="H163" s="187">
        <v>1621</v>
      </c>
      <c r="I163" s="187">
        <v>1169</v>
      </c>
      <c r="J163" s="187">
        <v>0</v>
      </c>
      <c r="K163" s="185">
        <v>11067622</v>
      </c>
      <c r="L163" s="185">
        <v>400000</v>
      </c>
      <c r="M163" s="185">
        <v>5825681</v>
      </c>
      <c r="N163" s="185">
        <v>400000</v>
      </c>
      <c r="O163" s="185">
        <v>5825681</v>
      </c>
      <c r="P163" s="185">
        <v>0</v>
      </c>
      <c r="Q163" s="185">
        <v>5825681</v>
      </c>
      <c r="R163" s="185">
        <v>0</v>
      </c>
      <c r="S163" s="185">
        <v>5416033</v>
      </c>
      <c r="T163" s="185">
        <v>0</v>
      </c>
    </row>
    <row r="164" spans="1:20" x14ac:dyDescent="0.3">
      <c r="A164" s="182" t="s">
        <v>3473</v>
      </c>
      <c r="B164" s="186" t="s">
        <v>4548</v>
      </c>
      <c r="C164" s="184" t="s">
        <v>260</v>
      </c>
      <c r="D164" s="199">
        <v>291050</v>
      </c>
      <c r="E164" s="199">
        <v>0</v>
      </c>
      <c r="F164" s="187">
        <v>0</v>
      </c>
      <c r="G164" s="187">
        <v>0</v>
      </c>
      <c r="H164" s="187">
        <v>56</v>
      </c>
      <c r="I164" s="187">
        <v>20</v>
      </c>
      <c r="J164" s="187">
        <v>0</v>
      </c>
      <c r="K164" s="185">
        <v>291050</v>
      </c>
      <c r="L164" s="185">
        <v>0</v>
      </c>
      <c r="M164" s="185">
        <v>156349</v>
      </c>
      <c r="N164" s="185">
        <v>0</v>
      </c>
      <c r="O164" s="185">
        <v>156349</v>
      </c>
      <c r="P164" s="185">
        <v>0</v>
      </c>
      <c r="Q164" s="185">
        <v>156349</v>
      </c>
      <c r="R164" s="185">
        <v>0</v>
      </c>
      <c r="S164" s="185">
        <v>156349</v>
      </c>
      <c r="T164" s="185">
        <v>0</v>
      </c>
    </row>
    <row r="165" spans="1:20" x14ac:dyDescent="0.3">
      <c r="A165" s="182" t="s">
        <v>3534</v>
      </c>
      <c r="B165" s="188" t="s">
        <v>4549</v>
      </c>
      <c r="C165" s="184" t="s">
        <v>292</v>
      </c>
      <c r="D165" s="199">
        <v>210600</v>
      </c>
      <c r="E165" s="199">
        <v>140400</v>
      </c>
      <c r="F165" s="187">
        <v>0</v>
      </c>
      <c r="G165" s="187">
        <v>0</v>
      </c>
      <c r="H165" s="187">
        <v>0</v>
      </c>
      <c r="I165" s="187">
        <v>39</v>
      </c>
      <c r="J165" s="187">
        <v>26</v>
      </c>
      <c r="K165" s="185">
        <v>0</v>
      </c>
      <c r="L165" s="185">
        <v>140400</v>
      </c>
      <c r="M165" s="185">
        <v>0</v>
      </c>
      <c r="N165" s="185">
        <v>140400</v>
      </c>
      <c r="O165" s="185">
        <v>0</v>
      </c>
      <c r="P165" s="185">
        <v>0</v>
      </c>
      <c r="Q165" s="185">
        <v>0</v>
      </c>
      <c r="R165" s="185">
        <v>0</v>
      </c>
      <c r="S165" s="185">
        <v>0</v>
      </c>
      <c r="T165" s="185">
        <v>0</v>
      </c>
    </row>
    <row r="166" spans="1:20" x14ac:dyDescent="0.3">
      <c r="A166" s="182" t="s">
        <v>3723</v>
      </c>
      <c r="B166" s="186" t="s">
        <v>4550</v>
      </c>
      <c r="C166" s="184" t="s">
        <v>357</v>
      </c>
      <c r="D166" s="199">
        <v>560416</v>
      </c>
      <c r="E166" s="199">
        <v>0</v>
      </c>
      <c r="F166" s="187">
        <v>0</v>
      </c>
      <c r="G166" s="187">
        <v>0</v>
      </c>
      <c r="H166" s="187">
        <v>161</v>
      </c>
      <c r="I166" s="187">
        <v>20</v>
      </c>
      <c r="J166" s="187">
        <v>0</v>
      </c>
      <c r="K166" s="185">
        <v>560416</v>
      </c>
      <c r="L166" s="185">
        <v>0</v>
      </c>
      <c r="M166" s="185">
        <v>435676</v>
      </c>
      <c r="N166" s="185">
        <v>0</v>
      </c>
      <c r="O166" s="185">
        <v>435676</v>
      </c>
      <c r="P166" s="185">
        <v>0</v>
      </c>
      <c r="Q166" s="185">
        <v>435676</v>
      </c>
      <c r="R166" s="185">
        <v>0</v>
      </c>
      <c r="S166" s="185">
        <v>435676</v>
      </c>
      <c r="T166" s="185">
        <v>0</v>
      </c>
    </row>
    <row r="167" spans="1:20" x14ac:dyDescent="0.3">
      <c r="A167" s="182" t="s">
        <v>3567</v>
      </c>
      <c r="B167" s="188" t="s">
        <v>4551</v>
      </c>
      <c r="C167" s="189" t="s">
        <v>309</v>
      </c>
      <c r="D167" s="199">
        <v>345600</v>
      </c>
      <c r="E167" s="199">
        <v>0</v>
      </c>
      <c r="F167" s="187">
        <v>0</v>
      </c>
      <c r="G167" s="187">
        <v>0</v>
      </c>
      <c r="H167" s="187">
        <v>0</v>
      </c>
      <c r="I167" s="187">
        <v>64</v>
      </c>
      <c r="J167" s="187">
        <v>0</v>
      </c>
      <c r="K167" s="185">
        <v>216000</v>
      </c>
      <c r="L167" s="185">
        <v>0</v>
      </c>
      <c r="M167" s="185">
        <v>0</v>
      </c>
      <c r="N167" s="185">
        <v>0</v>
      </c>
      <c r="O167" s="185">
        <v>0</v>
      </c>
      <c r="P167" s="185">
        <v>0</v>
      </c>
      <c r="Q167" s="185">
        <v>0</v>
      </c>
      <c r="R167" s="185">
        <v>0</v>
      </c>
      <c r="S167" s="185">
        <v>0</v>
      </c>
      <c r="T167" s="185">
        <v>0</v>
      </c>
    </row>
    <row r="168" spans="1:20" x14ac:dyDescent="0.3">
      <c r="A168" s="182" t="s">
        <v>4281</v>
      </c>
      <c r="B168" s="188" t="s">
        <v>4552</v>
      </c>
      <c r="C168" s="184" t="s">
        <v>639</v>
      </c>
      <c r="D168" s="199">
        <v>610200</v>
      </c>
      <c r="E168" s="199">
        <v>405000</v>
      </c>
      <c r="F168" s="187">
        <v>0</v>
      </c>
      <c r="G168" s="187">
        <v>0</v>
      </c>
      <c r="H168" s="187">
        <v>0</v>
      </c>
      <c r="I168" s="187">
        <v>113</v>
      </c>
      <c r="J168" s="187">
        <v>75</v>
      </c>
      <c r="K168" s="185">
        <v>232200</v>
      </c>
      <c r="L168" s="185">
        <v>405000</v>
      </c>
      <c r="M168" s="185">
        <v>0</v>
      </c>
      <c r="N168" s="185">
        <v>405000</v>
      </c>
      <c r="O168" s="185">
        <v>0</v>
      </c>
      <c r="P168" s="185">
        <v>0</v>
      </c>
      <c r="Q168" s="185">
        <v>0</v>
      </c>
      <c r="R168" s="185">
        <v>0</v>
      </c>
      <c r="S168" s="185">
        <v>0</v>
      </c>
      <c r="T168" s="185">
        <v>0</v>
      </c>
    </row>
    <row r="169" spans="1:20" x14ac:dyDescent="0.3">
      <c r="A169" s="182" t="s">
        <v>4139</v>
      </c>
      <c r="B169" s="188" t="s">
        <v>4553</v>
      </c>
      <c r="C169" s="184" t="s">
        <v>567</v>
      </c>
      <c r="D169" s="199">
        <v>386014</v>
      </c>
      <c r="E169" s="199">
        <v>278000</v>
      </c>
      <c r="F169" s="187">
        <v>0</v>
      </c>
      <c r="G169" s="187">
        <v>0</v>
      </c>
      <c r="H169" s="187">
        <v>47</v>
      </c>
      <c r="I169" s="187">
        <v>42</v>
      </c>
      <c r="J169" s="187">
        <v>50</v>
      </c>
      <c r="K169" s="185">
        <v>129720</v>
      </c>
      <c r="L169" s="185">
        <v>278000</v>
      </c>
      <c r="M169" s="185">
        <v>129720</v>
      </c>
      <c r="N169" s="185">
        <v>278000</v>
      </c>
      <c r="O169" s="185">
        <v>129720</v>
      </c>
      <c r="P169" s="185">
        <v>0</v>
      </c>
      <c r="Q169" s="185">
        <v>129720</v>
      </c>
      <c r="R169" s="185">
        <v>0</v>
      </c>
      <c r="S169" s="185">
        <v>129720</v>
      </c>
      <c r="T169" s="185">
        <v>0</v>
      </c>
    </row>
    <row r="170" spans="1:20" x14ac:dyDescent="0.3">
      <c r="A170" s="182" t="s">
        <v>3259</v>
      </c>
      <c r="B170" s="186" t="s">
        <v>4554</v>
      </c>
      <c r="C170" s="184" t="s">
        <v>151</v>
      </c>
      <c r="D170" s="199">
        <v>506024</v>
      </c>
      <c r="E170" s="199">
        <v>0</v>
      </c>
      <c r="F170" s="187">
        <v>0</v>
      </c>
      <c r="G170" s="187">
        <v>0</v>
      </c>
      <c r="H170" s="187">
        <v>47</v>
      </c>
      <c r="I170" s="187">
        <v>20</v>
      </c>
      <c r="J170" s="187">
        <v>0</v>
      </c>
      <c r="K170" s="185">
        <v>248696</v>
      </c>
      <c r="L170" s="185">
        <v>0</v>
      </c>
      <c r="M170" s="185">
        <v>134616</v>
      </c>
      <c r="N170" s="185">
        <v>0</v>
      </c>
      <c r="O170" s="185">
        <v>134616</v>
      </c>
      <c r="P170" s="185">
        <v>0</v>
      </c>
      <c r="Q170" s="185">
        <v>134616</v>
      </c>
      <c r="R170" s="185">
        <v>0</v>
      </c>
      <c r="S170" s="185">
        <v>134616</v>
      </c>
      <c r="T170" s="185">
        <v>0</v>
      </c>
    </row>
    <row r="171" spans="1:20" x14ac:dyDescent="0.3">
      <c r="A171" s="182" t="s">
        <v>4297</v>
      </c>
      <c r="B171" s="188" t="s">
        <v>4555</v>
      </c>
      <c r="C171" s="184" t="s">
        <v>647</v>
      </c>
      <c r="D171" s="199">
        <v>248400</v>
      </c>
      <c r="E171" s="199">
        <v>216000</v>
      </c>
      <c r="F171" s="187">
        <v>0</v>
      </c>
      <c r="G171" s="187">
        <v>0</v>
      </c>
      <c r="H171" s="187">
        <v>0</v>
      </c>
      <c r="I171" s="187">
        <v>46</v>
      </c>
      <c r="J171" s="187">
        <v>40</v>
      </c>
      <c r="K171" s="185">
        <v>113400</v>
      </c>
      <c r="L171" s="185">
        <v>216000</v>
      </c>
      <c r="M171" s="185">
        <v>0</v>
      </c>
      <c r="N171" s="185">
        <v>216000</v>
      </c>
      <c r="O171" s="185">
        <v>0</v>
      </c>
      <c r="P171" s="185">
        <v>0</v>
      </c>
      <c r="Q171" s="185">
        <v>0</v>
      </c>
      <c r="R171" s="185">
        <v>0</v>
      </c>
      <c r="S171" s="185">
        <v>0</v>
      </c>
      <c r="T171" s="185">
        <v>0</v>
      </c>
    </row>
    <row r="172" spans="1:20" x14ac:dyDescent="0.3">
      <c r="A172" s="182" t="s">
        <v>3833</v>
      </c>
      <c r="B172" s="186" t="s">
        <v>4556</v>
      </c>
      <c r="C172" s="184" t="s">
        <v>414</v>
      </c>
      <c r="D172" s="199">
        <v>66750</v>
      </c>
      <c r="E172" s="199">
        <v>0</v>
      </c>
      <c r="F172" s="187">
        <v>0</v>
      </c>
      <c r="G172" s="187">
        <v>0</v>
      </c>
      <c r="H172" s="187">
        <v>17</v>
      </c>
      <c r="I172" s="187">
        <v>0</v>
      </c>
      <c r="J172" s="187">
        <v>0</v>
      </c>
      <c r="K172" s="185">
        <v>66750</v>
      </c>
      <c r="L172" s="185">
        <v>0</v>
      </c>
      <c r="M172" s="185">
        <v>66750</v>
      </c>
      <c r="N172" s="185">
        <v>0</v>
      </c>
      <c r="O172" s="185">
        <v>66750</v>
      </c>
      <c r="P172" s="185">
        <v>0</v>
      </c>
      <c r="Q172" s="185">
        <v>66750</v>
      </c>
      <c r="R172" s="185">
        <v>0</v>
      </c>
      <c r="S172" s="185">
        <v>66750</v>
      </c>
      <c r="T172" s="185">
        <v>0</v>
      </c>
    </row>
    <row r="173" spans="1:20" x14ac:dyDescent="0.3">
      <c r="A173" s="182" t="s">
        <v>3937</v>
      </c>
      <c r="B173" s="186" t="s">
        <v>4557</v>
      </c>
      <c r="C173" s="184" t="s">
        <v>466</v>
      </c>
      <c r="D173" s="199">
        <v>316780</v>
      </c>
      <c r="E173" s="199">
        <v>0</v>
      </c>
      <c r="F173" s="187">
        <v>0</v>
      </c>
      <c r="G173" s="187">
        <v>0</v>
      </c>
      <c r="H173" s="187">
        <v>16</v>
      </c>
      <c r="I173" s="187">
        <v>20</v>
      </c>
      <c r="J173" s="187">
        <v>0</v>
      </c>
      <c r="K173" s="185">
        <v>316780</v>
      </c>
      <c r="L173" s="185">
        <v>0</v>
      </c>
      <c r="M173" s="185">
        <v>316780</v>
      </c>
      <c r="N173" s="185">
        <v>0</v>
      </c>
      <c r="O173" s="185">
        <v>316780</v>
      </c>
      <c r="P173" s="185">
        <v>0</v>
      </c>
      <c r="Q173" s="185">
        <v>316780</v>
      </c>
      <c r="R173" s="185">
        <v>0</v>
      </c>
      <c r="S173" s="185">
        <v>316780</v>
      </c>
      <c r="T173" s="185">
        <v>0</v>
      </c>
    </row>
    <row r="174" spans="1:20" x14ac:dyDescent="0.3">
      <c r="A174" s="182" t="s">
        <v>3338</v>
      </c>
      <c r="B174" s="186" t="s">
        <v>4558</v>
      </c>
      <c r="C174" s="184" t="s">
        <v>191</v>
      </c>
      <c r="D174" s="199">
        <v>178587</v>
      </c>
      <c r="E174" s="199">
        <v>0</v>
      </c>
      <c r="F174" s="187">
        <v>0</v>
      </c>
      <c r="G174" s="187">
        <v>0</v>
      </c>
      <c r="H174" s="187">
        <v>13</v>
      </c>
      <c r="I174" s="187">
        <v>0</v>
      </c>
      <c r="J174" s="187">
        <v>0</v>
      </c>
      <c r="K174" s="185">
        <v>60827</v>
      </c>
      <c r="L174" s="185">
        <v>0</v>
      </c>
      <c r="M174" s="185">
        <v>60827</v>
      </c>
      <c r="N174" s="185">
        <v>0</v>
      </c>
      <c r="O174" s="185">
        <v>60827</v>
      </c>
      <c r="P174" s="185">
        <v>0</v>
      </c>
      <c r="Q174" s="185">
        <v>60827</v>
      </c>
      <c r="R174" s="185">
        <v>0</v>
      </c>
      <c r="S174" s="185">
        <v>60827</v>
      </c>
      <c r="T174" s="185">
        <v>0</v>
      </c>
    </row>
    <row r="175" spans="1:20" x14ac:dyDescent="0.3">
      <c r="A175" s="182" t="s">
        <v>4156</v>
      </c>
      <c r="B175" s="186" t="s">
        <v>4559</v>
      </c>
      <c r="C175" s="184" t="s">
        <v>576</v>
      </c>
      <c r="D175" s="199">
        <v>170100</v>
      </c>
      <c r="E175" s="199">
        <v>0</v>
      </c>
      <c r="F175" s="187">
        <v>0</v>
      </c>
      <c r="G175" s="187">
        <v>0</v>
      </c>
      <c r="H175" s="187">
        <v>23</v>
      </c>
      <c r="I175" s="187">
        <v>20</v>
      </c>
      <c r="J175" s="187">
        <v>0</v>
      </c>
      <c r="K175" s="185">
        <v>170100</v>
      </c>
      <c r="L175" s="185">
        <v>0</v>
      </c>
      <c r="M175" s="185">
        <v>62100</v>
      </c>
      <c r="N175" s="185">
        <v>0</v>
      </c>
      <c r="O175" s="185">
        <v>62100</v>
      </c>
      <c r="P175" s="185">
        <v>0</v>
      </c>
      <c r="Q175" s="185">
        <v>62100</v>
      </c>
      <c r="R175" s="185">
        <v>0</v>
      </c>
      <c r="S175" s="185">
        <v>62100</v>
      </c>
      <c r="T175" s="185">
        <v>0</v>
      </c>
    </row>
    <row r="176" spans="1:20" x14ac:dyDescent="0.3">
      <c r="A176" s="182" t="s">
        <v>4211</v>
      </c>
      <c r="B176" s="186" t="s">
        <v>4560</v>
      </c>
      <c r="C176" s="184" t="s">
        <v>603</v>
      </c>
      <c r="D176" s="199">
        <v>777583</v>
      </c>
      <c r="E176" s="199">
        <v>0</v>
      </c>
      <c r="F176" s="187">
        <v>0</v>
      </c>
      <c r="G176" s="187">
        <v>0</v>
      </c>
      <c r="H176" s="187">
        <v>42</v>
      </c>
      <c r="I176" s="187">
        <v>52</v>
      </c>
      <c r="J176" s="187">
        <v>0</v>
      </c>
      <c r="K176" s="185">
        <v>545236</v>
      </c>
      <c r="L176" s="185">
        <v>0</v>
      </c>
      <c r="M176" s="185">
        <v>186967</v>
      </c>
      <c r="N176" s="185">
        <v>0</v>
      </c>
      <c r="O176" s="185">
        <v>186967</v>
      </c>
      <c r="P176" s="185">
        <v>0</v>
      </c>
      <c r="Q176" s="185">
        <v>186967</v>
      </c>
      <c r="R176" s="185">
        <v>0</v>
      </c>
      <c r="S176" s="185">
        <v>186967</v>
      </c>
      <c r="T176" s="185">
        <v>0</v>
      </c>
    </row>
    <row r="177" spans="1:20" x14ac:dyDescent="0.3">
      <c r="A177" s="182" t="s">
        <v>3054</v>
      </c>
      <c r="B177" s="186" t="s">
        <v>4561</v>
      </c>
      <c r="C177" s="184" t="s">
        <v>48</v>
      </c>
      <c r="D177" s="199">
        <v>50614</v>
      </c>
      <c r="E177" s="199">
        <v>0</v>
      </c>
      <c r="F177" s="187">
        <v>0</v>
      </c>
      <c r="G177" s="187">
        <v>0</v>
      </c>
      <c r="H177" s="187">
        <v>33</v>
      </c>
      <c r="I177" s="187">
        <v>0</v>
      </c>
      <c r="J177" s="187">
        <v>0</v>
      </c>
      <c r="K177" s="185">
        <v>50614</v>
      </c>
      <c r="L177" s="185">
        <v>0</v>
      </c>
      <c r="M177" s="185">
        <v>50614</v>
      </c>
      <c r="N177" s="185">
        <v>0</v>
      </c>
      <c r="O177" s="185">
        <v>50614</v>
      </c>
      <c r="P177" s="185">
        <v>0</v>
      </c>
      <c r="Q177" s="185">
        <v>50614</v>
      </c>
      <c r="R177" s="185">
        <v>0</v>
      </c>
      <c r="S177" s="185">
        <v>50614</v>
      </c>
      <c r="T177" s="185">
        <v>0</v>
      </c>
    </row>
    <row r="178" spans="1:20" x14ac:dyDescent="0.3">
      <c r="A178" s="182" t="s">
        <v>3126</v>
      </c>
      <c r="B178" s="186" t="s">
        <v>4562</v>
      </c>
      <c r="C178" s="184" t="s">
        <v>83</v>
      </c>
      <c r="D178" s="199">
        <v>2265034</v>
      </c>
      <c r="E178" s="199">
        <v>0</v>
      </c>
      <c r="F178" s="187">
        <v>0</v>
      </c>
      <c r="G178" s="187">
        <v>0</v>
      </c>
      <c r="H178" s="187">
        <v>347</v>
      </c>
      <c r="I178" s="187">
        <v>77</v>
      </c>
      <c r="J178" s="187">
        <v>0</v>
      </c>
      <c r="K178" s="185">
        <v>1746367</v>
      </c>
      <c r="L178" s="185">
        <v>0</v>
      </c>
      <c r="M178" s="185">
        <v>1386068</v>
      </c>
      <c r="N178" s="185">
        <v>0</v>
      </c>
      <c r="O178" s="185">
        <v>1386068</v>
      </c>
      <c r="P178" s="185">
        <v>0</v>
      </c>
      <c r="Q178" s="185">
        <v>1386068</v>
      </c>
      <c r="R178" s="185">
        <v>0</v>
      </c>
      <c r="S178" s="185">
        <v>1386068</v>
      </c>
      <c r="T178" s="185">
        <v>0</v>
      </c>
    </row>
    <row r="179" spans="1:20" x14ac:dyDescent="0.3">
      <c r="A179" s="182" t="s">
        <v>3130</v>
      </c>
      <c r="B179" s="186" t="s">
        <v>4563</v>
      </c>
      <c r="C179" s="184" t="s">
        <v>85</v>
      </c>
      <c r="D179" s="199">
        <v>340155</v>
      </c>
      <c r="E179" s="199">
        <v>0</v>
      </c>
      <c r="F179" s="187">
        <v>0</v>
      </c>
      <c r="G179" s="187">
        <v>0</v>
      </c>
      <c r="H179" s="187">
        <v>33</v>
      </c>
      <c r="I179" s="187">
        <v>20</v>
      </c>
      <c r="J179" s="187">
        <v>0</v>
      </c>
      <c r="K179" s="185">
        <v>340155</v>
      </c>
      <c r="L179" s="185">
        <v>0</v>
      </c>
      <c r="M179" s="185">
        <v>164736</v>
      </c>
      <c r="N179" s="185">
        <v>0</v>
      </c>
      <c r="O179" s="185">
        <v>164736</v>
      </c>
      <c r="P179" s="185">
        <v>0</v>
      </c>
      <c r="Q179" s="185">
        <v>164736</v>
      </c>
      <c r="R179" s="185">
        <v>0</v>
      </c>
      <c r="S179" s="185">
        <v>164736</v>
      </c>
      <c r="T179" s="185">
        <v>0</v>
      </c>
    </row>
    <row r="180" spans="1:20" x14ac:dyDescent="0.3">
      <c r="A180" s="182" t="s">
        <v>3528</v>
      </c>
      <c r="B180" s="186" t="s">
        <v>4564</v>
      </c>
      <c r="C180" s="184" t="s">
        <v>289</v>
      </c>
      <c r="D180" s="199">
        <v>1165948</v>
      </c>
      <c r="E180" s="199">
        <v>0</v>
      </c>
      <c r="F180" s="187">
        <v>0</v>
      </c>
      <c r="G180" s="187">
        <v>0</v>
      </c>
      <c r="H180" s="187">
        <v>215</v>
      </c>
      <c r="I180" s="187">
        <v>82</v>
      </c>
      <c r="J180" s="187">
        <v>0</v>
      </c>
      <c r="K180" s="185">
        <v>1165948</v>
      </c>
      <c r="L180" s="185">
        <v>0</v>
      </c>
      <c r="M180" s="185">
        <v>564510</v>
      </c>
      <c r="N180" s="185">
        <v>0</v>
      </c>
      <c r="O180" s="185">
        <v>564510</v>
      </c>
      <c r="P180" s="185">
        <v>0</v>
      </c>
      <c r="Q180" s="185">
        <v>564510</v>
      </c>
      <c r="R180" s="185">
        <v>0</v>
      </c>
      <c r="S180" s="185">
        <v>564510</v>
      </c>
      <c r="T180" s="185">
        <v>0</v>
      </c>
    </row>
    <row r="181" spans="1:20" x14ac:dyDescent="0.3">
      <c r="A181" s="182" t="s">
        <v>4301</v>
      </c>
      <c r="B181" s="188" t="s">
        <v>4565</v>
      </c>
      <c r="C181" s="184" t="s">
        <v>649</v>
      </c>
      <c r="D181" s="199">
        <v>210667</v>
      </c>
      <c r="E181" s="199">
        <v>156600</v>
      </c>
      <c r="F181" s="187">
        <v>0</v>
      </c>
      <c r="G181" s="187">
        <v>0</v>
      </c>
      <c r="H181" s="187">
        <v>38</v>
      </c>
      <c r="I181" s="187">
        <v>20</v>
      </c>
      <c r="J181" s="187">
        <v>29</v>
      </c>
      <c r="K181" s="185">
        <v>102667</v>
      </c>
      <c r="L181" s="185">
        <v>156600</v>
      </c>
      <c r="M181" s="185">
        <v>102667</v>
      </c>
      <c r="N181" s="185">
        <v>156600</v>
      </c>
      <c r="O181" s="185">
        <v>102667</v>
      </c>
      <c r="P181" s="185">
        <v>0</v>
      </c>
      <c r="Q181" s="185">
        <v>102667</v>
      </c>
      <c r="R181" s="185">
        <v>0</v>
      </c>
      <c r="S181" s="185">
        <v>102667</v>
      </c>
      <c r="T181" s="185">
        <v>0</v>
      </c>
    </row>
    <row r="182" spans="1:20" x14ac:dyDescent="0.3">
      <c r="A182" s="182" t="s">
        <v>4076</v>
      </c>
      <c r="B182" s="188" t="s">
        <v>4566</v>
      </c>
      <c r="C182" s="184" t="s">
        <v>537</v>
      </c>
      <c r="D182" s="199">
        <v>199800</v>
      </c>
      <c r="E182" s="199">
        <v>216000</v>
      </c>
      <c r="F182" s="187">
        <v>0</v>
      </c>
      <c r="G182" s="187">
        <v>0</v>
      </c>
      <c r="H182" s="187">
        <v>0</v>
      </c>
      <c r="I182" s="187">
        <v>37</v>
      </c>
      <c r="J182" s="187">
        <v>40</v>
      </c>
      <c r="K182" s="185">
        <v>0</v>
      </c>
      <c r="L182" s="185">
        <v>216000</v>
      </c>
      <c r="M182" s="185">
        <v>0</v>
      </c>
      <c r="N182" s="185">
        <v>216000</v>
      </c>
      <c r="O182" s="185">
        <v>0</v>
      </c>
      <c r="P182" s="185">
        <v>0</v>
      </c>
      <c r="Q182" s="185">
        <v>0</v>
      </c>
      <c r="R182" s="185">
        <v>0</v>
      </c>
      <c r="S182" s="185">
        <v>0</v>
      </c>
      <c r="T182" s="185">
        <v>0</v>
      </c>
    </row>
    <row r="183" spans="1:20" x14ac:dyDescent="0.3">
      <c r="A183" s="182" t="s">
        <v>3263</v>
      </c>
      <c r="B183" s="186" t="s">
        <v>4567</v>
      </c>
      <c r="C183" s="184" t="s">
        <v>153</v>
      </c>
      <c r="D183" s="199">
        <v>524681</v>
      </c>
      <c r="E183" s="199">
        <v>0</v>
      </c>
      <c r="F183" s="187">
        <v>0</v>
      </c>
      <c r="G183" s="187">
        <v>0</v>
      </c>
      <c r="H183" s="187">
        <v>62</v>
      </c>
      <c r="I183" s="187">
        <v>45</v>
      </c>
      <c r="J183" s="187">
        <v>0</v>
      </c>
      <c r="K183" s="185">
        <v>524681</v>
      </c>
      <c r="L183" s="185">
        <v>0</v>
      </c>
      <c r="M183" s="185">
        <v>213767</v>
      </c>
      <c r="N183" s="185">
        <v>0</v>
      </c>
      <c r="O183" s="185">
        <v>213767</v>
      </c>
      <c r="P183" s="185">
        <v>0</v>
      </c>
      <c r="Q183" s="185">
        <v>213767</v>
      </c>
      <c r="R183" s="185">
        <v>0</v>
      </c>
      <c r="S183" s="185">
        <v>213767</v>
      </c>
      <c r="T183" s="185">
        <v>0</v>
      </c>
    </row>
    <row r="184" spans="1:20" x14ac:dyDescent="0.3">
      <c r="A184" s="182" t="s">
        <v>3729</v>
      </c>
      <c r="B184" s="188" t="s">
        <v>4568</v>
      </c>
      <c r="C184" s="184" t="s">
        <v>360</v>
      </c>
      <c r="D184" s="199">
        <v>156864</v>
      </c>
      <c r="E184" s="199">
        <v>128320</v>
      </c>
      <c r="F184" s="187">
        <v>0</v>
      </c>
      <c r="G184" s="187">
        <v>0</v>
      </c>
      <c r="H184" s="187">
        <v>0</v>
      </c>
      <c r="I184" s="187">
        <v>20</v>
      </c>
      <c r="J184" s="187">
        <v>20</v>
      </c>
      <c r="K184" s="185">
        <v>0</v>
      </c>
      <c r="L184" s="185">
        <v>128320</v>
      </c>
      <c r="M184" s="185">
        <v>0</v>
      </c>
      <c r="N184" s="185">
        <v>128320</v>
      </c>
      <c r="O184" s="185">
        <v>0</v>
      </c>
      <c r="P184" s="185">
        <v>0</v>
      </c>
      <c r="Q184" s="185">
        <v>0</v>
      </c>
      <c r="R184" s="185">
        <v>0</v>
      </c>
      <c r="S184" s="185">
        <v>0</v>
      </c>
      <c r="T184" s="185">
        <v>0</v>
      </c>
    </row>
    <row r="185" spans="1:20" x14ac:dyDescent="0.3">
      <c r="A185" s="182" t="s">
        <v>3471</v>
      </c>
      <c r="B185" s="188" t="s">
        <v>4569</v>
      </c>
      <c r="C185" s="184" t="s">
        <v>259</v>
      </c>
      <c r="D185" s="199">
        <v>1359000</v>
      </c>
      <c r="E185" s="199">
        <v>448200</v>
      </c>
      <c r="F185" s="187">
        <v>0</v>
      </c>
      <c r="G185" s="187">
        <v>0</v>
      </c>
      <c r="H185" s="187">
        <v>0</v>
      </c>
      <c r="I185" s="187">
        <v>185</v>
      </c>
      <c r="J185" s="187">
        <v>83</v>
      </c>
      <c r="K185" s="185">
        <v>635400</v>
      </c>
      <c r="L185" s="185">
        <v>448200</v>
      </c>
      <c r="M185" s="185">
        <v>360000</v>
      </c>
      <c r="N185" s="185">
        <v>448200</v>
      </c>
      <c r="O185" s="185">
        <v>360000</v>
      </c>
      <c r="P185" s="185">
        <v>0</v>
      </c>
      <c r="Q185" s="185">
        <v>360000</v>
      </c>
      <c r="R185" s="185">
        <v>0</v>
      </c>
      <c r="S185" s="185">
        <v>360000</v>
      </c>
      <c r="T185" s="185">
        <v>0</v>
      </c>
    </row>
    <row r="186" spans="1:20" x14ac:dyDescent="0.3">
      <c r="A186" s="182" t="s">
        <v>3106</v>
      </c>
      <c r="B186" s="186" t="s">
        <v>4570</v>
      </c>
      <c r="C186" s="184" t="s">
        <v>73</v>
      </c>
      <c r="D186" s="199">
        <v>381712</v>
      </c>
      <c r="E186" s="199">
        <v>0</v>
      </c>
      <c r="F186" s="187">
        <v>0</v>
      </c>
      <c r="G186" s="187">
        <v>0</v>
      </c>
      <c r="H186" s="187">
        <v>38</v>
      </c>
      <c r="I186" s="187">
        <v>21</v>
      </c>
      <c r="J186" s="187">
        <v>0</v>
      </c>
      <c r="K186" s="185">
        <v>381712</v>
      </c>
      <c r="L186" s="185">
        <v>0</v>
      </c>
      <c r="M186" s="185">
        <v>155082</v>
      </c>
      <c r="N186" s="185">
        <v>0</v>
      </c>
      <c r="O186" s="185">
        <v>155082</v>
      </c>
      <c r="P186" s="185">
        <v>0</v>
      </c>
      <c r="Q186" s="185">
        <v>155082</v>
      </c>
      <c r="R186" s="185">
        <v>0</v>
      </c>
      <c r="S186" s="185">
        <v>155082</v>
      </c>
      <c r="T186" s="185">
        <v>0</v>
      </c>
    </row>
    <row r="187" spans="1:20" x14ac:dyDescent="0.3">
      <c r="A187" s="182" t="s">
        <v>4154</v>
      </c>
      <c r="B187" s="188" t="s">
        <v>4571</v>
      </c>
      <c r="C187" s="184" t="s">
        <v>575</v>
      </c>
      <c r="D187" s="199">
        <v>418137</v>
      </c>
      <c r="E187" s="199">
        <v>561792</v>
      </c>
      <c r="F187" s="187">
        <v>0</v>
      </c>
      <c r="G187" s="187">
        <v>0</v>
      </c>
      <c r="H187" s="187">
        <v>29</v>
      </c>
      <c r="I187" s="187">
        <v>20</v>
      </c>
      <c r="J187" s="187">
        <v>44</v>
      </c>
      <c r="K187" s="185">
        <v>418137</v>
      </c>
      <c r="L187" s="185">
        <v>561792</v>
      </c>
      <c r="M187" s="185">
        <v>145087</v>
      </c>
      <c r="N187" s="185">
        <v>561792</v>
      </c>
      <c r="O187" s="185">
        <v>145087</v>
      </c>
      <c r="P187" s="185">
        <v>0</v>
      </c>
      <c r="Q187" s="185">
        <v>145087</v>
      </c>
      <c r="R187" s="185">
        <v>0</v>
      </c>
      <c r="S187" s="185">
        <v>145087</v>
      </c>
      <c r="T187" s="185">
        <v>0</v>
      </c>
    </row>
    <row r="188" spans="1:20" x14ac:dyDescent="0.3">
      <c r="A188" s="182" t="s">
        <v>3602</v>
      </c>
      <c r="B188" s="186" t="s">
        <v>4572</v>
      </c>
      <c r="C188" s="184" t="s">
        <v>327</v>
      </c>
      <c r="D188" s="199">
        <v>905194</v>
      </c>
      <c r="E188" s="199">
        <v>360000</v>
      </c>
      <c r="F188" s="187">
        <v>0</v>
      </c>
      <c r="G188" s="187">
        <v>0</v>
      </c>
      <c r="H188" s="187">
        <v>163</v>
      </c>
      <c r="I188" s="187">
        <v>90</v>
      </c>
      <c r="J188" s="187">
        <v>0</v>
      </c>
      <c r="K188" s="185">
        <v>905194</v>
      </c>
      <c r="L188" s="185">
        <v>360000</v>
      </c>
      <c r="M188" s="185">
        <v>419194</v>
      </c>
      <c r="N188" s="185">
        <v>360000</v>
      </c>
      <c r="O188" s="185">
        <v>419194</v>
      </c>
      <c r="P188" s="185">
        <v>0</v>
      </c>
      <c r="Q188" s="185">
        <v>419194</v>
      </c>
      <c r="R188" s="185">
        <v>0</v>
      </c>
      <c r="S188" s="185">
        <v>419194</v>
      </c>
      <c r="T188" s="185">
        <v>0</v>
      </c>
    </row>
    <row r="189" spans="1:20" x14ac:dyDescent="0.3">
      <c r="A189" s="182" t="s">
        <v>3739</v>
      </c>
      <c r="B189" s="188" t="s">
        <v>4573</v>
      </c>
      <c r="C189" s="184" t="s">
        <v>365</v>
      </c>
      <c r="D189" s="199">
        <v>874800</v>
      </c>
      <c r="E189" s="199">
        <v>453600</v>
      </c>
      <c r="F189" s="187">
        <v>0</v>
      </c>
      <c r="G189" s="187">
        <v>0</v>
      </c>
      <c r="H189" s="187">
        <v>0</v>
      </c>
      <c r="I189" s="187">
        <v>162</v>
      </c>
      <c r="J189" s="187">
        <v>84</v>
      </c>
      <c r="K189" s="185">
        <v>259200</v>
      </c>
      <c r="L189" s="185">
        <v>453600</v>
      </c>
      <c r="M189" s="185">
        <v>0</v>
      </c>
      <c r="N189" s="185">
        <v>453600</v>
      </c>
      <c r="O189" s="185">
        <v>0</v>
      </c>
      <c r="P189" s="185">
        <v>0</v>
      </c>
      <c r="Q189" s="185">
        <v>0</v>
      </c>
      <c r="R189" s="185">
        <v>0</v>
      </c>
      <c r="S189" s="185">
        <v>0</v>
      </c>
      <c r="T189" s="185">
        <v>0</v>
      </c>
    </row>
    <row r="190" spans="1:20" x14ac:dyDescent="0.3">
      <c r="A190" s="182" t="s">
        <v>3016</v>
      </c>
      <c r="B190" s="186" t="s">
        <v>4574</v>
      </c>
      <c r="C190" s="184" t="s">
        <v>28</v>
      </c>
      <c r="D190" s="199">
        <v>587390</v>
      </c>
      <c r="E190" s="199">
        <v>0</v>
      </c>
      <c r="F190" s="187">
        <v>36</v>
      </c>
      <c r="G190" s="187">
        <v>0</v>
      </c>
      <c r="H190" s="187">
        <v>17</v>
      </c>
      <c r="I190" s="187">
        <v>20</v>
      </c>
      <c r="J190" s="187">
        <v>0</v>
      </c>
      <c r="K190" s="185">
        <v>587390</v>
      </c>
      <c r="L190" s="185">
        <v>0</v>
      </c>
      <c r="M190" s="185">
        <v>313336</v>
      </c>
      <c r="N190" s="185">
        <v>0</v>
      </c>
      <c r="O190" s="185">
        <v>313336</v>
      </c>
      <c r="P190" s="185">
        <v>0</v>
      </c>
      <c r="Q190" s="185">
        <v>313336</v>
      </c>
      <c r="R190" s="185">
        <v>0</v>
      </c>
      <c r="S190" s="185">
        <v>313336</v>
      </c>
      <c r="T190" s="185">
        <v>0</v>
      </c>
    </row>
    <row r="191" spans="1:20" x14ac:dyDescent="0.3">
      <c r="A191" s="182" t="s">
        <v>4147</v>
      </c>
      <c r="B191" s="186" t="s">
        <v>4575</v>
      </c>
      <c r="C191" s="184" t="s">
        <v>571</v>
      </c>
      <c r="D191" s="199">
        <v>5400</v>
      </c>
      <c r="E191" s="199">
        <v>0</v>
      </c>
      <c r="F191" s="187">
        <v>0</v>
      </c>
      <c r="G191" s="187">
        <v>0</v>
      </c>
      <c r="H191" s="187">
        <v>2</v>
      </c>
      <c r="I191" s="187">
        <v>0</v>
      </c>
      <c r="J191" s="187">
        <v>0</v>
      </c>
      <c r="K191" s="185">
        <v>5400</v>
      </c>
      <c r="L191" s="185">
        <v>0</v>
      </c>
      <c r="M191" s="185">
        <v>5400</v>
      </c>
      <c r="N191" s="185">
        <v>0</v>
      </c>
      <c r="O191" s="185">
        <v>5400</v>
      </c>
      <c r="P191" s="185">
        <v>0</v>
      </c>
      <c r="Q191" s="185">
        <v>5400</v>
      </c>
      <c r="R191" s="185">
        <v>0</v>
      </c>
      <c r="S191" s="185">
        <v>5400</v>
      </c>
      <c r="T191" s="185">
        <v>0</v>
      </c>
    </row>
    <row r="192" spans="1:20" x14ac:dyDescent="0.3">
      <c r="A192" s="182" t="s">
        <v>3540</v>
      </c>
      <c r="B192" s="188" t="s">
        <v>4576</v>
      </c>
      <c r="C192" s="184" t="s">
        <v>295</v>
      </c>
      <c r="D192" s="199">
        <v>683400</v>
      </c>
      <c r="E192" s="199">
        <v>410400</v>
      </c>
      <c r="F192" s="187">
        <v>0</v>
      </c>
      <c r="G192" s="187">
        <v>0</v>
      </c>
      <c r="H192" s="187">
        <v>0</v>
      </c>
      <c r="I192" s="187">
        <v>71</v>
      </c>
      <c r="J192" s="187">
        <v>76</v>
      </c>
      <c r="K192" s="185">
        <v>124200</v>
      </c>
      <c r="L192" s="185">
        <v>410400</v>
      </c>
      <c r="M192" s="185">
        <v>0</v>
      </c>
      <c r="N192" s="185">
        <v>410400</v>
      </c>
      <c r="O192" s="185">
        <v>0</v>
      </c>
      <c r="P192" s="185">
        <v>0</v>
      </c>
      <c r="Q192" s="185">
        <v>0</v>
      </c>
      <c r="R192" s="185">
        <v>0</v>
      </c>
      <c r="S192" s="185">
        <v>0</v>
      </c>
      <c r="T192" s="185">
        <v>0</v>
      </c>
    </row>
    <row r="193" spans="1:20" x14ac:dyDescent="0.3">
      <c r="A193" s="182" t="s">
        <v>3802</v>
      </c>
      <c r="B193" s="190" t="s">
        <v>4577</v>
      </c>
      <c r="C193" s="191" t="s">
        <v>398</v>
      </c>
      <c r="D193" s="199">
        <v>302840</v>
      </c>
      <c r="E193" s="199">
        <v>0</v>
      </c>
      <c r="F193" s="187">
        <v>0</v>
      </c>
      <c r="G193" s="187">
        <v>0</v>
      </c>
      <c r="H193" s="187">
        <v>0</v>
      </c>
      <c r="I193" s="187">
        <v>20</v>
      </c>
      <c r="J193" s="187">
        <v>0</v>
      </c>
      <c r="K193" s="185">
        <v>176903</v>
      </c>
      <c r="L193" s="185">
        <v>0</v>
      </c>
      <c r="M193" s="185">
        <v>176903</v>
      </c>
      <c r="N193" s="185">
        <v>0</v>
      </c>
      <c r="O193" s="185">
        <v>176903</v>
      </c>
      <c r="P193" s="185">
        <v>0</v>
      </c>
      <c r="Q193" s="185">
        <v>176903</v>
      </c>
      <c r="R193" s="185">
        <v>0</v>
      </c>
      <c r="S193" s="185">
        <v>176903</v>
      </c>
      <c r="T193" s="185">
        <v>0</v>
      </c>
    </row>
    <row r="194" spans="1:20" x14ac:dyDescent="0.3">
      <c r="A194" s="182" t="s">
        <v>3491</v>
      </c>
      <c r="B194" s="186" t="s">
        <v>4578</v>
      </c>
      <c r="C194" s="184" t="s">
        <v>270</v>
      </c>
      <c r="D194" s="199">
        <v>390003</v>
      </c>
      <c r="E194" s="199">
        <v>180000</v>
      </c>
      <c r="F194" s="187">
        <v>0</v>
      </c>
      <c r="G194" s="187">
        <v>0</v>
      </c>
      <c r="H194" s="187">
        <v>5</v>
      </c>
      <c r="I194" s="187">
        <v>49</v>
      </c>
      <c r="J194" s="187">
        <v>0</v>
      </c>
      <c r="K194" s="185">
        <v>390003</v>
      </c>
      <c r="L194" s="185">
        <v>180000</v>
      </c>
      <c r="M194" s="185">
        <v>390003</v>
      </c>
      <c r="N194" s="185">
        <v>180000</v>
      </c>
      <c r="O194" s="185">
        <v>390003</v>
      </c>
      <c r="P194" s="185">
        <v>0</v>
      </c>
      <c r="Q194" s="185">
        <v>390003</v>
      </c>
      <c r="R194" s="185">
        <v>0</v>
      </c>
      <c r="S194" s="185">
        <v>390003</v>
      </c>
      <c r="T194" s="185">
        <v>0</v>
      </c>
    </row>
    <row r="195" spans="1:20" x14ac:dyDescent="0.3">
      <c r="A195" s="182" t="s">
        <v>3110</v>
      </c>
      <c r="B195" s="186" t="s">
        <v>4579</v>
      </c>
      <c r="C195" s="184" t="s">
        <v>75</v>
      </c>
      <c r="D195" s="199">
        <v>193378</v>
      </c>
      <c r="E195" s="199">
        <v>0</v>
      </c>
      <c r="F195" s="187">
        <v>0</v>
      </c>
      <c r="G195" s="187">
        <v>0</v>
      </c>
      <c r="H195" s="187">
        <v>0</v>
      </c>
      <c r="I195" s="187">
        <v>24</v>
      </c>
      <c r="J195" s="187">
        <v>0</v>
      </c>
      <c r="K195" s="185">
        <v>193378</v>
      </c>
      <c r="L195" s="185">
        <v>0</v>
      </c>
      <c r="M195" s="185">
        <v>193378</v>
      </c>
      <c r="N195" s="185">
        <v>0</v>
      </c>
      <c r="O195" s="185">
        <v>193378</v>
      </c>
      <c r="P195" s="185">
        <v>0</v>
      </c>
      <c r="Q195" s="185">
        <v>193378</v>
      </c>
      <c r="R195" s="185">
        <v>0</v>
      </c>
      <c r="S195" s="185">
        <v>193378</v>
      </c>
      <c r="T195" s="185">
        <v>0</v>
      </c>
    </row>
    <row r="196" spans="1:20" x14ac:dyDescent="0.3">
      <c r="A196" s="182" t="s">
        <v>4232</v>
      </c>
      <c r="B196" s="186" t="s">
        <v>4580</v>
      </c>
      <c r="C196" s="184" t="s">
        <v>614</v>
      </c>
      <c r="D196" s="199">
        <v>59347</v>
      </c>
      <c r="E196" s="199">
        <v>0</v>
      </c>
      <c r="F196" s="187">
        <v>0</v>
      </c>
      <c r="G196" s="187">
        <v>0</v>
      </c>
      <c r="H196" s="187">
        <v>19</v>
      </c>
      <c r="I196" s="187">
        <v>0</v>
      </c>
      <c r="J196" s="187">
        <v>0</v>
      </c>
      <c r="K196" s="185">
        <v>59347</v>
      </c>
      <c r="L196" s="185">
        <v>0</v>
      </c>
      <c r="M196" s="185">
        <v>59347</v>
      </c>
      <c r="N196" s="185">
        <v>0</v>
      </c>
      <c r="O196" s="185">
        <v>59347</v>
      </c>
      <c r="P196" s="185">
        <v>0</v>
      </c>
      <c r="Q196" s="185">
        <v>59347</v>
      </c>
      <c r="R196" s="185">
        <v>0</v>
      </c>
      <c r="S196" s="185">
        <v>59347</v>
      </c>
      <c r="T196" s="185">
        <v>0</v>
      </c>
    </row>
    <row r="197" spans="1:20" x14ac:dyDescent="0.3">
      <c r="A197" s="182" t="s">
        <v>4234</v>
      </c>
      <c r="B197" s="186" t="s">
        <v>4581</v>
      </c>
      <c r="C197" s="184" t="s">
        <v>615</v>
      </c>
      <c r="D197" s="199">
        <v>103164</v>
      </c>
      <c r="E197" s="199">
        <v>0</v>
      </c>
      <c r="F197" s="187">
        <v>0</v>
      </c>
      <c r="G197" s="187">
        <v>0</v>
      </c>
      <c r="H197" s="187">
        <v>22</v>
      </c>
      <c r="I197" s="187">
        <v>0</v>
      </c>
      <c r="J197" s="187">
        <v>0</v>
      </c>
      <c r="K197" s="185">
        <v>103164</v>
      </c>
      <c r="L197" s="185">
        <v>0</v>
      </c>
      <c r="M197" s="185">
        <v>103164</v>
      </c>
      <c r="N197" s="185">
        <v>0</v>
      </c>
      <c r="O197" s="185">
        <v>103164</v>
      </c>
      <c r="P197" s="185">
        <v>0</v>
      </c>
      <c r="Q197" s="185">
        <v>103164</v>
      </c>
      <c r="R197" s="185">
        <v>0</v>
      </c>
      <c r="S197" s="185">
        <v>103164</v>
      </c>
      <c r="T197" s="185">
        <v>0</v>
      </c>
    </row>
    <row r="198" spans="1:20" x14ac:dyDescent="0.3">
      <c r="A198" s="182" t="s">
        <v>3493</v>
      </c>
      <c r="B198" s="186" t="s">
        <v>4582</v>
      </c>
      <c r="C198" s="184" t="s">
        <v>271</v>
      </c>
      <c r="D198" s="199">
        <v>430702</v>
      </c>
      <c r="E198" s="199">
        <v>0</v>
      </c>
      <c r="F198" s="187">
        <v>0</v>
      </c>
      <c r="G198" s="187">
        <v>0</v>
      </c>
      <c r="H198" s="187">
        <v>20</v>
      </c>
      <c r="I198" s="187">
        <v>0</v>
      </c>
      <c r="J198" s="187">
        <v>0</v>
      </c>
      <c r="K198" s="185">
        <v>430702</v>
      </c>
      <c r="L198" s="185">
        <v>0</v>
      </c>
      <c r="M198" s="185">
        <v>430702</v>
      </c>
      <c r="N198" s="185">
        <v>0</v>
      </c>
      <c r="O198" s="185">
        <v>430702</v>
      </c>
      <c r="P198" s="185">
        <v>0</v>
      </c>
      <c r="Q198" s="185">
        <v>430702</v>
      </c>
      <c r="R198" s="185">
        <v>0</v>
      </c>
      <c r="S198" s="185">
        <v>430702</v>
      </c>
      <c r="T198" s="185">
        <v>0</v>
      </c>
    </row>
    <row r="199" spans="1:20" x14ac:dyDescent="0.3">
      <c r="A199" s="182" t="s">
        <v>3370</v>
      </c>
      <c r="B199" s="188" t="s">
        <v>4583</v>
      </c>
      <c r="C199" s="184" t="s">
        <v>207</v>
      </c>
      <c r="D199" s="199">
        <v>111626</v>
      </c>
      <c r="E199" s="199">
        <v>141940</v>
      </c>
      <c r="F199" s="187">
        <v>0</v>
      </c>
      <c r="G199" s="187">
        <v>0</v>
      </c>
      <c r="H199" s="187">
        <v>32</v>
      </c>
      <c r="I199" s="187">
        <v>0</v>
      </c>
      <c r="J199" s="187">
        <v>20</v>
      </c>
      <c r="K199" s="185">
        <v>111626</v>
      </c>
      <c r="L199" s="185">
        <v>141940</v>
      </c>
      <c r="M199" s="185">
        <v>111626</v>
      </c>
      <c r="N199" s="185">
        <v>141940</v>
      </c>
      <c r="O199" s="185">
        <v>111626</v>
      </c>
      <c r="P199" s="185">
        <v>0</v>
      </c>
      <c r="Q199" s="185">
        <v>111626</v>
      </c>
      <c r="R199" s="185">
        <v>0</v>
      </c>
      <c r="S199" s="185">
        <v>111626</v>
      </c>
      <c r="T199" s="185">
        <v>0</v>
      </c>
    </row>
    <row r="200" spans="1:20" x14ac:dyDescent="0.3">
      <c r="A200" s="182" t="s">
        <v>3192</v>
      </c>
      <c r="B200" s="186" t="s">
        <v>4584</v>
      </c>
      <c r="C200" s="184" t="s">
        <v>117</v>
      </c>
      <c r="D200" s="199">
        <v>34623</v>
      </c>
      <c r="E200" s="199">
        <v>0</v>
      </c>
      <c r="F200" s="187">
        <v>0</v>
      </c>
      <c r="G200" s="187">
        <v>0</v>
      </c>
      <c r="H200" s="187">
        <v>10</v>
      </c>
      <c r="I200" s="187">
        <v>0</v>
      </c>
      <c r="J200" s="187">
        <v>0</v>
      </c>
      <c r="K200" s="185">
        <v>34623</v>
      </c>
      <c r="L200" s="185">
        <v>0</v>
      </c>
      <c r="M200" s="185">
        <v>34623</v>
      </c>
      <c r="N200" s="185">
        <v>0</v>
      </c>
      <c r="O200" s="185">
        <v>34623</v>
      </c>
      <c r="P200" s="185">
        <v>0</v>
      </c>
      <c r="Q200" s="185">
        <v>34623</v>
      </c>
      <c r="R200" s="185">
        <v>0</v>
      </c>
      <c r="S200" s="185">
        <v>34623</v>
      </c>
      <c r="T200" s="185">
        <v>0</v>
      </c>
    </row>
    <row r="201" spans="1:20" x14ac:dyDescent="0.3">
      <c r="A201" s="182" t="s">
        <v>3530</v>
      </c>
      <c r="B201" s="188" t="s">
        <v>4585</v>
      </c>
      <c r="C201" s="184" t="s">
        <v>290</v>
      </c>
      <c r="D201" s="199">
        <v>526000</v>
      </c>
      <c r="E201" s="199">
        <v>405000</v>
      </c>
      <c r="F201" s="187">
        <v>0</v>
      </c>
      <c r="G201" s="187">
        <v>0</v>
      </c>
      <c r="H201" s="187">
        <v>0</v>
      </c>
      <c r="I201" s="187">
        <v>49</v>
      </c>
      <c r="J201" s="187">
        <v>75</v>
      </c>
      <c r="K201" s="185">
        <v>264600</v>
      </c>
      <c r="L201" s="185">
        <v>405000</v>
      </c>
      <c r="M201" s="185">
        <v>0</v>
      </c>
      <c r="N201" s="185">
        <v>405000</v>
      </c>
      <c r="O201" s="185">
        <v>0</v>
      </c>
      <c r="P201" s="185">
        <v>0</v>
      </c>
      <c r="Q201" s="185">
        <v>0</v>
      </c>
      <c r="R201" s="185">
        <v>0</v>
      </c>
      <c r="S201" s="185">
        <v>0</v>
      </c>
      <c r="T201" s="185">
        <v>0</v>
      </c>
    </row>
    <row r="202" spans="1:20" x14ac:dyDescent="0.3">
      <c r="A202" s="182" t="s">
        <v>3056</v>
      </c>
      <c r="B202" s="186" t="s">
        <v>4586</v>
      </c>
      <c r="C202" s="184" t="s">
        <v>49</v>
      </c>
      <c r="D202" s="199">
        <v>426451</v>
      </c>
      <c r="E202" s="199">
        <v>0</v>
      </c>
      <c r="F202" s="187">
        <v>0</v>
      </c>
      <c r="G202" s="187">
        <v>0</v>
      </c>
      <c r="H202" s="187">
        <v>29</v>
      </c>
      <c r="I202" s="187">
        <v>0</v>
      </c>
      <c r="J202" s="187">
        <v>0</v>
      </c>
      <c r="K202" s="185">
        <v>426451</v>
      </c>
      <c r="L202" s="185">
        <v>0</v>
      </c>
      <c r="M202" s="185">
        <v>426451</v>
      </c>
      <c r="N202" s="185">
        <v>0</v>
      </c>
      <c r="O202" s="185">
        <v>426451</v>
      </c>
      <c r="P202" s="185">
        <v>0</v>
      </c>
      <c r="Q202" s="185">
        <v>426451</v>
      </c>
      <c r="R202" s="185">
        <v>0</v>
      </c>
      <c r="S202" s="185">
        <v>426451</v>
      </c>
      <c r="T202" s="185">
        <v>0</v>
      </c>
    </row>
    <row r="203" spans="1:20" x14ac:dyDescent="0.3">
      <c r="A203" s="182" t="s">
        <v>3116</v>
      </c>
      <c r="B203" s="186" t="s">
        <v>4587</v>
      </c>
      <c r="C203" s="184" t="s">
        <v>78</v>
      </c>
      <c r="D203" s="199">
        <v>302479</v>
      </c>
      <c r="E203" s="199">
        <v>0</v>
      </c>
      <c r="F203" s="187">
        <v>0</v>
      </c>
      <c r="G203" s="187">
        <v>0</v>
      </c>
      <c r="H203" s="187">
        <v>47</v>
      </c>
      <c r="I203" s="187">
        <v>27</v>
      </c>
      <c r="J203" s="187">
        <v>0</v>
      </c>
      <c r="K203" s="185">
        <v>302479</v>
      </c>
      <c r="L203" s="185">
        <v>0</v>
      </c>
      <c r="M203" s="185">
        <v>136560</v>
      </c>
      <c r="N203" s="185">
        <v>0</v>
      </c>
      <c r="O203" s="185">
        <v>136560</v>
      </c>
      <c r="P203" s="185">
        <v>0</v>
      </c>
      <c r="Q203" s="185">
        <v>136560</v>
      </c>
      <c r="R203" s="185">
        <v>0</v>
      </c>
      <c r="S203" s="185">
        <v>136560</v>
      </c>
      <c r="T203" s="185">
        <v>0</v>
      </c>
    </row>
    <row r="204" spans="1:20" x14ac:dyDescent="0.3">
      <c r="A204" s="182" t="s">
        <v>3514</v>
      </c>
      <c r="B204" s="186" t="s">
        <v>4588</v>
      </c>
      <c r="C204" s="184" t="s">
        <v>282</v>
      </c>
      <c r="D204" s="199">
        <v>3057957</v>
      </c>
      <c r="E204" s="199">
        <v>0</v>
      </c>
      <c r="F204" s="187">
        <v>0</v>
      </c>
      <c r="G204" s="187">
        <v>0</v>
      </c>
      <c r="H204" s="187">
        <v>213</v>
      </c>
      <c r="I204" s="187">
        <v>153</v>
      </c>
      <c r="J204" s="187">
        <v>0</v>
      </c>
      <c r="K204" s="185">
        <v>1827589</v>
      </c>
      <c r="L204" s="185">
        <v>0</v>
      </c>
      <c r="M204" s="185">
        <v>1827589</v>
      </c>
      <c r="N204" s="185">
        <v>0</v>
      </c>
      <c r="O204" s="185">
        <v>1827589</v>
      </c>
      <c r="P204" s="185">
        <v>0</v>
      </c>
      <c r="Q204" s="185">
        <v>1827589</v>
      </c>
      <c r="R204" s="185">
        <v>0</v>
      </c>
      <c r="S204" s="185">
        <v>1080418</v>
      </c>
      <c r="T204" s="185">
        <v>0</v>
      </c>
    </row>
    <row r="205" spans="1:20" x14ac:dyDescent="0.3">
      <c r="A205" s="182" t="s">
        <v>3092</v>
      </c>
      <c r="B205" s="186" t="s">
        <v>4589</v>
      </c>
      <c r="C205" s="184" t="s">
        <v>66</v>
      </c>
      <c r="D205" s="199">
        <v>301615</v>
      </c>
      <c r="E205" s="199">
        <v>180000</v>
      </c>
      <c r="F205" s="187">
        <v>0</v>
      </c>
      <c r="G205" s="187">
        <v>0</v>
      </c>
      <c r="H205" s="187">
        <v>17</v>
      </c>
      <c r="I205" s="187">
        <v>20</v>
      </c>
      <c r="J205" s="187">
        <v>0</v>
      </c>
      <c r="K205" s="185">
        <v>301615</v>
      </c>
      <c r="L205" s="185">
        <v>180000</v>
      </c>
      <c r="M205" s="185">
        <v>76768</v>
      </c>
      <c r="N205" s="185">
        <v>180000</v>
      </c>
      <c r="O205" s="185">
        <v>76768</v>
      </c>
      <c r="P205" s="185">
        <v>0</v>
      </c>
      <c r="Q205" s="185">
        <v>76768</v>
      </c>
      <c r="R205" s="185">
        <v>0</v>
      </c>
      <c r="S205" s="185">
        <v>76768</v>
      </c>
      <c r="T205" s="185">
        <v>0</v>
      </c>
    </row>
    <row r="206" spans="1:20" x14ac:dyDescent="0.3">
      <c r="A206" s="182" t="s">
        <v>3014</v>
      </c>
      <c r="B206" s="186" t="s">
        <v>4590</v>
      </c>
      <c r="C206" s="184" t="s">
        <v>27</v>
      </c>
      <c r="D206" s="199">
        <v>109929</v>
      </c>
      <c r="E206" s="199">
        <v>0</v>
      </c>
      <c r="F206" s="187">
        <v>0</v>
      </c>
      <c r="G206" s="187">
        <v>0</v>
      </c>
      <c r="H206" s="187">
        <v>18</v>
      </c>
      <c r="I206" s="187">
        <v>0</v>
      </c>
      <c r="J206" s="187">
        <v>0</v>
      </c>
      <c r="K206" s="185">
        <v>109929</v>
      </c>
      <c r="L206" s="185">
        <v>0</v>
      </c>
      <c r="M206" s="185">
        <v>109929</v>
      </c>
      <c r="N206" s="185">
        <v>0</v>
      </c>
      <c r="O206" s="185">
        <v>109929</v>
      </c>
      <c r="P206" s="185">
        <v>0</v>
      </c>
      <c r="Q206" s="185">
        <v>109929</v>
      </c>
      <c r="R206" s="185">
        <v>0</v>
      </c>
      <c r="S206" s="185">
        <v>109929</v>
      </c>
      <c r="T206" s="185">
        <v>0</v>
      </c>
    </row>
    <row r="207" spans="1:20" x14ac:dyDescent="0.3">
      <c r="A207" s="182" t="s">
        <v>3269</v>
      </c>
      <c r="B207" s="188" t="s">
        <v>4591</v>
      </c>
      <c r="C207" s="184" t="s">
        <v>156</v>
      </c>
      <c r="D207" s="199">
        <v>680177</v>
      </c>
      <c r="E207" s="199">
        <v>360360</v>
      </c>
      <c r="F207" s="187">
        <v>0</v>
      </c>
      <c r="G207" s="187">
        <v>0</v>
      </c>
      <c r="H207" s="187">
        <v>144</v>
      </c>
      <c r="I207" s="187">
        <v>51</v>
      </c>
      <c r="J207" s="187">
        <v>65</v>
      </c>
      <c r="K207" s="185">
        <v>507569</v>
      </c>
      <c r="L207" s="185">
        <v>360360</v>
      </c>
      <c r="M207" s="185">
        <v>396689</v>
      </c>
      <c r="N207" s="185">
        <v>360360</v>
      </c>
      <c r="O207" s="185">
        <v>396689</v>
      </c>
      <c r="P207" s="185">
        <v>0</v>
      </c>
      <c r="Q207" s="185">
        <v>396689</v>
      </c>
      <c r="R207" s="185">
        <v>0</v>
      </c>
      <c r="S207" s="185">
        <v>396689</v>
      </c>
      <c r="T207" s="185">
        <v>0</v>
      </c>
    </row>
    <row r="208" spans="1:20" x14ac:dyDescent="0.3">
      <c r="A208" s="182" t="s">
        <v>3816</v>
      </c>
      <c r="B208" s="186" t="s">
        <v>4592</v>
      </c>
      <c r="C208" s="184" t="s">
        <v>405</v>
      </c>
      <c r="D208" s="199">
        <v>952177</v>
      </c>
      <c r="E208" s="199">
        <v>0</v>
      </c>
      <c r="F208" s="187">
        <v>0</v>
      </c>
      <c r="G208" s="187">
        <v>0</v>
      </c>
      <c r="H208" s="187">
        <v>158</v>
      </c>
      <c r="I208" s="187">
        <v>28</v>
      </c>
      <c r="J208" s="187">
        <v>0</v>
      </c>
      <c r="K208" s="185">
        <v>952177</v>
      </c>
      <c r="L208" s="185">
        <v>0</v>
      </c>
      <c r="M208" s="185">
        <v>657280</v>
      </c>
      <c r="N208" s="185">
        <v>0</v>
      </c>
      <c r="O208" s="185">
        <v>657280</v>
      </c>
      <c r="P208" s="185">
        <v>0</v>
      </c>
      <c r="Q208" s="185">
        <v>657280</v>
      </c>
      <c r="R208" s="185">
        <v>0</v>
      </c>
      <c r="S208" s="185">
        <v>657280</v>
      </c>
      <c r="T208" s="185">
        <v>0</v>
      </c>
    </row>
    <row r="209" spans="1:20" x14ac:dyDescent="0.3">
      <c r="A209" s="182" t="s">
        <v>3947</v>
      </c>
      <c r="B209" s="188" t="s">
        <v>4593</v>
      </c>
      <c r="C209" s="184" t="s">
        <v>471</v>
      </c>
      <c r="D209" s="199">
        <v>184230</v>
      </c>
      <c r="E209" s="199">
        <v>109760</v>
      </c>
      <c r="F209" s="187">
        <v>0</v>
      </c>
      <c r="G209" s="187">
        <v>0</v>
      </c>
      <c r="H209" s="187">
        <v>0</v>
      </c>
      <c r="I209" s="187">
        <v>30</v>
      </c>
      <c r="J209" s="187">
        <v>20</v>
      </c>
      <c r="K209" s="185">
        <v>0</v>
      </c>
      <c r="L209" s="185">
        <v>109760</v>
      </c>
      <c r="M209" s="185">
        <v>0</v>
      </c>
      <c r="N209" s="185">
        <v>109760</v>
      </c>
      <c r="O209" s="185">
        <v>0</v>
      </c>
      <c r="P209" s="185">
        <v>0</v>
      </c>
      <c r="Q209" s="185">
        <v>0</v>
      </c>
      <c r="R209" s="185">
        <v>0</v>
      </c>
      <c r="S209" s="185">
        <v>0</v>
      </c>
      <c r="T209" s="185">
        <v>0</v>
      </c>
    </row>
    <row r="210" spans="1:20" x14ac:dyDescent="0.3">
      <c r="A210" s="182" t="s">
        <v>4263</v>
      </c>
      <c r="B210" s="186" t="s">
        <v>4594</v>
      </c>
      <c r="C210" s="184" t="s">
        <v>630</v>
      </c>
      <c r="D210" s="199">
        <v>370597</v>
      </c>
      <c r="E210" s="199">
        <v>0</v>
      </c>
      <c r="F210" s="187">
        <v>36</v>
      </c>
      <c r="G210" s="187">
        <v>0</v>
      </c>
      <c r="H210" s="187">
        <v>72</v>
      </c>
      <c r="I210" s="187">
        <v>0</v>
      </c>
      <c r="J210" s="187">
        <v>0</v>
      </c>
      <c r="K210" s="185">
        <v>370597</v>
      </c>
      <c r="L210" s="185">
        <v>0</v>
      </c>
      <c r="M210" s="185">
        <v>370597</v>
      </c>
      <c r="N210" s="185">
        <v>0</v>
      </c>
      <c r="O210" s="185">
        <v>370597</v>
      </c>
      <c r="P210" s="185">
        <v>0</v>
      </c>
      <c r="Q210" s="185">
        <v>370597</v>
      </c>
      <c r="R210" s="185">
        <v>0</v>
      </c>
      <c r="S210" s="185">
        <v>370597</v>
      </c>
      <c r="T210" s="185">
        <v>0</v>
      </c>
    </row>
    <row r="211" spans="1:20" x14ac:dyDescent="0.3">
      <c r="A211" s="182" t="s">
        <v>3532</v>
      </c>
      <c r="B211" s="188" t="s">
        <v>4595</v>
      </c>
      <c r="C211" s="189" t="s">
        <v>291</v>
      </c>
      <c r="D211" s="199">
        <v>1512000</v>
      </c>
      <c r="E211" s="199">
        <v>0</v>
      </c>
      <c r="F211" s="187">
        <v>0</v>
      </c>
      <c r="G211" s="187">
        <v>0</v>
      </c>
      <c r="H211" s="187">
        <v>0</v>
      </c>
      <c r="I211" s="187">
        <v>280</v>
      </c>
      <c r="J211" s="187">
        <v>0</v>
      </c>
      <c r="K211" s="185">
        <v>1031400</v>
      </c>
      <c r="L211" s="185">
        <v>0</v>
      </c>
      <c r="M211" s="185">
        <v>0</v>
      </c>
      <c r="N211" s="185">
        <v>0</v>
      </c>
      <c r="O211" s="185">
        <v>0</v>
      </c>
      <c r="P211" s="185">
        <v>0</v>
      </c>
      <c r="Q211" s="185">
        <v>0</v>
      </c>
      <c r="R211" s="185">
        <v>0</v>
      </c>
      <c r="S211" s="185">
        <v>0</v>
      </c>
      <c r="T211" s="185">
        <v>0</v>
      </c>
    </row>
    <row r="212" spans="1:20" x14ac:dyDescent="0.3">
      <c r="A212" s="182" t="s">
        <v>3860</v>
      </c>
      <c r="B212" s="188" t="s">
        <v>4596</v>
      </c>
      <c r="C212" s="189" t="s">
        <v>428</v>
      </c>
      <c r="D212" s="199">
        <v>108000</v>
      </c>
      <c r="E212" s="199">
        <v>0</v>
      </c>
      <c r="F212" s="187">
        <v>0</v>
      </c>
      <c r="G212" s="187">
        <v>0</v>
      </c>
      <c r="H212" s="187">
        <v>0</v>
      </c>
      <c r="I212" s="187">
        <v>20</v>
      </c>
      <c r="J212" s="187">
        <v>0</v>
      </c>
      <c r="K212" s="185">
        <v>108000</v>
      </c>
      <c r="L212" s="185">
        <v>0</v>
      </c>
      <c r="M212" s="185">
        <v>0</v>
      </c>
      <c r="N212" s="185">
        <v>0</v>
      </c>
      <c r="O212" s="185">
        <v>0</v>
      </c>
      <c r="P212" s="185">
        <v>0</v>
      </c>
      <c r="Q212" s="185">
        <v>0</v>
      </c>
      <c r="R212" s="185">
        <v>0</v>
      </c>
      <c r="S212" s="185">
        <v>0</v>
      </c>
      <c r="T212" s="185">
        <v>0</v>
      </c>
    </row>
    <row r="213" spans="1:20" x14ac:dyDescent="0.3">
      <c r="A213" s="182" t="s">
        <v>3455</v>
      </c>
      <c r="B213" s="186" t="s">
        <v>4597</v>
      </c>
      <c r="C213" s="184" t="s">
        <v>251</v>
      </c>
      <c r="D213" s="199">
        <v>1587635</v>
      </c>
      <c r="E213" s="199">
        <v>0</v>
      </c>
      <c r="F213" s="187">
        <v>0</v>
      </c>
      <c r="G213" s="187">
        <v>0</v>
      </c>
      <c r="H213" s="187">
        <v>0</v>
      </c>
      <c r="I213" s="187">
        <v>101</v>
      </c>
      <c r="J213" s="187">
        <v>0</v>
      </c>
      <c r="K213" s="185">
        <v>1038175</v>
      </c>
      <c r="L213" s="185">
        <v>0</v>
      </c>
      <c r="M213" s="185">
        <v>900000</v>
      </c>
      <c r="N213" s="185">
        <v>0</v>
      </c>
      <c r="O213" s="185">
        <v>900000</v>
      </c>
      <c r="P213" s="185">
        <v>0</v>
      </c>
      <c r="Q213" s="185">
        <v>900000</v>
      </c>
      <c r="R213" s="185">
        <v>0</v>
      </c>
      <c r="S213" s="185">
        <v>900000</v>
      </c>
      <c r="T213" s="185">
        <v>0</v>
      </c>
    </row>
    <row r="214" spans="1:20" x14ac:dyDescent="0.3">
      <c r="A214" s="182" t="s">
        <v>3393</v>
      </c>
      <c r="B214" s="186" t="s">
        <v>4598</v>
      </c>
      <c r="C214" s="184" t="s">
        <v>219</v>
      </c>
      <c r="D214" s="199">
        <v>379484</v>
      </c>
      <c r="E214" s="199">
        <v>0</v>
      </c>
      <c r="F214" s="187">
        <v>0</v>
      </c>
      <c r="G214" s="187">
        <v>0</v>
      </c>
      <c r="H214" s="187">
        <v>65</v>
      </c>
      <c r="I214" s="187">
        <v>20</v>
      </c>
      <c r="J214" s="187">
        <v>0</v>
      </c>
      <c r="K214" s="185">
        <v>224186</v>
      </c>
      <c r="L214" s="185">
        <v>0</v>
      </c>
      <c r="M214" s="185">
        <v>224186</v>
      </c>
      <c r="N214" s="185">
        <v>0</v>
      </c>
      <c r="O214" s="185">
        <v>224186</v>
      </c>
      <c r="P214" s="185">
        <v>0</v>
      </c>
      <c r="Q214" s="185">
        <v>224186</v>
      </c>
      <c r="R214" s="185">
        <v>0</v>
      </c>
      <c r="S214" s="185">
        <v>224186</v>
      </c>
      <c r="T214" s="185">
        <v>0</v>
      </c>
    </row>
    <row r="215" spans="1:20" x14ac:dyDescent="0.3">
      <c r="A215" s="182" t="s">
        <v>3008</v>
      </c>
      <c r="B215" s="186" t="s">
        <v>4599</v>
      </c>
      <c r="C215" s="184" t="s">
        <v>24</v>
      </c>
      <c r="D215" s="199">
        <v>464204</v>
      </c>
      <c r="E215" s="199">
        <v>0</v>
      </c>
      <c r="F215" s="187">
        <v>0</v>
      </c>
      <c r="G215" s="187">
        <v>36</v>
      </c>
      <c r="H215" s="187">
        <v>22</v>
      </c>
      <c r="I215" s="187">
        <v>0</v>
      </c>
      <c r="J215" s="187">
        <v>0</v>
      </c>
      <c r="K215" s="185">
        <v>324204</v>
      </c>
      <c r="L215" s="185">
        <v>0</v>
      </c>
      <c r="M215" s="185">
        <v>324204</v>
      </c>
      <c r="N215" s="185">
        <v>0</v>
      </c>
      <c r="O215" s="185">
        <v>324204</v>
      </c>
      <c r="P215" s="185">
        <v>0</v>
      </c>
      <c r="Q215" s="185">
        <v>324204</v>
      </c>
      <c r="R215" s="185">
        <v>0</v>
      </c>
      <c r="S215" s="185">
        <v>324204</v>
      </c>
      <c r="T215" s="185">
        <v>0</v>
      </c>
    </row>
    <row r="216" spans="1:20" x14ac:dyDescent="0.3">
      <c r="A216" s="182" t="s">
        <v>3422</v>
      </c>
      <c r="B216" s="186" t="s">
        <v>4600</v>
      </c>
      <c r="C216" s="184" t="s">
        <v>234</v>
      </c>
      <c r="D216" s="199">
        <v>276173</v>
      </c>
      <c r="E216" s="199">
        <v>0</v>
      </c>
      <c r="F216" s="187">
        <v>0</v>
      </c>
      <c r="G216" s="187">
        <v>0</v>
      </c>
      <c r="H216" s="187">
        <v>0</v>
      </c>
      <c r="I216" s="187">
        <v>44</v>
      </c>
      <c r="J216" s="187">
        <v>0</v>
      </c>
      <c r="K216" s="185">
        <v>97200</v>
      </c>
      <c r="L216" s="185">
        <v>0</v>
      </c>
      <c r="M216" s="185">
        <v>97200</v>
      </c>
      <c r="N216" s="185">
        <v>0</v>
      </c>
      <c r="O216" s="185">
        <v>97200</v>
      </c>
      <c r="P216" s="185">
        <v>0</v>
      </c>
      <c r="Q216" s="185">
        <v>97200</v>
      </c>
      <c r="R216" s="185">
        <v>0</v>
      </c>
      <c r="S216" s="185">
        <v>97200</v>
      </c>
      <c r="T216" s="185">
        <v>0</v>
      </c>
    </row>
    <row r="217" spans="1:20" x14ac:dyDescent="0.3">
      <c r="A217" s="182" t="s">
        <v>3759</v>
      </c>
      <c r="B217" s="186" t="s">
        <v>4601</v>
      </c>
      <c r="C217" s="184" t="s">
        <v>375</v>
      </c>
      <c r="D217" s="199">
        <v>957358</v>
      </c>
      <c r="E217" s="199">
        <v>0</v>
      </c>
      <c r="F217" s="187">
        <v>60</v>
      </c>
      <c r="G217" s="187">
        <v>0</v>
      </c>
      <c r="H217" s="187">
        <v>52</v>
      </c>
      <c r="I217" s="187">
        <v>59</v>
      </c>
      <c r="J217" s="187">
        <v>0</v>
      </c>
      <c r="K217" s="185">
        <v>957358</v>
      </c>
      <c r="L217" s="185">
        <v>0</v>
      </c>
      <c r="M217" s="185">
        <v>957358</v>
      </c>
      <c r="N217" s="185">
        <v>0</v>
      </c>
      <c r="O217" s="185">
        <v>957358</v>
      </c>
      <c r="P217" s="185">
        <v>0</v>
      </c>
      <c r="Q217" s="185">
        <v>957358</v>
      </c>
      <c r="R217" s="185">
        <v>0</v>
      </c>
      <c r="S217" s="185">
        <v>880003</v>
      </c>
      <c r="T217" s="185">
        <v>0</v>
      </c>
    </row>
    <row r="218" spans="1:20" x14ac:dyDescent="0.3">
      <c r="A218" s="182" t="s">
        <v>3141</v>
      </c>
      <c r="B218" s="186" t="s">
        <v>4602</v>
      </c>
      <c r="C218" s="184" t="s">
        <v>91</v>
      </c>
      <c r="D218" s="199">
        <v>151833</v>
      </c>
      <c r="E218" s="199">
        <v>0</v>
      </c>
      <c r="F218" s="187">
        <v>0</v>
      </c>
      <c r="G218" s="187">
        <v>0</v>
      </c>
      <c r="H218" s="187">
        <v>0</v>
      </c>
      <c r="I218" s="187">
        <v>0</v>
      </c>
      <c r="J218" s="187">
        <v>0</v>
      </c>
      <c r="K218" s="185">
        <v>151833</v>
      </c>
      <c r="L218" s="185">
        <v>0</v>
      </c>
      <c r="M218" s="185">
        <v>151833</v>
      </c>
      <c r="N218" s="185">
        <v>0</v>
      </c>
      <c r="O218" s="185">
        <v>151833</v>
      </c>
      <c r="P218" s="185">
        <v>0</v>
      </c>
      <c r="Q218" s="185">
        <v>151833</v>
      </c>
      <c r="R218" s="185">
        <v>0</v>
      </c>
      <c r="S218" s="185">
        <v>151833</v>
      </c>
      <c r="T218" s="185">
        <v>0</v>
      </c>
    </row>
    <row r="219" spans="1:20" x14ac:dyDescent="0.3">
      <c r="A219" s="182" t="s">
        <v>3164</v>
      </c>
      <c r="B219" s="186" t="s">
        <v>4603</v>
      </c>
      <c r="C219" s="184" t="s">
        <v>103</v>
      </c>
      <c r="D219" s="199">
        <v>380000</v>
      </c>
      <c r="E219" s="199">
        <v>0</v>
      </c>
      <c r="F219" s="187">
        <v>0</v>
      </c>
      <c r="G219" s="187">
        <v>0</v>
      </c>
      <c r="H219" s="187">
        <v>0</v>
      </c>
      <c r="I219" s="187">
        <v>0</v>
      </c>
      <c r="J219" s="187">
        <v>0</v>
      </c>
      <c r="K219" s="185">
        <v>380000</v>
      </c>
      <c r="L219" s="185">
        <v>0</v>
      </c>
      <c r="M219" s="185">
        <v>380000</v>
      </c>
      <c r="N219" s="185">
        <v>0</v>
      </c>
      <c r="O219" s="185">
        <v>380000</v>
      </c>
      <c r="P219" s="185">
        <v>0</v>
      </c>
      <c r="Q219" s="185">
        <v>380000</v>
      </c>
      <c r="R219" s="185">
        <v>0</v>
      </c>
      <c r="S219" s="185">
        <v>380000</v>
      </c>
      <c r="T219" s="185">
        <v>0</v>
      </c>
    </row>
    <row r="220" spans="1:20" x14ac:dyDescent="0.3">
      <c r="A220" s="182" t="s">
        <v>3975</v>
      </c>
      <c r="B220" s="186" t="s">
        <v>4604</v>
      </c>
      <c r="C220" s="184" t="s">
        <v>485</v>
      </c>
      <c r="D220" s="199">
        <v>22500</v>
      </c>
      <c r="E220" s="199">
        <v>0</v>
      </c>
      <c r="F220" s="187">
        <v>0</v>
      </c>
      <c r="G220" s="187">
        <v>0</v>
      </c>
      <c r="H220" s="187">
        <v>8</v>
      </c>
      <c r="I220" s="187">
        <v>0</v>
      </c>
      <c r="J220" s="187">
        <v>0</v>
      </c>
      <c r="K220" s="185">
        <v>22500</v>
      </c>
      <c r="L220" s="185">
        <v>0</v>
      </c>
      <c r="M220" s="185">
        <v>22500</v>
      </c>
      <c r="N220" s="185">
        <v>0</v>
      </c>
      <c r="O220" s="185">
        <v>22500</v>
      </c>
      <c r="P220" s="185">
        <v>0</v>
      </c>
      <c r="Q220" s="185">
        <v>22500</v>
      </c>
      <c r="R220" s="185">
        <v>0</v>
      </c>
      <c r="S220" s="185">
        <v>22500</v>
      </c>
      <c r="T220" s="185">
        <v>0</v>
      </c>
    </row>
    <row r="221" spans="1:20" x14ac:dyDescent="0.3">
      <c r="A221" s="182" t="s">
        <v>3831</v>
      </c>
      <c r="B221" s="188" t="s">
        <v>4605</v>
      </c>
      <c r="C221" s="184" t="s">
        <v>413</v>
      </c>
      <c r="D221" s="199">
        <v>0</v>
      </c>
      <c r="E221" s="199">
        <v>201940</v>
      </c>
      <c r="F221" s="187">
        <v>0</v>
      </c>
      <c r="G221" s="187">
        <v>0</v>
      </c>
      <c r="H221" s="187">
        <v>0</v>
      </c>
      <c r="I221" s="187">
        <v>0</v>
      </c>
      <c r="J221" s="187">
        <v>20</v>
      </c>
      <c r="K221" s="185">
        <v>0</v>
      </c>
      <c r="L221" s="185">
        <v>201940</v>
      </c>
      <c r="M221" s="185">
        <v>0</v>
      </c>
      <c r="N221" s="185">
        <v>201940</v>
      </c>
      <c r="O221" s="185">
        <v>0</v>
      </c>
      <c r="P221" s="185">
        <v>0</v>
      </c>
      <c r="Q221" s="185">
        <v>0</v>
      </c>
      <c r="R221" s="185">
        <v>0</v>
      </c>
      <c r="S221" s="185">
        <v>0</v>
      </c>
      <c r="T221" s="185">
        <v>0</v>
      </c>
    </row>
    <row r="222" spans="1:20" x14ac:dyDescent="0.3">
      <c r="A222" s="182" t="s">
        <v>3497</v>
      </c>
      <c r="B222" s="186" t="s">
        <v>4606</v>
      </c>
      <c r="C222" s="184" t="s">
        <v>273</v>
      </c>
      <c r="D222" s="199">
        <v>637347</v>
      </c>
      <c r="E222" s="199">
        <v>400000</v>
      </c>
      <c r="F222" s="187">
        <v>0</v>
      </c>
      <c r="G222" s="187">
        <v>0</v>
      </c>
      <c r="H222" s="187">
        <v>60</v>
      </c>
      <c r="I222" s="187">
        <v>78</v>
      </c>
      <c r="J222" s="187">
        <v>0</v>
      </c>
      <c r="K222" s="185">
        <v>637347</v>
      </c>
      <c r="L222" s="185">
        <v>400000</v>
      </c>
      <c r="M222" s="185">
        <v>216147</v>
      </c>
      <c r="N222" s="185">
        <v>400000</v>
      </c>
      <c r="O222" s="185">
        <v>216147</v>
      </c>
      <c r="P222" s="185">
        <v>0</v>
      </c>
      <c r="Q222" s="185">
        <v>216147</v>
      </c>
      <c r="R222" s="185">
        <v>0</v>
      </c>
      <c r="S222" s="185">
        <v>216147</v>
      </c>
      <c r="T222" s="185">
        <v>0</v>
      </c>
    </row>
    <row r="223" spans="1:20" x14ac:dyDescent="0.3">
      <c r="A223" s="182" t="s">
        <v>4217</v>
      </c>
      <c r="B223" s="188" t="s">
        <v>4607</v>
      </c>
      <c r="C223" s="184" t="s">
        <v>606</v>
      </c>
      <c r="D223" s="199">
        <v>604695</v>
      </c>
      <c r="E223" s="199">
        <v>220045</v>
      </c>
      <c r="F223" s="187">
        <v>0</v>
      </c>
      <c r="G223" s="187">
        <v>0</v>
      </c>
      <c r="H223" s="187">
        <v>48</v>
      </c>
      <c r="I223" s="187">
        <v>66</v>
      </c>
      <c r="J223" s="187">
        <v>35</v>
      </c>
      <c r="K223" s="185">
        <v>275899</v>
      </c>
      <c r="L223" s="185">
        <v>220045</v>
      </c>
      <c r="M223" s="185">
        <v>138432</v>
      </c>
      <c r="N223" s="185">
        <v>220045</v>
      </c>
      <c r="O223" s="185">
        <v>138432</v>
      </c>
      <c r="P223" s="185">
        <v>0</v>
      </c>
      <c r="Q223" s="185">
        <v>138432</v>
      </c>
      <c r="R223" s="185">
        <v>0</v>
      </c>
      <c r="S223" s="185">
        <v>138432</v>
      </c>
      <c r="T223" s="185">
        <v>0</v>
      </c>
    </row>
    <row r="224" spans="1:20" x14ac:dyDescent="0.3">
      <c r="A224" s="182" t="s">
        <v>4226</v>
      </c>
      <c r="B224" s="188" t="s">
        <v>4608</v>
      </c>
      <c r="C224" s="189" t="s">
        <v>611</v>
      </c>
      <c r="D224" s="199">
        <v>165132</v>
      </c>
      <c r="E224" s="199">
        <v>0</v>
      </c>
      <c r="F224" s="187">
        <v>0</v>
      </c>
      <c r="G224" s="187">
        <v>0</v>
      </c>
      <c r="H224" s="187">
        <v>0</v>
      </c>
      <c r="I224" s="187">
        <v>20</v>
      </c>
      <c r="J224" s="187">
        <v>0</v>
      </c>
      <c r="K224" s="185">
        <v>165132</v>
      </c>
      <c r="L224" s="185">
        <v>0</v>
      </c>
      <c r="M224" s="185">
        <v>0</v>
      </c>
      <c r="N224" s="185">
        <v>0</v>
      </c>
      <c r="O224" s="185">
        <v>0</v>
      </c>
      <c r="P224" s="185">
        <v>0</v>
      </c>
      <c r="Q224" s="185">
        <v>0</v>
      </c>
      <c r="R224" s="185">
        <v>0</v>
      </c>
      <c r="S224" s="185">
        <v>0</v>
      </c>
      <c r="T224" s="185">
        <v>0</v>
      </c>
    </row>
    <row r="225" spans="1:20" x14ac:dyDescent="0.3">
      <c r="A225" s="182" t="s">
        <v>3322</v>
      </c>
      <c r="B225" s="186" t="s">
        <v>4609</v>
      </c>
      <c r="C225" s="184" t="s">
        <v>183</v>
      </c>
      <c r="D225" s="199">
        <v>1544902</v>
      </c>
      <c r="E225" s="199">
        <v>0</v>
      </c>
      <c r="F225" s="187">
        <v>0</v>
      </c>
      <c r="G225" s="187">
        <v>0</v>
      </c>
      <c r="H225" s="187">
        <v>96</v>
      </c>
      <c r="I225" s="187">
        <v>0</v>
      </c>
      <c r="J225" s="187">
        <v>0</v>
      </c>
      <c r="K225" s="185">
        <v>1544902</v>
      </c>
      <c r="L225" s="185">
        <v>0</v>
      </c>
      <c r="M225" s="185">
        <v>1544902</v>
      </c>
      <c r="N225" s="185">
        <v>0</v>
      </c>
      <c r="O225" s="185">
        <v>1544902</v>
      </c>
      <c r="P225" s="185">
        <v>0</v>
      </c>
      <c r="Q225" s="185">
        <v>1544902</v>
      </c>
      <c r="R225" s="185">
        <v>0</v>
      </c>
      <c r="S225" s="185">
        <v>1544902</v>
      </c>
      <c r="T225" s="185">
        <v>0</v>
      </c>
    </row>
    <row r="226" spans="1:20" x14ac:dyDescent="0.3">
      <c r="A226" s="182" t="s">
        <v>3761</v>
      </c>
      <c r="B226" s="186" t="s">
        <v>4610</v>
      </c>
      <c r="C226" s="184" t="s">
        <v>376</v>
      </c>
      <c r="D226" s="199">
        <v>321383</v>
      </c>
      <c r="E226" s="199">
        <v>0</v>
      </c>
      <c r="F226" s="187">
        <v>0</v>
      </c>
      <c r="G226" s="187">
        <v>0</v>
      </c>
      <c r="H226" s="187">
        <v>39</v>
      </c>
      <c r="I226" s="187">
        <v>33</v>
      </c>
      <c r="J226" s="187">
        <v>0</v>
      </c>
      <c r="K226" s="185">
        <v>321383</v>
      </c>
      <c r="L226" s="185">
        <v>0</v>
      </c>
      <c r="M226" s="185">
        <v>321383</v>
      </c>
      <c r="N226" s="185">
        <v>0</v>
      </c>
      <c r="O226" s="185">
        <v>321383</v>
      </c>
      <c r="P226" s="185">
        <v>0</v>
      </c>
      <c r="Q226" s="185">
        <v>321383</v>
      </c>
      <c r="R226" s="185">
        <v>0</v>
      </c>
      <c r="S226" s="185">
        <v>99559</v>
      </c>
      <c r="T226" s="185">
        <v>0</v>
      </c>
    </row>
    <row r="227" spans="1:20" x14ac:dyDescent="0.3">
      <c r="A227" s="182" t="s">
        <v>3781</v>
      </c>
      <c r="B227" s="188" t="s">
        <v>4611</v>
      </c>
      <c r="C227" s="184" t="s">
        <v>386</v>
      </c>
      <c r="D227" s="199">
        <v>612562</v>
      </c>
      <c r="E227" s="199">
        <v>307800</v>
      </c>
      <c r="F227" s="187">
        <v>0</v>
      </c>
      <c r="G227" s="187">
        <v>0</v>
      </c>
      <c r="H227" s="187">
        <v>0</v>
      </c>
      <c r="I227" s="187">
        <v>103</v>
      </c>
      <c r="J227" s="187">
        <v>57</v>
      </c>
      <c r="K227" s="185">
        <v>204181</v>
      </c>
      <c r="L227" s="185">
        <v>307800</v>
      </c>
      <c r="M227" s="185">
        <v>0</v>
      </c>
      <c r="N227" s="185">
        <v>307800</v>
      </c>
      <c r="O227" s="185">
        <v>0</v>
      </c>
      <c r="P227" s="185">
        <v>0</v>
      </c>
      <c r="Q227" s="185">
        <v>0</v>
      </c>
      <c r="R227" s="185">
        <v>0</v>
      </c>
      <c r="S227" s="185">
        <v>0</v>
      </c>
      <c r="T227" s="185">
        <v>0</v>
      </c>
    </row>
    <row r="228" spans="1:20" x14ac:dyDescent="0.3">
      <c r="A228" s="182" t="s">
        <v>3913</v>
      </c>
      <c r="B228" s="186" t="s">
        <v>4612</v>
      </c>
      <c r="C228" s="184" t="s">
        <v>454</v>
      </c>
      <c r="D228" s="199">
        <v>806750</v>
      </c>
      <c r="E228" s="199">
        <v>0</v>
      </c>
      <c r="F228" s="187">
        <v>0</v>
      </c>
      <c r="G228" s="187">
        <v>0</v>
      </c>
      <c r="H228" s="187">
        <v>31</v>
      </c>
      <c r="I228" s="187">
        <v>38</v>
      </c>
      <c r="J228" s="187">
        <v>0</v>
      </c>
      <c r="K228" s="185">
        <v>806750</v>
      </c>
      <c r="L228" s="185">
        <v>0</v>
      </c>
      <c r="M228" s="185">
        <v>331708</v>
      </c>
      <c r="N228" s="185">
        <v>0</v>
      </c>
      <c r="O228" s="185">
        <v>331708</v>
      </c>
      <c r="P228" s="185">
        <v>0</v>
      </c>
      <c r="Q228" s="185">
        <v>331708</v>
      </c>
      <c r="R228" s="185">
        <v>0</v>
      </c>
      <c r="S228" s="185">
        <v>331708</v>
      </c>
      <c r="T228" s="185">
        <v>0</v>
      </c>
    </row>
    <row r="229" spans="1:20" x14ac:dyDescent="0.3">
      <c r="A229" s="182" t="s">
        <v>3064</v>
      </c>
      <c r="B229" s="186" t="s">
        <v>4613</v>
      </c>
      <c r="C229" s="184" t="s">
        <v>53</v>
      </c>
      <c r="D229" s="199">
        <v>417714</v>
      </c>
      <c r="E229" s="199">
        <v>0</v>
      </c>
      <c r="F229" s="187">
        <v>0</v>
      </c>
      <c r="G229" s="187">
        <v>0</v>
      </c>
      <c r="H229" s="187">
        <v>34</v>
      </c>
      <c r="I229" s="187">
        <v>20</v>
      </c>
      <c r="J229" s="187">
        <v>0</v>
      </c>
      <c r="K229" s="185">
        <v>417714</v>
      </c>
      <c r="L229" s="185">
        <v>0</v>
      </c>
      <c r="M229" s="185">
        <v>159730</v>
      </c>
      <c r="N229" s="185">
        <v>0</v>
      </c>
      <c r="O229" s="185">
        <v>159730</v>
      </c>
      <c r="P229" s="185">
        <v>0</v>
      </c>
      <c r="Q229" s="185">
        <v>159730</v>
      </c>
      <c r="R229" s="185">
        <v>0</v>
      </c>
      <c r="S229" s="185">
        <v>159730</v>
      </c>
      <c r="T229" s="185">
        <v>0</v>
      </c>
    </row>
    <row r="230" spans="1:20" x14ac:dyDescent="0.3">
      <c r="A230" s="182" t="s">
        <v>3265</v>
      </c>
      <c r="B230" s="188" t="s">
        <v>4614</v>
      </c>
      <c r="C230" s="184" t="s">
        <v>154</v>
      </c>
      <c r="D230" s="199">
        <v>623823</v>
      </c>
      <c r="E230" s="199">
        <v>367200</v>
      </c>
      <c r="F230" s="187">
        <v>0</v>
      </c>
      <c r="G230" s="187">
        <v>0</v>
      </c>
      <c r="H230" s="187">
        <v>41</v>
      </c>
      <c r="I230" s="187">
        <v>95</v>
      </c>
      <c r="J230" s="187">
        <v>68</v>
      </c>
      <c r="K230" s="185">
        <v>218823</v>
      </c>
      <c r="L230" s="185">
        <v>367200</v>
      </c>
      <c r="M230" s="185">
        <v>110823</v>
      </c>
      <c r="N230" s="185">
        <v>367200</v>
      </c>
      <c r="O230" s="185">
        <v>110823</v>
      </c>
      <c r="P230" s="185">
        <v>0</v>
      </c>
      <c r="Q230" s="185">
        <v>110823</v>
      </c>
      <c r="R230" s="185">
        <v>0</v>
      </c>
      <c r="S230" s="185">
        <v>110823</v>
      </c>
      <c r="T230" s="185">
        <v>0</v>
      </c>
    </row>
    <row r="231" spans="1:20" x14ac:dyDescent="0.3">
      <c r="A231" s="182" t="s">
        <v>4236</v>
      </c>
      <c r="B231" s="186" t="s">
        <v>4615</v>
      </c>
      <c r="C231" s="184" t="s">
        <v>616</v>
      </c>
      <c r="D231" s="199">
        <v>363461</v>
      </c>
      <c r="E231" s="199">
        <v>0</v>
      </c>
      <c r="F231" s="187">
        <v>0</v>
      </c>
      <c r="G231" s="187">
        <v>0</v>
      </c>
      <c r="H231" s="187">
        <v>28</v>
      </c>
      <c r="I231" s="187">
        <v>20</v>
      </c>
      <c r="J231" s="187">
        <v>0</v>
      </c>
      <c r="K231" s="185">
        <v>363461</v>
      </c>
      <c r="L231" s="185">
        <v>0</v>
      </c>
      <c r="M231" s="185">
        <v>126560</v>
      </c>
      <c r="N231" s="185">
        <v>0</v>
      </c>
      <c r="O231" s="185">
        <v>126560</v>
      </c>
      <c r="P231" s="185">
        <v>0</v>
      </c>
      <c r="Q231" s="185">
        <v>126560</v>
      </c>
      <c r="R231" s="185">
        <v>0</v>
      </c>
      <c r="S231" s="185">
        <v>126560</v>
      </c>
      <c r="T231" s="185">
        <v>0</v>
      </c>
    </row>
    <row r="232" spans="1:20" x14ac:dyDescent="0.3">
      <c r="A232" s="182" t="s">
        <v>3576</v>
      </c>
      <c r="B232" s="186" t="s">
        <v>4616</v>
      </c>
      <c r="C232" s="184" t="s">
        <v>314</v>
      </c>
      <c r="D232" s="199">
        <v>1334724</v>
      </c>
      <c r="E232" s="199">
        <v>0</v>
      </c>
      <c r="F232" s="187">
        <v>0</v>
      </c>
      <c r="G232" s="187">
        <v>0</v>
      </c>
      <c r="H232" s="187">
        <v>193</v>
      </c>
      <c r="I232" s="187">
        <v>126</v>
      </c>
      <c r="J232" s="187">
        <v>0</v>
      </c>
      <c r="K232" s="185">
        <v>1334724</v>
      </c>
      <c r="L232" s="185">
        <v>0</v>
      </c>
      <c r="M232" s="185">
        <v>654324</v>
      </c>
      <c r="N232" s="185">
        <v>0</v>
      </c>
      <c r="O232" s="185">
        <v>654324</v>
      </c>
      <c r="P232" s="185">
        <v>0</v>
      </c>
      <c r="Q232" s="185">
        <v>654324</v>
      </c>
      <c r="R232" s="185">
        <v>0</v>
      </c>
      <c r="S232" s="185">
        <v>654324</v>
      </c>
      <c r="T232" s="185">
        <v>0</v>
      </c>
    </row>
    <row r="233" spans="1:20" x14ac:dyDescent="0.3">
      <c r="A233" s="182" t="s">
        <v>3457</v>
      </c>
      <c r="B233" s="186" t="s">
        <v>4617</v>
      </c>
      <c r="C233" s="184" t="s">
        <v>252</v>
      </c>
      <c r="D233" s="199">
        <v>2600802</v>
      </c>
      <c r="E233" s="199">
        <v>360000</v>
      </c>
      <c r="F233" s="187">
        <v>0</v>
      </c>
      <c r="G233" s="187">
        <v>0</v>
      </c>
      <c r="H233" s="187">
        <v>410</v>
      </c>
      <c r="I233" s="187">
        <v>173</v>
      </c>
      <c r="J233" s="187">
        <v>0</v>
      </c>
      <c r="K233" s="185">
        <v>2600802</v>
      </c>
      <c r="L233" s="185">
        <v>360000</v>
      </c>
      <c r="M233" s="185">
        <v>1157225</v>
      </c>
      <c r="N233" s="185">
        <v>360000</v>
      </c>
      <c r="O233" s="185">
        <v>1157225</v>
      </c>
      <c r="P233" s="185">
        <v>0</v>
      </c>
      <c r="Q233" s="185">
        <v>1157225</v>
      </c>
      <c r="R233" s="185">
        <v>0</v>
      </c>
      <c r="S233" s="185">
        <v>1157225</v>
      </c>
      <c r="T233" s="185">
        <v>0</v>
      </c>
    </row>
    <row r="234" spans="1:20" x14ac:dyDescent="0.3">
      <c r="A234" s="182" t="s">
        <v>2996</v>
      </c>
      <c r="B234" s="186" t="s">
        <v>4618</v>
      </c>
      <c r="C234" s="184" t="s">
        <v>18</v>
      </c>
      <c r="D234" s="199">
        <v>127520</v>
      </c>
      <c r="E234" s="199">
        <v>0</v>
      </c>
      <c r="F234" s="187">
        <v>0</v>
      </c>
      <c r="G234" s="187">
        <v>0</v>
      </c>
      <c r="H234" s="187">
        <v>0</v>
      </c>
      <c r="I234" s="187">
        <v>20</v>
      </c>
      <c r="J234" s="187">
        <v>0</v>
      </c>
      <c r="K234" s="185">
        <v>127520</v>
      </c>
      <c r="L234" s="185">
        <v>0</v>
      </c>
      <c r="M234" s="185">
        <v>127520</v>
      </c>
      <c r="N234" s="185">
        <v>0</v>
      </c>
      <c r="O234" s="185">
        <v>127520</v>
      </c>
      <c r="P234" s="185">
        <v>0</v>
      </c>
      <c r="Q234" s="185">
        <v>127520</v>
      </c>
      <c r="R234" s="185">
        <v>0</v>
      </c>
      <c r="S234" s="185">
        <v>127520</v>
      </c>
      <c r="T234" s="185">
        <v>0</v>
      </c>
    </row>
    <row r="235" spans="1:20" x14ac:dyDescent="0.3">
      <c r="A235" s="182" t="s">
        <v>4299</v>
      </c>
      <c r="B235" s="186" t="s">
        <v>4619</v>
      </c>
      <c r="C235" s="184" t="s">
        <v>648</v>
      </c>
      <c r="D235" s="199">
        <v>720533</v>
      </c>
      <c r="E235" s="199">
        <v>0</v>
      </c>
      <c r="F235" s="187">
        <v>0</v>
      </c>
      <c r="G235" s="187">
        <v>0</v>
      </c>
      <c r="H235" s="187">
        <v>94</v>
      </c>
      <c r="I235" s="187">
        <v>42</v>
      </c>
      <c r="J235" s="187">
        <v>0</v>
      </c>
      <c r="K235" s="185">
        <v>620533</v>
      </c>
      <c r="L235" s="185">
        <v>0</v>
      </c>
      <c r="M235" s="185">
        <v>393733</v>
      </c>
      <c r="N235" s="185">
        <v>0</v>
      </c>
      <c r="O235" s="185">
        <v>393733</v>
      </c>
      <c r="P235" s="185">
        <v>0</v>
      </c>
      <c r="Q235" s="185">
        <v>393733</v>
      </c>
      <c r="R235" s="185">
        <v>0</v>
      </c>
      <c r="S235" s="185">
        <v>393733</v>
      </c>
      <c r="T235" s="185">
        <v>0</v>
      </c>
    </row>
    <row r="236" spans="1:20" x14ac:dyDescent="0.3">
      <c r="A236" s="182" t="s">
        <v>3135</v>
      </c>
      <c r="B236" s="188" t="s">
        <v>4620</v>
      </c>
      <c r="C236" s="184" t="s">
        <v>88</v>
      </c>
      <c r="D236" s="199">
        <v>123521</v>
      </c>
      <c r="E236" s="199">
        <v>257175</v>
      </c>
      <c r="F236" s="187">
        <v>0</v>
      </c>
      <c r="G236" s="187">
        <v>0</v>
      </c>
      <c r="H236" s="187">
        <v>28</v>
      </c>
      <c r="I236" s="187">
        <v>0</v>
      </c>
      <c r="J236" s="187">
        <v>25</v>
      </c>
      <c r="K236" s="185">
        <v>123521</v>
      </c>
      <c r="L236" s="185">
        <v>257175</v>
      </c>
      <c r="M236" s="185">
        <v>123521</v>
      </c>
      <c r="N236" s="185">
        <v>257175</v>
      </c>
      <c r="O236" s="185">
        <v>123521</v>
      </c>
      <c r="P236" s="185">
        <v>0</v>
      </c>
      <c r="Q236" s="185">
        <v>123521</v>
      </c>
      <c r="R236" s="185">
        <v>0</v>
      </c>
      <c r="S236" s="185">
        <v>123521</v>
      </c>
      <c r="T236" s="185">
        <v>0</v>
      </c>
    </row>
    <row r="237" spans="1:20" x14ac:dyDescent="0.3">
      <c r="A237" s="182" t="s">
        <v>4150</v>
      </c>
      <c r="B237" s="188" t="s">
        <v>4621</v>
      </c>
      <c r="C237" s="189" t="s">
        <v>573</v>
      </c>
      <c r="D237" s="199">
        <v>216000</v>
      </c>
      <c r="E237" s="199">
        <v>0</v>
      </c>
      <c r="F237" s="187">
        <v>0</v>
      </c>
      <c r="G237" s="187">
        <v>0</v>
      </c>
      <c r="H237" s="187">
        <v>0</v>
      </c>
      <c r="I237" s="187">
        <v>40</v>
      </c>
      <c r="J237" s="187">
        <v>0</v>
      </c>
      <c r="K237" s="185">
        <v>108000</v>
      </c>
      <c r="L237" s="185">
        <v>0</v>
      </c>
      <c r="M237" s="185">
        <v>0</v>
      </c>
      <c r="N237" s="185">
        <v>0</v>
      </c>
      <c r="O237" s="185">
        <v>0</v>
      </c>
      <c r="P237" s="185">
        <v>0</v>
      </c>
      <c r="Q237" s="185">
        <v>0</v>
      </c>
      <c r="R237" s="185">
        <v>0</v>
      </c>
      <c r="S237" s="185">
        <v>0</v>
      </c>
      <c r="T237" s="185">
        <v>0</v>
      </c>
    </row>
    <row r="238" spans="1:20" x14ac:dyDescent="0.3">
      <c r="A238" s="182" t="s">
        <v>3354</v>
      </c>
      <c r="B238" s="188" t="s">
        <v>4622</v>
      </c>
      <c r="C238" s="184" t="s">
        <v>199</v>
      </c>
      <c r="D238" s="199">
        <v>110592</v>
      </c>
      <c r="E238" s="199">
        <v>171626</v>
      </c>
      <c r="F238" s="187">
        <v>0</v>
      </c>
      <c r="G238" s="187">
        <v>0</v>
      </c>
      <c r="H238" s="187">
        <v>37</v>
      </c>
      <c r="I238" s="187">
        <v>0</v>
      </c>
      <c r="J238" s="187">
        <v>26</v>
      </c>
      <c r="K238" s="185">
        <v>110592</v>
      </c>
      <c r="L238" s="185">
        <v>171626</v>
      </c>
      <c r="M238" s="185">
        <v>110592</v>
      </c>
      <c r="N238" s="185">
        <v>171626</v>
      </c>
      <c r="O238" s="185">
        <v>110592</v>
      </c>
      <c r="P238" s="185">
        <v>0</v>
      </c>
      <c r="Q238" s="185">
        <v>110592</v>
      </c>
      <c r="R238" s="185">
        <v>0</v>
      </c>
      <c r="S238" s="185">
        <v>110592</v>
      </c>
      <c r="T238" s="185">
        <v>0</v>
      </c>
    </row>
    <row r="239" spans="1:20" x14ac:dyDescent="0.3">
      <c r="A239" s="182" t="s">
        <v>4238</v>
      </c>
      <c r="B239" s="188" t="s">
        <v>4623</v>
      </c>
      <c r="C239" s="184" t="s">
        <v>617</v>
      </c>
      <c r="D239" s="199">
        <v>271341</v>
      </c>
      <c r="E239" s="199">
        <v>131260</v>
      </c>
      <c r="F239" s="187">
        <v>0</v>
      </c>
      <c r="G239" s="187">
        <v>0</v>
      </c>
      <c r="H239" s="187">
        <v>40</v>
      </c>
      <c r="I239" s="187">
        <v>20</v>
      </c>
      <c r="J239" s="187">
        <v>20</v>
      </c>
      <c r="K239" s="185">
        <v>124800</v>
      </c>
      <c r="L239" s="185">
        <v>131260</v>
      </c>
      <c r="M239" s="185">
        <v>124800</v>
      </c>
      <c r="N239" s="185">
        <v>131260</v>
      </c>
      <c r="O239" s="185">
        <v>124800</v>
      </c>
      <c r="P239" s="185">
        <v>0</v>
      </c>
      <c r="Q239" s="185">
        <v>124800</v>
      </c>
      <c r="R239" s="185">
        <v>0</v>
      </c>
      <c r="S239" s="185">
        <v>0</v>
      </c>
      <c r="T239" s="185">
        <v>0</v>
      </c>
    </row>
    <row r="240" spans="1:20" x14ac:dyDescent="0.3">
      <c r="A240" s="182" t="s">
        <v>3801</v>
      </c>
      <c r="B240" s="188" t="s">
        <v>4624</v>
      </c>
      <c r="C240" s="184" t="s">
        <v>397</v>
      </c>
      <c r="D240" s="199">
        <v>0</v>
      </c>
      <c r="E240" s="199">
        <v>108000</v>
      </c>
      <c r="F240" s="187">
        <v>0</v>
      </c>
      <c r="G240" s="187">
        <v>0</v>
      </c>
      <c r="H240" s="187">
        <v>0</v>
      </c>
      <c r="I240" s="187">
        <v>0</v>
      </c>
      <c r="J240" s="187">
        <v>20</v>
      </c>
      <c r="K240" s="185">
        <v>0</v>
      </c>
      <c r="L240" s="185">
        <v>108000</v>
      </c>
      <c r="M240" s="185">
        <v>0</v>
      </c>
      <c r="N240" s="185">
        <v>108000</v>
      </c>
      <c r="O240" s="185">
        <v>0</v>
      </c>
      <c r="P240" s="185">
        <v>0</v>
      </c>
      <c r="Q240" s="185">
        <v>0</v>
      </c>
      <c r="R240" s="185">
        <v>0</v>
      </c>
      <c r="S240" s="185">
        <v>0</v>
      </c>
      <c r="T240" s="185">
        <v>0</v>
      </c>
    </row>
    <row r="241" spans="1:20" x14ac:dyDescent="0.3">
      <c r="A241" s="182" t="s">
        <v>4186</v>
      </c>
      <c r="B241" s="186" t="s">
        <v>4625</v>
      </c>
      <c r="C241" s="184" t="s">
        <v>590</v>
      </c>
      <c r="D241" s="199">
        <v>366701</v>
      </c>
      <c r="E241" s="199">
        <v>0</v>
      </c>
      <c r="F241" s="187">
        <v>24</v>
      </c>
      <c r="G241" s="187">
        <v>0</v>
      </c>
      <c r="H241" s="187">
        <v>33</v>
      </c>
      <c r="I241" s="187">
        <v>16</v>
      </c>
      <c r="J241" s="187">
        <v>0</v>
      </c>
      <c r="K241" s="185">
        <v>366701</v>
      </c>
      <c r="L241" s="185">
        <v>0</v>
      </c>
      <c r="M241" s="185">
        <v>366701</v>
      </c>
      <c r="N241" s="185">
        <v>0</v>
      </c>
      <c r="O241" s="185">
        <v>366701</v>
      </c>
      <c r="P241" s="185">
        <v>0</v>
      </c>
      <c r="Q241" s="185">
        <v>366701</v>
      </c>
      <c r="R241" s="185">
        <v>0</v>
      </c>
      <c r="S241" s="185">
        <v>366701</v>
      </c>
      <c r="T241" s="185">
        <v>0</v>
      </c>
    </row>
    <row r="242" spans="1:20" x14ac:dyDescent="0.3">
      <c r="A242" s="182" t="s">
        <v>2998</v>
      </c>
      <c r="B242" s="188" t="s">
        <v>4626</v>
      </c>
      <c r="C242" s="184" t="s">
        <v>19</v>
      </c>
      <c r="D242" s="199">
        <v>853200</v>
      </c>
      <c r="E242" s="199">
        <v>626400</v>
      </c>
      <c r="F242" s="187">
        <v>0</v>
      </c>
      <c r="G242" s="187">
        <v>0</v>
      </c>
      <c r="H242" s="187">
        <v>0</v>
      </c>
      <c r="I242" s="187">
        <v>158</v>
      </c>
      <c r="J242" s="187">
        <v>116</v>
      </c>
      <c r="K242" s="185">
        <v>340200</v>
      </c>
      <c r="L242" s="185">
        <v>626400</v>
      </c>
      <c r="M242" s="185">
        <v>0</v>
      </c>
      <c r="N242" s="185">
        <v>626400</v>
      </c>
      <c r="O242" s="185">
        <v>0</v>
      </c>
      <c r="P242" s="185">
        <v>0</v>
      </c>
      <c r="Q242" s="185">
        <v>0</v>
      </c>
      <c r="R242" s="185">
        <v>0</v>
      </c>
      <c r="S242" s="185">
        <v>0</v>
      </c>
      <c r="T242" s="185">
        <v>0</v>
      </c>
    </row>
    <row r="243" spans="1:20" x14ac:dyDescent="0.3">
      <c r="A243" s="182" t="s">
        <v>4223</v>
      </c>
      <c r="B243" s="186" t="s">
        <v>4627</v>
      </c>
      <c r="C243" s="184" t="s">
        <v>609</v>
      </c>
      <c r="D243" s="199">
        <v>146207</v>
      </c>
      <c r="E243" s="199">
        <v>0</v>
      </c>
      <c r="F243" s="187">
        <v>0</v>
      </c>
      <c r="G243" s="187">
        <v>0</v>
      </c>
      <c r="H243" s="187">
        <v>14</v>
      </c>
      <c r="I243" s="187">
        <v>20</v>
      </c>
      <c r="J243" s="187">
        <v>0</v>
      </c>
      <c r="K243" s="185">
        <v>146207</v>
      </c>
      <c r="L243" s="185">
        <v>0</v>
      </c>
      <c r="M243" s="185">
        <v>37800</v>
      </c>
      <c r="N243" s="185">
        <v>0</v>
      </c>
      <c r="O243" s="185">
        <v>37800</v>
      </c>
      <c r="P243" s="185">
        <v>0</v>
      </c>
      <c r="Q243" s="185">
        <v>37800</v>
      </c>
      <c r="R243" s="185">
        <v>0</v>
      </c>
      <c r="S243" s="185">
        <v>37800</v>
      </c>
      <c r="T243" s="185">
        <v>0</v>
      </c>
    </row>
    <row r="244" spans="1:20" x14ac:dyDescent="0.3">
      <c r="A244" s="182" t="s">
        <v>3858</v>
      </c>
      <c r="B244" s="188" t="s">
        <v>4628</v>
      </c>
      <c r="C244" s="184" t="s">
        <v>427</v>
      </c>
      <c r="D244" s="199">
        <v>118800</v>
      </c>
      <c r="E244" s="199">
        <v>113400</v>
      </c>
      <c r="F244" s="187">
        <v>0</v>
      </c>
      <c r="G244" s="187">
        <v>0</v>
      </c>
      <c r="H244" s="187">
        <v>0</v>
      </c>
      <c r="I244" s="187">
        <v>22</v>
      </c>
      <c r="J244" s="187">
        <v>21</v>
      </c>
      <c r="K244" s="185">
        <v>0</v>
      </c>
      <c r="L244" s="185">
        <v>113400</v>
      </c>
      <c r="M244" s="185">
        <v>0</v>
      </c>
      <c r="N244" s="185">
        <v>113400</v>
      </c>
      <c r="O244" s="185">
        <v>0</v>
      </c>
      <c r="P244" s="185">
        <v>0</v>
      </c>
      <c r="Q244" s="185">
        <v>0</v>
      </c>
      <c r="R244" s="185">
        <v>0</v>
      </c>
      <c r="S244" s="185">
        <v>0</v>
      </c>
      <c r="T244" s="185">
        <v>0</v>
      </c>
    </row>
    <row r="245" spans="1:20" x14ac:dyDescent="0.3">
      <c r="A245" s="182" t="s">
        <v>4084</v>
      </c>
      <c r="B245" s="188" t="s">
        <v>4629</v>
      </c>
      <c r="C245" s="184" t="s">
        <v>541</v>
      </c>
      <c r="D245" s="199">
        <v>1144945</v>
      </c>
      <c r="E245" s="199">
        <v>718200</v>
      </c>
      <c r="F245" s="187">
        <v>0</v>
      </c>
      <c r="G245" s="187">
        <v>0</v>
      </c>
      <c r="H245" s="187">
        <v>211</v>
      </c>
      <c r="I245" s="187">
        <v>103</v>
      </c>
      <c r="J245" s="187">
        <v>133</v>
      </c>
      <c r="K245" s="185">
        <v>588745</v>
      </c>
      <c r="L245" s="185">
        <v>718200</v>
      </c>
      <c r="M245" s="185">
        <v>588745</v>
      </c>
      <c r="N245" s="185">
        <v>718200</v>
      </c>
      <c r="O245" s="185">
        <v>588745</v>
      </c>
      <c r="P245" s="185">
        <v>0</v>
      </c>
      <c r="Q245" s="185">
        <v>588745</v>
      </c>
      <c r="R245" s="185">
        <v>0</v>
      </c>
      <c r="S245" s="185">
        <v>588745</v>
      </c>
      <c r="T245" s="185">
        <v>0</v>
      </c>
    </row>
    <row r="246" spans="1:20" x14ac:dyDescent="0.3">
      <c r="A246" s="182" t="s">
        <v>3267</v>
      </c>
      <c r="B246" s="186" t="s">
        <v>4630</v>
      </c>
      <c r="C246" s="184" t="s">
        <v>155</v>
      </c>
      <c r="D246" s="199">
        <v>710705</v>
      </c>
      <c r="E246" s="199">
        <v>0</v>
      </c>
      <c r="F246" s="187">
        <v>0</v>
      </c>
      <c r="G246" s="187">
        <v>0</v>
      </c>
      <c r="H246" s="187">
        <v>163</v>
      </c>
      <c r="I246" s="187">
        <v>38</v>
      </c>
      <c r="J246" s="187">
        <v>0</v>
      </c>
      <c r="K246" s="185">
        <v>710705</v>
      </c>
      <c r="L246" s="185">
        <v>0</v>
      </c>
      <c r="M246" s="185">
        <v>505505</v>
      </c>
      <c r="N246" s="185">
        <v>0</v>
      </c>
      <c r="O246" s="185">
        <v>505505</v>
      </c>
      <c r="P246" s="185">
        <v>0</v>
      </c>
      <c r="Q246" s="185">
        <v>505505</v>
      </c>
      <c r="R246" s="185">
        <v>0</v>
      </c>
      <c r="S246" s="185">
        <v>505505</v>
      </c>
      <c r="T246" s="185">
        <v>0</v>
      </c>
    </row>
    <row r="247" spans="1:20" x14ac:dyDescent="0.3">
      <c r="A247" s="182" t="s">
        <v>3441</v>
      </c>
      <c r="B247" s="186" t="s">
        <v>4631</v>
      </c>
      <c r="C247" s="184" t="s">
        <v>244</v>
      </c>
      <c r="D247" s="199">
        <v>69500</v>
      </c>
      <c r="E247" s="199">
        <v>0</v>
      </c>
      <c r="F247" s="187">
        <v>0</v>
      </c>
      <c r="G247" s="187">
        <v>0</v>
      </c>
      <c r="H247" s="187">
        <v>25</v>
      </c>
      <c r="I247" s="187">
        <v>0</v>
      </c>
      <c r="J247" s="187">
        <v>0</v>
      </c>
      <c r="K247" s="185">
        <v>69500</v>
      </c>
      <c r="L247" s="185">
        <v>0</v>
      </c>
      <c r="M247" s="185">
        <v>69500</v>
      </c>
      <c r="N247" s="185">
        <v>0</v>
      </c>
      <c r="O247" s="185">
        <v>69500</v>
      </c>
      <c r="P247" s="185">
        <v>0</v>
      </c>
      <c r="Q247" s="185">
        <v>69500</v>
      </c>
      <c r="R247" s="185">
        <v>0</v>
      </c>
      <c r="S247" s="185">
        <v>69500</v>
      </c>
      <c r="T247" s="185">
        <v>0</v>
      </c>
    </row>
    <row r="248" spans="1:20" x14ac:dyDescent="0.3">
      <c r="A248" s="182" t="s">
        <v>3915</v>
      </c>
      <c r="B248" s="186" t="s">
        <v>4632</v>
      </c>
      <c r="C248" s="184" t="s">
        <v>455</v>
      </c>
      <c r="D248" s="199">
        <v>72000</v>
      </c>
      <c r="E248" s="199">
        <v>0</v>
      </c>
      <c r="F248" s="187">
        <v>0</v>
      </c>
      <c r="G248" s="187">
        <v>0</v>
      </c>
      <c r="H248" s="187">
        <v>18</v>
      </c>
      <c r="I248" s="187">
        <v>0</v>
      </c>
      <c r="J248" s="187">
        <v>0</v>
      </c>
      <c r="K248" s="185">
        <v>72000</v>
      </c>
      <c r="L248" s="185">
        <v>0</v>
      </c>
      <c r="M248" s="185">
        <v>72000</v>
      </c>
      <c r="N248" s="185">
        <v>0</v>
      </c>
      <c r="O248" s="185">
        <v>72000</v>
      </c>
      <c r="P248" s="185">
        <v>0</v>
      </c>
      <c r="Q248" s="185">
        <v>72000</v>
      </c>
      <c r="R248" s="185">
        <v>0</v>
      </c>
      <c r="S248" s="185">
        <v>72000</v>
      </c>
      <c r="T248" s="185">
        <v>0</v>
      </c>
    </row>
    <row r="249" spans="1:20" x14ac:dyDescent="0.3">
      <c r="A249" s="182" t="s">
        <v>4018</v>
      </c>
      <c r="B249" s="186" t="s">
        <v>4633</v>
      </c>
      <c r="C249" s="184" t="s">
        <v>508</v>
      </c>
      <c r="D249" s="199">
        <v>54000</v>
      </c>
      <c r="E249" s="199">
        <v>0</v>
      </c>
      <c r="F249" s="187">
        <v>0</v>
      </c>
      <c r="G249" s="187">
        <v>0</v>
      </c>
      <c r="H249" s="187">
        <v>20</v>
      </c>
      <c r="I249" s="187">
        <v>0</v>
      </c>
      <c r="J249" s="187">
        <v>0</v>
      </c>
      <c r="K249" s="185">
        <v>54000</v>
      </c>
      <c r="L249" s="185">
        <v>0</v>
      </c>
      <c r="M249" s="185">
        <v>54000</v>
      </c>
      <c r="N249" s="185">
        <v>0</v>
      </c>
      <c r="O249" s="185">
        <v>54000</v>
      </c>
      <c r="P249" s="185">
        <v>0</v>
      </c>
      <c r="Q249" s="185">
        <v>54000</v>
      </c>
      <c r="R249" s="185">
        <v>0</v>
      </c>
      <c r="S249" s="185">
        <v>54000</v>
      </c>
      <c r="T249" s="185">
        <v>0</v>
      </c>
    </row>
    <row r="250" spans="1:20" x14ac:dyDescent="0.3">
      <c r="A250" s="182" t="s">
        <v>4131</v>
      </c>
      <c r="B250" s="188" t="s">
        <v>4634</v>
      </c>
      <c r="C250" s="184" t="s">
        <v>564</v>
      </c>
      <c r="D250" s="199">
        <v>197100</v>
      </c>
      <c r="E250" s="199">
        <v>221400</v>
      </c>
      <c r="F250" s="187">
        <v>0</v>
      </c>
      <c r="G250" s="187">
        <v>0</v>
      </c>
      <c r="H250" s="187">
        <v>33</v>
      </c>
      <c r="I250" s="187">
        <v>20</v>
      </c>
      <c r="J250" s="187">
        <v>41</v>
      </c>
      <c r="K250" s="185">
        <v>197100</v>
      </c>
      <c r="L250" s="185">
        <v>221400</v>
      </c>
      <c r="M250" s="185">
        <v>89100</v>
      </c>
      <c r="N250" s="185">
        <v>221400</v>
      </c>
      <c r="O250" s="185">
        <v>89100</v>
      </c>
      <c r="P250" s="185">
        <v>0</v>
      </c>
      <c r="Q250" s="185">
        <v>89100</v>
      </c>
      <c r="R250" s="185">
        <v>0</v>
      </c>
      <c r="S250" s="185">
        <v>89100</v>
      </c>
      <c r="T250" s="185">
        <v>0</v>
      </c>
    </row>
    <row r="251" spans="1:20" x14ac:dyDescent="0.3">
      <c r="A251" s="182" t="s">
        <v>3194</v>
      </c>
      <c r="B251" s="188" t="s">
        <v>4635</v>
      </c>
      <c r="C251" s="189" t="s">
        <v>118</v>
      </c>
      <c r="D251" s="199">
        <v>141016</v>
      </c>
      <c r="E251" s="199">
        <v>0</v>
      </c>
      <c r="F251" s="187">
        <v>0</v>
      </c>
      <c r="G251" s="187">
        <v>0</v>
      </c>
      <c r="H251" s="187">
        <v>0</v>
      </c>
      <c r="I251" s="187">
        <v>20</v>
      </c>
      <c r="J251" s="187">
        <v>0</v>
      </c>
      <c r="K251" s="185">
        <v>141016</v>
      </c>
      <c r="L251" s="185">
        <v>0</v>
      </c>
      <c r="M251" s="185">
        <v>0</v>
      </c>
      <c r="N251" s="185">
        <v>0</v>
      </c>
      <c r="O251" s="185">
        <v>0</v>
      </c>
      <c r="P251" s="185">
        <v>0</v>
      </c>
      <c r="Q251" s="185">
        <v>0</v>
      </c>
      <c r="R251" s="185">
        <v>0</v>
      </c>
      <c r="S251" s="185">
        <v>0</v>
      </c>
      <c r="T251" s="185">
        <v>0</v>
      </c>
    </row>
    <row r="252" spans="1:20" x14ac:dyDescent="0.3">
      <c r="A252" s="182" t="s">
        <v>3818</v>
      </c>
      <c r="B252" s="186" t="s">
        <v>4636</v>
      </c>
      <c r="C252" s="184" t="s">
        <v>406</v>
      </c>
      <c r="D252" s="199">
        <v>488526.41000000003</v>
      </c>
      <c r="E252" s="199">
        <v>0</v>
      </c>
      <c r="F252" s="187">
        <v>0</v>
      </c>
      <c r="G252" s="187">
        <v>0</v>
      </c>
      <c r="H252" s="187">
        <v>54</v>
      </c>
      <c r="I252" s="187">
        <v>0</v>
      </c>
      <c r="J252" s="187">
        <v>0</v>
      </c>
      <c r="K252" s="185">
        <v>243526</v>
      </c>
      <c r="L252" s="185">
        <v>0</v>
      </c>
      <c r="M252" s="185">
        <v>243526</v>
      </c>
      <c r="N252" s="185">
        <v>0</v>
      </c>
      <c r="O252" s="185">
        <v>243526</v>
      </c>
      <c r="P252" s="185">
        <v>0</v>
      </c>
      <c r="Q252" s="185">
        <v>243526</v>
      </c>
      <c r="R252" s="185">
        <v>0</v>
      </c>
      <c r="S252" s="185">
        <v>243526</v>
      </c>
      <c r="T252" s="185">
        <v>0</v>
      </c>
    </row>
    <row r="253" spans="1:20" x14ac:dyDescent="0.3">
      <c r="A253" s="182" t="s">
        <v>4086</v>
      </c>
      <c r="B253" s="188" t="s">
        <v>4637</v>
      </c>
      <c r="C253" s="184" t="s">
        <v>542</v>
      </c>
      <c r="D253" s="199">
        <v>367200</v>
      </c>
      <c r="E253" s="199">
        <v>313200</v>
      </c>
      <c r="F253" s="187">
        <v>0</v>
      </c>
      <c r="G253" s="187">
        <v>0</v>
      </c>
      <c r="H253" s="187">
        <v>64</v>
      </c>
      <c r="I253" s="187">
        <v>36</v>
      </c>
      <c r="J253" s="187">
        <v>58</v>
      </c>
      <c r="K253" s="185">
        <v>172800</v>
      </c>
      <c r="L253" s="185">
        <v>313200</v>
      </c>
      <c r="M253" s="185">
        <v>172800</v>
      </c>
      <c r="N253" s="185">
        <v>313200</v>
      </c>
      <c r="O253" s="185">
        <v>172800</v>
      </c>
      <c r="P253" s="185">
        <v>0</v>
      </c>
      <c r="Q253" s="185">
        <v>172800</v>
      </c>
      <c r="R253" s="185">
        <v>0</v>
      </c>
      <c r="S253" s="185">
        <v>172800</v>
      </c>
      <c r="T253" s="185">
        <v>0</v>
      </c>
    </row>
    <row r="254" spans="1:20" x14ac:dyDescent="0.3">
      <c r="A254" s="182" t="s">
        <v>3031</v>
      </c>
      <c r="B254" s="186" t="s">
        <v>4638</v>
      </c>
      <c r="C254" s="184" t="s">
        <v>36</v>
      </c>
      <c r="D254" s="199">
        <v>166175</v>
      </c>
      <c r="E254" s="199">
        <v>0</v>
      </c>
      <c r="F254" s="187">
        <v>0</v>
      </c>
      <c r="G254" s="187">
        <v>0</v>
      </c>
      <c r="H254" s="187">
        <v>35</v>
      </c>
      <c r="I254" s="187">
        <v>0</v>
      </c>
      <c r="J254" s="187">
        <v>0</v>
      </c>
      <c r="K254" s="185">
        <v>166175</v>
      </c>
      <c r="L254" s="185">
        <v>0</v>
      </c>
      <c r="M254" s="185">
        <v>166175</v>
      </c>
      <c r="N254" s="185">
        <v>0</v>
      </c>
      <c r="O254" s="185">
        <v>166175</v>
      </c>
      <c r="P254" s="185">
        <v>0</v>
      </c>
      <c r="Q254" s="185">
        <v>166175</v>
      </c>
      <c r="R254" s="185">
        <v>0</v>
      </c>
      <c r="S254" s="185">
        <v>166175</v>
      </c>
      <c r="T254" s="185">
        <v>0</v>
      </c>
    </row>
    <row r="255" spans="1:20" x14ac:dyDescent="0.3">
      <c r="A255" s="182" t="s">
        <v>4309</v>
      </c>
      <c r="B255" s="188" t="s">
        <v>4639</v>
      </c>
      <c r="C255" s="189" t="s">
        <v>650</v>
      </c>
      <c r="D255" s="199">
        <v>1058400</v>
      </c>
      <c r="E255" s="199">
        <v>0</v>
      </c>
      <c r="F255" s="187">
        <v>0</v>
      </c>
      <c r="G255" s="187">
        <v>0</v>
      </c>
      <c r="H255" s="187">
        <v>0</v>
      </c>
      <c r="I255" s="187">
        <v>196</v>
      </c>
      <c r="J255" s="187">
        <v>0</v>
      </c>
      <c r="K255" s="185">
        <v>648000</v>
      </c>
      <c r="L255" s="185">
        <v>0</v>
      </c>
      <c r="M255" s="185">
        <v>0</v>
      </c>
      <c r="N255" s="185">
        <v>0</v>
      </c>
      <c r="O255" s="185">
        <v>0</v>
      </c>
      <c r="P255" s="185">
        <v>0</v>
      </c>
      <c r="Q255" s="185">
        <v>0</v>
      </c>
      <c r="R255" s="185">
        <v>0</v>
      </c>
      <c r="S255" s="185">
        <v>0</v>
      </c>
      <c r="T255" s="185">
        <v>0</v>
      </c>
    </row>
    <row r="256" spans="1:20" x14ac:dyDescent="0.3">
      <c r="A256" s="182" t="s">
        <v>3410</v>
      </c>
      <c r="B256" s="186" t="s">
        <v>4640</v>
      </c>
      <c r="C256" s="184" t="s">
        <v>228</v>
      </c>
      <c r="D256" s="199">
        <v>79095</v>
      </c>
      <c r="E256" s="199">
        <v>0</v>
      </c>
      <c r="F256" s="187">
        <v>0</v>
      </c>
      <c r="G256" s="187">
        <v>0</v>
      </c>
      <c r="H256" s="187">
        <v>19</v>
      </c>
      <c r="I256" s="187">
        <v>0</v>
      </c>
      <c r="J256" s="187">
        <v>0</v>
      </c>
      <c r="K256" s="185">
        <v>79095</v>
      </c>
      <c r="L256" s="185">
        <v>0</v>
      </c>
      <c r="M256" s="185">
        <v>79095</v>
      </c>
      <c r="N256" s="185">
        <v>0</v>
      </c>
      <c r="O256" s="185">
        <v>79095</v>
      </c>
      <c r="P256" s="185">
        <v>0</v>
      </c>
      <c r="Q256" s="185">
        <v>79095</v>
      </c>
      <c r="R256" s="185">
        <v>0</v>
      </c>
      <c r="S256" s="185">
        <v>79095</v>
      </c>
      <c r="T256" s="185">
        <v>0</v>
      </c>
    </row>
    <row r="257" spans="1:20" x14ac:dyDescent="0.3">
      <c r="A257" s="182" t="s">
        <v>4240</v>
      </c>
      <c r="B257" s="186" t="s">
        <v>4641</v>
      </c>
      <c r="C257" s="184" t="s">
        <v>618</v>
      </c>
      <c r="D257" s="199">
        <v>73309</v>
      </c>
      <c r="E257" s="199">
        <v>0</v>
      </c>
      <c r="F257" s="187">
        <v>0</v>
      </c>
      <c r="G257" s="187">
        <v>0</v>
      </c>
      <c r="H257" s="187">
        <v>18</v>
      </c>
      <c r="I257" s="187">
        <v>0</v>
      </c>
      <c r="J257" s="187">
        <v>0</v>
      </c>
      <c r="K257" s="185">
        <v>73309</v>
      </c>
      <c r="L257" s="185">
        <v>0</v>
      </c>
      <c r="M257" s="185">
        <v>73309</v>
      </c>
      <c r="N257" s="185">
        <v>0</v>
      </c>
      <c r="O257" s="185">
        <v>73309</v>
      </c>
      <c r="P257" s="185">
        <v>0</v>
      </c>
      <c r="Q257" s="185">
        <v>73309</v>
      </c>
      <c r="R257" s="185">
        <v>0</v>
      </c>
      <c r="S257" s="185">
        <v>73309</v>
      </c>
      <c r="T257" s="185">
        <v>0</v>
      </c>
    </row>
    <row r="258" spans="1:20" x14ac:dyDescent="0.3">
      <c r="A258" s="182" t="s">
        <v>4293</v>
      </c>
      <c r="B258" s="188" t="s">
        <v>4642</v>
      </c>
      <c r="C258" s="184" t="s">
        <v>645</v>
      </c>
      <c r="D258" s="199">
        <v>259200</v>
      </c>
      <c r="E258" s="199">
        <v>172800</v>
      </c>
      <c r="F258" s="187">
        <v>0</v>
      </c>
      <c r="G258" s="187">
        <v>0</v>
      </c>
      <c r="H258" s="187">
        <v>0</v>
      </c>
      <c r="I258" s="187">
        <v>48</v>
      </c>
      <c r="J258" s="187">
        <v>32</v>
      </c>
      <c r="K258" s="185">
        <v>108000</v>
      </c>
      <c r="L258" s="185">
        <v>172800</v>
      </c>
      <c r="M258" s="185">
        <v>0</v>
      </c>
      <c r="N258" s="185">
        <v>172800</v>
      </c>
      <c r="O258" s="185">
        <v>0</v>
      </c>
      <c r="P258" s="185">
        <v>0</v>
      </c>
      <c r="Q258" s="185">
        <v>0</v>
      </c>
      <c r="R258" s="185">
        <v>0</v>
      </c>
      <c r="S258" s="185">
        <v>0</v>
      </c>
      <c r="T258" s="185">
        <v>0</v>
      </c>
    </row>
    <row r="259" spans="1:20" x14ac:dyDescent="0.3">
      <c r="A259" s="182" t="s">
        <v>4102</v>
      </c>
      <c r="B259" s="188" t="s">
        <v>4643</v>
      </c>
      <c r="C259" s="184" t="s">
        <v>550</v>
      </c>
      <c r="D259" s="199">
        <v>631800</v>
      </c>
      <c r="E259" s="199">
        <v>356400</v>
      </c>
      <c r="F259" s="187">
        <v>0</v>
      </c>
      <c r="G259" s="187">
        <v>0</v>
      </c>
      <c r="H259" s="187">
        <v>0</v>
      </c>
      <c r="I259" s="187">
        <v>117</v>
      </c>
      <c r="J259" s="187">
        <v>66</v>
      </c>
      <c r="K259" s="185">
        <v>259200</v>
      </c>
      <c r="L259" s="185">
        <v>356400</v>
      </c>
      <c r="M259" s="185">
        <v>0</v>
      </c>
      <c r="N259" s="185">
        <v>356400</v>
      </c>
      <c r="O259" s="185">
        <v>0</v>
      </c>
      <c r="P259" s="185">
        <v>0</v>
      </c>
      <c r="Q259" s="185">
        <v>0</v>
      </c>
      <c r="R259" s="185">
        <v>0</v>
      </c>
      <c r="S259" s="185">
        <v>0</v>
      </c>
      <c r="T259" s="185">
        <v>0</v>
      </c>
    </row>
    <row r="260" spans="1:20" x14ac:dyDescent="0.3">
      <c r="A260" s="182" t="s">
        <v>3893</v>
      </c>
      <c r="B260" s="186" t="s">
        <v>4644</v>
      </c>
      <c r="C260" s="184" t="s">
        <v>444</v>
      </c>
      <c r="D260" s="199">
        <v>1689704.2</v>
      </c>
      <c r="E260" s="199">
        <v>0</v>
      </c>
      <c r="F260" s="187">
        <v>0</v>
      </c>
      <c r="G260" s="187">
        <v>0</v>
      </c>
      <c r="H260" s="187">
        <v>283</v>
      </c>
      <c r="I260" s="187">
        <v>45</v>
      </c>
      <c r="J260" s="187">
        <v>0</v>
      </c>
      <c r="K260" s="185">
        <v>1249176</v>
      </c>
      <c r="L260" s="185">
        <v>0</v>
      </c>
      <c r="M260" s="185">
        <v>859969</v>
      </c>
      <c r="N260" s="185">
        <v>0</v>
      </c>
      <c r="O260" s="185">
        <v>859969</v>
      </c>
      <c r="P260" s="185">
        <v>0</v>
      </c>
      <c r="Q260" s="185">
        <v>859969</v>
      </c>
      <c r="R260" s="185">
        <v>0</v>
      </c>
      <c r="S260" s="185">
        <v>859969</v>
      </c>
      <c r="T260" s="185">
        <v>0</v>
      </c>
    </row>
    <row r="261" spans="1:20" x14ac:dyDescent="0.3">
      <c r="A261" s="182" t="s">
        <v>3499</v>
      </c>
      <c r="B261" s="188" t="s">
        <v>4645</v>
      </c>
      <c r="C261" s="184" t="s">
        <v>274</v>
      </c>
      <c r="D261" s="199">
        <v>3622286</v>
      </c>
      <c r="E261" s="199">
        <v>3868314</v>
      </c>
      <c r="F261" s="187">
        <v>0</v>
      </c>
      <c r="G261" s="187">
        <v>0</v>
      </c>
      <c r="H261" s="187">
        <v>330</v>
      </c>
      <c r="I261" s="187">
        <v>85</v>
      </c>
      <c r="J261" s="187">
        <v>237</v>
      </c>
      <c r="K261" s="185">
        <v>2087301</v>
      </c>
      <c r="L261" s="185">
        <v>3868314</v>
      </c>
      <c r="M261" s="185">
        <v>2087301</v>
      </c>
      <c r="N261" s="185">
        <v>3868314</v>
      </c>
      <c r="O261" s="185">
        <v>2087301</v>
      </c>
      <c r="P261" s="185">
        <v>0</v>
      </c>
      <c r="Q261" s="185">
        <v>2087301</v>
      </c>
      <c r="R261" s="185">
        <v>0</v>
      </c>
      <c r="S261" s="185">
        <v>2087301</v>
      </c>
      <c r="T261" s="185">
        <v>0</v>
      </c>
    </row>
    <row r="262" spans="1:20" x14ac:dyDescent="0.3">
      <c r="A262" s="182" t="s">
        <v>4279</v>
      </c>
      <c r="B262" s="188" t="s">
        <v>4646</v>
      </c>
      <c r="C262" s="184" t="s">
        <v>638</v>
      </c>
      <c r="D262" s="199">
        <v>442800</v>
      </c>
      <c r="E262" s="199">
        <v>183600</v>
      </c>
      <c r="F262" s="187">
        <v>0</v>
      </c>
      <c r="G262" s="187">
        <v>0</v>
      </c>
      <c r="H262" s="187">
        <v>0</v>
      </c>
      <c r="I262" s="187">
        <v>82</v>
      </c>
      <c r="J262" s="187">
        <v>34</v>
      </c>
      <c r="K262" s="185">
        <v>210600</v>
      </c>
      <c r="L262" s="185">
        <v>183600</v>
      </c>
      <c r="M262" s="185">
        <v>0</v>
      </c>
      <c r="N262" s="185">
        <v>183600</v>
      </c>
      <c r="O262" s="185">
        <v>0</v>
      </c>
      <c r="P262" s="185">
        <v>0</v>
      </c>
      <c r="Q262" s="185">
        <v>0</v>
      </c>
      <c r="R262" s="185">
        <v>0</v>
      </c>
      <c r="S262" s="185">
        <v>0</v>
      </c>
      <c r="T262" s="185">
        <v>0</v>
      </c>
    </row>
    <row r="263" spans="1:20" x14ac:dyDescent="0.3">
      <c r="A263" s="182" t="s">
        <v>3372</v>
      </c>
      <c r="B263" s="188" t="s">
        <v>4647</v>
      </c>
      <c r="C263" s="184" t="s">
        <v>208</v>
      </c>
      <c r="D263" s="199">
        <v>477781</v>
      </c>
      <c r="E263" s="199">
        <v>185380</v>
      </c>
      <c r="F263" s="187">
        <v>0</v>
      </c>
      <c r="G263" s="187">
        <v>0</v>
      </c>
      <c r="H263" s="187">
        <v>16</v>
      </c>
      <c r="I263" s="187">
        <v>40</v>
      </c>
      <c r="J263" s="187">
        <v>20</v>
      </c>
      <c r="K263" s="185">
        <v>59764</v>
      </c>
      <c r="L263" s="185">
        <v>185380</v>
      </c>
      <c r="M263" s="185">
        <v>59764</v>
      </c>
      <c r="N263" s="185">
        <v>185380</v>
      </c>
      <c r="O263" s="185">
        <v>59764</v>
      </c>
      <c r="P263" s="185">
        <v>0</v>
      </c>
      <c r="Q263" s="185">
        <v>59764</v>
      </c>
      <c r="R263" s="185">
        <v>0</v>
      </c>
      <c r="S263" s="185">
        <v>59764</v>
      </c>
      <c r="T263" s="185">
        <v>0</v>
      </c>
    </row>
    <row r="264" spans="1:20" x14ac:dyDescent="0.3">
      <c r="A264" s="182" t="s">
        <v>3917</v>
      </c>
      <c r="B264" s="186" t="s">
        <v>4648</v>
      </c>
      <c r="C264" s="184" t="s">
        <v>456</v>
      </c>
      <c r="D264" s="199">
        <v>103377</v>
      </c>
      <c r="E264" s="199">
        <v>0</v>
      </c>
      <c r="F264" s="187">
        <v>0</v>
      </c>
      <c r="G264" s="187">
        <v>0</v>
      </c>
      <c r="H264" s="187">
        <v>19</v>
      </c>
      <c r="I264" s="187">
        <v>0</v>
      </c>
      <c r="J264" s="187">
        <v>0</v>
      </c>
      <c r="K264" s="185">
        <v>103377</v>
      </c>
      <c r="L264" s="185">
        <v>0</v>
      </c>
      <c r="M264" s="185">
        <v>103377</v>
      </c>
      <c r="N264" s="185">
        <v>0</v>
      </c>
      <c r="O264" s="185">
        <v>103377</v>
      </c>
      <c r="P264" s="185">
        <v>0</v>
      </c>
      <c r="Q264" s="185">
        <v>103377</v>
      </c>
      <c r="R264" s="185">
        <v>0</v>
      </c>
      <c r="S264" s="185">
        <v>103377</v>
      </c>
      <c r="T264" s="185">
        <v>0</v>
      </c>
    </row>
    <row r="265" spans="1:20" x14ac:dyDescent="0.3">
      <c r="A265" s="182" t="s">
        <v>3578</v>
      </c>
      <c r="B265" s="188" t="s">
        <v>4649</v>
      </c>
      <c r="C265" s="184" t="s">
        <v>315</v>
      </c>
      <c r="D265" s="199">
        <v>882900</v>
      </c>
      <c r="E265" s="199">
        <v>453600</v>
      </c>
      <c r="F265" s="187">
        <v>0</v>
      </c>
      <c r="G265" s="187">
        <v>0</v>
      </c>
      <c r="H265" s="187">
        <v>55</v>
      </c>
      <c r="I265" s="187">
        <v>136</v>
      </c>
      <c r="J265" s="187">
        <v>84</v>
      </c>
      <c r="K265" s="185">
        <v>299700</v>
      </c>
      <c r="L265" s="185">
        <v>453600</v>
      </c>
      <c r="M265" s="185">
        <v>148500</v>
      </c>
      <c r="N265" s="185">
        <v>453600</v>
      </c>
      <c r="O265" s="185">
        <v>148500</v>
      </c>
      <c r="P265" s="185">
        <v>0</v>
      </c>
      <c r="Q265" s="185">
        <v>148500</v>
      </c>
      <c r="R265" s="185">
        <v>0</v>
      </c>
      <c r="S265" s="185">
        <v>148500</v>
      </c>
      <c r="T265" s="185">
        <v>0</v>
      </c>
    </row>
    <row r="266" spans="1:20" x14ac:dyDescent="0.3">
      <c r="A266" s="182" t="s">
        <v>3931</v>
      </c>
      <c r="B266" s="186" t="s">
        <v>4650</v>
      </c>
      <c r="C266" s="184" t="s">
        <v>463</v>
      </c>
      <c r="D266" s="199">
        <v>99852</v>
      </c>
      <c r="E266" s="199">
        <v>0</v>
      </c>
      <c r="F266" s="187">
        <v>0</v>
      </c>
      <c r="G266" s="187">
        <v>0</v>
      </c>
      <c r="H266" s="187">
        <v>20</v>
      </c>
      <c r="I266" s="187">
        <v>0</v>
      </c>
      <c r="J266" s="187">
        <v>0</v>
      </c>
      <c r="K266" s="185">
        <v>99852</v>
      </c>
      <c r="L266" s="185">
        <v>0</v>
      </c>
      <c r="M266" s="185">
        <v>99852</v>
      </c>
      <c r="N266" s="185">
        <v>0</v>
      </c>
      <c r="O266" s="185">
        <v>99852</v>
      </c>
      <c r="P266" s="185">
        <v>0</v>
      </c>
      <c r="Q266" s="185">
        <v>99852</v>
      </c>
      <c r="R266" s="185">
        <v>0</v>
      </c>
      <c r="S266" s="185">
        <v>99852</v>
      </c>
      <c r="T266" s="185">
        <v>0</v>
      </c>
    </row>
    <row r="267" spans="1:20" x14ac:dyDescent="0.3">
      <c r="A267" s="182" t="s">
        <v>3524</v>
      </c>
      <c r="B267" s="188" t="s">
        <v>4651</v>
      </c>
      <c r="C267" s="184" t="s">
        <v>287</v>
      </c>
      <c r="D267" s="199">
        <v>904686</v>
      </c>
      <c r="E267" s="199">
        <v>540000</v>
      </c>
      <c r="F267" s="187">
        <v>0</v>
      </c>
      <c r="G267" s="187">
        <v>0</v>
      </c>
      <c r="H267" s="187">
        <v>114</v>
      </c>
      <c r="I267" s="187">
        <v>106</v>
      </c>
      <c r="J267" s="187">
        <v>100</v>
      </c>
      <c r="K267" s="185">
        <v>440286</v>
      </c>
      <c r="L267" s="185">
        <v>540000</v>
      </c>
      <c r="M267" s="185">
        <v>332286</v>
      </c>
      <c r="N267" s="185">
        <v>540000</v>
      </c>
      <c r="O267" s="185">
        <v>332286</v>
      </c>
      <c r="P267" s="185">
        <v>0</v>
      </c>
      <c r="Q267" s="185">
        <v>332286</v>
      </c>
      <c r="R267" s="185">
        <v>0</v>
      </c>
      <c r="S267" s="185">
        <v>332286</v>
      </c>
      <c r="T267" s="185">
        <v>0</v>
      </c>
    </row>
    <row r="268" spans="1:20" x14ac:dyDescent="0.3">
      <c r="A268" s="182" t="s">
        <v>3596</v>
      </c>
      <c r="B268" s="188" t="s">
        <v>4652</v>
      </c>
      <c r="C268" s="184" t="s">
        <v>324</v>
      </c>
      <c r="D268" s="199">
        <v>1058400</v>
      </c>
      <c r="E268" s="199">
        <v>631800</v>
      </c>
      <c r="F268" s="187">
        <v>0</v>
      </c>
      <c r="G268" s="187">
        <v>0</v>
      </c>
      <c r="H268" s="187">
        <v>0</v>
      </c>
      <c r="I268" s="187">
        <v>196</v>
      </c>
      <c r="J268" s="187">
        <v>117</v>
      </c>
      <c r="K268" s="185">
        <v>280800</v>
      </c>
      <c r="L268" s="185">
        <v>631800</v>
      </c>
      <c r="M268" s="185">
        <v>0</v>
      </c>
      <c r="N268" s="185">
        <v>631800</v>
      </c>
      <c r="O268" s="185">
        <v>0</v>
      </c>
      <c r="P268" s="185">
        <v>0</v>
      </c>
      <c r="Q268" s="185">
        <v>0</v>
      </c>
      <c r="R268" s="185">
        <v>0</v>
      </c>
      <c r="S268" s="185">
        <v>0</v>
      </c>
      <c r="T268" s="185">
        <v>0</v>
      </c>
    </row>
    <row r="269" spans="1:20" x14ac:dyDescent="0.3">
      <c r="A269" s="182" t="s">
        <v>4198</v>
      </c>
      <c r="B269" s="188" t="s">
        <v>4653</v>
      </c>
      <c r="C269" s="184" t="s">
        <v>596</v>
      </c>
      <c r="D269" s="199">
        <v>312991</v>
      </c>
      <c r="E269" s="199">
        <v>221160</v>
      </c>
      <c r="F269" s="187">
        <v>0</v>
      </c>
      <c r="G269" s="187">
        <v>0</v>
      </c>
      <c r="H269" s="187">
        <v>0</v>
      </c>
      <c r="I269" s="187">
        <v>47</v>
      </c>
      <c r="J269" s="187">
        <v>38</v>
      </c>
      <c r="K269" s="185">
        <v>0</v>
      </c>
      <c r="L269" s="185">
        <v>221160</v>
      </c>
      <c r="M269" s="185">
        <v>0</v>
      </c>
      <c r="N269" s="185">
        <v>221160</v>
      </c>
      <c r="O269" s="185">
        <v>0</v>
      </c>
      <c r="P269" s="185">
        <v>0</v>
      </c>
      <c r="Q269" s="185">
        <v>0</v>
      </c>
      <c r="R269" s="185">
        <v>0</v>
      </c>
      <c r="S269" s="185">
        <v>0</v>
      </c>
      <c r="T269" s="185">
        <v>0</v>
      </c>
    </row>
    <row r="270" spans="1:20" x14ac:dyDescent="0.3">
      <c r="A270" s="182" t="s">
        <v>3783</v>
      </c>
      <c r="B270" s="188" t="s">
        <v>4654</v>
      </c>
      <c r="C270" s="184" t="s">
        <v>387</v>
      </c>
      <c r="D270" s="199">
        <v>312910</v>
      </c>
      <c r="E270" s="199">
        <v>170940</v>
      </c>
      <c r="F270" s="187">
        <v>0</v>
      </c>
      <c r="G270" s="187">
        <v>0</v>
      </c>
      <c r="H270" s="187">
        <v>0</v>
      </c>
      <c r="I270" s="187">
        <v>30</v>
      </c>
      <c r="J270" s="187">
        <v>20</v>
      </c>
      <c r="K270" s="185">
        <v>0</v>
      </c>
      <c r="L270" s="185">
        <v>170940</v>
      </c>
      <c r="M270" s="185">
        <v>0</v>
      </c>
      <c r="N270" s="185">
        <v>170940</v>
      </c>
      <c r="O270" s="185">
        <v>0</v>
      </c>
      <c r="P270" s="185">
        <v>0</v>
      </c>
      <c r="Q270" s="185">
        <v>0</v>
      </c>
      <c r="R270" s="185">
        <v>0</v>
      </c>
      <c r="S270" s="185">
        <v>0</v>
      </c>
      <c r="T270" s="185">
        <v>0</v>
      </c>
    </row>
    <row r="271" spans="1:20" x14ac:dyDescent="0.3">
      <c r="A271" s="182" t="s">
        <v>3467</v>
      </c>
      <c r="B271" s="188" t="s">
        <v>4655</v>
      </c>
      <c r="C271" s="184" t="s">
        <v>257</v>
      </c>
      <c r="D271" s="199">
        <v>540517</v>
      </c>
      <c r="E271" s="199">
        <v>602446</v>
      </c>
      <c r="F271" s="187">
        <v>0</v>
      </c>
      <c r="G271" s="187">
        <v>0</v>
      </c>
      <c r="H271" s="187">
        <v>98</v>
      </c>
      <c r="I271" s="187">
        <v>35</v>
      </c>
      <c r="J271" s="187">
        <v>94</v>
      </c>
      <c r="K271" s="185">
        <v>286944</v>
      </c>
      <c r="L271" s="185">
        <v>602446</v>
      </c>
      <c r="M271" s="185">
        <v>286944</v>
      </c>
      <c r="N271" s="185">
        <v>602446</v>
      </c>
      <c r="O271" s="185">
        <v>286944</v>
      </c>
      <c r="P271" s="185">
        <v>0</v>
      </c>
      <c r="Q271" s="185">
        <v>286944</v>
      </c>
      <c r="R271" s="185">
        <v>0</v>
      </c>
      <c r="S271" s="185">
        <v>286944</v>
      </c>
      <c r="T271" s="185">
        <v>0</v>
      </c>
    </row>
    <row r="272" spans="1:20" x14ac:dyDescent="0.3">
      <c r="A272" s="182" t="s">
        <v>3058</v>
      </c>
      <c r="B272" s="186" t="s">
        <v>4656</v>
      </c>
      <c r="C272" s="184" t="s">
        <v>50</v>
      </c>
      <c r="D272" s="199">
        <v>98300</v>
      </c>
      <c r="E272" s="199">
        <v>0</v>
      </c>
      <c r="F272" s="187">
        <v>0</v>
      </c>
      <c r="G272" s="187">
        <v>0</v>
      </c>
      <c r="H272" s="187">
        <v>17</v>
      </c>
      <c r="I272" s="187">
        <v>0</v>
      </c>
      <c r="J272" s="187">
        <v>0</v>
      </c>
      <c r="K272" s="185">
        <v>98300</v>
      </c>
      <c r="L272" s="185">
        <v>0</v>
      </c>
      <c r="M272" s="185">
        <v>98300</v>
      </c>
      <c r="N272" s="185">
        <v>0</v>
      </c>
      <c r="O272" s="185">
        <v>98300</v>
      </c>
      <c r="P272" s="185">
        <v>0</v>
      </c>
      <c r="Q272" s="185">
        <v>98300</v>
      </c>
      <c r="R272" s="185">
        <v>0</v>
      </c>
      <c r="S272" s="185">
        <v>98300</v>
      </c>
      <c r="T272" s="185">
        <v>0</v>
      </c>
    </row>
    <row r="273" spans="1:20" x14ac:dyDescent="0.3">
      <c r="A273" s="182" t="s">
        <v>3271</v>
      </c>
      <c r="B273" s="186" t="s">
        <v>4657</v>
      </c>
      <c r="C273" s="184" t="s">
        <v>157</v>
      </c>
      <c r="D273" s="199">
        <v>205725</v>
      </c>
      <c r="E273" s="199">
        <v>0</v>
      </c>
      <c r="F273" s="187">
        <v>0</v>
      </c>
      <c r="G273" s="187">
        <v>0</v>
      </c>
      <c r="H273" s="187">
        <v>28</v>
      </c>
      <c r="I273" s="187">
        <v>20</v>
      </c>
      <c r="J273" s="187">
        <v>0</v>
      </c>
      <c r="K273" s="185">
        <v>205725</v>
      </c>
      <c r="L273" s="185">
        <v>0</v>
      </c>
      <c r="M273" s="185">
        <v>84418</v>
      </c>
      <c r="N273" s="185">
        <v>0</v>
      </c>
      <c r="O273" s="185">
        <v>84418</v>
      </c>
      <c r="P273" s="185">
        <v>0</v>
      </c>
      <c r="Q273" s="185">
        <v>84418</v>
      </c>
      <c r="R273" s="185">
        <v>0</v>
      </c>
      <c r="S273" s="185">
        <v>84418</v>
      </c>
      <c r="T273" s="185">
        <v>0</v>
      </c>
    </row>
    <row r="274" spans="1:20" x14ac:dyDescent="0.3">
      <c r="A274" s="182" t="s">
        <v>3711</v>
      </c>
      <c r="B274" s="188" t="s">
        <v>4658</v>
      </c>
      <c r="C274" s="184" t="s">
        <v>350</v>
      </c>
      <c r="D274" s="199">
        <v>339252</v>
      </c>
      <c r="E274" s="199">
        <v>146380</v>
      </c>
      <c r="F274" s="187">
        <v>0</v>
      </c>
      <c r="G274" s="187">
        <v>0</v>
      </c>
      <c r="H274" s="187">
        <v>18</v>
      </c>
      <c r="I274" s="187">
        <v>36</v>
      </c>
      <c r="J274" s="187">
        <v>20</v>
      </c>
      <c r="K274" s="185">
        <v>63936</v>
      </c>
      <c r="L274" s="185">
        <v>146380</v>
      </c>
      <c r="M274" s="185">
        <v>63936</v>
      </c>
      <c r="N274" s="185">
        <v>146380</v>
      </c>
      <c r="O274" s="185">
        <v>63936</v>
      </c>
      <c r="P274" s="185">
        <v>0</v>
      </c>
      <c r="Q274" s="185">
        <v>63936</v>
      </c>
      <c r="R274" s="185">
        <v>0</v>
      </c>
      <c r="S274" s="185">
        <v>63936</v>
      </c>
      <c r="T274" s="185">
        <v>0</v>
      </c>
    </row>
    <row r="275" spans="1:20" x14ac:dyDescent="0.3">
      <c r="A275" s="182" t="s">
        <v>3808</v>
      </c>
      <c r="B275" s="186" t="s">
        <v>4659</v>
      </c>
      <c r="C275" s="184" t="s">
        <v>401</v>
      </c>
      <c r="D275" s="199">
        <v>411216</v>
      </c>
      <c r="E275" s="199">
        <v>0</v>
      </c>
      <c r="F275" s="187">
        <v>0</v>
      </c>
      <c r="G275" s="187">
        <v>0</v>
      </c>
      <c r="H275" s="187">
        <v>35</v>
      </c>
      <c r="I275" s="187">
        <v>24</v>
      </c>
      <c r="J275" s="187">
        <v>0</v>
      </c>
      <c r="K275" s="185">
        <v>411216</v>
      </c>
      <c r="L275" s="185">
        <v>0</v>
      </c>
      <c r="M275" s="185">
        <v>151148</v>
      </c>
      <c r="N275" s="185">
        <v>0</v>
      </c>
      <c r="O275" s="185">
        <v>151148</v>
      </c>
      <c r="P275" s="185">
        <v>0</v>
      </c>
      <c r="Q275" s="185">
        <v>151148</v>
      </c>
      <c r="R275" s="185">
        <v>0</v>
      </c>
      <c r="S275" s="185">
        <v>151148</v>
      </c>
      <c r="T275" s="185">
        <v>0</v>
      </c>
    </row>
    <row r="276" spans="1:20" x14ac:dyDescent="0.3">
      <c r="A276" s="182" t="s">
        <v>3180</v>
      </c>
      <c r="B276" s="188" t="s">
        <v>4660</v>
      </c>
      <c r="C276" s="184" t="s">
        <v>111</v>
      </c>
      <c r="D276" s="199">
        <v>790748</v>
      </c>
      <c r="E276" s="199">
        <v>181100</v>
      </c>
      <c r="F276" s="187">
        <v>0</v>
      </c>
      <c r="G276" s="187">
        <v>0</v>
      </c>
      <c r="H276" s="187">
        <v>0</v>
      </c>
      <c r="I276" s="187">
        <v>90</v>
      </c>
      <c r="J276" s="187">
        <v>25</v>
      </c>
      <c r="K276" s="185">
        <v>303273</v>
      </c>
      <c r="L276" s="185">
        <v>181100</v>
      </c>
      <c r="M276" s="185">
        <v>134322</v>
      </c>
      <c r="N276" s="185">
        <v>181100</v>
      </c>
      <c r="O276" s="185">
        <v>134322</v>
      </c>
      <c r="P276" s="185">
        <v>0</v>
      </c>
      <c r="Q276" s="185">
        <v>134322</v>
      </c>
      <c r="R276" s="185">
        <v>0</v>
      </c>
      <c r="S276" s="185">
        <v>134322</v>
      </c>
      <c r="T276" s="185">
        <v>0</v>
      </c>
    </row>
    <row r="277" spans="1:20" x14ac:dyDescent="0.3">
      <c r="A277" s="182" t="s">
        <v>3769</v>
      </c>
      <c r="B277" s="186" t="s">
        <v>4661</v>
      </c>
      <c r="C277" s="184" t="s">
        <v>380</v>
      </c>
      <c r="D277" s="199">
        <v>97200</v>
      </c>
      <c r="E277" s="199">
        <v>0</v>
      </c>
      <c r="F277" s="187">
        <v>0</v>
      </c>
      <c r="G277" s="187">
        <v>0</v>
      </c>
      <c r="H277" s="187">
        <v>36</v>
      </c>
      <c r="I277" s="187">
        <v>0</v>
      </c>
      <c r="J277" s="187">
        <v>0</v>
      </c>
      <c r="K277" s="185">
        <v>97200</v>
      </c>
      <c r="L277" s="185">
        <v>0</v>
      </c>
      <c r="M277" s="185">
        <v>97200</v>
      </c>
      <c r="N277" s="185">
        <v>0</v>
      </c>
      <c r="O277" s="185">
        <v>97200</v>
      </c>
      <c r="P277" s="185">
        <v>0</v>
      </c>
      <c r="Q277" s="185">
        <v>97200</v>
      </c>
      <c r="R277" s="185">
        <v>0</v>
      </c>
      <c r="S277" s="185">
        <v>0</v>
      </c>
      <c r="T277" s="185">
        <v>0</v>
      </c>
    </row>
    <row r="278" spans="1:20" x14ac:dyDescent="0.3">
      <c r="A278" s="182" t="s">
        <v>3463</v>
      </c>
      <c r="B278" s="188" t="s">
        <v>4662</v>
      </c>
      <c r="C278" s="184" t="s">
        <v>255</v>
      </c>
      <c r="D278" s="199">
        <v>356737</v>
      </c>
      <c r="E278" s="199">
        <v>253800</v>
      </c>
      <c r="F278" s="187">
        <v>0</v>
      </c>
      <c r="G278" s="187">
        <v>0</v>
      </c>
      <c r="H278" s="187">
        <v>28</v>
      </c>
      <c r="I278" s="187">
        <v>52</v>
      </c>
      <c r="J278" s="187">
        <v>47</v>
      </c>
      <c r="K278" s="185">
        <v>75937</v>
      </c>
      <c r="L278" s="185">
        <v>253800</v>
      </c>
      <c r="M278" s="185">
        <v>75937</v>
      </c>
      <c r="N278" s="185">
        <v>253800</v>
      </c>
      <c r="O278" s="185">
        <v>75937</v>
      </c>
      <c r="P278" s="185">
        <v>0</v>
      </c>
      <c r="Q278" s="185">
        <v>75937</v>
      </c>
      <c r="R278" s="185">
        <v>0</v>
      </c>
      <c r="S278" s="185">
        <v>75937</v>
      </c>
      <c r="T278" s="185">
        <v>0</v>
      </c>
    </row>
    <row r="279" spans="1:20" x14ac:dyDescent="0.3">
      <c r="A279" s="182" t="s">
        <v>3883</v>
      </c>
      <c r="B279" s="186" t="s">
        <v>4663</v>
      </c>
      <c r="C279" s="184" t="s">
        <v>439</v>
      </c>
      <c r="D279" s="199">
        <v>231862</v>
      </c>
      <c r="E279" s="199">
        <v>0</v>
      </c>
      <c r="F279" s="187">
        <v>0</v>
      </c>
      <c r="G279" s="187">
        <v>0</v>
      </c>
      <c r="H279" s="187">
        <v>26</v>
      </c>
      <c r="I279" s="187">
        <v>20</v>
      </c>
      <c r="J279" s="187">
        <v>0</v>
      </c>
      <c r="K279" s="185">
        <v>231862</v>
      </c>
      <c r="L279" s="185">
        <v>0</v>
      </c>
      <c r="M279" s="185">
        <v>87360</v>
      </c>
      <c r="N279" s="185">
        <v>0</v>
      </c>
      <c r="O279" s="185">
        <v>87360</v>
      </c>
      <c r="P279" s="185">
        <v>0</v>
      </c>
      <c r="Q279" s="185">
        <v>87360</v>
      </c>
      <c r="R279" s="185">
        <v>0</v>
      </c>
      <c r="S279" s="185">
        <v>87360</v>
      </c>
      <c r="T279" s="185">
        <v>0</v>
      </c>
    </row>
    <row r="280" spans="1:20" x14ac:dyDescent="0.3">
      <c r="A280" s="182" t="s">
        <v>3871</v>
      </c>
      <c r="B280" s="186" t="s">
        <v>4664</v>
      </c>
      <c r="C280" s="184" t="s">
        <v>434</v>
      </c>
      <c r="D280" s="199">
        <v>343862</v>
      </c>
      <c r="E280" s="199">
        <v>0</v>
      </c>
      <c r="F280" s="187">
        <v>0</v>
      </c>
      <c r="G280" s="187">
        <v>0</v>
      </c>
      <c r="H280" s="187">
        <v>38</v>
      </c>
      <c r="I280" s="187">
        <v>20</v>
      </c>
      <c r="J280" s="187">
        <v>0</v>
      </c>
      <c r="K280" s="185">
        <v>136165</v>
      </c>
      <c r="L280" s="185">
        <v>0</v>
      </c>
      <c r="M280" s="185">
        <v>136165</v>
      </c>
      <c r="N280" s="185">
        <v>0</v>
      </c>
      <c r="O280" s="185">
        <v>136165</v>
      </c>
      <c r="P280" s="185">
        <v>0</v>
      </c>
      <c r="Q280" s="185">
        <v>136165</v>
      </c>
      <c r="R280" s="185">
        <v>0</v>
      </c>
      <c r="S280" s="185">
        <v>136165</v>
      </c>
      <c r="T280" s="185">
        <v>0</v>
      </c>
    </row>
    <row r="281" spans="1:20" x14ac:dyDescent="0.3">
      <c r="A281" s="182" t="s">
        <v>4011</v>
      </c>
      <c r="B281" s="186" t="s">
        <v>4665</v>
      </c>
      <c r="C281" s="184" t="s">
        <v>504</v>
      </c>
      <c r="D281" s="199">
        <v>988367</v>
      </c>
      <c r="E281" s="199">
        <v>0</v>
      </c>
      <c r="F281" s="187">
        <v>51</v>
      </c>
      <c r="G281" s="187">
        <v>18</v>
      </c>
      <c r="H281" s="187">
        <v>80</v>
      </c>
      <c r="I281" s="187">
        <v>0</v>
      </c>
      <c r="J281" s="187">
        <v>0</v>
      </c>
      <c r="K281" s="185">
        <v>808367</v>
      </c>
      <c r="L281" s="185">
        <v>0</v>
      </c>
      <c r="M281" s="185">
        <v>808367</v>
      </c>
      <c r="N281" s="185">
        <v>0</v>
      </c>
      <c r="O281" s="185">
        <v>808367</v>
      </c>
      <c r="P281" s="185">
        <v>0</v>
      </c>
      <c r="Q281" s="185">
        <v>808367</v>
      </c>
      <c r="R281" s="185">
        <v>0</v>
      </c>
      <c r="S281" s="185">
        <v>362561</v>
      </c>
      <c r="T281" s="185">
        <v>0</v>
      </c>
    </row>
    <row r="282" spans="1:20" x14ac:dyDescent="0.3">
      <c r="A282" s="182" t="s">
        <v>3128</v>
      </c>
      <c r="B282" s="186" t="s">
        <v>4666</v>
      </c>
      <c r="C282" s="184" t="s">
        <v>84</v>
      </c>
      <c r="D282" s="199">
        <v>745436</v>
      </c>
      <c r="E282" s="199">
        <v>0</v>
      </c>
      <c r="F282" s="187">
        <v>0</v>
      </c>
      <c r="G282" s="187">
        <v>0</v>
      </c>
      <c r="H282" s="187">
        <v>133</v>
      </c>
      <c r="I282" s="187">
        <v>67</v>
      </c>
      <c r="J282" s="187">
        <v>0</v>
      </c>
      <c r="K282" s="185">
        <v>745436</v>
      </c>
      <c r="L282" s="185">
        <v>0</v>
      </c>
      <c r="M282" s="185">
        <v>371608</v>
      </c>
      <c r="N282" s="185">
        <v>0</v>
      </c>
      <c r="O282" s="185">
        <v>371608</v>
      </c>
      <c r="P282" s="185">
        <v>0</v>
      </c>
      <c r="Q282" s="185">
        <v>371608</v>
      </c>
      <c r="R282" s="185">
        <v>0</v>
      </c>
      <c r="S282" s="185">
        <v>371608</v>
      </c>
      <c r="T282" s="185">
        <v>0</v>
      </c>
    </row>
    <row r="283" spans="1:20" x14ac:dyDescent="0.3">
      <c r="A283" s="182" t="s">
        <v>3168</v>
      </c>
      <c r="B283" s="188" t="s">
        <v>4667</v>
      </c>
      <c r="C283" s="184" t="s">
        <v>105</v>
      </c>
      <c r="D283" s="199">
        <v>415181</v>
      </c>
      <c r="E283" s="199">
        <v>123260</v>
      </c>
      <c r="F283" s="187">
        <v>0</v>
      </c>
      <c r="G283" s="187">
        <v>0</v>
      </c>
      <c r="H283" s="187">
        <v>47</v>
      </c>
      <c r="I283" s="187">
        <v>40</v>
      </c>
      <c r="J283" s="187">
        <v>20</v>
      </c>
      <c r="K283" s="185">
        <v>285848</v>
      </c>
      <c r="L283" s="185">
        <v>123260</v>
      </c>
      <c r="M283" s="185">
        <v>161330</v>
      </c>
      <c r="N283" s="185">
        <v>123260</v>
      </c>
      <c r="O283" s="185">
        <v>161330</v>
      </c>
      <c r="P283" s="185">
        <v>0</v>
      </c>
      <c r="Q283" s="185">
        <v>161330</v>
      </c>
      <c r="R283" s="185">
        <v>0</v>
      </c>
      <c r="S283" s="185">
        <v>161330</v>
      </c>
      <c r="T283" s="185">
        <v>0</v>
      </c>
    </row>
    <row r="284" spans="1:20" x14ac:dyDescent="0.3">
      <c r="A284" s="182" t="s">
        <v>4242</v>
      </c>
      <c r="B284" s="186" t="s">
        <v>4668</v>
      </c>
      <c r="C284" s="184" t="s">
        <v>619</v>
      </c>
      <c r="D284" s="199">
        <v>493757</v>
      </c>
      <c r="E284" s="199">
        <v>0</v>
      </c>
      <c r="F284" s="187">
        <v>0</v>
      </c>
      <c r="G284" s="187">
        <v>0</v>
      </c>
      <c r="H284" s="187">
        <v>70</v>
      </c>
      <c r="I284" s="187">
        <v>22</v>
      </c>
      <c r="J284" s="187">
        <v>0</v>
      </c>
      <c r="K284" s="185">
        <v>493757</v>
      </c>
      <c r="L284" s="185">
        <v>0</v>
      </c>
      <c r="M284" s="185">
        <v>280301</v>
      </c>
      <c r="N284" s="185">
        <v>0</v>
      </c>
      <c r="O284" s="185">
        <v>280301</v>
      </c>
      <c r="P284" s="185">
        <v>0</v>
      </c>
      <c r="Q284" s="185">
        <v>280301</v>
      </c>
      <c r="R284" s="185">
        <v>0</v>
      </c>
      <c r="S284" s="185">
        <v>280301</v>
      </c>
      <c r="T284" s="185">
        <v>0</v>
      </c>
    </row>
    <row r="285" spans="1:20" x14ac:dyDescent="0.3">
      <c r="A285" s="182" t="s">
        <v>3356</v>
      </c>
      <c r="B285" s="186" t="s">
        <v>4669</v>
      </c>
      <c r="C285" s="184" t="s">
        <v>200</v>
      </c>
      <c r="D285" s="199">
        <v>45900</v>
      </c>
      <c r="E285" s="199">
        <v>0</v>
      </c>
      <c r="F285" s="187">
        <v>0</v>
      </c>
      <c r="G285" s="187">
        <v>0</v>
      </c>
      <c r="H285" s="187">
        <v>17</v>
      </c>
      <c r="I285" s="187">
        <v>0</v>
      </c>
      <c r="J285" s="187">
        <v>0</v>
      </c>
      <c r="K285" s="185">
        <v>45900</v>
      </c>
      <c r="L285" s="185">
        <v>0</v>
      </c>
      <c r="M285" s="185">
        <v>45900</v>
      </c>
      <c r="N285" s="185">
        <v>0</v>
      </c>
      <c r="O285" s="185">
        <v>45900</v>
      </c>
      <c r="P285" s="185">
        <v>0</v>
      </c>
      <c r="Q285" s="185">
        <v>45900</v>
      </c>
      <c r="R285" s="185">
        <v>0</v>
      </c>
      <c r="S285" s="185">
        <v>45900</v>
      </c>
      <c r="T285" s="185">
        <v>0</v>
      </c>
    </row>
    <row r="286" spans="1:20" x14ac:dyDescent="0.3">
      <c r="A286" s="182" t="s">
        <v>4080</v>
      </c>
      <c r="B286" s="188" t="s">
        <v>4670</v>
      </c>
      <c r="C286" s="184" t="s">
        <v>539</v>
      </c>
      <c r="D286" s="199">
        <v>724405</v>
      </c>
      <c r="E286" s="199">
        <v>545400</v>
      </c>
      <c r="F286" s="187">
        <v>0</v>
      </c>
      <c r="G286" s="187">
        <v>0</v>
      </c>
      <c r="H286" s="187">
        <v>124</v>
      </c>
      <c r="I286" s="187">
        <v>72</v>
      </c>
      <c r="J286" s="187">
        <v>101</v>
      </c>
      <c r="K286" s="185">
        <v>335605</v>
      </c>
      <c r="L286" s="185">
        <v>545400</v>
      </c>
      <c r="M286" s="185">
        <v>335605</v>
      </c>
      <c r="N286" s="185">
        <v>545400</v>
      </c>
      <c r="O286" s="185">
        <v>335605</v>
      </c>
      <c r="P286" s="185">
        <v>0</v>
      </c>
      <c r="Q286" s="185">
        <v>335605</v>
      </c>
      <c r="R286" s="185">
        <v>0</v>
      </c>
      <c r="S286" s="185">
        <v>335605</v>
      </c>
      <c r="T286" s="185">
        <v>0</v>
      </c>
    </row>
    <row r="287" spans="1:20" x14ac:dyDescent="0.3">
      <c r="A287" s="182" t="s">
        <v>3212</v>
      </c>
      <c r="B287" s="188" t="s">
        <v>4671</v>
      </c>
      <c r="C287" s="184" t="s">
        <v>127</v>
      </c>
      <c r="D287" s="199">
        <v>1619489</v>
      </c>
      <c r="E287" s="199">
        <v>0</v>
      </c>
      <c r="F287" s="187">
        <v>0</v>
      </c>
      <c r="G287" s="187">
        <v>0</v>
      </c>
      <c r="H287" s="187">
        <v>0</v>
      </c>
      <c r="I287" s="187">
        <v>23</v>
      </c>
      <c r="J287" s="187">
        <v>0</v>
      </c>
      <c r="K287" s="185">
        <v>1462768</v>
      </c>
      <c r="L287" s="185">
        <v>0</v>
      </c>
      <c r="M287" s="185">
        <v>1462768</v>
      </c>
      <c r="N287" s="185">
        <v>0</v>
      </c>
      <c r="O287" s="185">
        <v>1462768</v>
      </c>
      <c r="P287" s="185">
        <v>0</v>
      </c>
      <c r="Q287" s="185">
        <v>1462768</v>
      </c>
      <c r="R287" s="185">
        <v>0</v>
      </c>
      <c r="S287" s="185">
        <v>1462768</v>
      </c>
      <c r="T287" s="185">
        <v>0</v>
      </c>
    </row>
    <row r="288" spans="1:20" x14ac:dyDescent="0.3">
      <c r="A288" s="182" t="s">
        <v>3391</v>
      </c>
      <c r="B288" s="186" t="s">
        <v>4672</v>
      </c>
      <c r="C288" s="184" t="s">
        <v>218</v>
      </c>
      <c r="D288" s="199">
        <v>1837892</v>
      </c>
      <c r="E288" s="199">
        <v>0</v>
      </c>
      <c r="F288" s="187">
        <v>0</v>
      </c>
      <c r="G288" s="187">
        <v>0</v>
      </c>
      <c r="H288" s="187">
        <v>187</v>
      </c>
      <c r="I288" s="187">
        <v>82</v>
      </c>
      <c r="J288" s="187">
        <v>0</v>
      </c>
      <c r="K288" s="185">
        <v>1837892</v>
      </c>
      <c r="L288" s="185">
        <v>0</v>
      </c>
      <c r="M288" s="185">
        <v>915415</v>
      </c>
      <c r="N288" s="185">
        <v>0</v>
      </c>
      <c r="O288" s="185">
        <v>915415</v>
      </c>
      <c r="P288" s="185">
        <v>0</v>
      </c>
      <c r="Q288" s="185">
        <v>915415</v>
      </c>
      <c r="R288" s="185">
        <v>0</v>
      </c>
      <c r="S288" s="185">
        <v>915415</v>
      </c>
      <c r="T288" s="185">
        <v>0</v>
      </c>
    </row>
    <row r="289" spans="1:20" x14ac:dyDescent="0.3">
      <c r="A289" s="182" t="s">
        <v>3261</v>
      </c>
      <c r="B289" s="188" t="s">
        <v>4673</v>
      </c>
      <c r="C289" s="184" t="s">
        <v>152</v>
      </c>
      <c r="D289" s="199">
        <v>394200</v>
      </c>
      <c r="E289" s="199">
        <v>205200</v>
      </c>
      <c r="F289" s="187">
        <v>0</v>
      </c>
      <c r="G289" s="187">
        <v>0</v>
      </c>
      <c r="H289" s="187">
        <v>0</v>
      </c>
      <c r="I289" s="187">
        <v>73</v>
      </c>
      <c r="J289" s="187">
        <v>38</v>
      </c>
      <c r="K289" s="185">
        <v>145800</v>
      </c>
      <c r="L289" s="185">
        <v>205200</v>
      </c>
      <c r="M289" s="185">
        <v>0</v>
      </c>
      <c r="N289" s="185">
        <v>205200</v>
      </c>
      <c r="O289" s="185">
        <v>0</v>
      </c>
      <c r="P289" s="185">
        <v>0</v>
      </c>
      <c r="Q289" s="185">
        <v>0</v>
      </c>
      <c r="R289" s="185">
        <v>0</v>
      </c>
      <c r="S289" s="185">
        <v>0</v>
      </c>
      <c r="T289" s="185">
        <v>0</v>
      </c>
    </row>
    <row r="290" spans="1:20" x14ac:dyDescent="0.3">
      <c r="A290" s="182" t="s">
        <v>4289</v>
      </c>
      <c r="B290" s="188" t="s">
        <v>4674</v>
      </c>
      <c r="C290" s="189" t="s">
        <v>643</v>
      </c>
      <c r="D290" s="199">
        <v>475200</v>
      </c>
      <c r="E290" s="199">
        <v>0</v>
      </c>
      <c r="F290" s="187">
        <v>0</v>
      </c>
      <c r="G290" s="187">
        <v>0</v>
      </c>
      <c r="H290" s="187">
        <v>0</v>
      </c>
      <c r="I290" s="187">
        <v>88</v>
      </c>
      <c r="J290" s="187">
        <v>0</v>
      </c>
      <c r="K290" s="185">
        <v>334800</v>
      </c>
      <c r="L290" s="185">
        <v>0</v>
      </c>
      <c r="M290" s="185">
        <v>0</v>
      </c>
      <c r="N290" s="185">
        <v>0</v>
      </c>
      <c r="O290" s="185">
        <v>0</v>
      </c>
      <c r="P290" s="185">
        <v>0</v>
      </c>
      <c r="Q290" s="185">
        <v>0</v>
      </c>
      <c r="R290" s="185">
        <v>0</v>
      </c>
      <c r="S290" s="185">
        <v>0</v>
      </c>
      <c r="T290" s="185">
        <v>0</v>
      </c>
    </row>
    <row r="291" spans="1:20" x14ac:dyDescent="0.3">
      <c r="A291" s="182" t="s">
        <v>3555</v>
      </c>
      <c r="B291" s="188" t="s">
        <v>4675</v>
      </c>
      <c r="C291" s="184" t="s">
        <v>303</v>
      </c>
      <c r="D291" s="199">
        <v>708000</v>
      </c>
      <c r="E291" s="199">
        <v>0</v>
      </c>
      <c r="F291" s="187">
        <v>0</v>
      </c>
      <c r="G291" s="187">
        <v>0</v>
      </c>
      <c r="H291" s="187">
        <v>0</v>
      </c>
      <c r="I291" s="187">
        <v>20</v>
      </c>
      <c r="J291" s="187">
        <v>0</v>
      </c>
      <c r="K291" s="185">
        <v>600000</v>
      </c>
      <c r="L291" s="185">
        <v>0</v>
      </c>
      <c r="M291" s="185">
        <v>600000</v>
      </c>
      <c r="N291" s="185">
        <v>0</v>
      </c>
      <c r="O291" s="185">
        <v>600000</v>
      </c>
      <c r="P291" s="185">
        <v>0</v>
      </c>
      <c r="Q291" s="185">
        <v>600000</v>
      </c>
      <c r="R291" s="185">
        <v>0</v>
      </c>
      <c r="S291" s="185">
        <v>600000</v>
      </c>
      <c r="T291" s="185">
        <v>0</v>
      </c>
    </row>
    <row r="292" spans="1:20" x14ac:dyDescent="0.3">
      <c r="A292" s="182" t="s">
        <v>3548</v>
      </c>
      <c r="B292" s="188" t="s">
        <v>4676</v>
      </c>
      <c r="C292" s="184" t="s">
        <v>299</v>
      </c>
      <c r="D292" s="199">
        <v>701065</v>
      </c>
      <c r="E292" s="199">
        <v>264600</v>
      </c>
      <c r="F292" s="187">
        <v>0</v>
      </c>
      <c r="G292" s="187">
        <v>0</v>
      </c>
      <c r="H292" s="187">
        <v>0</v>
      </c>
      <c r="I292" s="187">
        <v>57</v>
      </c>
      <c r="J292" s="187">
        <v>49</v>
      </c>
      <c r="K292" s="185">
        <v>109476</v>
      </c>
      <c r="L292" s="185">
        <v>264600</v>
      </c>
      <c r="M292" s="185">
        <v>0</v>
      </c>
      <c r="N292" s="185">
        <v>264600</v>
      </c>
      <c r="O292" s="185">
        <v>0</v>
      </c>
      <c r="P292" s="185">
        <v>0</v>
      </c>
      <c r="Q292" s="185">
        <v>0</v>
      </c>
      <c r="R292" s="185">
        <v>0</v>
      </c>
      <c r="S292" s="185">
        <v>0</v>
      </c>
      <c r="T292" s="185">
        <v>0</v>
      </c>
    </row>
    <row r="293" spans="1:20" x14ac:dyDescent="0.3">
      <c r="A293" s="182" t="s">
        <v>4094</v>
      </c>
      <c r="B293" s="188" t="s">
        <v>4677</v>
      </c>
      <c r="C293" s="184" t="s">
        <v>546</v>
      </c>
      <c r="D293" s="199">
        <v>503986</v>
      </c>
      <c r="E293" s="199">
        <v>286200</v>
      </c>
      <c r="F293" s="187">
        <v>0</v>
      </c>
      <c r="G293" s="187">
        <v>0</v>
      </c>
      <c r="H293" s="187">
        <v>0</v>
      </c>
      <c r="I293" s="187">
        <v>82</v>
      </c>
      <c r="J293" s="187">
        <v>53</v>
      </c>
      <c r="K293" s="185">
        <v>168715</v>
      </c>
      <c r="L293" s="185">
        <v>286200</v>
      </c>
      <c r="M293" s="185">
        <v>0</v>
      </c>
      <c r="N293" s="185">
        <v>286200</v>
      </c>
      <c r="O293" s="185">
        <v>0</v>
      </c>
      <c r="P293" s="185">
        <v>0</v>
      </c>
      <c r="Q293" s="185">
        <v>0</v>
      </c>
      <c r="R293" s="185">
        <v>0</v>
      </c>
      <c r="S293" s="185">
        <v>0</v>
      </c>
      <c r="T293" s="185">
        <v>0</v>
      </c>
    </row>
    <row r="294" spans="1:20" x14ac:dyDescent="0.3">
      <c r="A294" s="182" t="s">
        <v>4188</v>
      </c>
      <c r="B294" s="186" t="s">
        <v>4678</v>
      </c>
      <c r="C294" s="184" t="s">
        <v>591</v>
      </c>
      <c r="D294" s="199">
        <v>1530752</v>
      </c>
      <c r="E294" s="199">
        <v>0</v>
      </c>
      <c r="F294" s="187">
        <v>0</v>
      </c>
      <c r="G294" s="187">
        <v>0</v>
      </c>
      <c r="H294" s="187">
        <v>194</v>
      </c>
      <c r="I294" s="187">
        <v>128</v>
      </c>
      <c r="J294" s="187">
        <v>0</v>
      </c>
      <c r="K294" s="185">
        <v>1239152</v>
      </c>
      <c r="L294" s="185">
        <v>0</v>
      </c>
      <c r="M294" s="185">
        <v>839552</v>
      </c>
      <c r="N294" s="185">
        <v>0</v>
      </c>
      <c r="O294" s="185">
        <v>839552</v>
      </c>
      <c r="P294" s="185">
        <v>0</v>
      </c>
      <c r="Q294" s="185">
        <v>839552</v>
      </c>
      <c r="R294" s="185">
        <v>0</v>
      </c>
      <c r="S294" s="185">
        <v>839552</v>
      </c>
      <c r="T294" s="185">
        <v>0</v>
      </c>
    </row>
    <row r="295" spans="1:20" x14ac:dyDescent="0.3">
      <c r="A295" s="182" t="s">
        <v>3114</v>
      </c>
      <c r="B295" s="186" t="s">
        <v>4679</v>
      </c>
      <c r="C295" s="184" t="s">
        <v>77</v>
      </c>
      <c r="D295" s="199">
        <v>3066147</v>
      </c>
      <c r="E295" s="199">
        <v>0</v>
      </c>
      <c r="F295" s="187">
        <v>32</v>
      </c>
      <c r="G295" s="187">
        <v>64</v>
      </c>
      <c r="H295" s="187">
        <v>177</v>
      </c>
      <c r="I295" s="187">
        <v>139</v>
      </c>
      <c r="J295" s="187">
        <v>0</v>
      </c>
      <c r="K295" s="185">
        <v>3066147</v>
      </c>
      <c r="L295" s="185">
        <v>0</v>
      </c>
      <c r="M295" s="185">
        <v>3066147</v>
      </c>
      <c r="N295" s="185">
        <v>0</v>
      </c>
      <c r="O295" s="185">
        <v>3066147</v>
      </c>
      <c r="P295" s="185">
        <v>0</v>
      </c>
      <c r="Q295" s="185">
        <v>3066147</v>
      </c>
      <c r="R295" s="185">
        <v>0</v>
      </c>
      <c r="S295" s="185">
        <v>3066147</v>
      </c>
      <c r="T295" s="185">
        <v>0</v>
      </c>
    </row>
    <row r="296" spans="1:20" x14ac:dyDescent="0.3">
      <c r="A296" s="182" t="s">
        <v>3725</v>
      </c>
      <c r="B296" s="188" t="s">
        <v>4680</v>
      </c>
      <c r="C296" s="184" t="s">
        <v>358</v>
      </c>
      <c r="D296" s="199">
        <v>604800</v>
      </c>
      <c r="E296" s="199">
        <v>388800</v>
      </c>
      <c r="F296" s="187">
        <v>0</v>
      </c>
      <c r="G296" s="187">
        <v>0</v>
      </c>
      <c r="H296" s="187">
        <v>0</v>
      </c>
      <c r="I296" s="187">
        <v>112</v>
      </c>
      <c r="J296" s="187">
        <v>72</v>
      </c>
      <c r="K296" s="185">
        <v>162000</v>
      </c>
      <c r="L296" s="185">
        <v>388800</v>
      </c>
      <c r="M296" s="185">
        <v>0</v>
      </c>
      <c r="N296" s="185">
        <v>388800</v>
      </c>
      <c r="O296" s="185">
        <v>0</v>
      </c>
      <c r="P296" s="185">
        <v>0</v>
      </c>
      <c r="Q296" s="185">
        <v>0</v>
      </c>
      <c r="R296" s="185">
        <v>0</v>
      </c>
      <c r="S296" s="185">
        <v>0</v>
      </c>
      <c r="T296" s="185">
        <v>0</v>
      </c>
    </row>
    <row r="297" spans="1:20" x14ac:dyDescent="0.3">
      <c r="A297" s="182" t="s">
        <v>4017</v>
      </c>
      <c r="B297" s="186" t="s">
        <v>4681</v>
      </c>
      <c r="C297" s="184" t="s">
        <v>507</v>
      </c>
      <c r="D297" s="199">
        <v>115966</v>
      </c>
      <c r="E297" s="199">
        <v>0</v>
      </c>
      <c r="F297" s="187">
        <v>0</v>
      </c>
      <c r="G297" s="187">
        <v>0</v>
      </c>
      <c r="H297" s="187">
        <v>21</v>
      </c>
      <c r="I297" s="187">
        <v>0</v>
      </c>
      <c r="J297" s="187">
        <v>0</v>
      </c>
      <c r="K297" s="185">
        <v>115966</v>
      </c>
      <c r="L297" s="185">
        <v>0</v>
      </c>
      <c r="M297" s="185">
        <v>115966</v>
      </c>
      <c r="N297" s="185">
        <v>0</v>
      </c>
      <c r="O297" s="185">
        <v>115966</v>
      </c>
      <c r="P297" s="185">
        <v>0</v>
      </c>
      <c r="Q297" s="185">
        <v>115966</v>
      </c>
      <c r="R297" s="185">
        <v>0</v>
      </c>
      <c r="S297" s="185">
        <v>115966</v>
      </c>
      <c r="T297" s="185">
        <v>0</v>
      </c>
    </row>
    <row r="298" spans="1:20" x14ac:dyDescent="0.3">
      <c r="A298" s="182" t="s">
        <v>3977</v>
      </c>
      <c r="B298" s="186" t="s">
        <v>4682</v>
      </c>
      <c r="C298" s="184" t="s">
        <v>486</v>
      </c>
      <c r="D298" s="199">
        <v>24724</v>
      </c>
      <c r="E298" s="199">
        <v>0</v>
      </c>
      <c r="F298" s="187">
        <v>0</v>
      </c>
      <c r="G298" s="187">
        <v>0</v>
      </c>
      <c r="H298" s="187">
        <v>7</v>
      </c>
      <c r="I298" s="187">
        <v>0</v>
      </c>
      <c r="J298" s="187">
        <v>0</v>
      </c>
      <c r="K298" s="185">
        <v>24724</v>
      </c>
      <c r="L298" s="185">
        <v>0</v>
      </c>
      <c r="M298" s="185">
        <v>24724</v>
      </c>
      <c r="N298" s="185">
        <v>0</v>
      </c>
      <c r="O298" s="185">
        <v>24724</v>
      </c>
      <c r="P298" s="185">
        <v>0</v>
      </c>
      <c r="Q298" s="185">
        <v>24724</v>
      </c>
      <c r="R298" s="185">
        <v>0</v>
      </c>
      <c r="S298" s="185">
        <v>24724</v>
      </c>
      <c r="T298" s="185">
        <v>0</v>
      </c>
    </row>
    <row r="299" spans="1:20" x14ac:dyDescent="0.3">
      <c r="A299" s="182" t="s">
        <v>3594</v>
      </c>
      <c r="B299" s="188" t="s">
        <v>4683</v>
      </c>
      <c r="C299" s="189" t="s">
        <v>323</v>
      </c>
      <c r="D299" s="199">
        <v>577800</v>
      </c>
      <c r="E299" s="199">
        <v>0</v>
      </c>
      <c r="F299" s="187">
        <v>0</v>
      </c>
      <c r="G299" s="187">
        <v>0</v>
      </c>
      <c r="H299" s="187">
        <v>0</v>
      </c>
      <c r="I299" s="187">
        <v>107</v>
      </c>
      <c r="J299" s="187">
        <v>0</v>
      </c>
      <c r="K299" s="185">
        <v>356400</v>
      </c>
      <c r="L299" s="185">
        <v>0</v>
      </c>
      <c r="M299" s="185">
        <v>0</v>
      </c>
      <c r="N299" s="185">
        <v>0</v>
      </c>
      <c r="O299" s="185">
        <v>0</v>
      </c>
      <c r="P299" s="185">
        <v>0</v>
      </c>
      <c r="Q299" s="185">
        <v>0</v>
      </c>
      <c r="R299" s="185">
        <v>0</v>
      </c>
      <c r="S299" s="185">
        <v>0</v>
      </c>
      <c r="T299" s="185">
        <v>0</v>
      </c>
    </row>
    <row r="300" spans="1:20" x14ac:dyDescent="0.3">
      <c r="A300" s="192" t="s">
        <v>4219</v>
      </c>
      <c r="B300" s="188" t="s">
        <v>4684</v>
      </c>
      <c r="C300" s="189" t="s">
        <v>607</v>
      </c>
      <c r="D300" s="199">
        <v>115845</v>
      </c>
      <c r="E300" s="199">
        <v>0</v>
      </c>
      <c r="F300" s="187">
        <v>0</v>
      </c>
      <c r="G300" s="187">
        <v>0</v>
      </c>
      <c r="H300" s="187">
        <v>0</v>
      </c>
      <c r="I300" s="187">
        <v>20</v>
      </c>
      <c r="J300" s="187">
        <v>0</v>
      </c>
      <c r="K300" s="185">
        <v>0</v>
      </c>
      <c r="L300" s="185">
        <v>0</v>
      </c>
      <c r="M300" s="185">
        <v>0</v>
      </c>
      <c r="N300" s="185">
        <v>0</v>
      </c>
      <c r="O300" s="185">
        <v>0</v>
      </c>
      <c r="P300" s="185">
        <v>0</v>
      </c>
      <c r="Q300" s="185">
        <v>0</v>
      </c>
      <c r="R300" s="185">
        <v>0</v>
      </c>
      <c r="S300" s="185">
        <v>0</v>
      </c>
      <c r="T300" s="185">
        <v>0</v>
      </c>
    </row>
    <row r="301" spans="1:20" x14ac:dyDescent="0.3">
      <c r="A301" s="182" t="s">
        <v>3044</v>
      </c>
      <c r="B301" s="186" t="s">
        <v>4685</v>
      </c>
      <c r="C301" s="184" t="s">
        <v>43</v>
      </c>
      <c r="D301" s="199">
        <v>759226</v>
      </c>
      <c r="E301" s="199">
        <v>0</v>
      </c>
      <c r="F301" s="187">
        <v>0</v>
      </c>
      <c r="G301" s="187">
        <v>0</v>
      </c>
      <c r="H301" s="187">
        <v>79</v>
      </c>
      <c r="I301" s="187">
        <v>53</v>
      </c>
      <c r="J301" s="187">
        <v>0</v>
      </c>
      <c r="K301" s="185">
        <v>520461</v>
      </c>
      <c r="L301" s="185">
        <v>0</v>
      </c>
      <c r="M301" s="185">
        <v>251187</v>
      </c>
      <c r="N301" s="185">
        <v>0</v>
      </c>
      <c r="O301" s="185">
        <v>251187</v>
      </c>
      <c r="P301" s="185">
        <v>0</v>
      </c>
      <c r="Q301" s="185">
        <v>251187</v>
      </c>
      <c r="R301" s="185">
        <v>0</v>
      </c>
      <c r="S301" s="185">
        <v>251187</v>
      </c>
      <c r="T301" s="185">
        <v>0</v>
      </c>
    </row>
    <row r="302" spans="1:20" x14ac:dyDescent="0.3">
      <c r="A302" s="182" t="s">
        <v>3324</v>
      </c>
      <c r="B302" s="186" t="s">
        <v>4686</v>
      </c>
      <c r="C302" s="184" t="s">
        <v>184</v>
      </c>
      <c r="D302" s="199">
        <v>462780</v>
      </c>
      <c r="E302" s="199">
        <v>180000</v>
      </c>
      <c r="F302" s="187">
        <v>0</v>
      </c>
      <c r="G302" s="187">
        <v>0</v>
      </c>
      <c r="H302" s="187">
        <v>72</v>
      </c>
      <c r="I302" s="187">
        <v>20</v>
      </c>
      <c r="J302" s="187">
        <v>0</v>
      </c>
      <c r="K302" s="185">
        <v>276595</v>
      </c>
      <c r="L302" s="185">
        <v>180000</v>
      </c>
      <c r="M302" s="185">
        <v>276595</v>
      </c>
      <c r="N302" s="185">
        <v>180000</v>
      </c>
      <c r="O302" s="185">
        <v>276595</v>
      </c>
      <c r="P302" s="185">
        <v>0</v>
      </c>
      <c r="Q302" s="185">
        <v>276595</v>
      </c>
      <c r="R302" s="185">
        <v>0</v>
      </c>
      <c r="S302" s="185">
        <v>276595</v>
      </c>
      <c r="T302" s="185">
        <v>0</v>
      </c>
    </row>
    <row r="303" spans="1:20" x14ac:dyDescent="0.3">
      <c r="A303" s="182" t="s">
        <v>3727</v>
      </c>
      <c r="B303" s="186" t="s">
        <v>4687</v>
      </c>
      <c r="C303" s="184" t="s">
        <v>359</v>
      </c>
      <c r="D303" s="199">
        <v>1171884</v>
      </c>
      <c r="E303" s="199">
        <v>0</v>
      </c>
      <c r="F303" s="187">
        <v>0</v>
      </c>
      <c r="G303" s="187">
        <v>72</v>
      </c>
      <c r="H303" s="187">
        <v>39</v>
      </c>
      <c r="I303" s="187">
        <v>0</v>
      </c>
      <c r="J303" s="187">
        <v>0</v>
      </c>
      <c r="K303" s="185">
        <v>1171884</v>
      </c>
      <c r="L303" s="185">
        <v>0</v>
      </c>
      <c r="M303" s="185">
        <v>1171884</v>
      </c>
      <c r="N303" s="185">
        <v>0</v>
      </c>
      <c r="O303" s="185">
        <v>1171884</v>
      </c>
      <c r="P303" s="185">
        <v>0</v>
      </c>
      <c r="Q303" s="185">
        <v>1171884</v>
      </c>
      <c r="R303" s="185">
        <v>0</v>
      </c>
      <c r="S303" s="185">
        <v>1171884</v>
      </c>
      <c r="T303" s="185">
        <v>0</v>
      </c>
    </row>
    <row r="304" spans="1:20" x14ac:dyDescent="0.3">
      <c r="A304" s="182" t="s">
        <v>4273</v>
      </c>
      <c r="B304" s="188" t="s">
        <v>4688</v>
      </c>
      <c r="C304" s="189" t="s">
        <v>635</v>
      </c>
      <c r="D304" s="199">
        <v>820800</v>
      </c>
      <c r="E304" s="199">
        <v>0</v>
      </c>
      <c r="F304" s="187">
        <v>0</v>
      </c>
      <c r="G304" s="187">
        <v>0</v>
      </c>
      <c r="H304" s="187">
        <v>0</v>
      </c>
      <c r="I304" s="187">
        <v>152</v>
      </c>
      <c r="J304" s="187">
        <v>0</v>
      </c>
      <c r="K304" s="185">
        <v>518400</v>
      </c>
      <c r="L304" s="185">
        <v>0</v>
      </c>
      <c r="M304" s="185">
        <v>0</v>
      </c>
      <c r="N304" s="185">
        <v>0</v>
      </c>
      <c r="O304" s="185">
        <v>0</v>
      </c>
      <c r="P304" s="185">
        <v>0</v>
      </c>
      <c r="Q304" s="185">
        <v>0</v>
      </c>
      <c r="R304" s="185">
        <v>0</v>
      </c>
      <c r="S304" s="185">
        <v>0</v>
      </c>
      <c r="T304" s="185">
        <v>0</v>
      </c>
    </row>
    <row r="305" spans="1:20" x14ac:dyDescent="0.3">
      <c r="A305" s="182" t="s">
        <v>3291</v>
      </c>
      <c r="B305" s="186" t="s">
        <v>4689</v>
      </c>
      <c r="C305" s="184" t="s">
        <v>167</v>
      </c>
      <c r="D305" s="199">
        <v>13500</v>
      </c>
      <c r="E305" s="199">
        <v>0</v>
      </c>
      <c r="F305" s="187">
        <v>0</v>
      </c>
      <c r="G305" s="187">
        <v>0</v>
      </c>
      <c r="H305" s="187">
        <v>5</v>
      </c>
      <c r="I305" s="187">
        <v>0</v>
      </c>
      <c r="J305" s="187">
        <v>0</v>
      </c>
      <c r="K305" s="185">
        <v>13500</v>
      </c>
      <c r="L305" s="185">
        <v>0</v>
      </c>
      <c r="M305" s="185">
        <v>13500</v>
      </c>
      <c r="N305" s="185">
        <v>0</v>
      </c>
      <c r="O305" s="185">
        <v>13500</v>
      </c>
      <c r="P305" s="185">
        <v>0</v>
      </c>
      <c r="Q305" s="185">
        <v>13500</v>
      </c>
      <c r="R305" s="185">
        <v>0</v>
      </c>
      <c r="S305" s="185">
        <v>13500</v>
      </c>
      <c r="T305" s="185">
        <v>0</v>
      </c>
    </row>
    <row r="306" spans="1:20" x14ac:dyDescent="0.3">
      <c r="A306" s="182" t="s">
        <v>3806</v>
      </c>
      <c r="B306" s="186" t="s">
        <v>4690</v>
      </c>
      <c r="C306" s="184" t="s">
        <v>400</v>
      </c>
      <c r="D306" s="199">
        <v>288193</v>
      </c>
      <c r="E306" s="199">
        <v>0</v>
      </c>
      <c r="F306" s="187">
        <v>0</v>
      </c>
      <c r="G306" s="187">
        <v>0</v>
      </c>
      <c r="H306" s="187">
        <v>21</v>
      </c>
      <c r="I306" s="187">
        <v>20</v>
      </c>
      <c r="J306" s="187">
        <v>0</v>
      </c>
      <c r="K306" s="185">
        <v>288193</v>
      </c>
      <c r="L306" s="185">
        <v>0</v>
      </c>
      <c r="M306" s="185">
        <v>86793</v>
      </c>
      <c r="N306" s="185">
        <v>0</v>
      </c>
      <c r="O306" s="185">
        <v>86793</v>
      </c>
      <c r="P306" s="185">
        <v>0</v>
      </c>
      <c r="Q306" s="185">
        <v>86793</v>
      </c>
      <c r="R306" s="185">
        <v>0</v>
      </c>
      <c r="S306" s="185">
        <v>86793</v>
      </c>
      <c r="T306" s="185">
        <v>0</v>
      </c>
    </row>
    <row r="307" spans="1:20" x14ac:dyDescent="0.3">
      <c r="A307" s="182" t="s">
        <v>3285</v>
      </c>
      <c r="B307" s="188" t="s">
        <v>4691</v>
      </c>
      <c r="C307" s="184" t="s">
        <v>164</v>
      </c>
      <c r="D307" s="199">
        <v>1448317</v>
      </c>
      <c r="E307" s="199">
        <v>1034456</v>
      </c>
      <c r="F307" s="187">
        <v>0</v>
      </c>
      <c r="G307" s="187">
        <v>0</v>
      </c>
      <c r="H307" s="187">
        <v>260</v>
      </c>
      <c r="I307" s="187">
        <v>88</v>
      </c>
      <c r="J307" s="187">
        <v>191</v>
      </c>
      <c r="K307" s="185">
        <v>933905</v>
      </c>
      <c r="L307" s="185">
        <v>1034456</v>
      </c>
      <c r="M307" s="185">
        <v>933905</v>
      </c>
      <c r="N307" s="185">
        <v>1034456</v>
      </c>
      <c r="O307" s="185">
        <v>933905</v>
      </c>
      <c r="P307" s="185">
        <v>0</v>
      </c>
      <c r="Q307" s="185">
        <v>933905</v>
      </c>
      <c r="R307" s="185">
        <v>0</v>
      </c>
      <c r="S307" s="185">
        <v>933905</v>
      </c>
      <c r="T307" s="185">
        <v>0</v>
      </c>
    </row>
    <row r="308" spans="1:20" x14ac:dyDescent="0.3">
      <c r="A308" s="182" t="s">
        <v>3170</v>
      </c>
      <c r="B308" s="188" t="s">
        <v>4692</v>
      </c>
      <c r="C308" s="184" t="s">
        <v>106</v>
      </c>
      <c r="D308" s="199">
        <v>355688</v>
      </c>
      <c r="E308" s="199">
        <v>185504</v>
      </c>
      <c r="F308" s="187">
        <v>0</v>
      </c>
      <c r="G308" s="187">
        <v>0</v>
      </c>
      <c r="H308" s="187">
        <v>0</v>
      </c>
      <c r="I308" s="187">
        <v>61</v>
      </c>
      <c r="J308" s="187">
        <v>34</v>
      </c>
      <c r="K308" s="185">
        <v>109120</v>
      </c>
      <c r="L308" s="185">
        <v>185504</v>
      </c>
      <c r="M308" s="185">
        <v>0</v>
      </c>
      <c r="N308" s="185">
        <v>185504</v>
      </c>
      <c r="O308" s="185">
        <v>0</v>
      </c>
      <c r="P308" s="185">
        <v>0</v>
      </c>
      <c r="Q308" s="185">
        <v>0</v>
      </c>
      <c r="R308" s="185">
        <v>0</v>
      </c>
      <c r="S308" s="185">
        <v>0</v>
      </c>
      <c r="T308" s="185">
        <v>0</v>
      </c>
    </row>
    <row r="309" spans="1:20" x14ac:dyDescent="0.3">
      <c r="A309" s="182" t="s">
        <v>4123</v>
      </c>
      <c r="B309" s="188" t="s">
        <v>4693</v>
      </c>
      <c r="C309" s="184" t="s">
        <v>560</v>
      </c>
      <c r="D309" s="199">
        <v>410400</v>
      </c>
      <c r="E309" s="199">
        <v>275400</v>
      </c>
      <c r="F309" s="187">
        <v>0</v>
      </c>
      <c r="G309" s="187">
        <v>0</v>
      </c>
      <c r="H309" s="187">
        <v>0</v>
      </c>
      <c r="I309" s="187">
        <v>76</v>
      </c>
      <c r="J309" s="187">
        <v>51</v>
      </c>
      <c r="K309" s="185">
        <v>302400</v>
      </c>
      <c r="L309" s="185">
        <v>275400</v>
      </c>
      <c r="M309" s="185">
        <v>0</v>
      </c>
      <c r="N309" s="185">
        <v>275400</v>
      </c>
      <c r="O309" s="185">
        <v>0</v>
      </c>
      <c r="P309" s="185">
        <v>0</v>
      </c>
      <c r="Q309" s="185">
        <v>0</v>
      </c>
      <c r="R309" s="185">
        <v>0</v>
      </c>
      <c r="S309" s="185">
        <v>0</v>
      </c>
      <c r="T309" s="185">
        <v>0</v>
      </c>
    </row>
    <row r="310" spans="1:20" x14ac:dyDescent="0.3">
      <c r="A310" s="182" t="s">
        <v>4196</v>
      </c>
      <c r="B310" s="186" t="s">
        <v>4694</v>
      </c>
      <c r="C310" s="184" t="s">
        <v>595</v>
      </c>
      <c r="D310" s="199">
        <v>3252738</v>
      </c>
      <c r="E310" s="199">
        <v>0</v>
      </c>
      <c r="F310" s="187">
        <v>0</v>
      </c>
      <c r="G310" s="187">
        <v>35</v>
      </c>
      <c r="H310" s="187">
        <v>129</v>
      </c>
      <c r="I310" s="187">
        <v>238</v>
      </c>
      <c r="J310" s="187">
        <v>0</v>
      </c>
      <c r="K310" s="185">
        <v>1684612</v>
      </c>
      <c r="L310" s="185">
        <v>0</v>
      </c>
      <c r="M310" s="185">
        <v>1472272</v>
      </c>
      <c r="N310" s="185">
        <v>0</v>
      </c>
      <c r="O310" s="185">
        <v>1472272</v>
      </c>
      <c r="P310" s="185">
        <v>0</v>
      </c>
      <c r="Q310" s="185">
        <v>1472272</v>
      </c>
      <c r="R310" s="185">
        <v>0</v>
      </c>
      <c r="S310" s="185">
        <v>1472272</v>
      </c>
      <c r="T310" s="185">
        <v>0</v>
      </c>
    </row>
    <row r="311" spans="1:20" x14ac:dyDescent="0.3">
      <c r="A311" s="182" t="s">
        <v>3790</v>
      </c>
      <c r="B311" s="186" t="s">
        <v>4695</v>
      </c>
      <c r="C311" s="184" t="s">
        <v>391</v>
      </c>
      <c r="D311" s="199">
        <v>3431424</v>
      </c>
      <c r="E311" s="199">
        <v>0</v>
      </c>
      <c r="F311" s="187">
        <v>0</v>
      </c>
      <c r="G311" s="187">
        <v>0</v>
      </c>
      <c r="H311" s="187">
        <v>467</v>
      </c>
      <c r="I311" s="187">
        <v>386</v>
      </c>
      <c r="J311" s="187">
        <v>0</v>
      </c>
      <c r="K311" s="185">
        <v>3431424</v>
      </c>
      <c r="L311" s="185">
        <v>0</v>
      </c>
      <c r="M311" s="185">
        <v>1347024</v>
      </c>
      <c r="N311" s="185">
        <v>0</v>
      </c>
      <c r="O311" s="185">
        <v>1347024</v>
      </c>
      <c r="P311" s="185">
        <v>0</v>
      </c>
      <c r="Q311" s="185">
        <v>1347024</v>
      </c>
      <c r="R311" s="185">
        <v>0</v>
      </c>
      <c r="S311" s="185">
        <v>1347024</v>
      </c>
      <c r="T311" s="185">
        <v>0</v>
      </c>
    </row>
    <row r="312" spans="1:20" x14ac:dyDescent="0.3">
      <c r="A312" s="182" t="s">
        <v>3402</v>
      </c>
      <c r="B312" s="186" t="s">
        <v>4696</v>
      </c>
      <c r="C312" s="184" t="s">
        <v>224</v>
      </c>
      <c r="D312" s="199">
        <v>77943</v>
      </c>
      <c r="E312" s="199">
        <v>0</v>
      </c>
      <c r="F312" s="187">
        <v>0</v>
      </c>
      <c r="G312" s="187">
        <v>0</v>
      </c>
      <c r="H312" s="187">
        <v>25</v>
      </c>
      <c r="I312" s="187">
        <v>0</v>
      </c>
      <c r="J312" s="187">
        <v>0</v>
      </c>
      <c r="K312" s="185">
        <v>77943</v>
      </c>
      <c r="L312" s="185">
        <v>0</v>
      </c>
      <c r="M312" s="185">
        <v>77943</v>
      </c>
      <c r="N312" s="185">
        <v>0</v>
      </c>
      <c r="O312" s="185">
        <v>77943</v>
      </c>
      <c r="P312" s="185">
        <v>0</v>
      </c>
      <c r="Q312" s="185">
        <v>77943</v>
      </c>
      <c r="R312" s="185">
        <v>0</v>
      </c>
      <c r="S312" s="185">
        <v>77943</v>
      </c>
      <c r="T312" s="185">
        <v>0</v>
      </c>
    </row>
    <row r="313" spans="1:20" x14ac:dyDescent="0.3">
      <c r="A313" s="182" t="s">
        <v>3735</v>
      </c>
      <c r="B313" s="186" t="s">
        <v>4697</v>
      </c>
      <c r="C313" s="184" t="s">
        <v>363</v>
      </c>
      <c r="D313" s="199">
        <v>212010</v>
      </c>
      <c r="E313" s="199">
        <v>0</v>
      </c>
      <c r="F313" s="187">
        <v>0</v>
      </c>
      <c r="G313" s="187">
        <v>0</v>
      </c>
      <c r="H313" s="187">
        <v>18</v>
      </c>
      <c r="I313" s="187">
        <v>20</v>
      </c>
      <c r="J313" s="187">
        <v>0</v>
      </c>
      <c r="K313" s="185">
        <v>212010</v>
      </c>
      <c r="L313" s="185">
        <v>0</v>
      </c>
      <c r="M313" s="185">
        <v>57019</v>
      </c>
      <c r="N313" s="185">
        <v>0</v>
      </c>
      <c r="O313" s="185">
        <v>57019</v>
      </c>
      <c r="P313" s="185">
        <v>0</v>
      </c>
      <c r="Q313" s="185">
        <v>57019</v>
      </c>
      <c r="R313" s="185">
        <v>0</v>
      </c>
      <c r="S313" s="185">
        <v>57019</v>
      </c>
      <c r="T313" s="185">
        <v>0</v>
      </c>
    </row>
    <row r="314" spans="1:20" x14ac:dyDescent="0.3">
      <c r="A314" s="182" t="s">
        <v>3273</v>
      </c>
      <c r="B314" s="186" t="s">
        <v>4698</v>
      </c>
      <c r="C314" s="184" t="s">
        <v>158</v>
      </c>
      <c r="D314" s="199">
        <v>2004182</v>
      </c>
      <c r="E314" s="199">
        <v>0</v>
      </c>
      <c r="F314" s="187">
        <v>0</v>
      </c>
      <c r="G314" s="187">
        <v>51</v>
      </c>
      <c r="H314" s="187">
        <v>100</v>
      </c>
      <c r="I314" s="187">
        <v>71</v>
      </c>
      <c r="J314" s="187">
        <v>0</v>
      </c>
      <c r="K314" s="185">
        <v>2004182</v>
      </c>
      <c r="L314" s="185">
        <v>0</v>
      </c>
      <c r="M314" s="185">
        <v>1068649</v>
      </c>
      <c r="N314" s="185">
        <v>0</v>
      </c>
      <c r="O314" s="185">
        <v>1068649</v>
      </c>
      <c r="P314" s="185">
        <v>0</v>
      </c>
      <c r="Q314" s="185">
        <v>1068649</v>
      </c>
      <c r="R314" s="185">
        <v>0</v>
      </c>
      <c r="S314" s="185">
        <v>1068649</v>
      </c>
      <c r="T314" s="185">
        <v>0</v>
      </c>
    </row>
    <row r="315" spans="1:20" x14ac:dyDescent="0.3">
      <c r="A315" s="182" t="s">
        <v>4221</v>
      </c>
      <c r="B315" s="188" t="s">
        <v>4699</v>
      </c>
      <c r="C315" s="189" t="s">
        <v>608</v>
      </c>
      <c r="D315" s="199">
        <v>108000</v>
      </c>
      <c r="E315" s="199">
        <v>0</v>
      </c>
      <c r="F315" s="187">
        <v>0</v>
      </c>
      <c r="G315" s="187">
        <v>0</v>
      </c>
      <c r="H315" s="187">
        <v>0</v>
      </c>
      <c r="I315" s="187">
        <v>20</v>
      </c>
      <c r="J315" s="187">
        <v>0</v>
      </c>
      <c r="K315" s="185">
        <v>108000</v>
      </c>
      <c r="L315" s="185">
        <v>0</v>
      </c>
      <c r="M315" s="185">
        <v>0</v>
      </c>
      <c r="N315" s="185">
        <v>0</v>
      </c>
      <c r="O315" s="185">
        <v>0</v>
      </c>
      <c r="P315" s="185">
        <v>0</v>
      </c>
      <c r="Q315" s="185">
        <v>0</v>
      </c>
      <c r="R315" s="185">
        <v>0</v>
      </c>
      <c r="S315" s="185">
        <v>0</v>
      </c>
      <c r="T315" s="185">
        <v>0</v>
      </c>
    </row>
    <row r="316" spans="1:20" x14ac:dyDescent="0.3">
      <c r="A316" s="182" t="s">
        <v>3299</v>
      </c>
      <c r="B316" s="186" t="s">
        <v>4700</v>
      </c>
      <c r="C316" s="184" t="s">
        <v>171</v>
      </c>
      <c r="D316" s="199">
        <v>631800</v>
      </c>
      <c r="E316" s="199">
        <v>0</v>
      </c>
      <c r="F316" s="187">
        <v>0</v>
      </c>
      <c r="G316" s="187">
        <v>0</v>
      </c>
      <c r="H316" s="187">
        <v>0</v>
      </c>
      <c r="I316" s="187">
        <v>42</v>
      </c>
      <c r="J316" s="187">
        <v>0</v>
      </c>
      <c r="K316" s="185">
        <v>405000</v>
      </c>
      <c r="L316" s="185">
        <v>0</v>
      </c>
      <c r="M316" s="185">
        <v>405000</v>
      </c>
      <c r="N316" s="185">
        <v>0</v>
      </c>
      <c r="O316" s="185">
        <v>405000</v>
      </c>
      <c r="P316" s="185">
        <v>0</v>
      </c>
      <c r="Q316" s="185">
        <v>405000</v>
      </c>
      <c r="R316" s="185">
        <v>0</v>
      </c>
      <c r="S316" s="185">
        <v>405000</v>
      </c>
      <c r="T316" s="185">
        <v>0</v>
      </c>
    </row>
    <row r="317" spans="1:20" x14ac:dyDescent="0.3">
      <c r="A317" s="182" t="s">
        <v>3362</v>
      </c>
      <c r="B317" s="186" t="s">
        <v>4701</v>
      </c>
      <c r="C317" s="184" t="s">
        <v>203</v>
      </c>
      <c r="D317" s="199">
        <v>18900</v>
      </c>
      <c r="E317" s="199">
        <v>0</v>
      </c>
      <c r="F317" s="187">
        <v>0</v>
      </c>
      <c r="G317" s="187">
        <v>0</v>
      </c>
      <c r="H317" s="187">
        <v>7</v>
      </c>
      <c r="I317" s="187">
        <v>0</v>
      </c>
      <c r="J317" s="187">
        <v>0</v>
      </c>
      <c r="K317" s="185">
        <v>18900</v>
      </c>
      <c r="L317" s="185">
        <v>0</v>
      </c>
      <c r="M317" s="185">
        <v>18900</v>
      </c>
      <c r="N317" s="185">
        <v>0</v>
      </c>
      <c r="O317" s="185">
        <v>18900</v>
      </c>
      <c r="P317" s="185">
        <v>0</v>
      </c>
      <c r="Q317" s="185">
        <v>18900</v>
      </c>
      <c r="R317" s="185">
        <v>0</v>
      </c>
      <c r="S317" s="185">
        <v>18900</v>
      </c>
      <c r="T317" s="185">
        <v>0</v>
      </c>
    </row>
    <row r="318" spans="1:20" x14ac:dyDescent="0.3">
      <c r="A318" s="182" t="s">
        <v>4361</v>
      </c>
      <c r="B318" s="188" t="s">
        <v>4702</v>
      </c>
      <c r="C318" s="184" t="s">
        <v>673</v>
      </c>
      <c r="D318" s="199">
        <v>744314</v>
      </c>
      <c r="E318" s="199">
        <v>610200</v>
      </c>
      <c r="F318" s="187">
        <v>0</v>
      </c>
      <c r="G318" s="187">
        <v>0</v>
      </c>
      <c r="H318" s="187">
        <v>71</v>
      </c>
      <c r="I318" s="187">
        <v>100</v>
      </c>
      <c r="J318" s="187">
        <v>113</v>
      </c>
      <c r="K318" s="185">
        <v>311047</v>
      </c>
      <c r="L318" s="185">
        <v>610200</v>
      </c>
      <c r="M318" s="185">
        <v>192247</v>
      </c>
      <c r="N318" s="185">
        <v>610200</v>
      </c>
      <c r="O318" s="185">
        <v>192247</v>
      </c>
      <c r="P318" s="185">
        <v>0</v>
      </c>
      <c r="Q318" s="185">
        <v>192247</v>
      </c>
      <c r="R318" s="185">
        <v>0</v>
      </c>
      <c r="S318" s="185">
        <v>192247</v>
      </c>
      <c r="T318" s="185">
        <v>0</v>
      </c>
    </row>
    <row r="319" spans="1:20" x14ac:dyDescent="0.3">
      <c r="A319" s="182" t="s">
        <v>3275</v>
      </c>
      <c r="B319" s="188" t="s">
        <v>4703</v>
      </c>
      <c r="C319" s="184" t="s">
        <v>159</v>
      </c>
      <c r="D319" s="199">
        <v>340200</v>
      </c>
      <c r="E319" s="199">
        <v>658800</v>
      </c>
      <c r="F319" s="187">
        <v>0</v>
      </c>
      <c r="G319" s="187">
        <v>0</v>
      </c>
      <c r="H319" s="187">
        <v>126</v>
      </c>
      <c r="I319" s="187">
        <v>0</v>
      </c>
      <c r="J319" s="187">
        <v>122</v>
      </c>
      <c r="K319" s="185">
        <v>340200</v>
      </c>
      <c r="L319" s="185">
        <v>658800</v>
      </c>
      <c r="M319" s="185">
        <v>340200</v>
      </c>
      <c r="N319" s="185">
        <v>658800</v>
      </c>
      <c r="O319" s="185">
        <v>340200</v>
      </c>
      <c r="P319" s="185">
        <v>0</v>
      </c>
      <c r="Q319" s="185">
        <v>340200</v>
      </c>
      <c r="R319" s="185">
        <v>0</v>
      </c>
      <c r="S319" s="185">
        <v>340200</v>
      </c>
      <c r="T319" s="185">
        <v>0</v>
      </c>
    </row>
    <row r="320" spans="1:20" x14ac:dyDescent="0.3">
      <c r="A320" s="182" t="s">
        <v>4190</v>
      </c>
      <c r="B320" s="188" t="s">
        <v>4704</v>
      </c>
      <c r="C320" s="184" t="s">
        <v>592</v>
      </c>
      <c r="D320" s="199">
        <v>178200</v>
      </c>
      <c r="E320" s="199">
        <v>140400</v>
      </c>
      <c r="F320" s="187">
        <v>0</v>
      </c>
      <c r="G320" s="187">
        <v>0</v>
      </c>
      <c r="H320" s="187">
        <v>0</v>
      </c>
      <c r="I320" s="187">
        <v>33</v>
      </c>
      <c r="J320" s="187">
        <v>26</v>
      </c>
      <c r="K320" s="185">
        <v>0</v>
      </c>
      <c r="L320" s="185">
        <v>140400</v>
      </c>
      <c r="M320" s="185">
        <v>0</v>
      </c>
      <c r="N320" s="185">
        <v>140400</v>
      </c>
      <c r="O320" s="185">
        <v>0</v>
      </c>
      <c r="P320" s="185">
        <v>0</v>
      </c>
      <c r="Q320" s="185">
        <v>0</v>
      </c>
      <c r="R320" s="185">
        <v>0</v>
      </c>
      <c r="S320" s="185">
        <v>0</v>
      </c>
      <c r="T320" s="185">
        <v>0</v>
      </c>
    </row>
    <row r="321" spans="1:20" x14ac:dyDescent="0.3">
      <c r="A321" s="182" t="s">
        <v>3873</v>
      </c>
      <c r="B321" s="186" t="s">
        <v>4705</v>
      </c>
      <c r="C321" s="184" t="s">
        <v>435</v>
      </c>
      <c r="D321" s="199">
        <v>1038851</v>
      </c>
      <c r="E321" s="199">
        <v>0</v>
      </c>
      <c r="F321" s="187">
        <v>0</v>
      </c>
      <c r="G321" s="187">
        <v>14</v>
      </c>
      <c r="H321" s="187">
        <v>99</v>
      </c>
      <c r="I321" s="187">
        <v>0</v>
      </c>
      <c r="J321" s="187">
        <v>0</v>
      </c>
      <c r="K321" s="185">
        <v>848851</v>
      </c>
      <c r="L321" s="185">
        <v>0</v>
      </c>
      <c r="M321" s="185">
        <v>848851</v>
      </c>
      <c r="N321" s="185">
        <v>0</v>
      </c>
      <c r="O321" s="185">
        <v>848851</v>
      </c>
      <c r="P321" s="185">
        <v>0</v>
      </c>
      <c r="Q321" s="185">
        <v>848851</v>
      </c>
      <c r="R321" s="185">
        <v>0</v>
      </c>
      <c r="S321" s="185">
        <v>848851</v>
      </c>
      <c r="T321" s="185">
        <v>0</v>
      </c>
    </row>
    <row r="322" spans="1:20" x14ac:dyDescent="0.3">
      <c r="A322" s="182" t="s">
        <v>3835</v>
      </c>
      <c r="B322" s="188" t="s">
        <v>4706</v>
      </c>
      <c r="C322" s="184" t="s">
        <v>415</v>
      </c>
      <c r="D322" s="199">
        <v>0</v>
      </c>
      <c r="E322" s="199">
        <v>183500</v>
      </c>
      <c r="F322" s="187">
        <v>0</v>
      </c>
      <c r="G322" s="187">
        <v>0</v>
      </c>
      <c r="H322" s="187">
        <v>0</v>
      </c>
      <c r="I322" s="187">
        <v>0</v>
      </c>
      <c r="J322" s="187">
        <v>20</v>
      </c>
      <c r="K322" s="185">
        <v>0</v>
      </c>
      <c r="L322" s="185">
        <v>183500</v>
      </c>
      <c r="M322" s="185">
        <v>0</v>
      </c>
      <c r="N322" s="185">
        <v>183500</v>
      </c>
      <c r="O322" s="185">
        <v>0</v>
      </c>
      <c r="P322" s="185">
        <v>0</v>
      </c>
      <c r="Q322" s="185">
        <v>0</v>
      </c>
      <c r="R322" s="185">
        <v>0</v>
      </c>
      <c r="S322" s="185">
        <v>0</v>
      </c>
      <c r="T322" s="185">
        <v>0</v>
      </c>
    </row>
    <row r="323" spans="1:20" x14ac:dyDescent="0.3">
      <c r="A323" s="182" t="s">
        <v>3526</v>
      </c>
      <c r="B323" s="186" t="s">
        <v>4707</v>
      </c>
      <c r="C323" s="184" t="s">
        <v>288</v>
      </c>
      <c r="D323" s="199">
        <v>1474900</v>
      </c>
      <c r="E323" s="199">
        <v>0</v>
      </c>
      <c r="F323" s="187">
        <v>0</v>
      </c>
      <c r="G323" s="187">
        <v>0</v>
      </c>
      <c r="H323" s="187">
        <v>147</v>
      </c>
      <c r="I323" s="187">
        <v>164</v>
      </c>
      <c r="J323" s="187">
        <v>0</v>
      </c>
      <c r="K323" s="185">
        <v>1096900</v>
      </c>
      <c r="L323" s="185">
        <v>0</v>
      </c>
      <c r="M323" s="185">
        <v>589300</v>
      </c>
      <c r="N323" s="185">
        <v>0</v>
      </c>
      <c r="O323" s="185">
        <v>589300</v>
      </c>
      <c r="P323" s="185">
        <v>0</v>
      </c>
      <c r="Q323" s="185">
        <v>589300</v>
      </c>
      <c r="R323" s="185">
        <v>0</v>
      </c>
      <c r="S323" s="185">
        <v>589300</v>
      </c>
      <c r="T323" s="185">
        <v>0</v>
      </c>
    </row>
    <row r="324" spans="1:20" x14ac:dyDescent="0.3">
      <c r="A324" s="182" t="s">
        <v>3340</v>
      </c>
      <c r="B324" s="188" t="s">
        <v>4708</v>
      </c>
      <c r="C324" s="184" t="s">
        <v>192</v>
      </c>
      <c r="D324" s="199">
        <v>264941</v>
      </c>
      <c r="E324" s="199">
        <v>218372</v>
      </c>
      <c r="F324" s="187">
        <v>0</v>
      </c>
      <c r="G324" s="187">
        <v>0</v>
      </c>
      <c r="H324" s="187">
        <v>25</v>
      </c>
      <c r="I324" s="187">
        <v>20</v>
      </c>
      <c r="J324" s="187">
        <v>28</v>
      </c>
      <c r="K324" s="185">
        <v>85000</v>
      </c>
      <c r="L324" s="185">
        <v>218372</v>
      </c>
      <c r="M324" s="185">
        <v>85000</v>
      </c>
      <c r="N324" s="185">
        <v>218372</v>
      </c>
      <c r="O324" s="185">
        <v>85000</v>
      </c>
      <c r="P324" s="185">
        <v>0</v>
      </c>
      <c r="Q324" s="185">
        <v>85000</v>
      </c>
      <c r="R324" s="185">
        <v>0</v>
      </c>
      <c r="S324" s="185">
        <v>85000</v>
      </c>
      <c r="T324" s="185">
        <v>0</v>
      </c>
    </row>
    <row r="325" spans="1:20" x14ac:dyDescent="0.3">
      <c r="A325" s="182" t="s">
        <v>4367</v>
      </c>
      <c r="B325" s="186" t="s">
        <v>4709</v>
      </c>
      <c r="C325" s="184" t="s">
        <v>676</v>
      </c>
      <c r="D325" s="199">
        <v>409663</v>
      </c>
      <c r="E325" s="199">
        <v>0</v>
      </c>
      <c r="F325" s="187">
        <v>0</v>
      </c>
      <c r="G325" s="187">
        <v>0</v>
      </c>
      <c r="H325" s="187">
        <v>36</v>
      </c>
      <c r="I325" s="187">
        <v>20</v>
      </c>
      <c r="J325" s="187">
        <v>0</v>
      </c>
      <c r="K325" s="185">
        <v>160471</v>
      </c>
      <c r="L325" s="185">
        <v>0</v>
      </c>
      <c r="M325" s="185">
        <v>160471</v>
      </c>
      <c r="N325" s="185">
        <v>0</v>
      </c>
      <c r="O325" s="185">
        <v>160471</v>
      </c>
      <c r="P325" s="185">
        <v>0</v>
      </c>
      <c r="Q325" s="185">
        <v>160471</v>
      </c>
      <c r="R325" s="185">
        <v>0</v>
      </c>
      <c r="S325" s="185">
        <v>160471</v>
      </c>
      <c r="T325" s="185">
        <v>0</v>
      </c>
    </row>
    <row r="326" spans="1:20" x14ac:dyDescent="0.3">
      <c r="A326" s="182" t="s">
        <v>3506</v>
      </c>
      <c r="B326" s="188" t="s">
        <v>4710</v>
      </c>
      <c r="C326" s="184" t="s">
        <v>278</v>
      </c>
      <c r="D326" s="199">
        <v>1220854</v>
      </c>
      <c r="E326" s="199">
        <v>778349</v>
      </c>
      <c r="F326" s="187">
        <v>0</v>
      </c>
      <c r="G326" s="187">
        <v>0</v>
      </c>
      <c r="H326" s="187">
        <v>135</v>
      </c>
      <c r="I326" s="187">
        <v>129</v>
      </c>
      <c r="J326" s="187">
        <v>143</v>
      </c>
      <c r="K326" s="185">
        <v>583650</v>
      </c>
      <c r="L326" s="185">
        <v>778349</v>
      </c>
      <c r="M326" s="185">
        <v>374934</v>
      </c>
      <c r="N326" s="185">
        <v>778349</v>
      </c>
      <c r="O326" s="185">
        <v>374934</v>
      </c>
      <c r="P326" s="185">
        <v>0</v>
      </c>
      <c r="Q326" s="185">
        <v>374934</v>
      </c>
      <c r="R326" s="185">
        <v>0</v>
      </c>
      <c r="S326" s="185">
        <v>374934</v>
      </c>
      <c r="T326" s="185">
        <v>0</v>
      </c>
    </row>
    <row r="327" spans="1:20" x14ac:dyDescent="0.3">
      <c r="A327" s="182" t="s">
        <v>3672</v>
      </c>
      <c r="B327" s="186" t="s">
        <v>4711</v>
      </c>
      <c r="C327" s="184" t="s">
        <v>330</v>
      </c>
      <c r="D327" s="199">
        <v>423520</v>
      </c>
      <c r="E327" s="199">
        <v>0</v>
      </c>
      <c r="F327" s="187">
        <v>0</v>
      </c>
      <c r="G327" s="187">
        <v>0</v>
      </c>
      <c r="H327" s="187">
        <v>52</v>
      </c>
      <c r="I327" s="187">
        <v>52</v>
      </c>
      <c r="J327" s="187">
        <v>0</v>
      </c>
      <c r="K327" s="185">
        <v>423520</v>
      </c>
      <c r="L327" s="185">
        <v>0</v>
      </c>
      <c r="M327" s="185">
        <v>142720</v>
      </c>
      <c r="N327" s="185">
        <v>0</v>
      </c>
      <c r="O327" s="185">
        <v>142720</v>
      </c>
      <c r="P327" s="185">
        <v>0</v>
      </c>
      <c r="Q327" s="185">
        <v>142720</v>
      </c>
      <c r="R327" s="185">
        <v>0</v>
      </c>
      <c r="S327" s="185">
        <v>142720</v>
      </c>
      <c r="T327" s="185">
        <v>0</v>
      </c>
    </row>
    <row r="328" spans="1:20" x14ac:dyDescent="0.3">
      <c r="A328" s="182" t="s">
        <v>4158</v>
      </c>
      <c r="B328" s="186" t="s">
        <v>4712</v>
      </c>
      <c r="C328" s="184" t="s">
        <v>577</v>
      </c>
      <c r="D328" s="199">
        <v>746572</v>
      </c>
      <c r="E328" s="199">
        <v>0</v>
      </c>
      <c r="F328" s="187">
        <v>0</v>
      </c>
      <c r="G328" s="187">
        <v>0</v>
      </c>
      <c r="H328" s="187">
        <v>21</v>
      </c>
      <c r="I328" s="187">
        <v>56</v>
      </c>
      <c r="J328" s="187">
        <v>0</v>
      </c>
      <c r="K328" s="185">
        <v>746572</v>
      </c>
      <c r="L328" s="185">
        <v>0</v>
      </c>
      <c r="M328" s="185">
        <v>450834</v>
      </c>
      <c r="N328" s="185">
        <v>0</v>
      </c>
      <c r="O328" s="185">
        <v>450834</v>
      </c>
      <c r="P328" s="185">
        <v>0</v>
      </c>
      <c r="Q328" s="185">
        <v>450834</v>
      </c>
      <c r="R328" s="185">
        <v>0</v>
      </c>
      <c r="S328" s="185">
        <v>450834</v>
      </c>
      <c r="T328" s="185">
        <v>0</v>
      </c>
    </row>
    <row r="329" spans="1:20" x14ac:dyDescent="0.3">
      <c r="A329" s="182" t="s">
        <v>4028</v>
      </c>
      <c r="B329" s="188" t="s">
        <v>4713</v>
      </c>
      <c r="C329" s="184" t="s">
        <v>513</v>
      </c>
      <c r="D329" s="199">
        <v>1206775</v>
      </c>
      <c r="E329" s="199">
        <v>745524</v>
      </c>
      <c r="F329" s="187">
        <v>0</v>
      </c>
      <c r="G329" s="187">
        <v>0</v>
      </c>
      <c r="H329" s="187">
        <v>0</v>
      </c>
      <c r="I329" s="187">
        <v>173</v>
      </c>
      <c r="J329" s="187">
        <v>118</v>
      </c>
      <c r="K329" s="185">
        <v>319020</v>
      </c>
      <c r="L329" s="185">
        <v>745524</v>
      </c>
      <c r="M329" s="185">
        <v>0</v>
      </c>
      <c r="N329" s="185">
        <v>745524</v>
      </c>
      <c r="O329" s="185">
        <v>0</v>
      </c>
      <c r="P329" s="185">
        <v>0</v>
      </c>
      <c r="Q329" s="185">
        <v>0</v>
      </c>
      <c r="R329" s="185">
        <v>0</v>
      </c>
      <c r="S329" s="185">
        <v>0</v>
      </c>
      <c r="T329" s="185">
        <v>0</v>
      </c>
    </row>
    <row r="330" spans="1:20" x14ac:dyDescent="0.3">
      <c r="A330" s="182" t="s">
        <v>3919</v>
      </c>
      <c r="B330" s="186" t="s">
        <v>4714</v>
      </c>
      <c r="C330" s="184" t="s">
        <v>457</v>
      </c>
      <c r="D330" s="199">
        <v>327298</v>
      </c>
      <c r="E330" s="199">
        <v>0</v>
      </c>
      <c r="F330" s="187">
        <v>0</v>
      </c>
      <c r="G330" s="187">
        <v>0</v>
      </c>
      <c r="H330" s="187">
        <v>20</v>
      </c>
      <c r="I330" s="187">
        <v>20</v>
      </c>
      <c r="J330" s="187">
        <v>0</v>
      </c>
      <c r="K330" s="185">
        <v>327298</v>
      </c>
      <c r="L330" s="185">
        <v>0</v>
      </c>
      <c r="M330" s="185">
        <v>94222</v>
      </c>
      <c r="N330" s="185">
        <v>0</v>
      </c>
      <c r="O330" s="185">
        <v>94222</v>
      </c>
      <c r="P330" s="185">
        <v>0</v>
      </c>
      <c r="Q330" s="185">
        <v>94222</v>
      </c>
      <c r="R330" s="185">
        <v>0</v>
      </c>
      <c r="S330" s="185">
        <v>94222</v>
      </c>
      <c r="T330" s="185">
        <v>0</v>
      </c>
    </row>
    <row r="331" spans="1:20" x14ac:dyDescent="0.3">
      <c r="A331" s="182" t="s">
        <v>3374</v>
      </c>
      <c r="B331" s="186" t="s">
        <v>4715</v>
      </c>
      <c r="C331" s="184" t="s">
        <v>209</v>
      </c>
      <c r="D331" s="199">
        <v>365790</v>
      </c>
      <c r="E331" s="199">
        <v>0</v>
      </c>
      <c r="F331" s="187">
        <v>0</v>
      </c>
      <c r="G331" s="187">
        <v>0</v>
      </c>
      <c r="H331" s="187">
        <v>31</v>
      </c>
      <c r="I331" s="187">
        <v>21</v>
      </c>
      <c r="J331" s="187">
        <v>0</v>
      </c>
      <c r="K331" s="185">
        <v>365790</v>
      </c>
      <c r="L331" s="185">
        <v>0</v>
      </c>
      <c r="M331" s="185">
        <v>152881</v>
      </c>
      <c r="N331" s="185">
        <v>0</v>
      </c>
      <c r="O331" s="185">
        <v>152881</v>
      </c>
      <c r="P331" s="185">
        <v>0</v>
      </c>
      <c r="Q331" s="185">
        <v>152881</v>
      </c>
      <c r="R331" s="185">
        <v>0</v>
      </c>
      <c r="S331" s="185">
        <v>152881</v>
      </c>
      <c r="T331" s="185">
        <v>0</v>
      </c>
    </row>
    <row r="332" spans="1:20" x14ac:dyDescent="0.3">
      <c r="A332" s="182" t="s">
        <v>3745</v>
      </c>
      <c r="B332" s="188" t="s">
        <v>4716</v>
      </c>
      <c r="C332" s="184" t="s">
        <v>368</v>
      </c>
      <c r="D332" s="199">
        <v>1349777</v>
      </c>
      <c r="E332" s="199">
        <v>908050</v>
      </c>
      <c r="F332" s="187">
        <v>0</v>
      </c>
      <c r="G332" s="187">
        <v>0</v>
      </c>
      <c r="H332" s="187">
        <v>200</v>
      </c>
      <c r="I332" s="187">
        <v>110</v>
      </c>
      <c r="J332" s="187">
        <v>143</v>
      </c>
      <c r="K332" s="185">
        <v>574400</v>
      </c>
      <c r="L332" s="185">
        <v>908050</v>
      </c>
      <c r="M332" s="185">
        <v>574400</v>
      </c>
      <c r="N332" s="185">
        <v>908050</v>
      </c>
      <c r="O332" s="185">
        <v>574400</v>
      </c>
      <c r="P332" s="185">
        <v>0</v>
      </c>
      <c r="Q332" s="185">
        <v>574400</v>
      </c>
      <c r="R332" s="185">
        <v>0</v>
      </c>
      <c r="S332" s="185">
        <v>574400</v>
      </c>
      <c r="T332" s="185">
        <v>0</v>
      </c>
    </row>
    <row r="333" spans="1:20" x14ac:dyDescent="0.3">
      <c r="A333" s="182" t="s">
        <v>4164</v>
      </c>
      <c r="B333" s="188" t="s">
        <v>4717</v>
      </c>
      <c r="C333" s="184" t="s">
        <v>580</v>
      </c>
      <c r="D333" s="199">
        <v>0</v>
      </c>
      <c r="E333" s="199">
        <v>159060</v>
      </c>
      <c r="F333" s="187">
        <v>0</v>
      </c>
      <c r="G333" s="187">
        <v>0</v>
      </c>
      <c r="H333" s="187">
        <v>0</v>
      </c>
      <c r="I333" s="187">
        <v>0</v>
      </c>
      <c r="J333" s="187">
        <v>20</v>
      </c>
      <c r="K333" s="185">
        <v>0</v>
      </c>
      <c r="L333" s="185">
        <v>159060</v>
      </c>
      <c r="M333" s="185">
        <v>0</v>
      </c>
      <c r="N333" s="185">
        <v>159060</v>
      </c>
      <c r="O333" s="185">
        <v>0</v>
      </c>
      <c r="P333" s="185">
        <v>0</v>
      </c>
      <c r="Q333" s="185">
        <v>0</v>
      </c>
      <c r="R333" s="185">
        <v>0</v>
      </c>
      <c r="S333" s="185">
        <v>0</v>
      </c>
      <c r="T333" s="185">
        <v>0</v>
      </c>
    </row>
    <row r="334" spans="1:20" x14ac:dyDescent="0.3">
      <c r="A334" s="182" t="s">
        <v>3424</v>
      </c>
      <c r="B334" s="186" t="s">
        <v>4718</v>
      </c>
      <c r="C334" s="184" t="s">
        <v>235</v>
      </c>
      <c r="D334" s="199">
        <v>273702</v>
      </c>
      <c r="E334" s="199">
        <v>0</v>
      </c>
      <c r="F334" s="187">
        <v>0</v>
      </c>
      <c r="G334" s="187">
        <v>0</v>
      </c>
      <c r="H334" s="187">
        <v>35</v>
      </c>
      <c r="I334" s="187">
        <v>25</v>
      </c>
      <c r="J334" s="187">
        <v>0</v>
      </c>
      <c r="K334" s="185">
        <v>273702</v>
      </c>
      <c r="L334" s="185">
        <v>0</v>
      </c>
      <c r="M334" s="185">
        <v>106400</v>
      </c>
      <c r="N334" s="185">
        <v>0</v>
      </c>
      <c r="O334" s="185">
        <v>106400</v>
      </c>
      <c r="P334" s="185">
        <v>0</v>
      </c>
      <c r="Q334" s="185">
        <v>106400</v>
      </c>
      <c r="R334" s="185">
        <v>0</v>
      </c>
      <c r="S334" s="185">
        <v>106400</v>
      </c>
      <c r="T334" s="185">
        <v>0</v>
      </c>
    </row>
    <row r="335" spans="1:20" x14ac:dyDescent="0.3">
      <c r="A335" s="182" t="s">
        <v>3674</v>
      </c>
      <c r="B335" s="186" t="s">
        <v>4719</v>
      </c>
      <c r="C335" s="184" t="s">
        <v>331</v>
      </c>
      <c r="D335" s="199">
        <v>1387263</v>
      </c>
      <c r="E335" s="199">
        <v>0</v>
      </c>
      <c r="F335" s="187">
        <v>0</v>
      </c>
      <c r="G335" s="187">
        <v>0</v>
      </c>
      <c r="H335" s="187">
        <v>159</v>
      </c>
      <c r="I335" s="187">
        <v>106</v>
      </c>
      <c r="J335" s="187">
        <v>0</v>
      </c>
      <c r="K335" s="185">
        <v>1005526</v>
      </c>
      <c r="L335" s="185">
        <v>0</v>
      </c>
      <c r="M335" s="185">
        <v>739947</v>
      </c>
      <c r="N335" s="185">
        <v>0</v>
      </c>
      <c r="O335" s="185">
        <v>739947</v>
      </c>
      <c r="P335" s="185">
        <v>0</v>
      </c>
      <c r="Q335" s="185">
        <v>739947</v>
      </c>
      <c r="R335" s="185">
        <v>0</v>
      </c>
      <c r="S335" s="185">
        <v>739947</v>
      </c>
      <c r="T335" s="185">
        <v>0</v>
      </c>
    </row>
    <row r="336" spans="1:20" x14ac:dyDescent="0.3">
      <c r="A336" s="182" t="s">
        <v>3588</v>
      </c>
      <c r="B336" s="188" t="s">
        <v>4720</v>
      </c>
      <c r="C336" s="189" t="s">
        <v>320</v>
      </c>
      <c r="D336" s="199">
        <v>496800</v>
      </c>
      <c r="E336" s="199">
        <v>0</v>
      </c>
      <c r="F336" s="187">
        <v>0</v>
      </c>
      <c r="G336" s="187">
        <v>0</v>
      </c>
      <c r="H336" s="187">
        <v>0</v>
      </c>
      <c r="I336" s="187">
        <v>92</v>
      </c>
      <c r="J336" s="187">
        <v>0</v>
      </c>
      <c r="K336" s="185">
        <v>388800</v>
      </c>
      <c r="L336" s="185">
        <v>0</v>
      </c>
      <c r="M336" s="185">
        <v>0</v>
      </c>
      <c r="N336" s="185">
        <v>0</v>
      </c>
      <c r="O336" s="185">
        <v>0</v>
      </c>
      <c r="P336" s="185">
        <v>0</v>
      </c>
      <c r="Q336" s="185">
        <v>0</v>
      </c>
      <c r="R336" s="185">
        <v>0</v>
      </c>
      <c r="S336" s="185">
        <v>0</v>
      </c>
      <c r="T336" s="185">
        <v>0</v>
      </c>
    </row>
    <row r="337" spans="1:20" x14ac:dyDescent="0.3">
      <c r="A337" s="182" t="s">
        <v>3563</v>
      </c>
      <c r="B337" s="186" t="s">
        <v>4721</v>
      </c>
      <c r="C337" s="184" t="s">
        <v>307</v>
      </c>
      <c r="D337" s="199">
        <v>2170278</v>
      </c>
      <c r="E337" s="199">
        <v>0</v>
      </c>
      <c r="F337" s="187">
        <v>0</v>
      </c>
      <c r="G337" s="187">
        <v>0</v>
      </c>
      <c r="H337" s="187">
        <v>196</v>
      </c>
      <c r="I337" s="187">
        <v>20</v>
      </c>
      <c r="J337" s="187">
        <v>0</v>
      </c>
      <c r="K337" s="185">
        <v>675278</v>
      </c>
      <c r="L337" s="185">
        <v>0</v>
      </c>
      <c r="M337" s="185">
        <v>567278</v>
      </c>
      <c r="N337" s="185">
        <v>0</v>
      </c>
      <c r="O337" s="185">
        <v>567278</v>
      </c>
      <c r="P337" s="185">
        <v>0</v>
      </c>
      <c r="Q337" s="185">
        <v>567278</v>
      </c>
      <c r="R337" s="185">
        <v>0</v>
      </c>
      <c r="S337" s="185">
        <v>567278</v>
      </c>
      <c r="T337" s="185">
        <v>0</v>
      </c>
    </row>
    <row r="338" spans="1:20" x14ac:dyDescent="0.3">
      <c r="A338" s="182" t="s">
        <v>4052</v>
      </c>
      <c r="B338" s="188" t="s">
        <v>4722</v>
      </c>
      <c r="C338" s="184" t="s">
        <v>526</v>
      </c>
      <c r="D338" s="199">
        <v>3030814</v>
      </c>
      <c r="E338" s="199">
        <v>1341824</v>
      </c>
      <c r="F338" s="187">
        <v>0</v>
      </c>
      <c r="G338" s="187">
        <v>0</v>
      </c>
      <c r="H338" s="187">
        <v>224</v>
      </c>
      <c r="I338" s="187">
        <v>133</v>
      </c>
      <c r="J338" s="187">
        <v>176</v>
      </c>
      <c r="K338" s="185">
        <v>998204</v>
      </c>
      <c r="L338" s="185">
        <v>1341824</v>
      </c>
      <c r="M338" s="185">
        <v>998204</v>
      </c>
      <c r="N338" s="185">
        <v>1341824</v>
      </c>
      <c r="O338" s="185">
        <v>998204</v>
      </c>
      <c r="P338" s="185">
        <v>0</v>
      </c>
      <c r="Q338" s="185">
        <v>998204</v>
      </c>
      <c r="R338" s="185">
        <v>0</v>
      </c>
      <c r="S338" s="185">
        <v>998204</v>
      </c>
      <c r="T338" s="185">
        <v>0</v>
      </c>
    </row>
    <row r="339" spans="1:20" x14ac:dyDescent="0.3">
      <c r="A339" s="182" t="s">
        <v>3412</v>
      </c>
      <c r="B339" s="188" t="s">
        <v>4723</v>
      </c>
      <c r="C339" s="184" t="s">
        <v>229</v>
      </c>
      <c r="D339" s="199">
        <v>152015</v>
      </c>
      <c r="E339" s="199">
        <v>333948</v>
      </c>
      <c r="F339" s="187">
        <v>0</v>
      </c>
      <c r="G339" s="187">
        <v>0</v>
      </c>
      <c r="H339" s="187">
        <v>36</v>
      </c>
      <c r="I339" s="187">
        <v>0</v>
      </c>
      <c r="J339" s="187">
        <v>34</v>
      </c>
      <c r="K339" s="185">
        <v>152015</v>
      </c>
      <c r="L339" s="185">
        <v>333948</v>
      </c>
      <c r="M339" s="185">
        <v>152015</v>
      </c>
      <c r="N339" s="185">
        <v>333948</v>
      </c>
      <c r="O339" s="185">
        <v>152015</v>
      </c>
      <c r="P339" s="185">
        <v>0</v>
      </c>
      <c r="Q339" s="185">
        <v>152015</v>
      </c>
      <c r="R339" s="185">
        <v>0</v>
      </c>
      <c r="S339" s="185">
        <v>152015</v>
      </c>
      <c r="T339" s="185">
        <v>0</v>
      </c>
    </row>
    <row r="340" spans="1:20" x14ac:dyDescent="0.3">
      <c r="A340" s="182" t="s">
        <v>3400</v>
      </c>
      <c r="B340" s="186" t="s">
        <v>4724</v>
      </c>
      <c r="C340" s="184" t="s">
        <v>223</v>
      </c>
      <c r="D340" s="199">
        <v>35649</v>
      </c>
      <c r="E340" s="199">
        <v>0</v>
      </c>
      <c r="F340" s="187">
        <v>0</v>
      </c>
      <c r="G340" s="187">
        <v>0</v>
      </c>
      <c r="H340" s="187">
        <v>13</v>
      </c>
      <c r="I340" s="187">
        <v>0</v>
      </c>
      <c r="J340" s="187">
        <v>0</v>
      </c>
      <c r="K340" s="185">
        <v>35649</v>
      </c>
      <c r="L340" s="185">
        <v>0</v>
      </c>
      <c r="M340" s="185">
        <v>35649</v>
      </c>
      <c r="N340" s="185">
        <v>0</v>
      </c>
      <c r="O340" s="185">
        <v>35649</v>
      </c>
      <c r="P340" s="185">
        <v>0</v>
      </c>
      <c r="Q340" s="185">
        <v>35649</v>
      </c>
      <c r="R340" s="185">
        <v>0</v>
      </c>
      <c r="S340" s="185">
        <v>35649</v>
      </c>
      <c r="T340" s="185">
        <v>0</v>
      </c>
    </row>
    <row r="341" spans="1:20" x14ac:dyDescent="0.3">
      <c r="A341" s="182" t="s">
        <v>3536</v>
      </c>
      <c r="B341" s="188" t="s">
        <v>4725</v>
      </c>
      <c r="C341" s="184" t="s">
        <v>293</v>
      </c>
      <c r="D341" s="199">
        <v>486000</v>
      </c>
      <c r="E341" s="199">
        <v>356400</v>
      </c>
      <c r="F341" s="187">
        <v>0</v>
      </c>
      <c r="G341" s="187">
        <v>0</v>
      </c>
      <c r="H341" s="187">
        <v>0</v>
      </c>
      <c r="I341" s="187">
        <v>90</v>
      </c>
      <c r="J341" s="187">
        <v>66</v>
      </c>
      <c r="K341" s="185">
        <v>151200</v>
      </c>
      <c r="L341" s="185">
        <v>356400</v>
      </c>
      <c r="M341" s="185">
        <v>0</v>
      </c>
      <c r="N341" s="185">
        <v>356400</v>
      </c>
      <c r="O341" s="185">
        <v>0</v>
      </c>
      <c r="P341" s="185">
        <v>0</v>
      </c>
      <c r="Q341" s="185">
        <v>0</v>
      </c>
      <c r="R341" s="185">
        <v>0</v>
      </c>
      <c r="S341" s="185">
        <v>0</v>
      </c>
      <c r="T341" s="185">
        <v>0</v>
      </c>
    </row>
    <row r="342" spans="1:20" x14ac:dyDescent="0.3">
      <c r="A342" s="182" t="s">
        <v>3747</v>
      </c>
      <c r="B342" s="186" t="s">
        <v>4726</v>
      </c>
      <c r="C342" s="184" t="s">
        <v>369</v>
      </c>
      <c r="D342" s="199">
        <v>410824</v>
      </c>
      <c r="E342" s="199">
        <v>0</v>
      </c>
      <c r="F342" s="187">
        <v>36</v>
      </c>
      <c r="G342" s="187">
        <v>0</v>
      </c>
      <c r="H342" s="187">
        <v>16</v>
      </c>
      <c r="I342" s="187">
        <v>0</v>
      </c>
      <c r="J342" s="187">
        <v>0</v>
      </c>
      <c r="K342" s="185">
        <v>410824</v>
      </c>
      <c r="L342" s="185">
        <v>0</v>
      </c>
      <c r="M342" s="185">
        <v>410824</v>
      </c>
      <c r="N342" s="185">
        <v>0</v>
      </c>
      <c r="O342" s="185">
        <v>410824</v>
      </c>
      <c r="P342" s="185">
        <v>0</v>
      </c>
      <c r="Q342" s="185">
        <v>410824</v>
      </c>
      <c r="R342" s="185">
        <v>0</v>
      </c>
      <c r="S342" s="185">
        <v>254550</v>
      </c>
      <c r="T342" s="185">
        <v>0</v>
      </c>
    </row>
    <row r="343" spans="1:20" x14ac:dyDescent="0.3">
      <c r="A343" s="182" t="s">
        <v>3812</v>
      </c>
      <c r="B343" s="186" t="s">
        <v>4727</v>
      </c>
      <c r="C343" s="184" t="s">
        <v>403</v>
      </c>
      <c r="D343" s="199">
        <v>635410</v>
      </c>
      <c r="E343" s="199">
        <v>0</v>
      </c>
      <c r="F343" s="187">
        <v>0</v>
      </c>
      <c r="G343" s="187">
        <v>26</v>
      </c>
      <c r="H343" s="187">
        <v>7</v>
      </c>
      <c r="I343" s="187">
        <v>38</v>
      </c>
      <c r="J343" s="187">
        <v>0</v>
      </c>
      <c r="K343" s="185">
        <v>635410</v>
      </c>
      <c r="L343" s="185">
        <v>0</v>
      </c>
      <c r="M343" s="185">
        <v>635410</v>
      </c>
      <c r="N343" s="185">
        <v>0</v>
      </c>
      <c r="O343" s="185">
        <v>635410</v>
      </c>
      <c r="P343" s="185">
        <v>0</v>
      </c>
      <c r="Q343" s="185">
        <v>635410</v>
      </c>
      <c r="R343" s="185">
        <v>0</v>
      </c>
      <c r="S343" s="185">
        <v>95018</v>
      </c>
      <c r="T343" s="185">
        <v>0</v>
      </c>
    </row>
    <row r="344" spans="1:20" x14ac:dyDescent="0.3">
      <c r="A344" s="182" t="s">
        <v>4255</v>
      </c>
      <c r="B344" s="186" t="s">
        <v>4728</v>
      </c>
      <c r="C344" s="184" t="s">
        <v>626</v>
      </c>
      <c r="D344" s="199">
        <v>746103</v>
      </c>
      <c r="E344" s="199">
        <v>0</v>
      </c>
      <c r="F344" s="187">
        <v>17</v>
      </c>
      <c r="G344" s="187">
        <v>17</v>
      </c>
      <c r="H344" s="187">
        <v>0</v>
      </c>
      <c r="I344" s="187">
        <v>44</v>
      </c>
      <c r="J344" s="187">
        <v>0</v>
      </c>
      <c r="K344" s="185">
        <v>746103</v>
      </c>
      <c r="L344" s="185">
        <v>0</v>
      </c>
      <c r="M344" s="185">
        <v>746103</v>
      </c>
      <c r="N344" s="185">
        <v>0</v>
      </c>
      <c r="O344" s="185">
        <v>746103</v>
      </c>
      <c r="P344" s="185">
        <v>0</v>
      </c>
      <c r="Q344" s="185">
        <v>746103</v>
      </c>
      <c r="R344" s="185">
        <v>0</v>
      </c>
      <c r="S344" s="185">
        <v>746103</v>
      </c>
      <c r="T344" s="185">
        <v>0</v>
      </c>
    </row>
    <row r="345" spans="1:20" x14ac:dyDescent="0.3">
      <c r="A345" s="182" t="s">
        <v>3445</v>
      </c>
      <c r="B345" s="186" t="s">
        <v>4729</v>
      </c>
      <c r="C345" s="184" t="s">
        <v>246</v>
      </c>
      <c r="D345" s="199">
        <v>274117</v>
      </c>
      <c r="E345" s="199">
        <v>0</v>
      </c>
      <c r="F345" s="187">
        <v>0</v>
      </c>
      <c r="G345" s="187">
        <v>0</v>
      </c>
      <c r="H345" s="187">
        <v>19</v>
      </c>
      <c r="I345" s="187">
        <v>0</v>
      </c>
      <c r="J345" s="187">
        <v>0</v>
      </c>
      <c r="K345" s="185">
        <v>274117</v>
      </c>
      <c r="L345" s="185">
        <v>0</v>
      </c>
      <c r="M345" s="185">
        <v>274117</v>
      </c>
      <c r="N345" s="185">
        <v>0</v>
      </c>
      <c r="O345" s="185">
        <v>274117</v>
      </c>
      <c r="P345" s="185">
        <v>0</v>
      </c>
      <c r="Q345" s="185">
        <v>274117</v>
      </c>
      <c r="R345" s="185">
        <v>0</v>
      </c>
      <c r="S345" s="185">
        <v>274117</v>
      </c>
      <c r="T345" s="185">
        <v>0</v>
      </c>
    </row>
    <row r="346" spans="1:20" x14ac:dyDescent="0.3">
      <c r="A346" s="182" t="s">
        <v>3921</v>
      </c>
      <c r="B346" s="186" t="s">
        <v>4730</v>
      </c>
      <c r="C346" s="184" t="s">
        <v>458</v>
      </c>
      <c r="D346" s="199">
        <v>141019</v>
      </c>
      <c r="E346" s="199">
        <v>0</v>
      </c>
      <c r="F346" s="187">
        <v>0</v>
      </c>
      <c r="G346" s="187">
        <v>0</v>
      </c>
      <c r="H346" s="187">
        <v>34</v>
      </c>
      <c r="I346" s="187">
        <v>0</v>
      </c>
      <c r="J346" s="187">
        <v>0</v>
      </c>
      <c r="K346" s="185">
        <v>141019</v>
      </c>
      <c r="L346" s="185">
        <v>0</v>
      </c>
      <c r="M346" s="185">
        <v>141019</v>
      </c>
      <c r="N346" s="185">
        <v>0</v>
      </c>
      <c r="O346" s="185">
        <v>141019</v>
      </c>
      <c r="P346" s="185">
        <v>0</v>
      </c>
      <c r="Q346" s="185">
        <v>141019</v>
      </c>
      <c r="R346" s="185">
        <v>0</v>
      </c>
      <c r="S346" s="185">
        <v>141019</v>
      </c>
      <c r="T346" s="185">
        <v>0</v>
      </c>
    </row>
    <row r="347" spans="1:20" x14ac:dyDescent="0.3">
      <c r="A347" s="182" t="s">
        <v>3854</v>
      </c>
      <c r="B347" s="188" t="s">
        <v>4731</v>
      </c>
      <c r="C347" s="184" t="s">
        <v>425</v>
      </c>
      <c r="D347" s="199">
        <v>723600</v>
      </c>
      <c r="E347" s="199">
        <v>367200</v>
      </c>
      <c r="F347" s="187">
        <v>0</v>
      </c>
      <c r="G347" s="187">
        <v>0</v>
      </c>
      <c r="H347" s="187">
        <v>0</v>
      </c>
      <c r="I347" s="187">
        <v>134</v>
      </c>
      <c r="J347" s="187">
        <v>68</v>
      </c>
      <c r="K347" s="185">
        <v>183600</v>
      </c>
      <c r="L347" s="185">
        <v>367200</v>
      </c>
      <c r="M347" s="185">
        <v>0</v>
      </c>
      <c r="N347" s="185">
        <v>367200</v>
      </c>
      <c r="O347" s="185">
        <v>0</v>
      </c>
      <c r="P347" s="185">
        <v>0</v>
      </c>
      <c r="Q347" s="185">
        <v>0</v>
      </c>
      <c r="R347" s="185">
        <v>0</v>
      </c>
      <c r="S347" s="185">
        <v>0</v>
      </c>
      <c r="T347" s="185">
        <v>0</v>
      </c>
    </row>
    <row r="348" spans="1:20" x14ac:dyDescent="0.3">
      <c r="A348" s="182" t="s">
        <v>3037</v>
      </c>
      <c r="B348" s="188" t="s">
        <v>4732</v>
      </c>
      <c r="C348" s="184" t="s">
        <v>39</v>
      </c>
      <c r="D348" s="199">
        <v>691968</v>
      </c>
      <c r="E348" s="199">
        <v>561216</v>
      </c>
      <c r="F348" s="187">
        <v>0</v>
      </c>
      <c r="G348" s="187">
        <v>0</v>
      </c>
      <c r="H348" s="187">
        <v>59</v>
      </c>
      <c r="I348" s="187">
        <v>58</v>
      </c>
      <c r="J348" s="187">
        <v>79</v>
      </c>
      <c r="K348" s="185">
        <v>198332</v>
      </c>
      <c r="L348" s="185">
        <v>561216</v>
      </c>
      <c r="M348" s="185">
        <v>198332</v>
      </c>
      <c r="N348" s="185">
        <v>561216</v>
      </c>
      <c r="O348" s="185">
        <v>198332</v>
      </c>
      <c r="P348" s="185">
        <v>0</v>
      </c>
      <c r="Q348" s="185">
        <v>198332</v>
      </c>
      <c r="R348" s="185">
        <v>0</v>
      </c>
      <c r="S348" s="185">
        <v>198332</v>
      </c>
      <c r="T348" s="185">
        <v>0</v>
      </c>
    </row>
    <row r="349" spans="1:20" x14ac:dyDescent="0.3">
      <c r="A349" s="182" t="s">
        <v>3316</v>
      </c>
      <c r="B349" s="186" t="s">
        <v>4733</v>
      </c>
      <c r="C349" s="184" t="s">
        <v>179</v>
      </c>
      <c r="D349" s="199">
        <v>755861</v>
      </c>
      <c r="E349" s="199">
        <v>0</v>
      </c>
      <c r="F349" s="187">
        <v>0</v>
      </c>
      <c r="G349" s="187">
        <v>0</v>
      </c>
      <c r="H349" s="187">
        <v>103</v>
      </c>
      <c r="I349" s="187">
        <v>22</v>
      </c>
      <c r="J349" s="187">
        <v>0</v>
      </c>
      <c r="K349" s="185">
        <v>755861</v>
      </c>
      <c r="L349" s="185">
        <v>0</v>
      </c>
      <c r="M349" s="185">
        <v>490300</v>
      </c>
      <c r="N349" s="185">
        <v>0</v>
      </c>
      <c r="O349" s="185">
        <v>490300</v>
      </c>
      <c r="P349" s="185">
        <v>0</v>
      </c>
      <c r="Q349" s="185">
        <v>490300</v>
      </c>
      <c r="R349" s="185">
        <v>0</v>
      </c>
      <c r="S349" s="185">
        <v>490300</v>
      </c>
      <c r="T349" s="185">
        <v>0</v>
      </c>
    </row>
    <row r="350" spans="1:20" x14ac:dyDescent="0.3">
      <c r="A350" s="182" t="s">
        <v>3520</v>
      </c>
      <c r="B350" s="188" t="s">
        <v>4734</v>
      </c>
      <c r="C350" s="184" t="s">
        <v>285</v>
      </c>
      <c r="D350" s="199">
        <v>259221</v>
      </c>
      <c r="E350" s="199">
        <v>264600</v>
      </c>
      <c r="F350" s="187">
        <v>0</v>
      </c>
      <c r="G350" s="187">
        <v>0</v>
      </c>
      <c r="H350" s="187">
        <v>0</v>
      </c>
      <c r="I350" s="187">
        <v>46</v>
      </c>
      <c r="J350" s="187">
        <v>49</v>
      </c>
      <c r="K350" s="185">
        <v>108000</v>
      </c>
      <c r="L350" s="185">
        <v>264600</v>
      </c>
      <c r="M350" s="185">
        <v>0</v>
      </c>
      <c r="N350" s="185">
        <v>264600</v>
      </c>
      <c r="O350" s="185">
        <v>0</v>
      </c>
      <c r="P350" s="185">
        <v>0</v>
      </c>
      <c r="Q350" s="185">
        <v>0</v>
      </c>
      <c r="R350" s="185">
        <v>0</v>
      </c>
      <c r="S350" s="185">
        <v>0</v>
      </c>
      <c r="T350" s="185">
        <v>0</v>
      </c>
    </row>
    <row r="351" spans="1:20" x14ac:dyDescent="0.3">
      <c r="A351" s="182" t="s">
        <v>4311</v>
      </c>
      <c r="B351" s="186" t="s">
        <v>4735</v>
      </c>
      <c r="C351" s="184" t="s">
        <v>651</v>
      </c>
      <c r="D351" s="199">
        <v>1766260</v>
      </c>
      <c r="E351" s="199">
        <v>0</v>
      </c>
      <c r="F351" s="187">
        <v>0</v>
      </c>
      <c r="G351" s="187">
        <v>0</v>
      </c>
      <c r="H351" s="187">
        <v>26</v>
      </c>
      <c r="I351" s="187">
        <v>269</v>
      </c>
      <c r="J351" s="187">
        <v>0</v>
      </c>
      <c r="K351" s="185">
        <v>1561060</v>
      </c>
      <c r="L351" s="185">
        <v>0</v>
      </c>
      <c r="M351" s="185">
        <v>313660</v>
      </c>
      <c r="N351" s="185">
        <v>0</v>
      </c>
      <c r="O351" s="185">
        <v>313660</v>
      </c>
      <c r="P351" s="185">
        <v>0</v>
      </c>
      <c r="Q351" s="185">
        <v>313660</v>
      </c>
      <c r="R351" s="185">
        <v>0</v>
      </c>
      <c r="S351" s="185">
        <v>313660</v>
      </c>
      <c r="T351" s="185">
        <v>0</v>
      </c>
    </row>
    <row r="352" spans="1:20" x14ac:dyDescent="0.3">
      <c r="A352" s="182" t="s">
        <v>3763</v>
      </c>
      <c r="B352" s="189" t="s">
        <v>4736</v>
      </c>
      <c r="C352" s="184" t="s">
        <v>377</v>
      </c>
      <c r="D352" s="199">
        <v>60164</v>
      </c>
      <c r="E352" s="199">
        <v>187880</v>
      </c>
      <c r="F352" s="187">
        <v>0</v>
      </c>
      <c r="G352" s="187">
        <v>0</v>
      </c>
      <c r="H352" s="187">
        <v>17</v>
      </c>
      <c r="I352" s="187">
        <v>0</v>
      </c>
      <c r="J352" s="187">
        <v>20</v>
      </c>
      <c r="K352" s="185">
        <v>60164</v>
      </c>
      <c r="L352" s="185">
        <v>187880</v>
      </c>
      <c r="M352" s="185">
        <v>60164</v>
      </c>
      <c r="N352" s="185">
        <v>187880</v>
      </c>
      <c r="O352" s="185">
        <v>60164</v>
      </c>
      <c r="P352" s="185">
        <v>0</v>
      </c>
      <c r="Q352" s="185">
        <v>60164</v>
      </c>
      <c r="R352" s="185">
        <v>0</v>
      </c>
      <c r="S352" s="185">
        <v>60164</v>
      </c>
      <c r="T352" s="185">
        <v>0</v>
      </c>
    </row>
    <row r="353" spans="1:20" x14ac:dyDescent="0.3">
      <c r="A353" s="182" t="s">
        <v>3574</v>
      </c>
      <c r="B353" s="188" t="s">
        <v>4737</v>
      </c>
      <c r="C353" s="189" t="s">
        <v>313</v>
      </c>
      <c r="D353" s="199">
        <v>1009800</v>
      </c>
      <c r="E353" s="199">
        <v>0</v>
      </c>
      <c r="F353" s="187">
        <v>0</v>
      </c>
      <c r="G353" s="187">
        <v>0</v>
      </c>
      <c r="H353" s="187">
        <v>0</v>
      </c>
      <c r="I353" s="187">
        <v>187</v>
      </c>
      <c r="J353" s="187">
        <v>0</v>
      </c>
      <c r="K353" s="185">
        <v>540000</v>
      </c>
      <c r="L353" s="185">
        <v>0</v>
      </c>
      <c r="M353" s="185">
        <v>0</v>
      </c>
      <c r="N353" s="185">
        <v>0</v>
      </c>
      <c r="O353" s="185">
        <v>0</v>
      </c>
      <c r="P353" s="185">
        <v>0</v>
      </c>
      <c r="Q353" s="185">
        <v>0</v>
      </c>
      <c r="R353" s="185">
        <v>0</v>
      </c>
      <c r="S353" s="185">
        <v>0</v>
      </c>
      <c r="T353" s="185">
        <v>0</v>
      </c>
    </row>
    <row r="354" spans="1:20" x14ac:dyDescent="0.3">
      <c r="A354" s="182" t="s">
        <v>3182</v>
      </c>
      <c r="B354" s="186" t="s">
        <v>4738</v>
      </c>
      <c r="C354" s="184" t="s">
        <v>112</v>
      </c>
      <c r="D354" s="199">
        <v>331003</v>
      </c>
      <c r="E354" s="199">
        <v>0</v>
      </c>
      <c r="F354" s="187">
        <v>0</v>
      </c>
      <c r="G354" s="187">
        <v>0</v>
      </c>
      <c r="H354" s="187">
        <v>15</v>
      </c>
      <c r="I354" s="187">
        <v>20</v>
      </c>
      <c r="J354" s="187">
        <v>0</v>
      </c>
      <c r="K354" s="185">
        <v>331003</v>
      </c>
      <c r="L354" s="185">
        <v>0</v>
      </c>
      <c r="M354" s="185">
        <v>85523</v>
      </c>
      <c r="N354" s="185">
        <v>0</v>
      </c>
      <c r="O354" s="185">
        <v>85523</v>
      </c>
      <c r="P354" s="185">
        <v>0</v>
      </c>
      <c r="Q354" s="185">
        <v>85523</v>
      </c>
      <c r="R354" s="185">
        <v>0</v>
      </c>
      <c r="S354" s="185">
        <v>85523</v>
      </c>
      <c r="T354" s="185">
        <v>0</v>
      </c>
    </row>
    <row r="355" spans="1:20" x14ac:dyDescent="0.3">
      <c r="A355" s="182" t="s">
        <v>3741</v>
      </c>
      <c r="B355" s="188" t="s">
        <v>4739</v>
      </c>
      <c r="C355" s="184" t="s">
        <v>366</v>
      </c>
      <c r="D355" s="199">
        <v>300696</v>
      </c>
      <c r="E355" s="199">
        <v>147400</v>
      </c>
      <c r="F355" s="187">
        <v>0</v>
      </c>
      <c r="G355" s="187">
        <v>0</v>
      </c>
      <c r="H355" s="187">
        <v>0</v>
      </c>
      <c r="I355" s="187">
        <v>51</v>
      </c>
      <c r="J355" s="187">
        <v>25</v>
      </c>
      <c r="K355" s="185">
        <v>117920</v>
      </c>
      <c r="L355" s="185">
        <v>147400</v>
      </c>
      <c r="M355" s="185">
        <v>0</v>
      </c>
      <c r="N355" s="185">
        <v>147400</v>
      </c>
      <c r="O355" s="185">
        <v>0</v>
      </c>
      <c r="P355" s="185">
        <v>0</v>
      </c>
      <c r="Q355" s="185">
        <v>0</v>
      </c>
      <c r="R355" s="185">
        <v>0</v>
      </c>
      <c r="S355" s="185">
        <v>0</v>
      </c>
      <c r="T355" s="185">
        <v>0</v>
      </c>
    </row>
    <row r="356" spans="1:20" x14ac:dyDescent="0.3">
      <c r="A356" s="182" t="s">
        <v>3196</v>
      </c>
      <c r="B356" s="186" t="s">
        <v>4740</v>
      </c>
      <c r="C356" s="184" t="s">
        <v>119</v>
      </c>
      <c r="D356" s="199">
        <v>48000</v>
      </c>
      <c r="E356" s="199">
        <v>0</v>
      </c>
      <c r="F356" s="187">
        <v>0</v>
      </c>
      <c r="G356" s="187">
        <v>0</v>
      </c>
      <c r="H356" s="187">
        <v>12</v>
      </c>
      <c r="I356" s="187">
        <v>0</v>
      </c>
      <c r="J356" s="187">
        <v>0</v>
      </c>
      <c r="K356" s="185">
        <v>48000</v>
      </c>
      <c r="L356" s="185">
        <v>0</v>
      </c>
      <c r="M356" s="185">
        <v>48000</v>
      </c>
      <c r="N356" s="185">
        <v>0</v>
      </c>
      <c r="O356" s="185">
        <v>48000</v>
      </c>
      <c r="P356" s="185">
        <v>0</v>
      </c>
      <c r="Q356" s="185">
        <v>48000</v>
      </c>
      <c r="R356" s="185">
        <v>0</v>
      </c>
      <c r="S356" s="185">
        <v>48000</v>
      </c>
      <c r="T356" s="185">
        <v>0</v>
      </c>
    </row>
    <row r="357" spans="1:20" x14ac:dyDescent="0.3">
      <c r="A357" s="182" t="s">
        <v>4257</v>
      </c>
      <c r="B357" s="186" t="s">
        <v>4741</v>
      </c>
      <c r="C357" s="184" t="s">
        <v>627</v>
      </c>
      <c r="D357" s="199">
        <v>494139</v>
      </c>
      <c r="E357" s="199">
        <v>0</v>
      </c>
      <c r="F357" s="187">
        <v>0</v>
      </c>
      <c r="G357" s="187">
        <v>0</v>
      </c>
      <c r="H357" s="187">
        <v>25</v>
      </c>
      <c r="I357" s="187">
        <v>20</v>
      </c>
      <c r="J357" s="187">
        <v>0</v>
      </c>
      <c r="K357" s="185">
        <v>254781</v>
      </c>
      <c r="L357" s="185">
        <v>0</v>
      </c>
      <c r="M357" s="185">
        <v>93754</v>
      </c>
      <c r="N357" s="185">
        <v>0</v>
      </c>
      <c r="O357" s="185">
        <v>93754</v>
      </c>
      <c r="P357" s="185">
        <v>0</v>
      </c>
      <c r="Q357" s="185">
        <v>93754</v>
      </c>
      <c r="R357" s="185">
        <v>0</v>
      </c>
      <c r="S357" s="185">
        <v>93754</v>
      </c>
      <c r="T357" s="185">
        <v>0</v>
      </c>
    </row>
    <row r="358" spans="1:20" x14ac:dyDescent="0.3">
      <c r="A358" s="182" t="s">
        <v>4201</v>
      </c>
      <c r="B358" s="188" t="s">
        <v>4742</v>
      </c>
      <c r="C358" s="184" t="s">
        <v>598</v>
      </c>
      <c r="D358" s="199">
        <v>347381</v>
      </c>
      <c r="E358" s="199">
        <v>270060</v>
      </c>
      <c r="F358" s="187">
        <v>0</v>
      </c>
      <c r="G358" s="187">
        <v>0</v>
      </c>
      <c r="H358" s="187">
        <v>0</v>
      </c>
      <c r="I358" s="187">
        <v>47</v>
      </c>
      <c r="J358" s="187">
        <v>42</v>
      </c>
      <c r="K358" s="185">
        <v>0</v>
      </c>
      <c r="L358" s="185">
        <v>270060</v>
      </c>
      <c r="M358" s="185">
        <v>0</v>
      </c>
      <c r="N358" s="185">
        <v>270060</v>
      </c>
      <c r="O358" s="185">
        <v>0</v>
      </c>
      <c r="P358" s="185">
        <v>0</v>
      </c>
      <c r="Q358" s="185">
        <v>0</v>
      </c>
      <c r="R358" s="185">
        <v>0</v>
      </c>
      <c r="S358" s="185">
        <v>0</v>
      </c>
      <c r="T358" s="185">
        <v>0</v>
      </c>
    </row>
    <row r="359" spans="1:20" x14ac:dyDescent="0.3">
      <c r="A359" s="182" t="s">
        <v>3604</v>
      </c>
      <c r="B359" s="188" t="s">
        <v>4743</v>
      </c>
      <c r="C359" s="184" t="s">
        <v>328</v>
      </c>
      <c r="D359" s="199">
        <v>1171800</v>
      </c>
      <c r="E359" s="199">
        <v>869400</v>
      </c>
      <c r="F359" s="187">
        <v>0</v>
      </c>
      <c r="G359" s="187">
        <v>0</v>
      </c>
      <c r="H359" s="187">
        <v>0</v>
      </c>
      <c r="I359" s="187">
        <v>217</v>
      </c>
      <c r="J359" s="187">
        <v>161</v>
      </c>
      <c r="K359" s="185">
        <v>480600</v>
      </c>
      <c r="L359" s="185">
        <v>869400</v>
      </c>
      <c r="M359" s="185">
        <v>0</v>
      </c>
      <c r="N359" s="185">
        <v>869400</v>
      </c>
      <c r="O359" s="185">
        <v>0</v>
      </c>
      <c r="P359" s="185">
        <v>0</v>
      </c>
      <c r="Q359" s="185">
        <v>0</v>
      </c>
      <c r="R359" s="185">
        <v>0</v>
      </c>
      <c r="S359" s="185">
        <v>0</v>
      </c>
      <c r="T359" s="185">
        <v>0</v>
      </c>
    </row>
    <row r="360" spans="1:20" x14ac:dyDescent="0.3">
      <c r="A360" s="182" t="s">
        <v>3923</v>
      </c>
      <c r="B360" s="188" t="s">
        <v>4744</v>
      </c>
      <c r="C360" s="184" t="s">
        <v>459</v>
      </c>
      <c r="D360" s="199">
        <v>665039</v>
      </c>
      <c r="E360" s="199">
        <v>674880</v>
      </c>
      <c r="F360" s="187">
        <v>0</v>
      </c>
      <c r="G360" s="187">
        <v>0</v>
      </c>
      <c r="H360" s="187">
        <v>46</v>
      </c>
      <c r="I360" s="187">
        <v>39</v>
      </c>
      <c r="J360" s="187">
        <v>64</v>
      </c>
      <c r="K360" s="185">
        <v>207006</v>
      </c>
      <c r="L360" s="185">
        <v>674880</v>
      </c>
      <c r="M360" s="185">
        <v>207006</v>
      </c>
      <c r="N360" s="185">
        <v>674880</v>
      </c>
      <c r="O360" s="185">
        <v>207006</v>
      </c>
      <c r="P360" s="185">
        <v>0</v>
      </c>
      <c r="Q360" s="185">
        <v>207006</v>
      </c>
      <c r="R360" s="185">
        <v>0</v>
      </c>
      <c r="S360" s="185">
        <v>207006</v>
      </c>
      <c r="T360" s="185">
        <v>0</v>
      </c>
    </row>
    <row r="361" spans="1:20" x14ac:dyDescent="0.3">
      <c r="A361" s="182" t="s">
        <v>4152</v>
      </c>
      <c r="B361" s="186" t="s">
        <v>4745</v>
      </c>
      <c r="C361" s="184" t="s">
        <v>574</v>
      </c>
      <c r="D361" s="199">
        <v>180900</v>
      </c>
      <c r="E361" s="199">
        <v>0</v>
      </c>
      <c r="F361" s="187">
        <v>0</v>
      </c>
      <c r="G361" s="187">
        <v>0</v>
      </c>
      <c r="H361" s="187">
        <v>27</v>
      </c>
      <c r="I361" s="187">
        <v>20</v>
      </c>
      <c r="J361" s="187">
        <v>0</v>
      </c>
      <c r="K361" s="185">
        <v>180900</v>
      </c>
      <c r="L361" s="185">
        <v>0</v>
      </c>
      <c r="M361" s="185">
        <v>72900</v>
      </c>
      <c r="N361" s="185">
        <v>0</v>
      </c>
      <c r="O361" s="185">
        <v>72900</v>
      </c>
      <c r="P361" s="185">
        <v>0</v>
      </c>
      <c r="Q361" s="185">
        <v>72900</v>
      </c>
      <c r="R361" s="185">
        <v>0</v>
      </c>
      <c r="S361" s="185">
        <v>72900</v>
      </c>
      <c r="T361" s="185">
        <v>0</v>
      </c>
    </row>
    <row r="362" spans="1:20" x14ac:dyDescent="0.3">
      <c r="A362" s="182" t="s">
        <v>3326</v>
      </c>
      <c r="B362" s="186" t="s">
        <v>4746</v>
      </c>
      <c r="C362" s="184" t="s">
        <v>185</v>
      </c>
      <c r="D362" s="199">
        <v>289632</v>
      </c>
      <c r="E362" s="199">
        <v>0</v>
      </c>
      <c r="F362" s="187">
        <v>0</v>
      </c>
      <c r="G362" s="187">
        <v>0</v>
      </c>
      <c r="H362" s="187">
        <v>36</v>
      </c>
      <c r="I362" s="187">
        <v>20</v>
      </c>
      <c r="J362" s="187">
        <v>0</v>
      </c>
      <c r="K362" s="185">
        <v>128256</v>
      </c>
      <c r="L362" s="185">
        <v>0</v>
      </c>
      <c r="M362" s="185">
        <v>128256</v>
      </c>
      <c r="N362" s="185">
        <v>0</v>
      </c>
      <c r="O362" s="185">
        <v>128256</v>
      </c>
      <c r="P362" s="185">
        <v>0</v>
      </c>
      <c r="Q362" s="185">
        <v>128256</v>
      </c>
      <c r="R362" s="185">
        <v>0</v>
      </c>
      <c r="S362" s="185">
        <v>128256</v>
      </c>
      <c r="T362" s="185">
        <v>0</v>
      </c>
    </row>
    <row r="363" spans="1:20" x14ac:dyDescent="0.3">
      <c r="A363" s="182" t="s">
        <v>3178</v>
      </c>
      <c r="B363" s="186" t="s">
        <v>4747</v>
      </c>
      <c r="C363" s="184" t="s">
        <v>110</v>
      </c>
      <c r="D363" s="199">
        <v>260512</v>
      </c>
      <c r="E363" s="199">
        <v>0</v>
      </c>
      <c r="F363" s="187">
        <v>0</v>
      </c>
      <c r="G363" s="187">
        <v>5</v>
      </c>
      <c r="H363" s="187">
        <v>0</v>
      </c>
      <c r="I363" s="187">
        <v>19</v>
      </c>
      <c r="J363" s="187">
        <v>0</v>
      </c>
      <c r="K363" s="185">
        <v>260512</v>
      </c>
      <c r="L363" s="185">
        <v>0</v>
      </c>
      <c r="M363" s="185">
        <v>260512</v>
      </c>
      <c r="N363" s="185">
        <v>0</v>
      </c>
      <c r="O363" s="185">
        <v>260512</v>
      </c>
      <c r="P363" s="185">
        <v>0</v>
      </c>
      <c r="Q363" s="185">
        <v>260512</v>
      </c>
      <c r="R363" s="185">
        <v>0</v>
      </c>
      <c r="S363" s="185">
        <v>260512</v>
      </c>
      <c r="T363" s="185">
        <v>0</v>
      </c>
    </row>
    <row r="364" spans="1:20" x14ac:dyDescent="0.3">
      <c r="A364" s="182" t="s">
        <v>3949</v>
      </c>
      <c r="B364" s="188" t="s">
        <v>4748</v>
      </c>
      <c r="C364" s="184" t="s">
        <v>472</v>
      </c>
      <c r="D364" s="199">
        <v>122492</v>
      </c>
      <c r="E364" s="199">
        <v>190707</v>
      </c>
      <c r="F364" s="187">
        <v>0</v>
      </c>
      <c r="G364" s="187">
        <v>0</v>
      </c>
      <c r="H364" s="187">
        <v>0</v>
      </c>
      <c r="I364" s="187">
        <v>20</v>
      </c>
      <c r="J364" s="187">
        <v>33</v>
      </c>
      <c r="K364" s="185">
        <v>122492</v>
      </c>
      <c r="L364" s="185">
        <v>190707</v>
      </c>
      <c r="M364" s="185">
        <v>0</v>
      </c>
      <c r="N364" s="185">
        <v>190707</v>
      </c>
      <c r="O364" s="185">
        <v>0</v>
      </c>
      <c r="P364" s="185">
        <v>0</v>
      </c>
      <c r="Q364" s="185">
        <v>0</v>
      </c>
      <c r="R364" s="185">
        <v>0</v>
      </c>
      <c r="S364" s="185">
        <v>0</v>
      </c>
      <c r="T364" s="185">
        <v>0</v>
      </c>
    </row>
    <row r="365" spans="1:20" x14ac:dyDescent="0.3">
      <c r="A365" s="182" t="s">
        <v>3810</v>
      </c>
      <c r="B365" s="186" t="s">
        <v>4749</v>
      </c>
      <c r="C365" s="184" t="s">
        <v>402</v>
      </c>
      <c r="D365" s="199">
        <v>504271</v>
      </c>
      <c r="E365" s="199">
        <v>0</v>
      </c>
      <c r="F365" s="187">
        <v>0</v>
      </c>
      <c r="G365" s="187">
        <v>0</v>
      </c>
      <c r="H365" s="187">
        <v>55</v>
      </c>
      <c r="I365" s="187">
        <v>20</v>
      </c>
      <c r="J365" s="187">
        <v>0</v>
      </c>
      <c r="K365" s="185">
        <v>504271</v>
      </c>
      <c r="L365" s="185">
        <v>0</v>
      </c>
      <c r="M365" s="185">
        <v>266457</v>
      </c>
      <c r="N365" s="185">
        <v>0</v>
      </c>
      <c r="O365" s="185">
        <v>266457</v>
      </c>
      <c r="P365" s="185">
        <v>0</v>
      </c>
      <c r="Q365" s="185">
        <v>266457</v>
      </c>
      <c r="R365" s="185">
        <v>0</v>
      </c>
      <c r="S365" s="185">
        <v>266457</v>
      </c>
      <c r="T365" s="185">
        <v>0</v>
      </c>
    </row>
    <row r="366" spans="1:20" x14ac:dyDescent="0.3">
      <c r="A366" s="182" t="s">
        <v>2992</v>
      </c>
      <c r="B366" s="188" t="s">
        <v>4750</v>
      </c>
      <c r="C366" s="184" t="s">
        <v>16</v>
      </c>
      <c r="D366" s="199">
        <v>0</v>
      </c>
      <c r="E366" s="199">
        <v>108000</v>
      </c>
      <c r="F366" s="187">
        <v>0</v>
      </c>
      <c r="G366" s="187">
        <v>0</v>
      </c>
      <c r="H366" s="187">
        <v>0</v>
      </c>
      <c r="I366" s="187">
        <v>0</v>
      </c>
      <c r="J366" s="187">
        <v>20</v>
      </c>
      <c r="K366" s="185">
        <v>0</v>
      </c>
      <c r="L366" s="185">
        <v>108000</v>
      </c>
      <c r="M366" s="185">
        <v>0</v>
      </c>
      <c r="N366" s="185">
        <v>108000</v>
      </c>
      <c r="O366" s="185">
        <v>0</v>
      </c>
      <c r="P366" s="185">
        <v>0</v>
      </c>
      <c r="Q366" s="185">
        <v>0</v>
      </c>
      <c r="R366" s="185">
        <v>0</v>
      </c>
      <c r="S366" s="185">
        <v>0</v>
      </c>
      <c r="T366" s="185">
        <v>0</v>
      </c>
    </row>
    <row r="367" spans="1:20" x14ac:dyDescent="0.3">
      <c r="A367" s="182" t="s">
        <v>3546</v>
      </c>
      <c r="B367" s="188" t="s">
        <v>4751</v>
      </c>
      <c r="C367" s="184" t="s">
        <v>298</v>
      </c>
      <c r="D367" s="199">
        <v>469800</v>
      </c>
      <c r="E367" s="199">
        <v>151200</v>
      </c>
      <c r="F367" s="187">
        <v>0</v>
      </c>
      <c r="G367" s="187">
        <v>0</v>
      </c>
      <c r="H367" s="187">
        <v>0</v>
      </c>
      <c r="I367" s="187">
        <v>87</v>
      </c>
      <c r="J367" s="187">
        <v>28</v>
      </c>
      <c r="K367" s="185">
        <v>469800</v>
      </c>
      <c r="L367" s="185">
        <v>151200</v>
      </c>
      <c r="M367" s="185">
        <v>0</v>
      </c>
      <c r="N367" s="185">
        <v>151200</v>
      </c>
      <c r="O367" s="185">
        <v>0</v>
      </c>
      <c r="P367" s="185">
        <v>0</v>
      </c>
      <c r="Q367" s="185">
        <v>0</v>
      </c>
      <c r="R367" s="185">
        <v>0</v>
      </c>
      <c r="S367" s="185">
        <v>0</v>
      </c>
      <c r="T367" s="185">
        <v>0</v>
      </c>
    </row>
    <row r="368" spans="1:20" x14ac:dyDescent="0.3">
      <c r="A368" s="182" t="s">
        <v>3821</v>
      </c>
      <c r="B368" s="186" t="s">
        <v>4752</v>
      </c>
      <c r="C368" s="184" t="s">
        <v>408</v>
      </c>
      <c r="D368" s="199">
        <v>605774</v>
      </c>
      <c r="E368" s="199">
        <v>0</v>
      </c>
      <c r="F368" s="187">
        <v>0</v>
      </c>
      <c r="G368" s="187">
        <v>0</v>
      </c>
      <c r="H368" s="187">
        <v>84</v>
      </c>
      <c r="I368" s="187">
        <v>31</v>
      </c>
      <c r="J368" s="187">
        <v>0</v>
      </c>
      <c r="K368" s="185">
        <v>605774</v>
      </c>
      <c r="L368" s="185">
        <v>0</v>
      </c>
      <c r="M368" s="185">
        <v>338395</v>
      </c>
      <c r="N368" s="185">
        <v>0</v>
      </c>
      <c r="O368" s="185">
        <v>338395</v>
      </c>
      <c r="P368" s="185">
        <v>0</v>
      </c>
      <c r="Q368" s="185">
        <v>338395</v>
      </c>
      <c r="R368" s="185">
        <v>0</v>
      </c>
      <c r="S368" s="185">
        <v>338395</v>
      </c>
      <c r="T368" s="185">
        <v>0</v>
      </c>
    </row>
    <row r="369" spans="1:20" x14ac:dyDescent="0.3">
      <c r="A369" s="182" t="s">
        <v>4051</v>
      </c>
      <c r="B369" s="186" t="s">
        <v>4753</v>
      </c>
      <c r="C369" s="184" t="s">
        <v>525</v>
      </c>
      <c r="D369" s="199">
        <v>4374501</v>
      </c>
      <c r="E369" s="199">
        <v>0</v>
      </c>
      <c r="F369" s="187">
        <v>0</v>
      </c>
      <c r="G369" s="187">
        <v>0</v>
      </c>
      <c r="H369" s="187">
        <v>511</v>
      </c>
      <c r="I369" s="187">
        <v>0</v>
      </c>
      <c r="J369" s="187">
        <v>0</v>
      </c>
      <c r="K369" s="185">
        <v>4374501</v>
      </c>
      <c r="L369" s="185">
        <v>0</v>
      </c>
      <c r="M369" s="185">
        <v>4374501</v>
      </c>
      <c r="N369" s="185">
        <v>0</v>
      </c>
      <c r="O369" s="185">
        <v>4374501</v>
      </c>
      <c r="P369" s="185">
        <v>0</v>
      </c>
      <c r="Q369" s="185">
        <v>4374501</v>
      </c>
      <c r="R369" s="185">
        <v>0</v>
      </c>
      <c r="S369" s="185">
        <v>4374501</v>
      </c>
      <c r="T369" s="185">
        <v>0</v>
      </c>
    </row>
    <row r="370" spans="1:20" x14ac:dyDescent="0.3">
      <c r="A370" s="182" t="s">
        <v>3979</v>
      </c>
      <c r="B370" s="186" t="s">
        <v>4754</v>
      </c>
      <c r="C370" s="184" t="s">
        <v>487</v>
      </c>
      <c r="D370" s="199">
        <v>243236</v>
      </c>
      <c r="E370" s="199">
        <v>0</v>
      </c>
      <c r="F370" s="187">
        <v>36</v>
      </c>
      <c r="G370" s="187">
        <v>0</v>
      </c>
      <c r="H370" s="187">
        <v>33</v>
      </c>
      <c r="I370" s="187">
        <v>0</v>
      </c>
      <c r="J370" s="187">
        <v>0</v>
      </c>
      <c r="K370" s="185">
        <v>243236</v>
      </c>
      <c r="L370" s="185">
        <v>0</v>
      </c>
      <c r="M370" s="185">
        <v>243236</v>
      </c>
      <c r="N370" s="185">
        <v>0</v>
      </c>
      <c r="O370" s="185">
        <v>243236</v>
      </c>
      <c r="P370" s="185">
        <v>0</v>
      </c>
      <c r="Q370" s="185">
        <v>243236</v>
      </c>
      <c r="R370" s="185">
        <v>0</v>
      </c>
      <c r="S370" s="185">
        <v>243236</v>
      </c>
      <c r="T370" s="185">
        <v>0</v>
      </c>
    </row>
    <row r="371" spans="1:20" x14ac:dyDescent="0.3">
      <c r="A371" s="182" t="s">
        <v>3784</v>
      </c>
      <c r="B371" s="186" t="s">
        <v>4755</v>
      </c>
      <c r="C371" s="184" t="s">
        <v>388</v>
      </c>
      <c r="D371" s="199">
        <v>2832162</v>
      </c>
      <c r="E371" s="199">
        <v>0</v>
      </c>
      <c r="F371" s="187">
        <v>0</v>
      </c>
      <c r="G371" s="187">
        <v>0</v>
      </c>
      <c r="H371" s="187">
        <v>246</v>
      </c>
      <c r="I371" s="187">
        <v>125</v>
      </c>
      <c r="J371" s="187">
        <v>0</v>
      </c>
      <c r="K371" s="185">
        <v>2832162</v>
      </c>
      <c r="L371" s="185">
        <v>0</v>
      </c>
      <c r="M371" s="185">
        <v>1061514</v>
      </c>
      <c r="N371" s="185">
        <v>0</v>
      </c>
      <c r="O371" s="185">
        <v>1061514</v>
      </c>
      <c r="P371" s="185">
        <v>0</v>
      </c>
      <c r="Q371" s="185">
        <v>1061514</v>
      </c>
      <c r="R371" s="185">
        <v>0</v>
      </c>
      <c r="S371" s="185">
        <v>1061514</v>
      </c>
      <c r="T371" s="185">
        <v>0</v>
      </c>
    </row>
    <row r="372" spans="1:20" x14ac:dyDescent="0.3">
      <c r="A372" s="182" t="s">
        <v>3839</v>
      </c>
      <c r="B372" s="186" t="s">
        <v>4756</v>
      </c>
      <c r="C372" s="184" t="s">
        <v>417</v>
      </c>
      <c r="D372" s="199">
        <v>59175</v>
      </c>
      <c r="E372" s="199">
        <v>0</v>
      </c>
      <c r="F372" s="187">
        <v>0</v>
      </c>
      <c r="G372" s="187">
        <v>0</v>
      </c>
      <c r="H372" s="187">
        <v>15</v>
      </c>
      <c r="I372" s="187">
        <v>0</v>
      </c>
      <c r="J372" s="187">
        <v>0</v>
      </c>
      <c r="K372" s="185">
        <v>59175</v>
      </c>
      <c r="L372" s="185">
        <v>0</v>
      </c>
      <c r="M372" s="185">
        <v>59175</v>
      </c>
      <c r="N372" s="185">
        <v>0</v>
      </c>
      <c r="O372" s="185">
        <v>59175</v>
      </c>
      <c r="P372" s="185">
        <v>0</v>
      </c>
      <c r="Q372" s="185">
        <v>59175</v>
      </c>
      <c r="R372" s="185">
        <v>0</v>
      </c>
      <c r="S372" s="185">
        <v>59175</v>
      </c>
      <c r="T372" s="185">
        <v>0</v>
      </c>
    </row>
    <row r="373" spans="1:20" x14ac:dyDescent="0.3">
      <c r="A373" s="182" t="s">
        <v>3232</v>
      </c>
      <c r="B373" s="188" t="s">
        <v>4757</v>
      </c>
      <c r="C373" s="184" t="s">
        <v>137</v>
      </c>
      <c r="D373" s="199">
        <v>140400</v>
      </c>
      <c r="E373" s="199">
        <v>140400</v>
      </c>
      <c r="F373" s="187">
        <v>0</v>
      </c>
      <c r="G373" s="187">
        <v>0</v>
      </c>
      <c r="H373" s="187">
        <v>0</v>
      </c>
      <c r="I373" s="187">
        <v>26</v>
      </c>
      <c r="J373" s="187">
        <v>26</v>
      </c>
      <c r="K373" s="185">
        <v>0</v>
      </c>
      <c r="L373" s="185">
        <v>140400</v>
      </c>
      <c r="M373" s="185">
        <v>0</v>
      </c>
      <c r="N373" s="185">
        <v>140400</v>
      </c>
      <c r="O373" s="185">
        <v>0</v>
      </c>
      <c r="P373" s="185">
        <v>0</v>
      </c>
      <c r="Q373" s="185">
        <v>0</v>
      </c>
      <c r="R373" s="185">
        <v>0</v>
      </c>
      <c r="S373" s="185">
        <v>0</v>
      </c>
      <c r="T373" s="185">
        <v>0</v>
      </c>
    </row>
    <row r="374" spans="1:20" x14ac:dyDescent="0.3">
      <c r="A374" s="182" t="s">
        <v>4047</v>
      </c>
      <c r="B374" s="188" t="s">
        <v>4758</v>
      </c>
      <c r="C374" s="184" t="s">
        <v>523</v>
      </c>
      <c r="D374" s="199">
        <v>398779</v>
      </c>
      <c r="E374" s="199">
        <v>243000</v>
      </c>
      <c r="F374" s="187">
        <v>0</v>
      </c>
      <c r="G374" s="187">
        <v>0</v>
      </c>
      <c r="H374" s="187">
        <v>0</v>
      </c>
      <c r="I374" s="187">
        <v>71</v>
      </c>
      <c r="J374" s="187">
        <v>45</v>
      </c>
      <c r="K374" s="185">
        <v>151200</v>
      </c>
      <c r="L374" s="185">
        <v>243000</v>
      </c>
      <c r="M374" s="185">
        <v>0</v>
      </c>
      <c r="N374" s="185">
        <v>243000</v>
      </c>
      <c r="O374" s="185">
        <v>0</v>
      </c>
      <c r="P374" s="185">
        <v>0</v>
      </c>
      <c r="Q374" s="185">
        <v>0</v>
      </c>
      <c r="R374" s="185">
        <v>0</v>
      </c>
      <c r="S374" s="185">
        <v>0</v>
      </c>
      <c r="T374" s="185">
        <v>0</v>
      </c>
    </row>
    <row r="375" spans="1:20" x14ac:dyDescent="0.3">
      <c r="A375" s="182" t="s">
        <v>3580</v>
      </c>
      <c r="B375" s="188" t="s">
        <v>4759</v>
      </c>
      <c r="C375" s="184" t="s">
        <v>316</v>
      </c>
      <c r="D375" s="199">
        <v>739800</v>
      </c>
      <c r="E375" s="199">
        <v>108000</v>
      </c>
      <c r="F375" s="187">
        <v>0</v>
      </c>
      <c r="G375" s="187">
        <v>0</v>
      </c>
      <c r="H375" s="187">
        <v>54</v>
      </c>
      <c r="I375" s="187">
        <v>110</v>
      </c>
      <c r="J375" s="187">
        <v>20</v>
      </c>
      <c r="K375" s="185">
        <v>567000</v>
      </c>
      <c r="L375" s="185">
        <v>108000</v>
      </c>
      <c r="M375" s="185">
        <v>145800</v>
      </c>
      <c r="N375" s="185">
        <v>108000</v>
      </c>
      <c r="O375" s="185">
        <v>145800</v>
      </c>
      <c r="P375" s="185">
        <v>0</v>
      </c>
      <c r="Q375" s="185">
        <v>145800</v>
      </c>
      <c r="R375" s="185">
        <v>0</v>
      </c>
      <c r="S375" s="185">
        <v>145800</v>
      </c>
      <c r="T375" s="185">
        <v>0</v>
      </c>
    </row>
    <row r="376" spans="1:20" x14ac:dyDescent="0.3">
      <c r="A376" s="182" t="s">
        <v>3293</v>
      </c>
      <c r="B376" s="186" t="s">
        <v>4760</v>
      </c>
      <c r="C376" s="184" t="s">
        <v>168</v>
      </c>
      <c r="D376" s="199">
        <v>24300</v>
      </c>
      <c r="E376" s="199">
        <v>0</v>
      </c>
      <c r="F376" s="187">
        <v>0</v>
      </c>
      <c r="G376" s="187">
        <v>0</v>
      </c>
      <c r="H376" s="187">
        <v>9</v>
      </c>
      <c r="I376" s="187">
        <v>0</v>
      </c>
      <c r="J376" s="187">
        <v>0</v>
      </c>
      <c r="K376" s="185">
        <v>24300</v>
      </c>
      <c r="L376" s="185">
        <v>0</v>
      </c>
      <c r="M376" s="185">
        <v>24300</v>
      </c>
      <c r="N376" s="185">
        <v>0</v>
      </c>
      <c r="O376" s="185">
        <v>24300</v>
      </c>
      <c r="P376" s="185">
        <v>0</v>
      </c>
      <c r="Q376" s="185">
        <v>24300</v>
      </c>
      <c r="R376" s="185">
        <v>0</v>
      </c>
      <c r="S376" s="185">
        <v>24300</v>
      </c>
      <c r="T376" s="185">
        <v>0</v>
      </c>
    </row>
    <row r="377" spans="1:20" x14ac:dyDescent="0.3">
      <c r="A377" s="182" t="s">
        <v>3786</v>
      </c>
      <c r="B377" s="186" t="s">
        <v>4761</v>
      </c>
      <c r="C377" s="184" t="s">
        <v>389</v>
      </c>
      <c r="D377" s="199">
        <v>898837</v>
      </c>
      <c r="E377" s="199">
        <v>0</v>
      </c>
      <c r="F377" s="187">
        <v>0</v>
      </c>
      <c r="G377" s="187">
        <v>0</v>
      </c>
      <c r="H377" s="187">
        <v>104</v>
      </c>
      <c r="I377" s="187">
        <v>78</v>
      </c>
      <c r="J377" s="187">
        <v>0</v>
      </c>
      <c r="K377" s="185">
        <v>743503</v>
      </c>
      <c r="L377" s="185">
        <v>0</v>
      </c>
      <c r="M377" s="185">
        <v>331118</v>
      </c>
      <c r="N377" s="185">
        <v>0</v>
      </c>
      <c r="O377" s="185">
        <v>331118</v>
      </c>
      <c r="P377" s="185">
        <v>0</v>
      </c>
      <c r="Q377" s="185">
        <v>331118</v>
      </c>
      <c r="R377" s="185">
        <v>0</v>
      </c>
      <c r="S377" s="185">
        <v>331118</v>
      </c>
      <c r="T377" s="185">
        <v>0</v>
      </c>
    </row>
    <row r="378" spans="1:20" x14ac:dyDescent="0.3">
      <c r="A378" s="182" t="s">
        <v>3971</v>
      </c>
      <c r="B378" s="188" t="s">
        <v>4762</v>
      </c>
      <c r="C378" s="184" t="s">
        <v>483</v>
      </c>
      <c r="D378" s="199">
        <v>692112</v>
      </c>
      <c r="E378" s="199">
        <v>408144</v>
      </c>
      <c r="F378" s="187">
        <v>0</v>
      </c>
      <c r="G378" s="187">
        <v>0</v>
      </c>
      <c r="H378" s="187">
        <v>0</v>
      </c>
      <c r="I378" s="187">
        <v>104</v>
      </c>
      <c r="J378" s="187">
        <v>66</v>
      </c>
      <c r="K378" s="185">
        <v>185520</v>
      </c>
      <c r="L378" s="185">
        <v>408144</v>
      </c>
      <c r="M378" s="185">
        <v>0</v>
      </c>
      <c r="N378" s="185">
        <v>408144</v>
      </c>
      <c r="O378" s="185">
        <v>0</v>
      </c>
      <c r="P378" s="185">
        <v>0</v>
      </c>
      <c r="Q378" s="185">
        <v>0</v>
      </c>
      <c r="R378" s="185">
        <v>0</v>
      </c>
      <c r="S378" s="185">
        <v>0</v>
      </c>
      <c r="T378" s="185">
        <v>0</v>
      </c>
    </row>
    <row r="379" spans="1:20" x14ac:dyDescent="0.3">
      <c r="A379" s="182" t="s">
        <v>3788</v>
      </c>
      <c r="B379" s="188" t="s">
        <v>4763</v>
      </c>
      <c r="C379" s="184" t="s">
        <v>390</v>
      </c>
      <c r="D379" s="199">
        <v>2846317</v>
      </c>
      <c r="E379" s="199">
        <v>2661120</v>
      </c>
      <c r="F379" s="187">
        <v>0</v>
      </c>
      <c r="G379" s="187">
        <v>0</v>
      </c>
      <c r="H379" s="187">
        <v>0</v>
      </c>
      <c r="I379" s="187">
        <v>386</v>
      </c>
      <c r="J379" s="187">
        <v>462</v>
      </c>
      <c r="K379" s="185">
        <v>209679</v>
      </c>
      <c r="L379" s="185">
        <v>2661120</v>
      </c>
      <c r="M379" s="185">
        <v>0</v>
      </c>
      <c r="N379" s="185">
        <v>2661120</v>
      </c>
      <c r="O379" s="185">
        <v>0</v>
      </c>
      <c r="P379" s="185">
        <v>0</v>
      </c>
      <c r="Q379" s="185">
        <v>0</v>
      </c>
      <c r="R379" s="185">
        <v>0</v>
      </c>
      <c r="S379" s="185">
        <v>0</v>
      </c>
      <c r="T379" s="185">
        <v>0</v>
      </c>
    </row>
    <row r="380" spans="1:20" x14ac:dyDescent="0.3">
      <c r="A380" s="182" t="s">
        <v>4074</v>
      </c>
      <c r="B380" s="186" t="s">
        <v>4764</v>
      </c>
      <c r="C380" s="184" t="s">
        <v>536</v>
      </c>
      <c r="D380" s="199">
        <v>141750</v>
      </c>
      <c r="E380" s="199">
        <v>0</v>
      </c>
      <c r="F380" s="187">
        <v>0</v>
      </c>
      <c r="G380" s="187">
        <v>0</v>
      </c>
      <c r="H380" s="187">
        <v>12</v>
      </c>
      <c r="I380" s="187">
        <v>20</v>
      </c>
      <c r="J380" s="187">
        <v>0</v>
      </c>
      <c r="K380" s="185">
        <v>33750</v>
      </c>
      <c r="L380" s="185">
        <v>0</v>
      </c>
      <c r="M380" s="185">
        <v>33750</v>
      </c>
      <c r="N380" s="185">
        <v>0</v>
      </c>
      <c r="O380" s="185">
        <v>33750</v>
      </c>
      <c r="P380" s="185">
        <v>0</v>
      </c>
      <c r="Q380" s="185">
        <v>33750</v>
      </c>
      <c r="R380" s="185">
        <v>0</v>
      </c>
      <c r="S380" s="185">
        <v>33750</v>
      </c>
      <c r="T380" s="185">
        <v>0</v>
      </c>
    </row>
    <row r="381" spans="1:20" x14ac:dyDescent="0.3">
      <c r="A381" s="182" t="s">
        <v>4166</v>
      </c>
      <c r="B381" s="186" t="s">
        <v>4765</v>
      </c>
      <c r="C381" s="184" t="s">
        <v>581</v>
      </c>
      <c r="D381" s="199">
        <v>1480027</v>
      </c>
      <c r="E381" s="199">
        <v>0</v>
      </c>
      <c r="F381" s="187">
        <v>0</v>
      </c>
      <c r="G381" s="187">
        <v>60</v>
      </c>
      <c r="H381" s="187">
        <v>91</v>
      </c>
      <c r="I381" s="187">
        <v>65</v>
      </c>
      <c r="J381" s="187">
        <v>0</v>
      </c>
      <c r="K381" s="185">
        <v>1188002</v>
      </c>
      <c r="L381" s="185">
        <v>0</v>
      </c>
      <c r="M381" s="185">
        <v>1188002</v>
      </c>
      <c r="N381" s="185">
        <v>0</v>
      </c>
      <c r="O381" s="185">
        <v>1188002</v>
      </c>
      <c r="P381" s="185">
        <v>0</v>
      </c>
      <c r="Q381" s="185">
        <v>1188002</v>
      </c>
      <c r="R381" s="185">
        <v>0</v>
      </c>
      <c r="S381" s="185">
        <v>1188002</v>
      </c>
      <c r="T381" s="185">
        <v>0</v>
      </c>
    </row>
    <row r="382" spans="1:20" x14ac:dyDescent="0.3">
      <c r="A382" s="182" t="s">
        <v>3086</v>
      </c>
      <c r="B382" s="186" t="s">
        <v>4766</v>
      </c>
      <c r="C382" s="184" t="s">
        <v>63</v>
      </c>
      <c r="D382" s="199">
        <v>315948</v>
      </c>
      <c r="E382" s="199">
        <v>0</v>
      </c>
      <c r="F382" s="187">
        <v>0</v>
      </c>
      <c r="G382" s="187">
        <v>0</v>
      </c>
      <c r="H382" s="187">
        <v>35</v>
      </c>
      <c r="I382" s="187">
        <v>20</v>
      </c>
      <c r="J382" s="187">
        <v>0</v>
      </c>
      <c r="K382" s="185">
        <v>315948</v>
      </c>
      <c r="L382" s="185">
        <v>0</v>
      </c>
      <c r="M382" s="185">
        <v>129511</v>
      </c>
      <c r="N382" s="185">
        <v>0</v>
      </c>
      <c r="O382" s="185">
        <v>129511</v>
      </c>
      <c r="P382" s="185">
        <v>0</v>
      </c>
      <c r="Q382" s="185">
        <v>129511</v>
      </c>
      <c r="R382" s="185">
        <v>0</v>
      </c>
      <c r="S382" s="185">
        <v>129511</v>
      </c>
      <c r="T382" s="185">
        <v>0</v>
      </c>
    </row>
    <row r="383" spans="1:20" x14ac:dyDescent="0.3">
      <c r="A383" s="182" t="s">
        <v>3295</v>
      </c>
      <c r="B383" s="186" t="s">
        <v>4767</v>
      </c>
      <c r="C383" s="184" t="s">
        <v>169</v>
      </c>
      <c r="D383" s="199">
        <v>582689</v>
      </c>
      <c r="E383" s="199">
        <v>0</v>
      </c>
      <c r="F383" s="187">
        <v>0</v>
      </c>
      <c r="G383" s="187">
        <v>0</v>
      </c>
      <c r="H383" s="187">
        <v>28</v>
      </c>
      <c r="I383" s="187">
        <v>20</v>
      </c>
      <c r="J383" s="187">
        <v>0</v>
      </c>
      <c r="K383" s="185">
        <v>395822</v>
      </c>
      <c r="L383" s="185">
        <v>0</v>
      </c>
      <c r="M383" s="185">
        <v>163268</v>
      </c>
      <c r="N383" s="185">
        <v>0</v>
      </c>
      <c r="O383" s="185">
        <v>163268</v>
      </c>
      <c r="P383" s="185">
        <v>0</v>
      </c>
      <c r="Q383" s="185">
        <v>163268</v>
      </c>
      <c r="R383" s="185">
        <v>0</v>
      </c>
      <c r="S383" s="185">
        <v>163268</v>
      </c>
      <c r="T383" s="185">
        <v>0</v>
      </c>
    </row>
    <row r="384" spans="1:20" x14ac:dyDescent="0.3">
      <c r="A384" s="182" t="s">
        <v>3841</v>
      </c>
      <c r="B384" s="186" t="s">
        <v>4768</v>
      </c>
      <c r="C384" s="184" t="s">
        <v>418</v>
      </c>
      <c r="D384" s="199">
        <v>90166</v>
      </c>
      <c r="E384" s="199">
        <v>0</v>
      </c>
      <c r="F384" s="187">
        <v>0</v>
      </c>
      <c r="G384" s="187">
        <v>0</v>
      </c>
      <c r="H384" s="187">
        <v>17</v>
      </c>
      <c r="I384" s="187">
        <v>0</v>
      </c>
      <c r="J384" s="187">
        <v>0</v>
      </c>
      <c r="K384" s="185">
        <v>90166</v>
      </c>
      <c r="L384" s="185">
        <v>0</v>
      </c>
      <c r="M384" s="185">
        <v>90166</v>
      </c>
      <c r="N384" s="185">
        <v>0</v>
      </c>
      <c r="O384" s="185">
        <v>90166</v>
      </c>
      <c r="P384" s="185">
        <v>0</v>
      </c>
      <c r="Q384" s="185">
        <v>90166</v>
      </c>
      <c r="R384" s="185">
        <v>0</v>
      </c>
      <c r="S384" s="185">
        <v>90166</v>
      </c>
      <c r="T384" s="185">
        <v>0</v>
      </c>
    </row>
    <row r="385" spans="1:20" x14ac:dyDescent="0.3">
      <c r="A385" s="182" t="s">
        <v>3925</v>
      </c>
      <c r="B385" s="186" t="s">
        <v>4769</v>
      </c>
      <c r="C385" s="184" t="s">
        <v>460</v>
      </c>
      <c r="D385" s="199">
        <v>266944</v>
      </c>
      <c r="E385" s="199">
        <v>0</v>
      </c>
      <c r="F385" s="187">
        <v>0</v>
      </c>
      <c r="G385" s="187">
        <v>0</v>
      </c>
      <c r="H385" s="187">
        <v>20</v>
      </c>
      <c r="I385" s="187">
        <v>20</v>
      </c>
      <c r="J385" s="187">
        <v>0</v>
      </c>
      <c r="K385" s="185">
        <v>83628</v>
      </c>
      <c r="L385" s="185">
        <v>0</v>
      </c>
      <c r="M385" s="185">
        <v>83628</v>
      </c>
      <c r="N385" s="185">
        <v>0</v>
      </c>
      <c r="O385" s="185">
        <v>83628</v>
      </c>
      <c r="P385" s="185">
        <v>0</v>
      </c>
      <c r="Q385" s="185">
        <v>83628</v>
      </c>
      <c r="R385" s="185">
        <v>0</v>
      </c>
      <c r="S385" s="185">
        <v>83628</v>
      </c>
      <c r="T385" s="185">
        <v>0</v>
      </c>
    </row>
    <row r="386" spans="1:20" x14ac:dyDescent="0.3">
      <c r="A386" s="182" t="s">
        <v>3439</v>
      </c>
      <c r="B386" s="186" t="s">
        <v>4770</v>
      </c>
      <c r="C386" s="184" t="s">
        <v>243</v>
      </c>
      <c r="D386" s="199">
        <v>353748</v>
      </c>
      <c r="E386" s="199">
        <v>0</v>
      </c>
      <c r="F386" s="187">
        <v>0</v>
      </c>
      <c r="G386" s="187">
        <v>0</v>
      </c>
      <c r="H386" s="187">
        <v>22</v>
      </c>
      <c r="I386" s="187">
        <v>0</v>
      </c>
      <c r="J386" s="187">
        <v>0</v>
      </c>
      <c r="K386" s="185">
        <v>99759</v>
      </c>
      <c r="L386" s="185">
        <v>0</v>
      </c>
      <c r="M386" s="185">
        <v>99759</v>
      </c>
      <c r="N386" s="185">
        <v>0</v>
      </c>
      <c r="O386" s="185">
        <v>99759</v>
      </c>
      <c r="P386" s="185">
        <v>0</v>
      </c>
      <c r="Q386" s="185">
        <v>99759</v>
      </c>
      <c r="R386" s="185">
        <v>0</v>
      </c>
      <c r="S386" s="185">
        <v>99759</v>
      </c>
      <c r="T386" s="185">
        <v>0</v>
      </c>
    </row>
    <row r="387" spans="1:20" x14ac:dyDescent="0.3">
      <c r="A387" s="182" t="s">
        <v>3383</v>
      </c>
      <c r="B387" s="186" t="s">
        <v>4771</v>
      </c>
      <c r="C387" s="184" t="s">
        <v>214</v>
      </c>
      <c r="D387" s="199">
        <v>413905</v>
      </c>
      <c r="E387" s="199">
        <v>0</v>
      </c>
      <c r="F387" s="187">
        <v>0</v>
      </c>
      <c r="G387" s="187">
        <v>0</v>
      </c>
      <c r="H387" s="187">
        <v>33</v>
      </c>
      <c r="I387" s="187">
        <v>20</v>
      </c>
      <c r="J387" s="187">
        <v>0</v>
      </c>
      <c r="K387" s="185">
        <v>413905</v>
      </c>
      <c r="L387" s="185">
        <v>0</v>
      </c>
      <c r="M387" s="185">
        <v>189864</v>
      </c>
      <c r="N387" s="185">
        <v>0</v>
      </c>
      <c r="O387" s="185">
        <v>189864</v>
      </c>
      <c r="P387" s="185">
        <v>0</v>
      </c>
      <c r="Q387" s="185">
        <v>189864</v>
      </c>
      <c r="R387" s="185">
        <v>0</v>
      </c>
      <c r="S387" s="185">
        <v>189864</v>
      </c>
      <c r="T387" s="185">
        <v>0</v>
      </c>
    </row>
    <row r="388" spans="1:20" x14ac:dyDescent="0.3">
      <c r="A388" s="182" t="s">
        <v>4045</v>
      </c>
      <c r="B388" s="188" t="s">
        <v>4772</v>
      </c>
      <c r="C388" s="184" t="s">
        <v>522</v>
      </c>
      <c r="D388" s="199">
        <v>286200</v>
      </c>
      <c r="E388" s="199">
        <v>183600</v>
      </c>
      <c r="F388" s="187">
        <v>0</v>
      </c>
      <c r="G388" s="187">
        <v>0</v>
      </c>
      <c r="H388" s="187">
        <v>0</v>
      </c>
      <c r="I388" s="187">
        <v>53</v>
      </c>
      <c r="J388" s="187">
        <v>34</v>
      </c>
      <c r="K388" s="185">
        <v>108000</v>
      </c>
      <c r="L388" s="185">
        <v>183600</v>
      </c>
      <c r="M388" s="185">
        <v>0</v>
      </c>
      <c r="N388" s="185">
        <v>183600</v>
      </c>
      <c r="O388" s="185">
        <v>0</v>
      </c>
      <c r="P388" s="185">
        <v>0</v>
      </c>
      <c r="Q388" s="185">
        <v>0</v>
      </c>
      <c r="R388" s="185">
        <v>0</v>
      </c>
      <c r="S388" s="185">
        <v>0</v>
      </c>
      <c r="T388" s="185">
        <v>0</v>
      </c>
    </row>
    <row r="389" spans="1:20" x14ac:dyDescent="0.3">
      <c r="A389" s="182" t="s">
        <v>3426</v>
      </c>
      <c r="B389" s="186" t="s">
        <v>4773</v>
      </c>
      <c r="C389" s="184" t="s">
        <v>236</v>
      </c>
      <c r="D389" s="199">
        <v>486536</v>
      </c>
      <c r="E389" s="199">
        <v>0</v>
      </c>
      <c r="F389" s="187">
        <v>0</v>
      </c>
      <c r="G389" s="187">
        <v>0</v>
      </c>
      <c r="H389" s="187">
        <v>0</v>
      </c>
      <c r="I389" s="187">
        <v>38</v>
      </c>
      <c r="J389" s="187">
        <v>0</v>
      </c>
      <c r="K389" s="185">
        <v>204406</v>
      </c>
      <c r="L389" s="185">
        <v>0</v>
      </c>
      <c r="M389" s="185">
        <v>204406</v>
      </c>
      <c r="N389" s="185">
        <v>0</v>
      </c>
      <c r="O389" s="185">
        <v>204406</v>
      </c>
      <c r="P389" s="185">
        <v>0</v>
      </c>
      <c r="Q389" s="185">
        <v>204406</v>
      </c>
      <c r="R389" s="185">
        <v>0</v>
      </c>
      <c r="S389" s="185">
        <v>204406</v>
      </c>
      <c r="T389" s="185">
        <v>0</v>
      </c>
    </row>
    <row r="390" spans="1:20" x14ac:dyDescent="0.3">
      <c r="A390" s="182" t="s">
        <v>4313</v>
      </c>
      <c r="B390" s="188" t="s">
        <v>4774</v>
      </c>
      <c r="C390" s="184" t="s">
        <v>652</v>
      </c>
      <c r="D390" s="199">
        <v>383400</v>
      </c>
      <c r="E390" s="199">
        <v>243000</v>
      </c>
      <c r="F390" s="187">
        <v>0</v>
      </c>
      <c r="G390" s="187">
        <v>0</v>
      </c>
      <c r="H390" s="187">
        <v>0</v>
      </c>
      <c r="I390" s="187">
        <v>71</v>
      </c>
      <c r="J390" s="187">
        <v>45</v>
      </c>
      <c r="K390" s="185">
        <v>156600</v>
      </c>
      <c r="L390" s="185">
        <v>243000</v>
      </c>
      <c r="M390" s="185">
        <v>0</v>
      </c>
      <c r="N390" s="185">
        <v>243000</v>
      </c>
      <c r="O390" s="185">
        <v>0</v>
      </c>
      <c r="P390" s="185">
        <v>0</v>
      </c>
      <c r="Q390" s="185">
        <v>0</v>
      </c>
      <c r="R390" s="185">
        <v>0</v>
      </c>
      <c r="S390" s="185">
        <v>0</v>
      </c>
      <c r="T390" s="185">
        <v>0</v>
      </c>
    </row>
    <row r="391" spans="1:20" x14ac:dyDescent="0.3">
      <c r="A391" s="182" t="s">
        <v>4327</v>
      </c>
      <c r="B391" s="186" t="s">
        <v>4775</v>
      </c>
      <c r="C391" s="184" t="s">
        <v>656</v>
      </c>
      <c r="D391" s="199">
        <v>3929524</v>
      </c>
      <c r="E391" s="199">
        <v>0</v>
      </c>
      <c r="F391" s="187">
        <v>30</v>
      </c>
      <c r="G391" s="187">
        <v>45</v>
      </c>
      <c r="H391" s="187">
        <v>397</v>
      </c>
      <c r="I391" s="187">
        <v>232</v>
      </c>
      <c r="J391" s="187">
        <v>0</v>
      </c>
      <c r="K391" s="185">
        <v>2856466</v>
      </c>
      <c r="L391" s="185">
        <v>0</v>
      </c>
      <c r="M391" s="185">
        <v>2856466</v>
      </c>
      <c r="N391" s="185">
        <v>0</v>
      </c>
      <c r="O391" s="185">
        <v>2856466</v>
      </c>
      <c r="P391" s="185">
        <v>0</v>
      </c>
      <c r="Q391" s="185">
        <v>2856466</v>
      </c>
      <c r="R391" s="185">
        <v>0</v>
      </c>
      <c r="S391" s="185">
        <v>2856466</v>
      </c>
      <c r="T391" s="185">
        <v>0</v>
      </c>
    </row>
    <row r="392" spans="1:20" x14ac:dyDescent="0.3">
      <c r="A392" s="182" t="s">
        <v>3891</v>
      </c>
      <c r="B392" s="188" t="s">
        <v>4776</v>
      </c>
      <c r="C392" s="184" t="s">
        <v>443</v>
      </c>
      <c r="D392" s="199">
        <v>227752</v>
      </c>
      <c r="E392" s="199">
        <v>270000</v>
      </c>
      <c r="F392" s="187">
        <v>0</v>
      </c>
      <c r="G392" s="187">
        <v>0</v>
      </c>
      <c r="H392" s="187">
        <v>42</v>
      </c>
      <c r="I392" s="187">
        <v>20</v>
      </c>
      <c r="J392" s="187">
        <v>50</v>
      </c>
      <c r="K392" s="185">
        <v>113400</v>
      </c>
      <c r="L392" s="185">
        <v>270000</v>
      </c>
      <c r="M392" s="185">
        <v>113400</v>
      </c>
      <c r="N392" s="185">
        <v>270000</v>
      </c>
      <c r="O392" s="185">
        <v>113400</v>
      </c>
      <c r="P392" s="185">
        <v>0</v>
      </c>
      <c r="Q392" s="185">
        <v>113400</v>
      </c>
      <c r="R392" s="185">
        <v>0</v>
      </c>
      <c r="S392" s="185">
        <v>113400</v>
      </c>
      <c r="T392" s="185">
        <v>0</v>
      </c>
    </row>
    <row r="393" spans="1:20" x14ac:dyDescent="0.3">
      <c r="A393" s="182" t="s">
        <v>3765</v>
      </c>
      <c r="B393" s="186" t="s">
        <v>4777</v>
      </c>
      <c r="C393" s="184" t="s">
        <v>378</v>
      </c>
      <c r="D393" s="199">
        <v>163138</v>
      </c>
      <c r="E393" s="199">
        <v>0</v>
      </c>
      <c r="F393" s="187">
        <v>0</v>
      </c>
      <c r="G393" s="187">
        <v>0</v>
      </c>
      <c r="H393" s="187">
        <v>17</v>
      </c>
      <c r="I393" s="187">
        <v>20</v>
      </c>
      <c r="J393" s="187">
        <v>0</v>
      </c>
      <c r="K393" s="185">
        <v>163138</v>
      </c>
      <c r="L393" s="185">
        <v>0</v>
      </c>
      <c r="M393" s="185">
        <v>45988</v>
      </c>
      <c r="N393" s="185">
        <v>0</v>
      </c>
      <c r="O393" s="185">
        <v>45988</v>
      </c>
      <c r="P393" s="185">
        <v>0</v>
      </c>
      <c r="Q393" s="185">
        <v>45988</v>
      </c>
      <c r="R393" s="185">
        <v>0</v>
      </c>
      <c r="S393" s="185">
        <v>45988</v>
      </c>
      <c r="T393" s="185">
        <v>0</v>
      </c>
    </row>
    <row r="394" spans="1:20" x14ac:dyDescent="0.3">
      <c r="A394" s="182" t="s">
        <v>3698</v>
      </c>
      <c r="B394" s="188" t="s">
        <v>4778</v>
      </c>
      <c r="C394" s="184" t="s">
        <v>343</v>
      </c>
      <c r="D394" s="199">
        <v>399600</v>
      </c>
      <c r="E394" s="199">
        <v>297000</v>
      </c>
      <c r="F394" s="187">
        <v>0</v>
      </c>
      <c r="G394" s="187">
        <v>0</v>
      </c>
      <c r="H394" s="187">
        <v>0</v>
      </c>
      <c r="I394" s="187">
        <v>74</v>
      </c>
      <c r="J394" s="187">
        <v>55</v>
      </c>
      <c r="K394" s="185">
        <v>113400</v>
      </c>
      <c r="L394" s="185">
        <v>297000</v>
      </c>
      <c r="M394" s="185">
        <v>0</v>
      </c>
      <c r="N394" s="185">
        <v>297000</v>
      </c>
      <c r="O394" s="185">
        <v>0</v>
      </c>
      <c r="P394" s="185">
        <v>0</v>
      </c>
      <c r="Q394" s="185">
        <v>0</v>
      </c>
      <c r="R394" s="185">
        <v>0</v>
      </c>
      <c r="S394" s="185">
        <v>0</v>
      </c>
      <c r="T394" s="185">
        <v>0</v>
      </c>
    </row>
    <row r="395" spans="1:20" x14ac:dyDescent="0.3">
      <c r="A395" s="182" t="s">
        <v>3572</v>
      </c>
      <c r="B395" s="188" t="s">
        <v>4779</v>
      </c>
      <c r="C395" s="184" t="s">
        <v>312</v>
      </c>
      <c r="D395" s="199">
        <v>386100</v>
      </c>
      <c r="E395" s="199">
        <v>361800</v>
      </c>
      <c r="F395" s="187">
        <v>0</v>
      </c>
      <c r="G395" s="187">
        <v>0</v>
      </c>
      <c r="H395" s="187">
        <v>55</v>
      </c>
      <c r="I395" s="187">
        <v>44</v>
      </c>
      <c r="J395" s="187">
        <v>67</v>
      </c>
      <c r="K395" s="185">
        <v>148500</v>
      </c>
      <c r="L395" s="185">
        <v>361800</v>
      </c>
      <c r="M395" s="185">
        <v>148500</v>
      </c>
      <c r="N395" s="185">
        <v>361800</v>
      </c>
      <c r="O395" s="185">
        <v>148500</v>
      </c>
      <c r="P395" s="185">
        <v>0</v>
      </c>
      <c r="Q395" s="185">
        <v>148500</v>
      </c>
      <c r="R395" s="185">
        <v>0</v>
      </c>
      <c r="S395" s="185">
        <v>148500</v>
      </c>
      <c r="T395" s="185">
        <v>0</v>
      </c>
    </row>
    <row r="396" spans="1:20" x14ac:dyDescent="0.3">
      <c r="A396" s="182" t="s">
        <v>3172</v>
      </c>
      <c r="B396" s="188" t="s">
        <v>4780</v>
      </c>
      <c r="C396" s="184" t="s">
        <v>107</v>
      </c>
      <c r="D396" s="199">
        <v>0</v>
      </c>
      <c r="E396" s="199">
        <v>108000</v>
      </c>
      <c r="F396" s="187">
        <v>0</v>
      </c>
      <c r="G396" s="187">
        <v>0</v>
      </c>
      <c r="H396" s="187">
        <v>0</v>
      </c>
      <c r="I396" s="187">
        <v>0</v>
      </c>
      <c r="J396" s="187">
        <v>20</v>
      </c>
      <c r="K396" s="185">
        <v>0</v>
      </c>
      <c r="L396" s="185">
        <v>108000</v>
      </c>
      <c r="M396" s="185">
        <v>0</v>
      </c>
      <c r="N396" s="185">
        <v>108000</v>
      </c>
      <c r="O396" s="185">
        <v>0</v>
      </c>
      <c r="P396" s="185">
        <v>0</v>
      </c>
      <c r="Q396" s="185">
        <v>0</v>
      </c>
      <c r="R396" s="185">
        <v>0</v>
      </c>
      <c r="S396" s="185">
        <v>0</v>
      </c>
      <c r="T396" s="185">
        <v>0</v>
      </c>
    </row>
    <row r="397" spans="1:20" x14ac:dyDescent="0.3">
      <c r="A397" s="182" t="s">
        <v>4203</v>
      </c>
      <c r="B397" s="188" t="s">
        <v>4781</v>
      </c>
      <c r="C397" s="184" t="s">
        <v>599</v>
      </c>
      <c r="D397" s="199">
        <v>237600</v>
      </c>
      <c r="E397" s="199">
        <v>232200</v>
      </c>
      <c r="F397" s="187">
        <v>0</v>
      </c>
      <c r="G397" s="187">
        <v>0</v>
      </c>
      <c r="H397" s="187">
        <v>0</v>
      </c>
      <c r="I397" s="187">
        <v>44</v>
      </c>
      <c r="J397" s="187">
        <v>43</v>
      </c>
      <c r="K397" s="185">
        <v>113400</v>
      </c>
      <c r="L397" s="185">
        <v>232200</v>
      </c>
      <c r="M397" s="185">
        <v>0</v>
      </c>
      <c r="N397" s="185">
        <v>232200</v>
      </c>
      <c r="O397" s="185">
        <v>0</v>
      </c>
      <c r="P397" s="185">
        <v>0</v>
      </c>
      <c r="Q397" s="185">
        <v>0</v>
      </c>
      <c r="R397" s="185">
        <v>0</v>
      </c>
      <c r="S397" s="185">
        <v>0</v>
      </c>
      <c r="T397" s="185">
        <v>0</v>
      </c>
    </row>
    <row r="398" spans="1:20" x14ac:dyDescent="0.3">
      <c r="A398" s="182" t="s">
        <v>4331</v>
      </c>
      <c r="B398" s="186" t="s">
        <v>4782</v>
      </c>
      <c r="C398" s="184" t="s">
        <v>658</v>
      </c>
      <c r="D398" s="199">
        <v>2249854</v>
      </c>
      <c r="E398" s="199">
        <v>0</v>
      </c>
      <c r="F398" s="187">
        <v>0</v>
      </c>
      <c r="G398" s="187">
        <v>0</v>
      </c>
      <c r="H398" s="187">
        <v>408</v>
      </c>
      <c r="I398" s="187">
        <v>148</v>
      </c>
      <c r="J398" s="187">
        <v>0</v>
      </c>
      <c r="K398" s="185">
        <v>2249854</v>
      </c>
      <c r="L398" s="185">
        <v>0</v>
      </c>
      <c r="M398" s="185">
        <v>1450654</v>
      </c>
      <c r="N398" s="185">
        <v>0</v>
      </c>
      <c r="O398" s="185">
        <v>1450654</v>
      </c>
      <c r="P398" s="185">
        <v>0</v>
      </c>
      <c r="Q398" s="185">
        <v>1450654</v>
      </c>
      <c r="R398" s="185">
        <v>0</v>
      </c>
      <c r="S398" s="185">
        <v>1450654</v>
      </c>
      <c r="T398" s="185">
        <v>0</v>
      </c>
    </row>
    <row r="399" spans="1:20" x14ac:dyDescent="0.3">
      <c r="A399" s="182" t="s">
        <v>4783</v>
      </c>
      <c r="B399" s="186" t="s">
        <v>1881</v>
      </c>
      <c r="C399" s="184" t="s">
        <v>329</v>
      </c>
      <c r="D399" s="199">
        <v>551008443</v>
      </c>
      <c r="E399" s="199">
        <v>0</v>
      </c>
      <c r="F399" s="187">
        <v>0</v>
      </c>
      <c r="G399" s="187">
        <v>1226</v>
      </c>
      <c r="H399" s="187">
        <v>55679</v>
      </c>
      <c r="I399" s="187">
        <v>3853</v>
      </c>
      <c r="J399" s="187">
        <v>0</v>
      </c>
      <c r="K399" s="185">
        <v>551008443</v>
      </c>
      <c r="L399" s="185">
        <v>0</v>
      </c>
      <c r="M399" s="185">
        <v>551008443</v>
      </c>
      <c r="N399" s="185">
        <v>0</v>
      </c>
      <c r="O399" s="185">
        <v>551008443</v>
      </c>
      <c r="P399" s="185">
        <v>0</v>
      </c>
      <c r="Q399" s="185">
        <v>551008443</v>
      </c>
      <c r="R399" s="185">
        <v>0</v>
      </c>
      <c r="S399" s="185">
        <v>535022907</v>
      </c>
      <c r="T399" s="185">
        <v>6876993</v>
      </c>
    </row>
    <row r="400" spans="1:20" x14ac:dyDescent="0.3">
      <c r="A400" s="182" t="s">
        <v>3700</v>
      </c>
      <c r="B400" s="188" t="s">
        <v>4784</v>
      </c>
      <c r="C400" s="184" t="s">
        <v>344</v>
      </c>
      <c r="D400" s="199">
        <v>0</v>
      </c>
      <c r="E400" s="199">
        <v>108000</v>
      </c>
      <c r="F400" s="187">
        <v>0</v>
      </c>
      <c r="G400" s="187">
        <v>0</v>
      </c>
      <c r="H400" s="187">
        <v>0</v>
      </c>
      <c r="I400" s="187">
        <v>0</v>
      </c>
      <c r="J400" s="187">
        <v>20</v>
      </c>
      <c r="K400" s="185">
        <v>0</v>
      </c>
      <c r="L400" s="185">
        <v>108000</v>
      </c>
      <c r="M400" s="185">
        <v>0</v>
      </c>
      <c r="N400" s="185">
        <v>108000</v>
      </c>
      <c r="O400" s="185">
        <v>0</v>
      </c>
      <c r="P400" s="185">
        <v>0</v>
      </c>
      <c r="Q400" s="185">
        <v>0</v>
      </c>
      <c r="R400" s="185">
        <v>0</v>
      </c>
      <c r="S400" s="185">
        <v>0</v>
      </c>
      <c r="T400" s="185">
        <v>0</v>
      </c>
    </row>
    <row r="401" spans="1:20" x14ac:dyDescent="0.3">
      <c r="A401" s="182" t="s">
        <v>4252</v>
      </c>
      <c r="B401" s="186" t="s">
        <v>4785</v>
      </c>
      <c r="C401" s="184" t="s">
        <v>624</v>
      </c>
      <c r="D401" s="199">
        <v>668169</v>
      </c>
      <c r="E401" s="199">
        <v>0</v>
      </c>
      <c r="F401" s="187">
        <v>0</v>
      </c>
      <c r="G401" s="187">
        <v>0</v>
      </c>
      <c r="H401" s="187">
        <v>71</v>
      </c>
      <c r="I401" s="187">
        <v>32</v>
      </c>
      <c r="J401" s="187">
        <v>0</v>
      </c>
      <c r="K401" s="185">
        <v>668169</v>
      </c>
      <c r="L401" s="185">
        <v>0</v>
      </c>
      <c r="M401" s="185">
        <v>305968</v>
      </c>
      <c r="N401" s="185">
        <v>0</v>
      </c>
      <c r="O401" s="185">
        <v>305968</v>
      </c>
      <c r="P401" s="185">
        <v>0</v>
      </c>
      <c r="Q401" s="185">
        <v>305968</v>
      </c>
      <c r="R401" s="185">
        <v>0</v>
      </c>
      <c r="S401" s="185">
        <v>305968</v>
      </c>
      <c r="T401" s="185">
        <v>0</v>
      </c>
    </row>
    <row r="402" spans="1:20" x14ac:dyDescent="0.3">
      <c r="A402" s="182" t="s">
        <v>4174</v>
      </c>
      <c r="B402" s="186" t="s">
        <v>4786</v>
      </c>
      <c r="C402" s="184" t="s">
        <v>585</v>
      </c>
      <c r="D402" s="199">
        <v>406831</v>
      </c>
      <c r="E402" s="199">
        <v>0</v>
      </c>
      <c r="F402" s="187">
        <v>0</v>
      </c>
      <c r="G402" s="187">
        <v>0</v>
      </c>
      <c r="H402" s="187">
        <v>41</v>
      </c>
      <c r="I402" s="187">
        <v>20</v>
      </c>
      <c r="J402" s="187">
        <v>0</v>
      </c>
      <c r="K402" s="185">
        <v>175189</v>
      </c>
      <c r="L402" s="185">
        <v>0</v>
      </c>
      <c r="M402" s="185">
        <v>175189</v>
      </c>
      <c r="N402" s="185">
        <v>0</v>
      </c>
      <c r="O402" s="185">
        <v>175189</v>
      </c>
      <c r="P402" s="185">
        <v>0</v>
      </c>
      <c r="Q402" s="185">
        <v>175189</v>
      </c>
      <c r="R402" s="185">
        <v>0</v>
      </c>
      <c r="S402" s="185">
        <v>175189</v>
      </c>
      <c r="T402" s="185">
        <v>0</v>
      </c>
    </row>
    <row r="403" spans="1:20" x14ac:dyDescent="0.3">
      <c r="A403" s="182" t="s">
        <v>3794</v>
      </c>
      <c r="B403" s="186" t="s">
        <v>4787</v>
      </c>
      <c r="C403" s="184" t="s">
        <v>393</v>
      </c>
      <c r="D403" s="199">
        <v>5712815</v>
      </c>
      <c r="E403" s="199">
        <v>0</v>
      </c>
      <c r="F403" s="187">
        <v>0</v>
      </c>
      <c r="G403" s="187">
        <v>0</v>
      </c>
      <c r="H403" s="187">
        <v>607</v>
      </c>
      <c r="I403" s="187">
        <v>0</v>
      </c>
      <c r="J403" s="187">
        <v>0</v>
      </c>
      <c r="K403" s="185">
        <v>5712815</v>
      </c>
      <c r="L403" s="185">
        <v>0</v>
      </c>
      <c r="M403" s="185">
        <v>5712815</v>
      </c>
      <c r="N403" s="185">
        <v>0</v>
      </c>
      <c r="O403" s="185">
        <v>5712815</v>
      </c>
      <c r="P403" s="185">
        <v>0</v>
      </c>
      <c r="Q403" s="185">
        <v>5712815</v>
      </c>
      <c r="R403" s="185">
        <v>0</v>
      </c>
      <c r="S403" s="185">
        <v>5712815</v>
      </c>
      <c r="T403" s="185">
        <v>0</v>
      </c>
    </row>
    <row r="404" spans="1:20" x14ac:dyDescent="0.3">
      <c r="A404" s="182" t="s">
        <v>3297</v>
      </c>
      <c r="B404" s="186" t="s">
        <v>4788</v>
      </c>
      <c r="C404" s="184" t="s">
        <v>170</v>
      </c>
      <c r="D404" s="199">
        <v>2700</v>
      </c>
      <c r="E404" s="199">
        <v>0</v>
      </c>
      <c r="F404" s="187">
        <v>0</v>
      </c>
      <c r="G404" s="187">
        <v>0</v>
      </c>
      <c r="H404" s="187">
        <v>1</v>
      </c>
      <c r="I404" s="187">
        <v>0</v>
      </c>
      <c r="J404" s="187">
        <v>0</v>
      </c>
      <c r="K404" s="185">
        <v>2700</v>
      </c>
      <c r="L404" s="185">
        <v>0</v>
      </c>
      <c r="M404" s="185">
        <v>2700</v>
      </c>
      <c r="N404" s="185">
        <v>0</v>
      </c>
      <c r="O404" s="185">
        <v>2700</v>
      </c>
      <c r="P404" s="185">
        <v>0</v>
      </c>
      <c r="Q404" s="185">
        <v>2700</v>
      </c>
      <c r="R404" s="185">
        <v>0</v>
      </c>
      <c r="S404" s="185">
        <v>2700</v>
      </c>
      <c r="T404" s="185">
        <v>0</v>
      </c>
    </row>
    <row r="405" spans="1:20" x14ac:dyDescent="0.3">
      <c r="A405" s="182" t="s">
        <v>3676</v>
      </c>
      <c r="B405" s="186" t="s">
        <v>4789</v>
      </c>
      <c r="C405" s="184" t="s">
        <v>332</v>
      </c>
      <c r="D405" s="199">
        <v>758659.39999999991</v>
      </c>
      <c r="E405" s="199">
        <v>0</v>
      </c>
      <c r="F405" s="187">
        <v>0</v>
      </c>
      <c r="G405" s="187">
        <v>0</v>
      </c>
      <c r="H405" s="187">
        <v>76</v>
      </c>
      <c r="I405" s="187">
        <v>0</v>
      </c>
      <c r="J405" s="187">
        <v>0</v>
      </c>
      <c r="K405" s="185">
        <v>287676</v>
      </c>
      <c r="L405" s="185">
        <v>0</v>
      </c>
      <c r="M405" s="185">
        <v>287676</v>
      </c>
      <c r="N405" s="185">
        <v>0</v>
      </c>
      <c r="O405" s="185">
        <v>287676</v>
      </c>
      <c r="P405" s="185">
        <v>0</v>
      </c>
      <c r="Q405" s="185">
        <v>287676</v>
      </c>
      <c r="R405" s="185">
        <v>0</v>
      </c>
      <c r="S405" s="185">
        <v>287676</v>
      </c>
      <c r="T405" s="185">
        <v>0</v>
      </c>
    </row>
    <row r="406" spans="1:20" x14ac:dyDescent="0.3">
      <c r="A406" s="182" t="s">
        <v>4192</v>
      </c>
      <c r="B406" s="186" t="s">
        <v>4790</v>
      </c>
      <c r="C406" s="184" t="s">
        <v>593</v>
      </c>
      <c r="D406" s="199">
        <v>368212</v>
      </c>
      <c r="E406" s="199">
        <v>0</v>
      </c>
      <c r="F406" s="187">
        <v>0</v>
      </c>
      <c r="G406" s="187">
        <v>0</v>
      </c>
      <c r="H406" s="187">
        <v>0</v>
      </c>
      <c r="I406" s="187">
        <v>39</v>
      </c>
      <c r="J406" s="187">
        <v>0</v>
      </c>
      <c r="K406" s="185">
        <v>368212</v>
      </c>
      <c r="L406" s="185">
        <v>0</v>
      </c>
      <c r="M406" s="185">
        <v>368212</v>
      </c>
      <c r="N406" s="185">
        <v>0</v>
      </c>
      <c r="O406" s="185">
        <v>368212</v>
      </c>
      <c r="P406" s="185">
        <v>0</v>
      </c>
      <c r="Q406" s="185">
        <v>368212</v>
      </c>
      <c r="R406" s="185">
        <v>0</v>
      </c>
      <c r="S406" s="185">
        <v>368212</v>
      </c>
      <c r="T406" s="185">
        <v>0</v>
      </c>
    </row>
    <row r="407" spans="1:20" x14ac:dyDescent="0.3">
      <c r="A407" s="182" t="s">
        <v>3680</v>
      </c>
      <c r="B407" s="186" t="s">
        <v>4791</v>
      </c>
      <c r="C407" s="184" t="s">
        <v>334</v>
      </c>
      <c r="D407" s="199">
        <v>4646141</v>
      </c>
      <c r="E407" s="199">
        <v>0</v>
      </c>
      <c r="F407" s="187">
        <v>0</v>
      </c>
      <c r="G407" s="187">
        <v>196</v>
      </c>
      <c r="H407" s="187">
        <v>387</v>
      </c>
      <c r="I407" s="187">
        <v>24</v>
      </c>
      <c r="J407" s="187">
        <v>0</v>
      </c>
      <c r="K407" s="185">
        <v>4646141</v>
      </c>
      <c r="L407" s="185">
        <v>0</v>
      </c>
      <c r="M407" s="185">
        <v>4354139</v>
      </c>
      <c r="N407" s="185">
        <v>0</v>
      </c>
      <c r="O407" s="185">
        <v>4354139</v>
      </c>
      <c r="P407" s="185">
        <v>0</v>
      </c>
      <c r="Q407" s="185">
        <v>4354139</v>
      </c>
      <c r="R407" s="185">
        <v>0</v>
      </c>
      <c r="S407" s="185">
        <v>3271288</v>
      </c>
      <c r="T407" s="185">
        <v>0</v>
      </c>
    </row>
    <row r="408" spans="1:20" x14ac:dyDescent="0.3">
      <c r="A408" s="182" t="s">
        <v>3678</v>
      </c>
      <c r="B408" s="186" t="s">
        <v>4792</v>
      </c>
      <c r="C408" s="184" t="s">
        <v>333</v>
      </c>
      <c r="D408" s="199">
        <v>1139577</v>
      </c>
      <c r="E408" s="199">
        <v>0</v>
      </c>
      <c r="F408" s="187">
        <v>0</v>
      </c>
      <c r="G408" s="187">
        <v>0</v>
      </c>
      <c r="H408" s="187">
        <v>0</v>
      </c>
      <c r="I408" s="187">
        <v>190</v>
      </c>
      <c r="J408" s="187">
        <v>0</v>
      </c>
      <c r="K408" s="185">
        <v>830208</v>
      </c>
      <c r="L408" s="185">
        <v>0</v>
      </c>
      <c r="M408" s="185">
        <v>830208</v>
      </c>
      <c r="N408" s="185">
        <v>0</v>
      </c>
      <c r="O408" s="185">
        <v>830208</v>
      </c>
      <c r="P408" s="185">
        <v>0</v>
      </c>
      <c r="Q408" s="185">
        <v>830208</v>
      </c>
      <c r="R408" s="185">
        <v>0</v>
      </c>
      <c r="S408" s="185">
        <v>830208</v>
      </c>
      <c r="T408" s="185">
        <v>0</v>
      </c>
    </row>
    <row r="409" spans="1:20" x14ac:dyDescent="0.3">
      <c r="A409" s="182" t="s">
        <v>3967</v>
      </c>
      <c r="B409" s="188" t="s">
        <v>4793</v>
      </c>
      <c r="C409" s="184" t="s">
        <v>481</v>
      </c>
      <c r="D409" s="199">
        <v>707400</v>
      </c>
      <c r="E409" s="199">
        <v>561600</v>
      </c>
      <c r="F409" s="187">
        <v>0</v>
      </c>
      <c r="G409" s="187">
        <v>0</v>
      </c>
      <c r="H409" s="187">
        <v>0</v>
      </c>
      <c r="I409" s="187">
        <v>131</v>
      </c>
      <c r="J409" s="187">
        <v>104</v>
      </c>
      <c r="K409" s="185">
        <v>199800</v>
      </c>
      <c r="L409" s="185">
        <v>561600</v>
      </c>
      <c r="M409" s="185">
        <v>0</v>
      </c>
      <c r="N409" s="185">
        <v>561600</v>
      </c>
      <c r="O409" s="185">
        <v>0</v>
      </c>
      <c r="P409" s="185">
        <v>0</v>
      </c>
      <c r="Q409" s="185">
        <v>0</v>
      </c>
      <c r="R409" s="185">
        <v>0</v>
      </c>
      <c r="S409" s="185">
        <v>0</v>
      </c>
      <c r="T409" s="185">
        <v>0</v>
      </c>
    </row>
    <row r="410" spans="1:20" x14ac:dyDescent="0.3">
      <c r="A410" s="182" t="s">
        <v>4026</v>
      </c>
      <c r="B410" s="188" t="s">
        <v>4794</v>
      </c>
      <c r="C410" s="184" t="s">
        <v>512</v>
      </c>
      <c r="D410" s="199">
        <v>1045054</v>
      </c>
      <c r="E410" s="199">
        <v>669655</v>
      </c>
      <c r="F410" s="187">
        <v>0</v>
      </c>
      <c r="G410" s="187">
        <v>0</v>
      </c>
      <c r="H410" s="187">
        <v>0</v>
      </c>
      <c r="I410" s="187">
        <v>131</v>
      </c>
      <c r="J410" s="187">
        <v>95</v>
      </c>
      <c r="K410" s="185">
        <v>337144</v>
      </c>
      <c r="L410" s="185">
        <v>669655</v>
      </c>
      <c r="M410" s="185">
        <v>0</v>
      </c>
      <c r="N410" s="185">
        <v>669655</v>
      </c>
      <c r="O410" s="185">
        <v>0</v>
      </c>
      <c r="P410" s="185">
        <v>0</v>
      </c>
      <c r="Q410" s="185">
        <v>0</v>
      </c>
      <c r="R410" s="185">
        <v>0</v>
      </c>
      <c r="S410" s="185">
        <v>0</v>
      </c>
      <c r="T410" s="185">
        <v>0</v>
      </c>
    </row>
    <row r="411" spans="1:20" x14ac:dyDescent="0.3">
      <c r="A411" s="182" t="s">
        <v>3505</v>
      </c>
      <c r="B411" s="188" t="s">
        <v>4795</v>
      </c>
      <c r="C411" s="184" t="s">
        <v>277</v>
      </c>
      <c r="D411" s="199">
        <v>1675036</v>
      </c>
      <c r="E411" s="199">
        <v>464400</v>
      </c>
      <c r="F411" s="187">
        <v>0</v>
      </c>
      <c r="G411" s="187">
        <v>0</v>
      </c>
      <c r="H411" s="187">
        <v>66</v>
      </c>
      <c r="I411" s="187">
        <v>72</v>
      </c>
      <c r="J411" s="187">
        <v>86</v>
      </c>
      <c r="K411" s="185">
        <v>286200</v>
      </c>
      <c r="L411" s="185">
        <v>464400</v>
      </c>
      <c r="M411" s="185">
        <v>178200</v>
      </c>
      <c r="N411" s="185">
        <v>464400</v>
      </c>
      <c r="O411" s="185">
        <v>178200</v>
      </c>
      <c r="P411" s="185">
        <v>0</v>
      </c>
      <c r="Q411" s="185">
        <v>178200</v>
      </c>
      <c r="R411" s="185">
        <v>0</v>
      </c>
      <c r="S411" s="185">
        <v>178200</v>
      </c>
      <c r="T411" s="185">
        <v>0</v>
      </c>
    </row>
    <row r="412" spans="1:20" x14ac:dyDescent="0.3">
      <c r="A412" s="182" t="s">
        <v>3279</v>
      </c>
      <c r="B412" s="186" t="s">
        <v>4796</v>
      </c>
      <c r="C412" s="184" t="s">
        <v>161</v>
      </c>
      <c r="D412" s="199">
        <v>353177</v>
      </c>
      <c r="E412" s="199">
        <v>0</v>
      </c>
      <c r="F412" s="187">
        <v>0</v>
      </c>
      <c r="G412" s="187">
        <v>0</v>
      </c>
      <c r="H412" s="187">
        <v>23</v>
      </c>
      <c r="I412" s="187">
        <v>0</v>
      </c>
      <c r="J412" s="187">
        <v>0</v>
      </c>
      <c r="K412" s="185">
        <v>81245</v>
      </c>
      <c r="L412" s="185">
        <v>0</v>
      </c>
      <c r="M412" s="185">
        <v>81245</v>
      </c>
      <c r="N412" s="185">
        <v>0</v>
      </c>
      <c r="O412" s="185">
        <v>81245</v>
      </c>
      <c r="P412" s="185">
        <v>0</v>
      </c>
      <c r="Q412" s="185">
        <v>81245</v>
      </c>
      <c r="R412" s="185">
        <v>0</v>
      </c>
      <c r="S412" s="185">
        <v>81245</v>
      </c>
      <c r="T412" s="185">
        <v>0</v>
      </c>
    </row>
    <row r="413" spans="1:20" x14ac:dyDescent="0.3">
      <c r="A413" s="182" t="s">
        <v>2994</v>
      </c>
      <c r="B413" s="188" t="s">
        <v>2995</v>
      </c>
      <c r="C413" s="184" t="s">
        <v>17</v>
      </c>
      <c r="D413" s="199">
        <v>1069200</v>
      </c>
      <c r="E413" s="199">
        <v>507600</v>
      </c>
      <c r="F413" s="187">
        <v>0</v>
      </c>
      <c r="G413" s="187">
        <v>0</v>
      </c>
      <c r="H413" s="187">
        <v>0</v>
      </c>
      <c r="I413" s="187">
        <v>198</v>
      </c>
      <c r="J413" s="187">
        <v>94</v>
      </c>
      <c r="K413" s="185">
        <v>772200</v>
      </c>
      <c r="L413" s="185">
        <v>507600</v>
      </c>
      <c r="M413" s="185">
        <v>0</v>
      </c>
      <c r="N413" s="185">
        <v>507600</v>
      </c>
      <c r="O413" s="185">
        <v>0</v>
      </c>
      <c r="P413" s="185">
        <v>0</v>
      </c>
      <c r="Q413" s="185">
        <v>0</v>
      </c>
      <c r="R413" s="185">
        <v>0</v>
      </c>
      <c r="S413" s="185">
        <v>0</v>
      </c>
      <c r="T413" s="185">
        <v>0</v>
      </c>
    </row>
    <row r="414" spans="1:20" x14ac:dyDescent="0.3">
      <c r="A414" s="182" t="s">
        <v>3551</v>
      </c>
      <c r="B414" s="188" t="s">
        <v>4797</v>
      </c>
      <c r="C414" s="184" t="s">
        <v>301</v>
      </c>
      <c r="D414" s="199">
        <v>349999</v>
      </c>
      <c r="E414" s="199">
        <v>280800</v>
      </c>
      <c r="F414" s="187">
        <v>0</v>
      </c>
      <c r="G414" s="187">
        <v>0</v>
      </c>
      <c r="H414" s="187">
        <v>0</v>
      </c>
      <c r="I414" s="187">
        <v>62</v>
      </c>
      <c r="J414" s="187">
        <v>52</v>
      </c>
      <c r="K414" s="185">
        <v>135000</v>
      </c>
      <c r="L414" s="185">
        <v>280800</v>
      </c>
      <c r="M414" s="185">
        <v>0</v>
      </c>
      <c r="N414" s="185">
        <v>280800</v>
      </c>
      <c r="O414" s="185">
        <v>0</v>
      </c>
      <c r="P414" s="185">
        <v>0</v>
      </c>
      <c r="Q414" s="185">
        <v>0</v>
      </c>
      <c r="R414" s="185">
        <v>0</v>
      </c>
      <c r="S414" s="185">
        <v>0</v>
      </c>
      <c r="T414" s="185">
        <v>0</v>
      </c>
    </row>
    <row r="415" spans="1:20" x14ac:dyDescent="0.3">
      <c r="A415" s="182" t="s">
        <v>4269</v>
      </c>
      <c r="B415" s="186" t="s">
        <v>4798</v>
      </c>
      <c r="C415" s="184" t="s">
        <v>633</v>
      </c>
      <c r="D415" s="199">
        <v>793566</v>
      </c>
      <c r="E415" s="199">
        <v>0</v>
      </c>
      <c r="F415" s="187">
        <v>17</v>
      </c>
      <c r="G415" s="187">
        <v>0</v>
      </c>
      <c r="H415" s="187">
        <v>7</v>
      </c>
      <c r="I415" s="187">
        <v>50</v>
      </c>
      <c r="J415" s="187">
        <v>0</v>
      </c>
      <c r="K415" s="185">
        <v>609588</v>
      </c>
      <c r="L415" s="185">
        <v>0</v>
      </c>
      <c r="M415" s="185">
        <v>609588</v>
      </c>
      <c r="N415" s="185">
        <v>0</v>
      </c>
      <c r="O415" s="185">
        <v>609588</v>
      </c>
      <c r="P415" s="185">
        <v>0</v>
      </c>
      <c r="Q415" s="185">
        <v>609588</v>
      </c>
      <c r="R415" s="185">
        <v>0</v>
      </c>
      <c r="S415" s="185">
        <v>609588</v>
      </c>
      <c r="T415" s="185">
        <v>0</v>
      </c>
    </row>
    <row r="416" spans="1:20" x14ac:dyDescent="0.3">
      <c r="A416" s="182" t="s">
        <v>4335</v>
      </c>
      <c r="B416" s="188" t="s">
        <v>4799</v>
      </c>
      <c r="C416" s="189" t="s">
        <v>660</v>
      </c>
      <c r="D416" s="199">
        <v>329400</v>
      </c>
      <c r="E416" s="199">
        <v>0</v>
      </c>
      <c r="F416" s="187">
        <v>0</v>
      </c>
      <c r="G416" s="187">
        <v>0</v>
      </c>
      <c r="H416" s="187">
        <v>0</v>
      </c>
      <c r="I416" s="187">
        <v>61</v>
      </c>
      <c r="J416" s="187">
        <v>0</v>
      </c>
      <c r="K416" s="185">
        <v>178200</v>
      </c>
      <c r="L416" s="185">
        <v>0</v>
      </c>
      <c r="M416" s="185">
        <v>0</v>
      </c>
      <c r="N416" s="185">
        <v>0</v>
      </c>
      <c r="O416" s="185">
        <v>0</v>
      </c>
      <c r="P416" s="185">
        <v>0</v>
      </c>
      <c r="Q416" s="185">
        <v>0</v>
      </c>
      <c r="R416" s="185">
        <v>0</v>
      </c>
      <c r="S416" s="185">
        <v>0</v>
      </c>
      <c r="T416" s="185">
        <v>0</v>
      </c>
    </row>
    <row r="417" spans="1:20" x14ac:dyDescent="0.3">
      <c r="A417" s="182" t="s">
        <v>3584</v>
      </c>
      <c r="B417" s="188" t="s">
        <v>4800</v>
      </c>
      <c r="C417" s="189" t="s">
        <v>318</v>
      </c>
      <c r="D417" s="199">
        <v>858600</v>
      </c>
      <c r="E417" s="199">
        <v>0</v>
      </c>
      <c r="F417" s="187">
        <v>0</v>
      </c>
      <c r="G417" s="187">
        <v>0</v>
      </c>
      <c r="H417" s="187">
        <v>0</v>
      </c>
      <c r="I417" s="187">
        <v>159</v>
      </c>
      <c r="J417" s="187">
        <v>0</v>
      </c>
      <c r="K417" s="185">
        <v>523800</v>
      </c>
      <c r="L417" s="185">
        <v>0</v>
      </c>
      <c r="M417" s="185">
        <v>0</v>
      </c>
      <c r="N417" s="185">
        <v>0</v>
      </c>
      <c r="O417" s="185">
        <v>0</v>
      </c>
      <c r="P417" s="185">
        <v>0</v>
      </c>
      <c r="Q417" s="185">
        <v>0</v>
      </c>
      <c r="R417" s="185">
        <v>0</v>
      </c>
      <c r="S417" s="185">
        <v>0</v>
      </c>
      <c r="T417" s="185">
        <v>0</v>
      </c>
    </row>
    <row r="418" spans="1:20" x14ac:dyDescent="0.3">
      <c r="A418" s="182" t="s">
        <v>3722</v>
      </c>
      <c r="B418" s="188" t="s">
        <v>4801</v>
      </c>
      <c r="C418" s="184" t="s">
        <v>356</v>
      </c>
      <c r="D418" s="199">
        <v>1352815</v>
      </c>
      <c r="E418" s="199">
        <v>1119287</v>
      </c>
      <c r="F418" s="187">
        <v>0</v>
      </c>
      <c r="G418" s="187">
        <v>0</v>
      </c>
      <c r="H418" s="187">
        <v>215</v>
      </c>
      <c r="I418" s="187">
        <v>107</v>
      </c>
      <c r="J418" s="187">
        <v>179</v>
      </c>
      <c r="K418" s="185">
        <v>606120</v>
      </c>
      <c r="L418" s="185">
        <v>1119287</v>
      </c>
      <c r="M418" s="185">
        <v>606120</v>
      </c>
      <c r="N418" s="185">
        <v>1119287</v>
      </c>
      <c r="O418" s="185">
        <v>606120</v>
      </c>
      <c r="P418" s="185">
        <v>0</v>
      </c>
      <c r="Q418" s="185">
        <v>606120</v>
      </c>
      <c r="R418" s="185">
        <v>0</v>
      </c>
      <c r="S418" s="185">
        <v>606120</v>
      </c>
      <c r="T418" s="185">
        <v>0</v>
      </c>
    </row>
    <row r="419" spans="1:20" x14ac:dyDescent="0.3">
      <c r="A419" s="182" t="s">
        <v>3682</v>
      </c>
      <c r="B419" s="186" t="s">
        <v>4802</v>
      </c>
      <c r="C419" s="184" t="s">
        <v>335</v>
      </c>
      <c r="D419" s="199">
        <v>706843</v>
      </c>
      <c r="E419" s="199">
        <v>0</v>
      </c>
      <c r="F419" s="187">
        <v>0</v>
      </c>
      <c r="G419" s="187">
        <v>0</v>
      </c>
      <c r="H419" s="187">
        <v>95</v>
      </c>
      <c r="I419" s="187">
        <v>63</v>
      </c>
      <c r="J419" s="187">
        <v>0</v>
      </c>
      <c r="K419" s="185">
        <v>706843</v>
      </c>
      <c r="L419" s="185">
        <v>0</v>
      </c>
      <c r="M419" s="185">
        <v>289290</v>
      </c>
      <c r="N419" s="185">
        <v>0</v>
      </c>
      <c r="O419" s="185">
        <v>289290</v>
      </c>
      <c r="P419" s="185">
        <v>0</v>
      </c>
      <c r="Q419" s="185">
        <v>289290</v>
      </c>
      <c r="R419" s="185">
        <v>0</v>
      </c>
      <c r="S419" s="185">
        <v>289290</v>
      </c>
      <c r="T419" s="185">
        <v>0</v>
      </c>
    </row>
    <row r="420" spans="1:20" x14ac:dyDescent="0.3">
      <c r="A420" s="182" t="s">
        <v>4215</v>
      </c>
      <c r="B420" s="186" t="s">
        <v>4803</v>
      </c>
      <c r="C420" s="184" t="s">
        <v>605</v>
      </c>
      <c r="D420" s="199">
        <v>130275</v>
      </c>
      <c r="E420" s="199">
        <v>0</v>
      </c>
      <c r="F420" s="187">
        <v>0</v>
      </c>
      <c r="G420" s="187">
        <v>0</v>
      </c>
      <c r="H420" s="187">
        <v>12</v>
      </c>
      <c r="I420" s="187">
        <v>20</v>
      </c>
      <c r="J420" s="187">
        <v>0</v>
      </c>
      <c r="K420" s="185">
        <v>22275</v>
      </c>
      <c r="L420" s="185">
        <v>0</v>
      </c>
      <c r="M420" s="185">
        <v>22275</v>
      </c>
      <c r="N420" s="185">
        <v>0</v>
      </c>
      <c r="O420" s="185">
        <v>22275</v>
      </c>
      <c r="P420" s="185">
        <v>0</v>
      </c>
      <c r="Q420" s="185">
        <v>22275</v>
      </c>
      <c r="R420" s="185">
        <v>0</v>
      </c>
      <c r="S420" s="185">
        <v>22275</v>
      </c>
      <c r="T420" s="185">
        <v>0</v>
      </c>
    </row>
    <row r="421" spans="1:20" x14ac:dyDescent="0.3">
      <c r="A421" s="182" t="s">
        <v>3214</v>
      </c>
      <c r="B421" s="186" t="s">
        <v>4804</v>
      </c>
      <c r="C421" s="184" t="s">
        <v>128</v>
      </c>
      <c r="D421" s="199">
        <v>185002</v>
      </c>
      <c r="E421" s="199">
        <v>0</v>
      </c>
      <c r="F421" s="187">
        <v>0</v>
      </c>
      <c r="G421" s="187">
        <v>0</v>
      </c>
      <c r="H421" s="187">
        <v>29</v>
      </c>
      <c r="I421" s="187">
        <v>20</v>
      </c>
      <c r="J421" s="187">
        <v>0</v>
      </c>
      <c r="K421" s="185">
        <v>77002</v>
      </c>
      <c r="L421" s="185">
        <v>0</v>
      </c>
      <c r="M421" s="185">
        <v>77002</v>
      </c>
      <c r="N421" s="185">
        <v>0</v>
      </c>
      <c r="O421" s="185">
        <v>77002</v>
      </c>
      <c r="P421" s="185">
        <v>0</v>
      </c>
      <c r="Q421" s="185">
        <v>77002</v>
      </c>
      <c r="R421" s="185">
        <v>0</v>
      </c>
      <c r="S421" s="185">
        <v>77002</v>
      </c>
      <c r="T421" s="185">
        <v>0</v>
      </c>
    </row>
    <row r="422" spans="1:20" x14ac:dyDescent="0.3">
      <c r="A422" s="182" t="s">
        <v>3150</v>
      </c>
      <c r="B422" s="186" t="s">
        <v>4805</v>
      </c>
      <c r="C422" s="184" t="s">
        <v>96</v>
      </c>
      <c r="D422" s="199">
        <v>540975</v>
      </c>
      <c r="E422" s="199">
        <v>0</v>
      </c>
      <c r="F422" s="187">
        <v>0</v>
      </c>
      <c r="G422" s="187">
        <v>0</v>
      </c>
      <c r="H422" s="187">
        <v>38</v>
      </c>
      <c r="I422" s="187">
        <v>40</v>
      </c>
      <c r="J422" s="187">
        <v>0</v>
      </c>
      <c r="K422" s="185">
        <v>328028</v>
      </c>
      <c r="L422" s="185">
        <v>0</v>
      </c>
      <c r="M422" s="185">
        <v>142354</v>
      </c>
      <c r="N422" s="185">
        <v>0</v>
      </c>
      <c r="O422" s="185">
        <v>142354</v>
      </c>
      <c r="P422" s="185">
        <v>0</v>
      </c>
      <c r="Q422" s="185">
        <v>142354</v>
      </c>
      <c r="R422" s="185">
        <v>0</v>
      </c>
      <c r="S422" s="185">
        <v>142354</v>
      </c>
      <c r="T422" s="185">
        <v>0</v>
      </c>
    </row>
    <row r="423" spans="1:20" x14ac:dyDescent="0.3">
      <c r="A423" s="182" t="s">
        <v>3154</v>
      </c>
      <c r="B423" s="186" t="s">
        <v>4806</v>
      </c>
      <c r="C423" s="184" t="s">
        <v>98</v>
      </c>
      <c r="D423" s="199">
        <v>323662</v>
      </c>
      <c r="E423" s="199">
        <v>0</v>
      </c>
      <c r="F423" s="187">
        <v>0</v>
      </c>
      <c r="G423" s="187">
        <v>0</v>
      </c>
      <c r="H423" s="187">
        <v>0</v>
      </c>
      <c r="I423" s="187">
        <v>36</v>
      </c>
      <c r="J423" s="187">
        <v>0</v>
      </c>
      <c r="K423" s="185">
        <v>323662</v>
      </c>
      <c r="L423" s="185">
        <v>0</v>
      </c>
      <c r="M423" s="185">
        <v>323662</v>
      </c>
      <c r="N423" s="185">
        <v>0</v>
      </c>
      <c r="O423" s="185">
        <v>323662</v>
      </c>
      <c r="P423" s="185">
        <v>0</v>
      </c>
      <c r="Q423" s="185">
        <v>323662</v>
      </c>
      <c r="R423" s="185">
        <v>0</v>
      </c>
      <c r="S423" s="185">
        <v>323662</v>
      </c>
      <c r="T423" s="185">
        <v>0</v>
      </c>
    </row>
    <row r="424" spans="1:20" x14ac:dyDescent="0.3">
      <c r="A424" s="182" t="s">
        <v>4082</v>
      </c>
      <c r="B424" s="188" t="s">
        <v>4807</v>
      </c>
      <c r="C424" s="184" t="s">
        <v>540</v>
      </c>
      <c r="D424" s="199">
        <v>655972</v>
      </c>
      <c r="E424" s="199">
        <v>567000</v>
      </c>
      <c r="F424" s="187">
        <v>0</v>
      </c>
      <c r="G424" s="187">
        <v>0</v>
      </c>
      <c r="H424" s="187">
        <v>12</v>
      </c>
      <c r="I424" s="187">
        <v>109</v>
      </c>
      <c r="J424" s="187">
        <v>105</v>
      </c>
      <c r="K424" s="185">
        <v>331972</v>
      </c>
      <c r="L424" s="185">
        <v>567000</v>
      </c>
      <c r="M424" s="185">
        <v>67372</v>
      </c>
      <c r="N424" s="185">
        <v>567000</v>
      </c>
      <c r="O424" s="185">
        <v>67372</v>
      </c>
      <c r="P424" s="185">
        <v>0</v>
      </c>
      <c r="Q424" s="185">
        <v>67372</v>
      </c>
      <c r="R424" s="185">
        <v>0</v>
      </c>
      <c r="S424" s="185">
        <v>67372</v>
      </c>
      <c r="T424" s="185">
        <v>0</v>
      </c>
    </row>
    <row r="425" spans="1:20" x14ac:dyDescent="0.3">
      <c r="A425" s="182" t="s">
        <v>3328</v>
      </c>
      <c r="B425" s="186" t="s">
        <v>4808</v>
      </c>
      <c r="C425" s="184" t="s">
        <v>186</v>
      </c>
      <c r="D425" s="199">
        <v>198600</v>
      </c>
      <c r="E425" s="199">
        <v>0</v>
      </c>
      <c r="F425" s="187">
        <v>0</v>
      </c>
      <c r="G425" s="187">
        <v>0</v>
      </c>
      <c r="H425" s="187">
        <v>18</v>
      </c>
      <c r="I425" s="187">
        <v>0</v>
      </c>
      <c r="J425" s="187">
        <v>0</v>
      </c>
      <c r="K425" s="185">
        <v>48600</v>
      </c>
      <c r="L425" s="185">
        <v>0</v>
      </c>
      <c r="M425" s="185">
        <v>48600</v>
      </c>
      <c r="N425" s="185">
        <v>0</v>
      </c>
      <c r="O425" s="185">
        <v>48600</v>
      </c>
      <c r="P425" s="185">
        <v>0</v>
      </c>
      <c r="Q425" s="185">
        <v>48600</v>
      </c>
      <c r="R425" s="185">
        <v>0</v>
      </c>
      <c r="S425" s="185">
        <v>48600</v>
      </c>
      <c r="T425" s="185">
        <v>0</v>
      </c>
    </row>
    <row r="426" spans="1:20" x14ac:dyDescent="0.3">
      <c r="A426" s="182" t="s">
        <v>3139</v>
      </c>
      <c r="B426" s="186" t="s">
        <v>4809</v>
      </c>
      <c r="C426" s="184" t="s">
        <v>90</v>
      </c>
      <c r="D426" s="199">
        <v>597491</v>
      </c>
      <c r="E426" s="199">
        <v>0</v>
      </c>
      <c r="F426" s="187">
        <v>0</v>
      </c>
      <c r="G426" s="187">
        <v>0</v>
      </c>
      <c r="H426" s="187">
        <v>92</v>
      </c>
      <c r="I426" s="187">
        <v>20</v>
      </c>
      <c r="J426" s="187">
        <v>0</v>
      </c>
      <c r="K426" s="185">
        <v>597491</v>
      </c>
      <c r="L426" s="185">
        <v>0</v>
      </c>
      <c r="M426" s="185">
        <v>373543</v>
      </c>
      <c r="N426" s="185">
        <v>0</v>
      </c>
      <c r="O426" s="185">
        <v>373543</v>
      </c>
      <c r="P426" s="185">
        <v>0</v>
      </c>
      <c r="Q426" s="185">
        <v>373543</v>
      </c>
      <c r="R426" s="185">
        <v>0</v>
      </c>
      <c r="S426" s="185">
        <v>373543</v>
      </c>
      <c r="T426" s="185">
        <v>0</v>
      </c>
    </row>
    <row r="427" spans="1:20" x14ac:dyDescent="0.3">
      <c r="A427" s="182" t="s">
        <v>3927</v>
      </c>
      <c r="B427" s="186" t="s">
        <v>4810</v>
      </c>
      <c r="C427" s="184" t="s">
        <v>461</v>
      </c>
      <c r="D427" s="199">
        <v>564716</v>
      </c>
      <c r="E427" s="199">
        <v>0</v>
      </c>
      <c r="F427" s="187">
        <v>0</v>
      </c>
      <c r="G427" s="187">
        <v>0</v>
      </c>
      <c r="H427" s="187">
        <v>24</v>
      </c>
      <c r="I427" s="187">
        <v>38</v>
      </c>
      <c r="J427" s="187">
        <v>0</v>
      </c>
      <c r="K427" s="185">
        <v>311543</v>
      </c>
      <c r="L427" s="185">
        <v>0</v>
      </c>
      <c r="M427" s="185">
        <v>311543</v>
      </c>
      <c r="N427" s="185">
        <v>0</v>
      </c>
      <c r="O427" s="185">
        <v>311543</v>
      </c>
      <c r="P427" s="185">
        <v>0</v>
      </c>
      <c r="Q427" s="185">
        <v>311543</v>
      </c>
      <c r="R427" s="185">
        <v>0</v>
      </c>
      <c r="S427" s="185">
        <v>311543</v>
      </c>
      <c r="T427" s="185">
        <v>0</v>
      </c>
    </row>
    <row r="428" spans="1:20" x14ac:dyDescent="0.3">
      <c r="A428" s="182" t="s">
        <v>3897</v>
      </c>
      <c r="B428" s="188" t="s">
        <v>4811</v>
      </c>
      <c r="C428" s="184" t="s">
        <v>446</v>
      </c>
      <c r="D428" s="199">
        <v>528890</v>
      </c>
      <c r="E428" s="199">
        <v>210600</v>
      </c>
      <c r="F428" s="187">
        <v>0</v>
      </c>
      <c r="G428" s="187">
        <v>0</v>
      </c>
      <c r="H428" s="187">
        <v>54</v>
      </c>
      <c r="I428" s="187">
        <v>51</v>
      </c>
      <c r="J428" s="187">
        <v>39</v>
      </c>
      <c r="K428" s="185">
        <v>361490</v>
      </c>
      <c r="L428" s="185">
        <v>210600</v>
      </c>
      <c r="M428" s="185">
        <v>253490</v>
      </c>
      <c r="N428" s="185">
        <v>210600</v>
      </c>
      <c r="O428" s="185">
        <v>253490</v>
      </c>
      <c r="P428" s="185">
        <v>0</v>
      </c>
      <c r="Q428" s="185">
        <v>253490</v>
      </c>
      <c r="R428" s="185">
        <v>0</v>
      </c>
      <c r="S428" s="185">
        <v>253490</v>
      </c>
      <c r="T428" s="185">
        <v>0</v>
      </c>
    </row>
    <row r="429" spans="1:20" x14ac:dyDescent="0.3">
      <c r="A429" s="182" t="s">
        <v>3342</v>
      </c>
      <c r="B429" s="186" t="s">
        <v>4812</v>
      </c>
      <c r="C429" s="184" t="s">
        <v>193</v>
      </c>
      <c r="D429" s="199">
        <v>343317</v>
      </c>
      <c r="E429" s="199">
        <v>0</v>
      </c>
      <c r="F429" s="187">
        <v>0</v>
      </c>
      <c r="G429" s="187">
        <v>0</v>
      </c>
      <c r="H429" s="187">
        <v>24</v>
      </c>
      <c r="I429" s="187">
        <v>20</v>
      </c>
      <c r="J429" s="187">
        <v>0</v>
      </c>
      <c r="K429" s="185">
        <v>343317</v>
      </c>
      <c r="L429" s="185">
        <v>0</v>
      </c>
      <c r="M429" s="185">
        <v>111626</v>
      </c>
      <c r="N429" s="185">
        <v>0</v>
      </c>
      <c r="O429" s="185">
        <v>111626</v>
      </c>
      <c r="P429" s="185">
        <v>0</v>
      </c>
      <c r="Q429" s="185">
        <v>111626</v>
      </c>
      <c r="R429" s="185">
        <v>0</v>
      </c>
      <c r="S429" s="185">
        <v>111626</v>
      </c>
      <c r="T429" s="185">
        <v>0</v>
      </c>
    </row>
    <row r="430" spans="1:20" x14ac:dyDescent="0.3">
      <c r="A430" s="182" t="s">
        <v>3518</v>
      </c>
      <c r="B430" s="188" t="s">
        <v>4813</v>
      </c>
      <c r="C430" s="184" t="s">
        <v>284</v>
      </c>
      <c r="D430" s="199">
        <v>912600</v>
      </c>
      <c r="E430" s="199">
        <v>637200</v>
      </c>
      <c r="F430" s="187">
        <v>0</v>
      </c>
      <c r="G430" s="187">
        <v>0</v>
      </c>
      <c r="H430" s="187">
        <v>0</v>
      </c>
      <c r="I430" s="187">
        <v>169</v>
      </c>
      <c r="J430" s="187">
        <v>118</v>
      </c>
      <c r="K430" s="185">
        <v>329400</v>
      </c>
      <c r="L430" s="185">
        <v>637200</v>
      </c>
      <c r="M430" s="185">
        <v>0</v>
      </c>
      <c r="N430" s="185">
        <v>637200</v>
      </c>
      <c r="O430" s="185">
        <v>0</v>
      </c>
      <c r="P430" s="185">
        <v>0</v>
      </c>
      <c r="Q430" s="185">
        <v>0</v>
      </c>
      <c r="R430" s="185">
        <v>0</v>
      </c>
      <c r="S430" s="185">
        <v>0</v>
      </c>
      <c r="T430" s="185">
        <v>0</v>
      </c>
    </row>
    <row r="431" spans="1:20" x14ac:dyDescent="0.3">
      <c r="A431" s="182" t="s">
        <v>3986</v>
      </c>
      <c r="B431" s="186" t="s">
        <v>4814</v>
      </c>
      <c r="C431" s="184" t="s">
        <v>491</v>
      </c>
      <c r="D431" s="199">
        <v>520017</v>
      </c>
      <c r="E431" s="199">
        <v>0</v>
      </c>
      <c r="F431" s="187">
        <v>0</v>
      </c>
      <c r="G431" s="187">
        <v>30</v>
      </c>
      <c r="H431" s="187">
        <v>6</v>
      </c>
      <c r="I431" s="187">
        <v>24</v>
      </c>
      <c r="J431" s="187">
        <v>0</v>
      </c>
      <c r="K431" s="185">
        <v>520017</v>
      </c>
      <c r="L431" s="185">
        <v>0</v>
      </c>
      <c r="M431" s="185">
        <v>520017</v>
      </c>
      <c r="N431" s="185">
        <v>0</v>
      </c>
      <c r="O431" s="185">
        <v>520017</v>
      </c>
      <c r="P431" s="185">
        <v>0</v>
      </c>
      <c r="Q431" s="185">
        <v>520017</v>
      </c>
      <c r="R431" s="185">
        <v>0</v>
      </c>
      <c r="S431" s="185">
        <v>520017</v>
      </c>
      <c r="T431" s="185">
        <v>0</v>
      </c>
    </row>
    <row r="432" spans="1:20" x14ac:dyDescent="0.3">
      <c r="A432" s="182" t="s">
        <v>3929</v>
      </c>
      <c r="B432" s="186" t="s">
        <v>4815</v>
      </c>
      <c r="C432" s="184" t="s">
        <v>462</v>
      </c>
      <c r="D432" s="199">
        <v>551880</v>
      </c>
      <c r="E432" s="199">
        <v>0</v>
      </c>
      <c r="F432" s="187">
        <v>0</v>
      </c>
      <c r="G432" s="187">
        <v>0</v>
      </c>
      <c r="H432" s="187">
        <v>57</v>
      </c>
      <c r="I432" s="187">
        <v>32</v>
      </c>
      <c r="J432" s="187">
        <v>0</v>
      </c>
      <c r="K432" s="185">
        <v>551880</v>
      </c>
      <c r="L432" s="185">
        <v>0</v>
      </c>
      <c r="M432" s="185">
        <v>232769</v>
      </c>
      <c r="N432" s="185">
        <v>0</v>
      </c>
      <c r="O432" s="185">
        <v>232769</v>
      </c>
      <c r="P432" s="185">
        <v>0</v>
      </c>
      <c r="Q432" s="185">
        <v>232769</v>
      </c>
      <c r="R432" s="185">
        <v>0</v>
      </c>
      <c r="S432" s="185">
        <v>232769</v>
      </c>
      <c r="T432" s="185">
        <v>0</v>
      </c>
    </row>
    <row r="433" spans="1:20" x14ac:dyDescent="0.3">
      <c r="A433" s="182" t="s">
        <v>3062</v>
      </c>
      <c r="B433" s="186" t="s">
        <v>4816</v>
      </c>
      <c r="C433" s="184" t="s">
        <v>52</v>
      </c>
      <c r="D433" s="199">
        <v>477387</v>
      </c>
      <c r="E433" s="199">
        <v>0</v>
      </c>
      <c r="F433" s="187">
        <v>0</v>
      </c>
      <c r="G433" s="187">
        <v>0</v>
      </c>
      <c r="H433" s="187">
        <v>136</v>
      </c>
      <c r="I433" s="187">
        <v>0</v>
      </c>
      <c r="J433" s="187">
        <v>0</v>
      </c>
      <c r="K433" s="185">
        <v>477387</v>
      </c>
      <c r="L433" s="185">
        <v>0</v>
      </c>
      <c r="M433" s="185">
        <v>477387</v>
      </c>
      <c r="N433" s="185">
        <v>0</v>
      </c>
      <c r="O433" s="185">
        <v>477387</v>
      </c>
      <c r="P433" s="185">
        <v>0</v>
      </c>
      <c r="Q433" s="185">
        <v>477387</v>
      </c>
      <c r="R433" s="185">
        <v>0</v>
      </c>
      <c r="S433" s="185">
        <v>477387</v>
      </c>
      <c r="T433" s="185">
        <v>0</v>
      </c>
    </row>
    <row r="434" spans="1:20" x14ac:dyDescent="0.3">
      <c r="A434" s="182" t="s">
        <v>3447</v>
      </c>
      <c r="B434" s="186" t="s">
        <v>4817</v>
      </c>
      <c r="C434" s="184" t="s">
        <v>247</v>
      </c>
      <c r="D434" s="199">
        <v>545430</v>
      </c>
      <c r="E434" s="199">
        <v>0</v>
      </c>
      <c r="F434" s="187">
        <v>0</v>
      </c>
      <c r="G434" s="187">
        <v>0</v>
      </c>
      <c r="H434" s="187">
        <v>72</v>
      </c>
      <c r="I434" s="187">
        <v>35</v>
      </c>
      <c r="J434" s="187">
        <v>0</v>
      </c>
      <c r="K434" s="185">
        <v>545430</v>
      </c>
      <c r="L434" s="185">
        <v>0</v>
      </c>
      <c r="M434" s="185">
        <v>274186</v>
      </c>
      <c r="N434" s="185">
        <v>0</v>
      </c>
      <c r="O434" s="185">
        <v>274186</v>
      </c>
      <c r="P434" s="185">
        <v>0</v>
      </c>
      <c r="Q434" s="185">
        <v>274186</v>
      </c>
      <c r="R434" s="185">
        <v>0</v>
      </c>
      <c r="S434" s="185">
        <v>274186</v>
      </c>
      <c r="T434" s="185">
        <v>0</v>
      </c>
    </row>
    <row r="435" spans="1:20" x14ac:dyDescent="0.3">
      <c r="A435" s="182" t="s">
        <v>3843</v>
      </c>
      <c r="B435" s="186" t="s">
        <v>4818</v>
      </c>
      <c r="C435" s="184" t="s">
        <v>419</v>
      </c>
      <c r="D435" s="199">
        <v>391200</v>
      </c>
      <c r="E435" s="199">
        <v>0</v>
      </c>
      <c r="F435" s="187">
        <v>0</v>
      </c>
      <c r="G435" s="187">
        <v>0</v>
      </c>
      <c r="H435" s="187">
        <v>95</v>
      </c>
      <c r="I435" s="187">
        <v>20</v>
      </c>
      <c r="J435" s="187">
        <v>0</v>
      </c>
      <c r="K435" s="185">
        <v>391200</v>
      </c>
      <c r="L435" s="185">
        <v>0</v>
      </c>
      <c r="M435" s="185">
        <v>275283</v>
      </c>
      <c r="N435" s="185">
        <v>0</v>
      </c>
      <c r="O435" s="185">
        <v>275283</v>
      </c>
      <c r="P435" s="185">
        <v>0</v>
      </c>
      <c r="Q435" s="185">
        <v>275283</v>
      </c>
      <c r="R435" s="185">
        <v>0</v>
      </c>
      <c r="S435" s="185">
        <v>275283</v>
      </c>
      <c r="T435" s="185">
        <v>0</v>
      </c>
    </row>
    <row r="436" spans="1:20" x14ac:dyDescent="0.3">
      <c r="A436" s="182" t="s">
        <v>3743</v>
      </c>
      <c r="B436" s="186" t="s">
        <v>4819</v>
      </c>
      <c r="C436" s="184" t="s">
        <v>367</v>
      </c>
      <c r="D436" s="199">
        <v>244148</v>
      </c>
      <c r="E436" s="199">
        <v>0</v>
      </c>
      <c r="F436" s="187">
        <v>0</v>
      </c>
      <c r="G436" s="187">
        <v>0</v>
      </c>
      <c r="H436" s="187">
        <v>36</v>
      </c>
      <c r="I436" s="187">
        <v>20</v>
      </c>
      <c r="J436" s="187">
        <v>0</v>
      </c>
      <c r="K436" s="185">
        <v>244148</v>
      </c>
      <c r="L436" s="185">
        <v>0</v>
      </c>
      <c r="M436" s="185">
        <v>105552</v>
      </c>
      <c r="N436" s="185">
        <v>0</v>
      </c>
      <c r="O436" s="185">
        <v>105552</v>
      </c>
      <c r="P436" s="185">
        <v>0</v>
      </c>
      <c r="Q436" s="185">
        <v>105552</v>
      </c>
      <c r="R436" s="185">
        <v>0</v>
      </c>
      <c r="S436" s="185">
        <v>105552</v>
      </c>
      <c r="T436" s="185">
        <v>0</v>
      </c>
    </row>
    <row r="437" spans="1:20" x14ac:dyDescent="0.3">
      <c r="A437" s="182" t="s">
        <v>4205</v>
      </c>
      <c r="B437" s="186" t="s">
        <v>4820</v>
      </c>
      <c r="C437" s="184" t="s">
        <v>600</v>
      </c>
      <c r="D437" s="199">
        <v>258032</v>
      </c>
      <c r="E437" s="199">
        <v>0</v>
      </c>
      <c r="F437" s="187">
        <v>0</v>
      </c>
      <c r="G437" s="187">
        <v>0</v>
      </c>
      <c r="H437" s="187">
        <v>23</v>
      </c>
      <c r="I437" s="187">
        <v>0</v>
      </c>
      <c r="J437" s="187">
        <v>0</v>
      </c>
      <c r="K437" s="185">
        <v>258032</v>
      </c>
      <c r="L437" s="185">
        <v>0</v>
      </c>
      <c r="M437" s="185">
        <v>258032</v>
      </c>
      <c r="N437" s="185">
        <v>0</v>
      </c>
      <c r="O437" s="185">
        <v>258032</v>
      </c>
      <c r="P437" s="185">
        <v>0</v>
      </c>
      <c r="Q437" s="185">
        <v>258032</v>
      </c>
      <c r="R437" s="185">
        <v>0</v>
      </c>
      <c r="S437" s="185">
        <v>258032</v>
      </c>
      <c r="T437" s="185">
        <v>0</v>
      </c>
    </row>
    <row r="438" spans="1:20" x14ac:dyDescent="0.3">
      <c r="A438" s="182" t="s">
        <v>3495</v>
      </c>
      <c r="B438" s="186" t="s">
        <v>4821</v>
      </c>
      <c r="C438" s="184" t="s">
        <v>272</v>
      </c>
      <c r="D438" s="199">
        <v>398255</v>
      </c>
      <c r="E438" s="199">
        <v>0</v>
      </c>
      <c r="F438" s="187">
        <v>0</v>
      </c>
      <c r="G438" s="187">
        <v>0</v>
      </c>
      <c r="H438" s="187">
        <v>26</v>
      </c>
      <c r="I438" s="187">
        <v>20</v>
      </c>
      <c r="J438" s="187">
        <v>0</v>
      </c>
      <c r="K438" s="185">
        <v>137627</v>
      </c>
      <c r="L438" s="185">
        <v>0</v>
      </c>
      <c r="M438" s="185">
        <v>137627</v>
      </c>
      <c r="N438" s="185">
        <v>0</v>
      </c>
      <c r="O438" s="185">
        <v>137627</v>
      </c>
      <c r="P438" s="185">
        <v>0</v>
      </c>
      <c r="Q438" s="185">
        <v>137627</v>
      </c>
      <c r="R438" s="185">
        <v>0</v>
      </c>
      <c r="S438" s="185">
        <v>137627</v>
      </c>
      <c r="T438" s="185">
        <v>0</v>
      </c>
    </row>
    <row r="439" spans="1:20" x14ac:dyDescent="0.3">
      <c r="A439" s="182" t="s">
        <v>3281</v>
      </c>
      <c r="B439" s="188" t="s">
        <v>4822</v>
      </c>
      <c r="C439" s="184" t="s">
        <v>162</v>
      </c>
      <c r="D439" s="199">
        <v>815400</v>
      </c>
      <c r="E439" s="199">
        <v>642600</v>
      </c>
      <c r="F439" s="187">
        <v>0</v>
      </c>
      <c r="G439" s="187">
        <v>0</v>
      </c>
      <c r="H439" s="187">
        <v>100</v>
      </c>
      <c r="I439" s="187">
        <v>101</v>
      </c>
      <c r="J439" s="187">
        <v>119</v>
      </c>
      <c r="K439" s="185">
        <v>405000</v>
      </c>
      <c r="L439" s="185">
        <v>642600</v>
      </c>
      <c r="M439" s="185">
        <v>270000</v>
      </c>
      <c r="N439" s="185">
        <v>642600</v>
      </c>
      <c r="O439" s="185">
        <v>270000</v>
      </c>
      <c r="P439" s="185">
        <v>0</v>
      </c>
      <c r="Q439" s="185">
        <v>270000</v>
      </c>
      <c r="R439" s="185">
        <v>0</v>
      </c>
      <c r="S439" s="185">
        <v>270000</v>
      </c>
      <c r="T439" s="185">
        <v>0</v>
      </c>
    </row>
    <row r="440" spans="1:20" x14ac:dyDescent="0.3">
      <c r="A440" s="182" t="s">
        <v>3716</v>
      </c>
      <c r="B440" s="188" t="s">
        <v>4823</v>
      </c>
      <c r="C440" s="184" t="s">
        <v>353</v>
      </c>
      <c r="D440" s="199">
        <v>64872</v>
      </c>
      <c r="E440" s="199">
        <v>144160</v>
      </c>
      <c r="F440" s="187">
        <v>0</v>
      </c>
      <c r="G440" s="187">
        <v>0</v>
      </c>
      <c r="H440" s="187">
        <v>18</v>
      </c>
      <c r="I440" s="187">
        <v>0</v>
      </c>
      <c r="J440" s="187">
        <v>20</v>
      </c>
      <c r="K440" s="185">
        <v>64872</v>
      </c>
      <c r="L440" s="185">
        <v>144160</v>
      </c>
      <c r="M440" s="185">
        <v>64872</v>
      </c>
      <c r="N440" s="185">
        <v>144160</v>
      </c>
      <c r="O440" s="185">
        <v>64872</v>
      </c>
      <c r="P440" s="185">
        <v>0</v>
      </c>
      <c r="Q440" s="185">
        <v>64872</v>
      </c>
      <c r="R440" s="185">
        <v>0</v>
      </c>
      <c r="S440" s="185">
        <v>64872</v>
      </c>
      <c r="T440" s="185">
        <v>0</v>
      </c>
    </row>
    <row r="441" spans="1:20" x14ac:dyDescent="0.3">
      <c r="A441" s="182" t="s">
        <v>4337</v>
      </c>
      <c r="B441" s="186" t="s">
        <v>4824</v>
      </c>
      <c r="C441" s="184" t="s">
        <v>661</v>
      </c>
      <c r="D441" s="199">
        <v>3711410</v>
      </c>
      <c r="E441" s="199">
        <v>0</v>
      </c>
      <c r="F441" s="187">
        <v>0</v>
      </c>
      <c r="G441" s="187">
        <v>0</v>
      </c>
      <c r="H441" s="187">
        <v>277</v>
      </c>
      <c r="I441" s="187">
        <v>0</v>
      </c>
      <c r="J441" s="187">
        <v>0</v>
      </c>
      <c r="K441" s="185">
        <v>2991410</v>
      </c>
      <c r="L441" s="185">
        <v>0</v>
      </c>
      <c r="M441" s="185">
        <v>2991410</v>
      </c>
      <c r="N441" s="185">
        <v>0</v>
      </c>
      <c r="O441" s="185">
        <v>2991410</v>
      </c>
      <c r="P441" s="185">
        <v>0</v>
      </c>
      <c r="Q441" s="185">
        <v>2991410</v>
      </c>
      <c r="R441" s="185">
        <v>0</v>
      </c>
      <c r="S441" s="185">
        <v>2991410</v>
      </c>
      <c r="T441" s="185">
        <v>0</v>
      </c>
    </row>
    <row r="442" spans="1:20" x14ac:dyDescent="0.3">
      <c r="A442" s="182" t="s">
        <v>3823</v>
      </c>
      <c r="B442" s="188" t="s">
        <v>4825</v>
      </c>
      <c r="C442" s="184" t="s">
        <v>409</v>
      </c>
      <c r="D442" s="199">
        <v>846819</v>
      </c>
      <c r="E442" s="199">
        <v>584452</v>
      </c>
      <c r="F442" s="187">
        <v>0</v>
      </c>
      <c r="G442" s="187">
        <v>0</v>
      </c>
      <c r="H442" s="187">
        <v>105</v>
      </c>
      <c r="I442" s="187">
        <v>57</v>
      </c>
      <c r="J442" s="187">
        <v>74</v>
      </c>
      <c r="K442" s="185">
        <v>495891</v>
      </c>
      <c r="L442" s="185">
        <v>584452</v>
      </c>
      <c r="M442" s="185">
        <v>495891</v>
      </c>
      <c r="N442" s="185">
        <v>584452</v>
      </c>
      <c r="O442" s="185">
        <v>495891</v>
      </c>
      <c r="P442" s="185">
        <v>0</v>
      </c>
      <c r="Q442" s="185">
        <v>495891</v>
      </c>
      <c r="R442" s="185">
        <v>0</v>
      </c>
      <c r="S442" s="185">
        <v>495891</v>
      </c>
      <c r="T442" s="185">
        <v>0</v>
      </c>
    </row>
    <row r="443" spans="1:20" x14ac:dyDescent="0.3">
      <c r="A443" s="182" t="s">
        <v>3845</v>
      </c>
      <c r="B443" s="188" t="s">
        <v>4826</v>
      </c>
      <c r="C443" s="184" t="s">
        <v>420</v>
      </c>
      <c r="D443" s="199">
        <v>395820</v>
      </c>
      <c r="E443" s="199">
        <v>187200</v>
      </c>
      <c r="F443" s="187">
        <v>0</v>
      </c>
      <c r="G443" s="187">
        <v>0</v>
      </c>
      <c r="H443" s="187">
        <v>0</v>
      </c>
      <c r="I443" s="187">
        <v>40</v>
      </c>
      <c r="J443" s="187">
        <v>20</v>
      </c>
      <c r="K443" s="185">
        <v>194142</v>
      </c>
      <c r="L443" s="185">
        <v>187200</v>
      </c>
      <c r="M443" s="185">
        <v>0</v>
      </c>
      <c r="N443" s="185">
        <v>187200</v>
      </c>
      <c r="O443" s="185">
        <v>0</v>
      </c>
      <c r="P443" s="185">
        <v>0</v>
      </c>
      <c r="Q443" s="185">
        <v>0</v>
      </c>
      <c r="R443" s="185">
        <v>0</v>
      </c>
      <c r="S443" s="185">
        <v>0</v>
      </c>
      <c r="T443" s="185">
        <v>0</v>
      </c>
    </row>
    <row r="444" spans="1:20" x14ac:dyDescent="0.3">
      <c r="A444" s="182" t="s">
        <v>4176</v>
      </c>
      <c r="B444" s="186" t="s">
        <v>4827</v>
      </c>
      <c r="C444" s="184" t="s">
        <v>586</v>
      </c>
      <c r="D444" s="199">
        <v>433205</v>
      </c>
      <c r="E444" s="199">
        <v>0</v>
      </c>
      <c r="F444" s="187">
        <v>0</v>
      </c>
      <c r="G444" s="187">
        <v>0</v>
      </c>
      <c r="H444" s="187">
        <v>82</v>
      </c>
      <c r="I444" s="187">
        <v>20</v>
      </c>
      <c r="J444" s="187">
        <v>0</v>
      </c>
      <c r="K444" s="185">
        <v>433205</v>
      </c>
      <c r="L444" s="185">
        <v>0</v>
      </c>
      <c r="M444" s="185">
        <v>274560</v>
      </c>
      <c r="N444" s="185">
        <v>0</v>
      </c>
      <c r="O444" s="185">
        <v>274560</v>
      </c>
      <c r="P444" s="185">
        <v>0</v>
      </c>
      <c r="Q444" s="185">
        <v>274560</v>
      </c>
      <c r="R444" s="185">
        <v>0</v>
      </c>
      <c r="S444" s="185">
        <v>274560</v>
      </c>
      <c r="T444" s="185">
        <v>0</v>
      </c>
    </row>
    <row r="445" spans="1:20" x14ac:dyDescent="0.3">
      <c r="A445" s="182" t="s">
        <v>3143</v>
      </c>
      <c r="B445" s="186" t="s">
        <v>4828</v>
      </c>
      <c r="C445" s="184" t="s">
        <v>92</v>
      </c>
      <c r="D445" s="199">
        <v>136589</v>
      </c>
      <c r="E445" s="199">
        <v>0</v>
      </c>
      <c r="F445" s="187">
        <v>0</v>
      </c>
      <c r="G445" s="187">
        <v>0</v>
      </c>
      <c r="H445" s="187">
        <v>28</v>
      </c>
      <c r="I445" s="187">
        <v>0</v>
      </c>
      <c r="J445" s="187">
        <v>0</v>
      </c>
      <c r="K445" s="185">
        <v>136589</v>
      </c>
      <c r="L445" s="185">
        <v>0</v>
      </c>
      <c r="M445" s="185">
        <v>136589</v>
      </c>
      <c r="N445" s="185">
        <v>0</v>
      </c>
      <c r="O445" s="185">
        <v>136589</v>
      </c>
      <c r="P445" s="185">
        <v>0</v>
      </c>
      <c r="Q445" s="185">
        <v>136589</v>
      </c>
      <c r="R445" s="185">
        <v>0</v>
      </c>
      <c r="S445" s="185">
        <v>136589</v>
      </c>
      <c r="T445" s="185">
        <v>0</v>
      </c>
    </row>
    <row r="446" spans="1:20" x14ac:dyDescent="0.3">
      <c r="A446" s="182" t="s">
        <v>3592</v>
      </c>
      <c r="B446" s="186" t="s">
        <v>4829</v>
      </c>
      <c r="C446" s="184" t="s">
        <v>322</v>
      </c>
      <c r="D446" s="199">
        <v>361240</v>
      </c>
      <c r="E446" s="199">
        <v>0</v>
      </c>
      <c r="F446" s="187">
        <v>0</v>
      </c>
      <c r="G446" s="187">
        <v>0</v>
      </c>
      <c r="H446" s="187">
        <v>29</v>
      </c>
      <c r="I446" s="187">
        <v>52</v>
      </c>
      <c r="J446" s="187">
        <v>0</v>
      </c>
      <c r="K446" s="185">
        <v>361240</v>
      </c>
      <c r="L446" s="185">
        <v>0</v>
      </c>
      <c r="M446" s="185">
        <v>80440</v>
      </c>
      <c r="N446" s="185">
        <v>0</v>
      </c>
      <c r="O446" s="185">
        <v>80440</v>
      </c>
      <c r="P446" s="185">
        <v>0</v>
      </c>
      <c r="Q446" s="185">
        <v>80440</v>
      </c>
      <c r="R446" s="185">
        <v>0</v>
      </c>
      <c r="S446" s="185">
        <v>80440</v>
      </c>
      <c r="T446" s="185">
        <v>0</v>
      </c>
    </row>
    <row r="447" spans="1:20" x14ac:dyDescent="0.3">
      <c r="A447" s="182" t="s">
        <v>4145</v>
      </c>
      <c r="B447" s="188" t="s">
        <v>4830</v>
      </c>
      <c r="C447" s="189" t="s">
        <v>570</v>
      </c>
      <c r="D447" s="199">
        <v>108000</v>
      </c>
      <c r="E447" s="199">
        <v>0</v>
      </c>
      <c r="F447" s="187">
        <v>0</v>
      </c>
      <c r="G447" s="187">
        <v>0</v>
      </c>
      <c r="H447" s="187">
        <v>0</v>
      </c>
      <c r="I447" s="187">
        <v>20</v>
      </c>
      <c r="J447" s="187">
        <v>0</v>
      </c>
      <c r="K447" s="185">
        <v>108000</v>
      </c>
      <c r="L447" s="185">
        <v>0</v>
      </c>
      <c r="M447" s="185">
        <v>0</v>
      </c>
      <c r="N447" s="185">
        <v>0</v>
      </c>
      <c r="O447" s="185">
        <v>0</v>
      </c>
      <c r="P447" s="185">
        <v>0</v>
      </c>
      <c r="Q447" s="185">
        <v>0</v>
      </c>
      <c r="R447" s="185">
        <v>0</v>
      </c>
      <c r="S447" s="185">
        <v>0</v>
      </c>
      <c r="T447" s="185">
        <v>0</v>
      </c>
    </row>
    <row r="448" spans="1:20" x14ac:dyDescent="0.3">
      <c r="A448" s="182" t="s">
        <v>4261</v>
      </c>
      <c r="B448" s="186" t="s">
        <v>4831</v>
      </c>
      <c r="C448" s="184" t="s">
        <v>629</v>
      </c>
      <c r="D448" s="199">
        <v>483746</v>
      </c>
      <c r="E448" s="199">
        <v>0</v>
      </c>
      <c r="F448" s="187">
        <v>0</v>
      </c>
      <c r="G448" s="187">
        <v>0</v>
      </c>
      <c r="H448" s="187">
        <v>53</v>
      </c>
      <c r="I448" s="187">
        <v>37</v>
      </c>
      <c r="J448" s="187">
        <v>0</v>
      </c>
      <c r="K448" s="185">
        <v>483746</v>
      </c>
      <c r="L448" s="185">
        <v>0</v>
      </c>
      <c r="M448" s="185">
        <v>180086</v>
      </c>
      <c r="N448" s="185">
        <v>0</v>
      </c>
      <c r="O448" s="185">
        <v>180086</v>
      </c>
      <c r="P448" s="185">
        <v>0</v>
      </c>
      <c r="Q448" s="185">
        <v>180086</v>
      </c>
      <c r="R448" s="185">
        <v>0</v>
      </c>
      <c r="S448" s="185">
        <v>180086</v>
      </c>
      <c r="T448" s="185">
        <v>0</v>
      </c>
    </row>
    <row r="449" spans="1:20" x14ac:dyDescent="0.3">
      <c r="A449" s="182" t="s">
        <v>3112</v>
      </c>
      <c r="B449" s="186" t="s">
        <v>4832</v>
      </c>
      <c r="C449" s="184" t="s">
        <v>76</v>
      </c>
      <c r="D449" s="199">
        <v>232315</v>
      </c>
      <c r="E449" s="199">
        <v>0</v>
      </c>
      <c r="F449" s="187">
        <v>0</v>
      </c>
      <c r="G449" s="187">
        <v>0</v>
      </c>
      <c r="H449" s="187">
        <v>16</v>
      </c>
      <c r="I449" s="187">
        <v>0</v>
      </c>
      <c r="J449" s="187">
        <v>0</v>
      </c>
      <c r="K449" s="185">
        <v>77100</v>
      </c>
      <c r="L449" s="185">
        <v>0</v>
      </c>
      <c r="M449" s="185">
        <v>77100</v>
      </c>
      <c r="N449" s="185">
        <v>0</v>
      </c>
      <c r="O449" s="185">
        <v>77100</v>
      </c>
      <c r="P449" s="185">
        <v>0</v>
      </c>
      <c r="Q449" s="185">
        <v>77100</v>
      </c>
      <c r="R449" s="185">
        <v>0</v>
      </c>
      <c r="S449" s="185">
        <v>77100</v>
      </c>
      <c r="T449" s="185">
        <v>0</v>
      </c>
    </row>
    <row r="450" spans="1:20" x14ac:dyDescent="0.3">
      <c r="A450" s="182" t="s">
        <v>3933</v>
      </c>
      <c r="B450" s="186" t="s">
        <v>4833</v>
      </c>
      <c r="C450" s="184" t="s">
        <v>464</v>
      </c>
      <c r="D450" s="199">
        <v>82911</v>
      </c>
      <c r="E450" s="199">
        <v>0</v>
      </c>
      <c r="F450" s="187">
        <v>0</v>
      </c>
      <c r="G450" s="187">
        <v>0</v>
      </c>
      <c r="H450" s="187">
        <v>20</v>
      </c>
      <c r="I450" s="187">
        <v>0</v>
      </c>
      <c r="J450" s="187">
        <v>0</v>
      </c>
      <c r="K450" s="185">
        <v>82911</v>
      </c>
      <c r="L450" s="185">
        <v>0</v>
      </c>
      <c r="M450" s="185">
        <v>82911</v>
      </c>
      <c r="N450" s="185">
        <v>0</v>
      </c>
      <c r="O450" s="185">
        <v>82911</v>
      </c>
      <c r="P450" s="185">
        <v>0</v>
      </c>
      <c r="Q450" s="185">
        <v>82911</v>
      </c>
      <c r="R450" s="185">
        <v>0</v>
      </c>
      <c r="S450" s="185">
        <v>82911</v>
      </c>
      <c r="T450" s="185">
        <v>0</v>
      </c>
    </row>
    <row r="451" spans="1:20" x14ac:dyDescent="0.3">
      <c r="A451" s="182" t="s">
        <v>4054</v>
      </c>
      <c r="B451" s="186" t="s">
        <v>4834</v>
      </c>
      <c r="C451" s="184" t="s">
        <v>527</v>
      </c>
      <c r="D451" s="199">
        <v>2225257</v>
      </c>
      <c r="E451" s="199">
        <v>0</v>
      </c>
      <c r="F451" s="187">
        <v>0</v>
      </c>
      <c r="G451" s="187">
        <v>0</v>
      </c>
      <c r="H451" s="187">
        <v>204</v>
      </c>
      <c r="I451" s="187">
        <v>194</v>
      </c>
      <c r="J451" s="187">
        <v>0</v>
      </c>
      <c r="K451" s="185">
        <v>1715245</v>
      </c>
      <c r="L451" s="185">
        <v>0</v>
      </c>
      <c r="M451" s="185">
        <v>646790</v>
      </c>
      <c r="N451" s="185">
        <v>0</v>
      </c>
      <c r="O451" s="185">
        <v>646790</v>
      </c>
      <c r="P451" s="185">
        <v>0</v>
      </c>
      <c r="Q451" s="185">
        <v>646790</v>
      </c>
      <c r="R451" s="185">
        <v>0</v>
      </c>
      <c r="S451" s="185">
        <v>646790</v>
      </c>
      <c r="T451" s="185">
        <v>0</v>
      </c>
    </row>
    <row r="452" spans="1:20" x14ac:dyDescent="0.3">
      <c r="A452" s="182" t="s">
        <v>3344</v>
      </c>
      <c r="B452" s="186" t="s">
        <v>4835</v>
      </c>
      <c r="C452" s="184" t="s">
        <v>194</v>
      </c>
      <c r="D452" s="199">
        <v>292448</v>
      </c>
      <c r="E452" s="199">
        <v>0</v>
      </c>
      <c r="F452" s="187">
        <v>0</v>
      </c>
      <c r="G452" s="187">
        <v>0</v>
      </c>
      <c r="H452" s="187">
        <v>22</v>
      </c>
      <c r="I452" s="187">
        <v>20</v>
      </c>
      <c r="J452" s="187">
        <v>0</v>
      </c>
      <c r="K452" s="185">
        <v>292448</v>
      </c>
      <c r="L452" s="185">
        <v>0</v>
      </c>
      <c r="M452" s="185">
        <v>96617</v>
      </c>
      <c r="N452" s="185">
        <v>0</v>
      </c>
      <c r="O452" s="185">
        <v>96617</v>
      </c>
      <c r="P452" s="185">
        <v>0</v>
      </c>
      <c r="Q452" s="185">
        <v>96617</v>
      </c>
      <c r="R452" s="185">
        <v>0</v>
      </c>
      <c r="S452" s="185">
        <v>96617</v>
      </c>
      <c r="T452" s="185">
        <v>0</v>
      </c>
    </row>
    <row r="453" spans="1:20" x14ac:dyDescent="0.3">
      <c r="A453" s="182" t="s">
        <v>3216</v>
      </c>
      <c r="B453" s="188" t="s">
        <v>4836</v>
      </c>
      <c r="C453" s="184" t="s">
        <v>129</v>
      </c>
      <c r="D453" s="199">
        <v>216000</v>
      </c>
      <c r="E453" s="199">
        <v>129600</v>
      </c>
      <c r="F453" s="187">
        <v>0</v>
      </c>
      <c r="G453" s="187">
        <v>0</v>
      </c>
      <c r="H453" s="187">
        <v>0</v>
      </c>
      <c r="I453" s="187">
        <v>40</v>
      </c>
      <c r="J453" s="187">
        <v>24</v>
      </c>
      <c r="K453" s="185">
        <v>108000</v>
      </c>
      <c r="L453" s="185">
        <v>129600</v>
      </c>
      <c r="M453" s="185">
        <v>0</v>
      </c>
      <c r="N453" s="185">
        <v>129600</v>
      </c>
      <c r="O453" s="185">
        <v>0</v>
      </c>
      <c r="P453" s="185">
        <v>0</v>
      </c>
      <c r="Q453" s="185">
        <v>0</v>
      </c>
      <c r="R453" s="185">
        <v>0</v>
      </c>
      <c r="S453" s="185">
        <v>0</v>
      </c>
      <c r="T453" s="185">
        <v>0</v>
      </c>
    </row>
    <row r="454" spans="1:20" x14ac:dyDescent="0.3">
      <c r="A454" s="182" t="s">
        <v>3899</v>
      </c>
      <c r="B454" s="188" t="s">
        <v>4837</v>
      </c>
      <c r="C454" s="184" t="s">
        <v>447</v>
      </c>
      <c r="D454" s="199">
        <v>293485</v>
      </c>
      <c r="E454" s="199">
        <v>297000</v>
      </c>
      <c r="F454" s="187">
        <v>0</v>
      </c>
      <c r="G454" s="187">
        <v>0</v>
      </c>
      <c r="H454" s="187">
        <v>28</v>
      </c>
      <c r="I454" s="187">
        <v>40</v>
      </c>
      <c r="J454" s="187">
        <v>55</v>
      </c>
      <c r="K454" s="185">
        <v>185485</v>
      </c>
      <c r="L454" s="185">
        <v>297000</v>
      </c>
      <c r="M454" s="185">
        <v>77485</v>
      </c>
      <c r="N454" s="185">
        <v>297000</v>
      </c>
      <c r="O454" s="185">
        <v>77485</v>
      </c>
      <c r="P454" s="185">
        <v>0</v>
      </c>
      <c r="Q454" s="185">
        <v>77485</v>
      </c>
      <c r="R454" s="185">
        <v>0</v>
      </c>
      <c r="S454" s="185">
        <v>77485</v>
      </c>
      <c r="T454" s="185">
        <v>0</v>
      </c>
    </row>
    <row r="455" spans="1:20" x14ac:dyDescent="0.3">
      <c r="A455" s="182" t="s">
        <v>4341</v>
      </c>
      <c r="B455" s="186" t="s">
        <v>4838</v>
      </c>
      <c r="C455" s="184" t="s">
        <v>663</v>
      </c>
      <c r="D455" s="199">
        <v>1823710.82</v>
      </c>
      <c r="E455" s="199">
        <v>0</v>
      </c>
      <c r="F455" s="187">
        <v>0</v>
      </c>
      <c r="G455" s="187">
        <v>0</v>
      </c>
      <c r="H455" s="187">
        <v>68</v>
      </c>
      <c r="I455" s="187">
        <v>84</v>
      </c>
      <c r="J455" s="187">
        <v>0</v>
      </c>
      <c r="K455" s="185">
        <v>764610</v>
      </c>
      <c r="L455" s="185">
        <v>0</v>
      </c>
      <c r="M455" s="185">
        <v>764610</v>
      </c>
      <c r="N455" s="185">
        <v>0</v>
      </c>
      <c r="O455" s="185">
        <v>764610</v>
      </c>
      <c r="P455" s="185">
        <v>0</v>
      </c>
      <c r="Q455" s="185">
        <v>764610</v>
      </c>
      <c r="R455" s="185">
        <v>0</v>
      </c>
      <c r="S455" s="185">
        <v>764610</v>
      </c>
      <c r="T455" s="185">
        <v>0</v>
      </c>
    </row>
    <row r="456" spans="1:20" x14ac:dyDescent="0.3">
      <c r="A456" s="182" t="s">
        <v>4343</v>
      </c>
      <c r="B456" s="188" t="s">
        <v>4839</v>
      </c>
      <c r="C456" s="184" t="s">
        <v>664</v>
      </c>
      <c r="D456" s="199">
        <v>432000</v>
      </c>
      <c r="E456" s="199">
        <v>329400</v>
      </c>
      <c r="F456" s="187">
        <v>0</v>
      </c>
      <c r="G456" s="187">
        <v>0</v>
      </c>
      <c r="H456" s="187">
        <v>0</v>
      </c>
      <c r="I456" s="187">
        <v>80</v>
      </c>
      <c r="J456" s="187">
        <v>61</v>
      </c>
      <c r="K456" s="185">
        <v>140400</v>
      </c>
      <c r="L456" s="185">
        <v>329400</v>
      </c>
      <c r="M456" s="185">
        <v>0</v>
      </c>
      <c r="N456" s="185">
        <v>329400</v>
      </c>
      <c r="O456" s="185">
        <v>0</v>
      </c>
      <c r="P456" s="185">
        <v>0</v>
      </c>
      <c r="Q456" s="185">
        <v>0</v>
      </c>
      <c r="R456" s="185">
        <v>0</v>
      </c>
      <c r="S456" s="185">
        <v>0</v>
      </c>
      <c r="T456" s="185">
        <v>0</v>
      </c>
    </row>
    <row r="457" spans="1:20" x14ac:dyDescent="0.3">
      <c r="A457" s="182" t="s">
        <v>3346</v>
      </c>
      <c r="B457" s="186" t="s">
        <v>4840</v>
      </c>
      <c r="C457" s="184" t="s">
        <v>195</v>
      </c>
      <c r="D457" s="199">
        <v>502995.77999999997</v>
      </c>
      <c r="E457" s="199">
        <v>0</v>
      </c>
      <c r="F457" s="187">
        <v>0</v>
      </c>
      <c r="G457" s="187">
        <v>0</v>
      </c>
      <c r="H457" s="187">
        <v>53</v>
      </c>
      <c r="I457" s="187">
        <v>0</v>
      </c>
      <c r="J457" s="187">
        <v>0</v>
      </c>
      <c r="K457" s="185">
        <v>195381</v>
      </c>
      <c r="L457" s="185">
        <v>0</v>
      </c>
      <c r="M457" s="185">
        <v>195381</v>
      </c>
      <c r="N457" s="185">
        <v>0</v>
      </c>
      <c r="O457" s="185">
        <v>195381</v>
      </c>
      <c r="P457" s="185">
        <v>0</v>
      </c>
      <c r="Q457" s="185">
        <v>195381</v>
      </c>
      <c r="R457" s="185">
        <v>0</v>
      </c>
      <c r="S457" s="185">
        <v>195381</v>
      </c>
      <c r="T457" s="185">
        <v>0</v>
      </c>
    </row>
    <row r="458" spans="1:20" x14ac:dyDescent="0.3">
      <c r="A458" s="182" t="s">
        <v>3469</v>
      </c>
      <c r="B458" s="188" t="s">
        <v>4841</v>
      </c>
      <c r="C458" s="184" t="s">
        <v>258</v>
      </c>
      <c r="D458" s="199">
        <v>993600</v>
      </c>
      <c r="E458" s="199">
        <v>626400</v>
      </c>
      <c r="F458" s="187">
        <v>0</v>
      </c>
      <c r="G458" s="187">
        <v>0</v>
      </c>
      <c r="H458" s="187">
        <v>0</v>
      </c>
      <c r="I458" s="187">
        <v>184</v>
      </c>
      <c r="J458" s="187">
        <v>116</v>
      </c>
      <c r="K458" s="185">
        <v>410400</v>
      </c>
      <c r="L458" s="185">
        <v>626400</v>
      </c>
      <c r="M458" s="185">
        <v>0</v>
      </c>
      <c r="N458" s="185">
        <v>626400</v>
      </c>
      <c r="O458" s="185">
        <v>0</v>
      </c>
      <c r="P458" s="185">
        <v>0</v>
      </c>
      <c r="Q458" s="185">
        <v>0</v>
      </c>
      <c r="R458" s="185">
        <v>0</v>
      </c>
      <c r="S458" s="185">
        <v>0</v>
      </c>
      <c r="T458" s="185">
        <v>0</v>
      </c>
    </row>
    <row r="459" spans="1:20" x14ac:dyDescent="0.3">
      <c r="A459" s="182" t="s">
        <v>4375</v>
      </c>
      <c r="B459" s="186" t="s">
        <v>4842</v>
      </c>
      <c r="C459" s="184" t="s">
        <v>680</v>
      </c>
      <c r="D459" s="199">
        <v>551445</v>
      </c>
      <c r="E459" s="199">
        <v>0</v>
      </c>
      <c r="F459" s="187">
        <v>0</v>
      </c>
      <c r="G459" s="187">
        <v>40</v>
      </c>
      <c r="H459" s="187">
        <v>63</v>
      </c>
      <c r="I459" s="187">
        <v>20</v>
      </c>
      <c r="J459" s="187">
        <v>0</v>
      </c>
      <c r="K459" s="185">
        <v>551445</v>
      </c>
      <c r="L459" s="185">
        <v>0</v>
      </c>
      <c r="M459" s="185">
        <v>443445</v>
      </c>
      <c r="N459" s="185">
        <v>0</v>
      </c>
      <c r="O459" s="185">
        <v>443445</v>
      </c>
      <c r="P459" s="185">
        <v>0</v>
      </c>
      <c r="Q459" s="185">
        <v>443445</v>
      </c>
      <c r="R459" s="185">
        <v>0</v>
      </c>
      <c r="S459" s="185">
        <v>443445</v>
      </c>
      <c r="T459" s="185">
        <v>0</v>
      </c>
    </row>
    <row r="460" spans="1:20" x14ac:dyDescent="0.3">
      <c r="A460" s="182" t="s">
        <v>4371</v>
      </c>
      <c r="B460" s="186" t="s">
        <v>4843</v>
      </c>
      <c r="C460" s="184" t="s">
        <v>678</v>
      </c>
      <c r="D460" s="199">
        <v>268567</v>
      </c>
      <c r="E460" s="199">
        <v>0</v>
      </c>
      <c r="F460" s="187">
        <v>0</v>
      </c>
      <c r="G460" s="187">
        <v>0</v>
      </c>
      <c r="H460" s="187">
        <v>24</v>
      </c>
      <c r="I460" s="187">
        <v>20</v>
      </c>
      <c r="J460" s="187">
        <v>0</v>
      </c>
      <c r="K460" s="185">
        <v>268567</v>
      </c>
      <c r="L460" s="185">
        <v>0</v>
      </c>
      <c r="M460" s="185">
        <v>93758</v>
      </c>
      <c r="N460" s="185">
        <v>0</v>
      </c>
      <c r="O460" s="185">
        <v>93758</v>
      </c>
      <c r="P460" s="185">
        <v>0</v>
      </c>
      <c r="Q460" s="185">
        <v>93758</v>
      </c>
      <c r="R460" s="185">
        <v>0</v>
      </c>
      <c r="S460" s="185">
        <v>93758</v>
      </c>
      <c r="T460" s="185">
        <v>0</v>
      </c>
    </row>
    <row r="461" spans="1:20" x14ac:dyDescent="0.3">
      <c r="A461" s="182" t="s">
        <v>3156</v>
      </c>
      <c r="B461" s="186" t="s">
        <v>4844</v>
      </c>
      <c r="C461" s="184" t="s">
        <v>99</v>
      </c>
      <c r="D461" s="199">
        <v>809006</v>
      </c>
      <c r="E461" s="199">
        <v>0</v>
      </c>
      <c r="F461" s="187">
        <v>0</v>
      </c>
      <c r="G461" s="187">
        <v>0</v>
      </c>
      <c r="H461" s="187">
        <v>0</v>
      </c>
      <c r="I461" s="187">
        <v>106</v>
      </c>
      <c r="J461" s="187">
        <v>0</v>
      </c>
      <c r="K461" s="185">
        <v>623447</v>
      </c>
      <c r="L461" s="185">
        <v>0</v>
      </c>
      <c r="M461" s="185">
        <v>623447</v>
      </c>
      <c r="N461" s="185">
        <v>0</v>
      </c>
      <c r="O461" s="185">
        <v>623447</v>
      </c>
      <c r="P461" s="185">
        <v>0</v>
      </c>
      <c r="Q461" s="185">
        <v>623447</v>
      </c>
      <c r="R461" s="185">
        <v>0</v>
      </c>
      <c r="S461" s="185">
        <v>281600</v>
      </c>
      <c r="T461" s="185">
        <v>0</v>
      </c>
    </row>
    <row r="462" spans="1:20" x14ac:dyDescent="0.3">
      <c r="A462" s="182" t="s">
        <v>3767</v>
      </c>
      <c r="B462" s="188" t="s">
        <v>4845</v>
      </c>
      <c r="C462" s="184" t="s">
        <v>379</v>
      </c>
      <c r="D462" s="199">
        <v>534324</v>
      </c>
      <c r="E462" s="199">
        <v>358840</v>
      </c>
      <c r="F462" s="187">
        <v>0</v>
      </c>
      <c r="G462" s="187">
        <v>0</v>
      </c>
      <c r="H462" s="187">
        <v>25</v>
      </c>
      <c r="I462" s="187">
        <v>54</v>
      </c>
      <c r="J462" s="187">
        <v>40</v>
      </c>
      <c r="K462" s="185">
        <v>534324</v>
      </c>
      <c r="L462" s="185">
        <v>358840</v>
      </c>
      <c r="M462" s="185">
        <v>534324</v>
      </c>
      <c r="N462" s="185">
        <v>358840</v>
      </c>
      <c r="O462" s="185">
        <v>534324</v>
      </c>
      <c r="P462" s="185">
        <v>0</v>
      </c>
      <c r="Q462" s="185">
        <v>534324</v>
      </c>
      <c r="R462" s="185">
        <v>0</v>
      </c>
      <c r="S462" s="185">
        <v>159073</v>
      </c>
      <c r="T462" s="185">
        <v>0</v>
      </c>
    </row>
    <row r="463" spans="1:20" x14ac:dyDescent="0.3">
      <c r="A463" s="182" t="s">
        <v>3829</v>
      </c>
      <c r="B463" s="186" t="s">
        <v>4846</v>
      </c>
      <c r="C463" s="184" t="s">
        <v>412</v>
      </c>
      <c r="D463" s="199">
        <v>434621</v>
      </c>
      <c r="E463" s="199">
        <v>0</v>
      </c>
      <c r="F463" s="187">
        <v>0</v>
      </c>
      <c r="G463" s="187">
        <v>0</v>
      </c>
      <c r="H463" s="187">
        <v>60</v>
      </c>
      <c r="I463" s="187">
        <v>25</v>
      </c>
      <c r="J463" s="187">
        <v>0</v>
      </c>
      <c r="K463" s="185">
        <v>434621</v>
      </c>
      <c r="L463" s="185">
        <v>0</v>
      </c>
      <c r="M463" s="185">
        <v>224979</v>
      </c>
      <c r="N463" s="185">
        <v>0</v>
      </c>
      <c r="O463" s="185">
        <v>224979</v>
      </c>
      <c r="P463" s="185">
        <v>0</v>
      </c>
      <c r="Q463" s="185">
        <v>224979</v>
      </c>
      <c r="R463" s="185">
        <v>0</v>
      </c>
      <c r="S463" s="185">
        <v>224979</v>
      </c>
      <c r="T463" s="185">
        <v>0</v>
      </c>
    </row>
    <row r="464" spans="1:20" x14ac:dyDescent="0.3">
      <c r="A464" s="182" t="s">
        <v>3779</v>
      </c>
      <c r="B464" s="188" t="s">
        <v>4847</v>
      </c>
      <c r="C464" s="184" t="s">
        <v>385</v>
      </c>
      <c r="D464" s="199">
        <v>939367</v>
      </c>
      <c r="E464" s="199">
        <v>1190332</v>
      </c>
      <c r="F464" s="187">
        <v>0</v>
      </c>
      <c r="G464" s="187">
        <v>0</v>
      </c>
      <c r="H464" s="187">
        <v>102</v>
      </c>
      <c r="I464" s="187">
        <v>67</v>
      </c>
      <c r="J464" s="187">
        <v>143</v>
      </c>
      <c r="K464" s="185">
        <v>570955</v>
      </c>
      <c r="L464" s="185">
        <v>1190332</v>
      </c>
      <c r="M464" s="185">
        <v>346896</v>
      </c>
      <c r="N464" s="185">
        <v>1190332</v>
      </c>
      <c r="O464" s="185">
        <v>346896</v>
      </c>
      <c r="P464" s="185">
        <v>0</v>
      </c>
      <c r="Q464" s="185">
        <v>346896</v>
      </c>
      <c r="R464" s="185">
        <v>0</v>
      </c>
      <c r="S464" s="185">
        <v>346896</v>
      </c>
      <c r="T464" s="185">
        <v>0</v>
      </c>
    </row>
    <row r="465" spans="1:20" x14ac:dyDescent="0.3">
      <c r="A465" s="182" t="s">
        <v>3218</v>
      </c>
      <c r="B465" s="188" t="s">
        <v>4848</v>
      </c>
      <c r="C465" s="184" t="s">
        <v>130</v>
      </c>
      <c r="D465" s="199">
        <v>145800</v>
      </c>
      <c r="E465" s="199">
        <v>108000</v>
      </c>
      <c r="F465" s="187">
        <v>0</v>
      </c>
      <c r="G465" s="187">
        <v>0</v>
      </c>
      <c r="H465" s="187">
        <v>0</v>
      </c>
      <c r="I465" s="187">
        <v>27</v>
      </c>
      <c r="J465" s="187">
        <v>20</v>
      </c>
      <c r="K465" s="185">
        <v>0</v>
      </c>
      <c r="L465" s="185">
        <v>108000</v>
      </c>
      <c r="M465" s="185">
        <v>0</v>
      </c>
      <c r="N465" s="185">
        <v>108000</v>
      </c>
      <c r="O465" s="185">
        <v>0</v>
      </c>
      <c r="P465" s="185">
        <v>0</v>
      </c>
      <c r="Q465" s="185">
        <v>0</v>
      </c>
      <c r="R465" s="185">
        <v>0</v>
      </c>
      <c r="S465" s="185">
        <v>0</v>
      </c>
      <c r="T465" s="185">
        <v>0</v>
      </c>
    </row>
    <row r="466" spans="1:20" x14ac:dyDescent="0.3">
      <c r="A466" s="182" t="s">
        <v>3098</v>
      </c>
      <c r="B466" s="186" t="s">
        <v>4849</v>
      </c>
      <c r="C466" s="184" t="s">
        <v>69</v>
      </c>
      <c r="D466" s="199">
        <v>99112</v>
      </c>
      <c r="E466" s="199">
        <v>180000</v>
      </c>
      <c r="F466" s="187">
        <v>0</v>
      </c>
      <c r="G466" s="187">
        <v>0</v>
      </c>
      <c r="H466" s="187">
        <v>17</v>
      </c>
      <c r="I466" s="187">
        <v>0</v>
      </c>
      <c r="J466" s="187">
        <v>0</v>
      </c>
      <c r="K466" s="185">
        <v>99112</v>
      </c>
      <c r="L466" s="185">
        <v>180000</v>
      </c>
      <c r="M466" s="185">
        <v>99112</v>
      </c>
      <c r="N466" s="185">
        <v>180000</v>
      </c>
      <c r="O466" s="185">
        <v>99112</v>
      </c>
      <c r="P466" s="185">
        <v>0</v>
      </c>
      <c r="Q466" s="185">
        <v>99112</v>
      </c>
      <c r="R466" s="185">
        <v>0</v>
      </c>
      <c r="S466" s="185">
        <v>99112</v>
      </c>
      <c r="T466" s="185">
        <v>0</v>
      </c>
    </row>
    <row r="467" spans="1:20" x14ac:dyDescent="0.3">
      <c r="A467" s="182" t="s">
        <v>3474</v>
      </c>
      <c r="B467" s="188" t="s">
        <v>4850</v>
      </c>
      <c r="C467" s="184" t="s">
        <v>261</v>
      </c>
      <c r="D467" s="199">
        <v>1393200</v>
      </c>
      <c r="E467" s="199">
        <v>626400</v>
      </c>
      <c r="F467" s="187">
        <v>0</v>
      </c>
      <c r="G467" s="187">
        <v>0</v>
      </c>
      <c r="H467" s="187">
        <v>0</v>
      </c>
      <c r="I467" s="187">
        <v>258</v>
      </c>
      <c r="J467" s="187">
        <v>116</v>
      </c>
      <c r="K467" s="185">
        <v>540000</v>
      </c>
      <c r="L467" s="185">
        <v>626400</v>
      </c>
      <c r="M467" s="185">
        <v>0</v>
      </c>
      <c r="N467" s="185">
        <v>626400</v>
      </c>
      <c r="O467" s="185">
        <v>0</v>
      </c>
      <c r="P467" s="185">
        <v>0</v>
      </c>
      <c r="Q467" s="185">
        <v>0</v>
      </c>
      <c r="R467" s="185">
        <v>0</v>
      </c>
      <c r="S467" s="185">
        <v>0</v>
      </c>
      <c r="T467" s="185">
        <v>0</v>
      </c>
    </row>
    <row r="468" spans="1:20" x14ac:dyDescent="0.3">
      <c r="A468" s="182" t="s">
        <v>3598</v>
      </c>
      <c r="B468" s="188" t="s">
        <v>4851</v>
      </c>
      <c r="C468" s="184" t="s">
        <v>325</v>
      </c>
      <c r="D468" s="199">
        <v>615600</v>
      </c>
      <c r="E468" s="199">
        <v>329400</v>
      </c>
      <c r="F468" s="187">
        <v>0</v>
      </c>
      <c r="G468" s="187">
        <v>0</v>
      </c>
      <c r="H468" s="187">
        <v>0</v>
      </c>
      <c r="I468" s="187">
        <v>114</v>
      </c>
      <c r="J468" s="187">
        <v>61</v>
      </c>
      <c r="K468" s="185">
        <v>210600</v>
      </c>
      <c r="L468" s="185">
        <v>329400</v>
      </c>
      <c r="M468" s="185">
        <v>0</v>
      </c>
      <c r="N468" s="185">
        <v>329400</v>
      </c>
      <c r="O468" s="185">
        <v>0</v>
      </c>
      <c r="P468" s="185">
        <v>0</v>
      </c>
      <c r="Q468" s="185">
        <v>0</v>
      </c>
      <c r="R468" s="185">
        <v>0</v>
      </c>
      <c r="S468" s="185">
        <v>0</v>
      </c>
      <c r="T468" s="185">
        <v>0</v>
      </c>
    </row>
    <row r="469" spans="1:20" x14ac:dyDescent="0.3">
      <c r="A469" s="182" t="s">
        <v>3590</v>
      </c>
      <c r="B469" s="188" t="s">
        <v>4852</v>
      </c>
      <c r="C469" s="184" t="s">
        <v>321</v>
      </c>
      <c r="D469" s="199">
        <v>934200</v>
      </c>
      <c r="E469" s="199">
        <v>523800</v>
      </c>
      <c r="F469" s="187">
        <v>0</v>
      </c>
      <c r="G469" s="187">
        <v>0</v>
      </c>
      <c r="H469" s="187">
        <v>0</v>
      </c>
      <c r="I469" s="187">
        <v>173</v>
      </c>
      <c r="J469" s="187">
        <v>97</v>
      </c>
      <c r="K469" s="185">
        <v>356400</v>
      </c>
      <c r="L469" s="185">
        <v>523800</v>
      </c>
      <c r="M469" s="185">
        <v>0</v>
      </c>
      <c r="N469" s="185">
        <v>523800</v>
      </c>
      <c r="O469" s="185">
        <v>0</v>
      </c>
      <c r="P469" s="185">
        <v>0</v>
      </c>
      <c r="Q469" s="185">
        <v>0</v>
      </c>
      <c r="R469" s="185">
        <v>0</v>
      </c>
      <c r="S469" s="185">
        <v>0</v>
      </c>
      <c r="T469" s="185">
        <v>0</v>
      </c>
    </row>
    <row r="470" spans="1:20" x14ac:dyDescent="0.3">
      <c r="A470" s="182" t="s">
        <v>3158</v>
      </c>
      <c r="B470" s="186" t="s">
        <v>4853</v>
      </c>
      <c r="C470" s="184" t="s">
        <v>100</v>
      </c>
      <c r="D470" s="199">
        <v>573951</v>
      </c>
      <c r="E470" s="199">
        <v>0</v>
      </c>
      <c r="F470" s="187">
        <v>0</v>
      </c>
      <c r="G470" s="187">
        <v>0</v>
      </c>
      <c r="H470" s="187">
        <v>77</v>
      </c>
      <c r="I470" s="187">
        <v>48</v>
      </c>
      <c r="J470" s="187">
        <v>0</v>
      </c>
      <c r="K470" s="185">
        <v>362433</v>
      </c>
      <c r="L470" s="185">
        <v>0</v>
      </c>
      <c r="M470" s="185">
        <v>226069</v>
      </c>
      <c r="N470" s="185">
        <v>0</v>
      </c>
      <c r="O470" s="185">
        <v>226069</v>
      </c>
      <c r="P470" s="185">
        <v>0</v>
      </c>
      <c r="Q470" s="185">
        <v>226069</v>
      </c>
      <c r="R470" s="185">
        <v>0</v>
      </c>
      <c r="S470" s="185">
        <v>226069</v>
      </c>
      <c r="T470" s="185">
        <v>0</v>
      </c>
    </row>
    <row r="471" spans="1:20" x14ac:dyDescent="0.3">
      <c r="A471" s="182" t="s">
        <v>4325</v>
      </c>
      <c r="B471" s="188" t="s">
        <v>4854</v>
      </c>
      <c r="C471" s="184" t="s">
        <v>655</v>
      </c>
      <c r="D471" s="199">
        <v>216000</v>
      </c>
      <c r="E471" s="199">
        <v>194400</v>
      </c>
      <c r="F471" s="187">
        <v>0</v>
      </c>
      <c r="G471" s="187">
        <v>0</v>
      </c>
      <c r="H471" s="187">
        <v>0</v>
      </c>
      <c r="I471" s="187">
        <v>40</v>
      </c>
      <c r="J471" s="187">
        <v>36</v>
      </c>
      <c r="K471" s="185">
        <v>108000</v>
      </c>
      <c r="L471" s="185">
        <v>194400</v>
      </c>
      <c r="M471" s="185">
        <v>0</v>
      </c>
      <c r="N471" s="185">
        <v>194400</v>
      </c>
      <c r="O471" s="185">
        <v>0</v>
      </c>
      <c r="P471" s="185">
        <v>0</v>
      </c>
      <c r="Q471" s="185">
        <v>0</v>
      </c>
      <c r="R471" s="185">
        <v>0</v>
      </c>
      <c r="S471" s="185">
        <v>0</v>
      </c>
      <c r="T471" s="185">
        <v>0</v>
      </c>
    </row>
    <row r="472" spans="1:20" x14ac:dyDescent="0.3">
      <c r="A472" s="182" t="s">
        <v>4315</v>
      </c>
      <c r="B472" s="186" t="s">
        <v>4855</v>
      </c>
      <c r="C472" s="184" t="s">
        <v>653</v>
      </c>
      <c r="D472" s="199">
        <v>43200</v>
      </c>
      <c r="E472" s="199">
        <v>0</v>
      </c>
      <c r="F472" s="187">
        <v>0</v>
      </c>
      <c r="G472" s="187">
        <v>0</v>
      </c>
      <c r="H472" s="187">
        <v>16</v>
      </c>
      <c r="I472" s="187">
        <v>0</v>
      </c>
      <c r="J472" s="187">
        <v>0</v>
      </c>
      <c r="K472" s="185">
        <v>43200</v>
      </c>
      <c r="L472" s="185">
        <v>0</v>
      </c>
      <c r="M472" s="185">
        <v>43200</v>
      </c>
      <c r="N472" s="185">
        <v>0</v>
      </c>
      <c r="O472" s="185">
        <v>43200</v>
      </c>
      <c r="P472" s="185">
        <v>0</v>
      </c>
      <c r="Q472" s="185">
        <v>43200</v>
      </c>
      <c r="R472" s="185">
        <v>0</v>
      </c>
      <c r="S472" s="185">
        <v>43200</v>
      </c>
      <c r="T472" s="185">
        <v>0</v>
      </c>
    </row>
    <row r="473" spans="1:20" x14ac:dyDescent="0.3">
      <c r="A473" s="182" t="s">
        <v>3378</v>
      </c>
      <c r="B473" s="186" t="s">
        <v>4856</v>
      </c>
      <c r="C473" s="184" t="s">
        <v>211</v>
      </c>
      <c r="D473" s="199">
        <v>149078</v>
      </c>
      <c r="E473" s="199">
        <v>0</v>
      </c>
      <c r="F473" s="187">
        <v>0</v>
      </c>
      <c r="G473" s="187">
        <v>0</v>
      </c>
      <c r="H473" s="187">
        <v>37</v>
      </c>
      <c r="I473" s="187">
        <v>0</v>
      </c>
      <c r="J473" s="187">
        <v>0</v>
      </c>
      <c r="K473" s="185">
        <v>149078</v>
      </c>
      <c r="L473" s="185">
        <v>0</v>
      </c>
      <c r="M473" s="185">
        <v>149078</v>
      </c>
      <c r="N473" s="185">
        <v>0</v>
      </c>
      <c r="O473" s="185">
        <v>149078</v>
      </c>
      <c r="P473" s="185">
        <v>0</v>
      </c>
      <c r="Q473" s="185">
        <v>149078</v>
      </c>
      <c r="R473" s="185">
        <v>0</v>
      </c>
      <c r="S473" s="185">
        <v>149078</v>
      </c>
      <c r="T473" s="185">
        <v>0</v>
      </c>
    </row>
    <row r="474" spans="1:20" x14ac:dyDescent="0.3">
      <c r="A474" s="182" t="s">
        <v>3084</v>
      </c>
      <c r="B474" s="186" t="s">
        <v>4857</v>
      </c>
      <c r="C474" s="184" t="s">
        <v>62</v>
      </c>
      <c r="D474" s="199">
        <v>390820</v>
      </c>
      <c r="E474" s="199">
        <v>0</v>
      </c>
      <c r="F474" s="187">
        <v>0</v>
      </c>
      <c r="G474" s="187">
        <v>0</v>
      </c>
      <c r="H474" s="187">
        <v>34</v>
      </c>
      <c r="I474" s="187">
        <v>0</v>
      </c>
      <c r="J474" s="187">
        <v>0</v>
      </c>
      <c r="K474" s="185">
        <v>390820</v>
      </c>
      <c r="L474" s="185">
        <v>0</v>
      </c>
      <c r="M474" s="185">
        <v>390820</v>
      </c>
      <c r="N474" s="185">
        <v>0</v>
      </c>
      <c r="O474" s="185">
        <v>390820</v>
      </c>
      <c r="P474" s="185">
        <v>0</v>
      </c>
      <c r="Q474" s="185">
        <v>390820</v>
      </c>
      <c r="R474" s="185">
        <v>0</v>
      </c>
      <c r="S474" s="185">
        <v>390820</v>
      </c>
      <c r="T474" s="185">
        <v>0</v>
      </c>
    </row>
    <row r="475" spans="1:20" x14ac:dyDescent="0.3">
      <c r="A475" s="182" t="s">
        <v>4349</v>
      </c>
      <c r="B475" s="186" t="s">
        <v>4858</v>
      </c>
      <c r="C475" s="184" t="s">
        <v>667</v>
      </c>
      <c r="D475" s="199">
        <v>2100000</v>
      </c>
      <c r="E475" s="199">
        <v>1400000</v>
      </c>
      <c r="F475" s="187">
        <v>0</v>
      </c>
      <c r="G475" s="187">
        <v>0</v>
      </c>
      <c r="H475" s="187">
        <v>0</v>
      </c>
      <c r="I475" s="187">
        <v>210</v>
      </c>
      <c r="J475" s="187">
        <v>0</v>
      </c>
      <c r="K475" s="185">
        <v>2100000</v>
      </c>
      <c r="L475" s="185">
        <v>1400000</v>
      </c>
      <c r="M475" s="185">
        <v>2100000</v>
      </c>
      <c r="N475" s="185">
        <v>1400000</v>
      </c>
      <c r="O475" s="185">
        <v>2100000</v>
      </c>
      <c r="P475" s="185">
        <v>0</v>
      </c>
      <c r="Q475" s="185">
        <v>2100000</v>
      </c>
      <c r="R475" s="185">
        <v>0</v>
      </c>
      <c r="S475" s="185">
        <v>0</v>
      </c>
      <c r="T475" s="185">
        <v>3217213.5</v>
      </c>
    </row>
    <row r="476" spans="1:20" x14ac:dyDescent="0.3">
      <c r="A476" s="182" t="s">
        <v>4044</v>
      </c>
      <c r="B476" s="186" t="s">
        <v>4859</v>
      </c>
      <c r="C476" s="184" t="s">
        <v>521</v>
      </c>
      <c r="D476" s="199">
        <v>183600</v>
      </c>
      <c r="E476" s="199">
        <v>0</v>
      </c>
      <c r="F476" s="187">
        <v>0</v>
      </c>
      <c r="G476" s="187">
        <v>0</v>
      </c>
      <c r="H476" s="187">
        <v>28</v>
      </c>
      <c r="I476" s="187">
        <v>20</v>
      </c>
      <c r="J476" s="187">
        <v>0</v>
      </c>
      <c r="K476" s="185">
        <v>183600</v>
      </c>
      <c r="L476" s="185">
        <v>0</v>
      </c>
      <c r="M476" s="185">
        <v>75600</v>
      </c>
      <c r="N476" s="185">
        <v>0</v>
      </c>
      <c r="O476" s="185">
        <v>75600</v>
      </c>
      <c r="P476" s="185">
        <v>0</v>
      </c>
      <c r="Q476" s="185">
        <v>75600</v>
      </c>
      <c r="R476" s="185">
        <v>0</v>
      </c>
      <c r="S476" s="185">
        <v>75600</v>
      </c>
      <c r="T476" s="185">
        <v>0</v>
      </c>
    </row>
    <row r="477" spans="1:20" x14ac:dyDescent="0.3">
      <c r="A477" s="182" t="s">
        <v>3796</v>
      </c>
      <c r="B477" s="188" t="s">
        <v>4860</v>
      </c>
      <c r="C477" s="184" t="s">
        <v>394</v>
      </c>
      <c r="D477" s="199">
        <v>984767</v>
      </c>
      <c r="E477" s="199">
        <v>562455</v>
      </c>
      <c r="F477" s="187">
        <v>0</v>
      </c>
      <c r="G477" s="187">
        <v>0</v>
      </c>
      <c r="H477" s="187">
        <v>37</v>
      </c>
      <c r="I477" s="187">
        <v>50</v>
      </c>
      <c r="J477" s="187">
        <v>45</v>
      </c>
      <c r="K477" s="185">
        <v>564218</v>
      </c>
      <c r="L477" s="185">
        <v>562455</v>
      </c>
      <c r="M477" s="185">
        <v>304375</v>
      </c>
      <c r="N477" s="185">
        <v>562455</v>
      </c>
      <c r="O477" s="185">
        <v>304375</v>
      </c>
      <c r="P477" s="185">
        <v>0</v>
      </c>
      <c r="Q477" s="185">
        <v>304375</v>
      </c>
      <c r="R477" s="185">
        <v>0</v>
      </c>
      <c r="S477" s="185">
        <v>304375</v>
      </c>
      <c r="T477" s="185">
        <v>0</v>
      </c>
    </row>
    <row r="478" spans="1:20" x14ac:dyDescent="0.3">
      <c r="A478" s="182" t="s">
        <v>3570</v>
      </c>
      <c r="B478" s="186" t="s">
        <v>4861</v>
      </c>
      <c r="C478" s="184" t="s">
        <v>311</v>
      </c>
      <c r="D478" s="199">
        <v>1109323</v>
      </c>
      <c r="E478" s="199">
        <v>0</v>
      </c>
      <c r="F478" s="187">
        <v>0</v>
      </c>
      <c r="G478" s="187">
        <v>0</v>
      </c>
      <c r="H478" s="187">
        <v>174</v>
      </c>
      <c r="I478" s="187">
        <v>94</v>
      </c>
      <c r="J478" s="187">
        <v>0</v>
      </c>
      <c r="K478" s="185">
        <v>1109323</v>
      </c>
      <c r="L478" s="185">
        <v>0</v>
      </c>
      <c r="M478" s="185">
        <v>601723</v>
      </c>
      <c r="N478" s="185">
        <v>0</v>
      </c>
      <c r="O478" s="185">
        <v>601723</v>
      </c>
      <c r="P478" s="185">
        <v>0</v>
      </c>
      <c r="Q478" s="185">
        <v>601723</v>
      </c>
      <c r="R478" s="185">
        <v>0</v>
      </c>
      <c r="S478" s="185">
        <v>601723</v>
      </c>
      <c r="T478" s="185">
        <v>0</v>
      </c>
    </row>
    <row r="479" spans="1:20" x14ac:dyDescent="0.3">
      <c r="A479" s="182" t="s">
        <v>3066</v>
      </c>
      <c r="B479" s="186" t="s">
        <v>4862</v>
      </c>
      <c r="C479" s="184" t="s">
        <v>54</v>
      </c>
      <c r="D479" s="199">
        <v>169472</v>
      </c>
      <c r="E479" s="199">
        <v>0</v>
      </c>
      <c r="F479" s="187">
        <v>0</v>
      </c>
      <c r="G479" s="187">
        <v>0</v>
      </c>
      <c r="H479" s="187">
        <v>32</v>
      </c>
      <c r="I479" s="187">
        <v>0</v>
      </c>
      <c r="J479" s="187">
        <v>0</v>
      </c>
      <c r="K479" s="185">
        <v>169472</v>
      </c>
      <c r="L479" s="185">
        <v>0</v>
      </c>
      <c r="M479" s="185">
        <v>169472</v>
      </c>
      <c r="N479" s="185">
        <v>0</v>
      </c>
      <c r="O479" s="185">
        <v>169472</v>
      </c>
      <c r="P479" s="185">
        <v>0</v>
      </c>
      <c r="Q479" s="185">
        <v>169472</v>
      </c>
      <c r="R479" s="185">
        <v>0</v>
      </c>
      <c r="S479" s="185">
        <v>169472</v>
      </c>
      <c r="T479" s="185">
        <v>0</v>
      </c>
    </row>
    <row r="480" spans="1:20" x14ac:dyDescent="0.3">
      <c r="A480" s="182" t="s">
        <v>3935</v>
      </c>
      <c r="B480" s="186" t="s">
        <v>4863</v>
      </c>
      <c r="C480" s="184" t="s">
        <v>465</v>
      </c>
      <c r="D480" s="199">
        <v>326734</v>
      </c>
      <c r="E480" s="199">
        <v>0</v>
      </c>
      <c r="F480" s="187">
        <v>0</v>
      </c>
      <c r="G480" s="187">
        <v>0</v>
      </c>
      <c r="H480" s="187">
        <v>58</v>
      </c>
      <c r="I480" s="187">
        <v>20</v>
      </c>
      <c r="J480" s="187">
        <v>0</v>
      </c>
      <c r="K480" s="185">
        <v>326734</v>
      </c>
      <c r="L480" s="185">
        <v>0</v>
      </c>
      <c r="M480" s="185">
        <v>175250</v>
      </c>
      <c r="N480" s="185">
        <v>0</v>
      </c>
      <c r="O480" s="185">
        <v>175250</v>
      </c>
      <c r="P480" s="185">
        <v>0</v>
      </c>
      <c r="Q480" s="185">
        <v>175250</v>
      </c>
      <c r="R480" s="185">
        <v>0</v>
      </c>
      <c r="S480" s="185">
        <v>175250</v>
      </c>
      <c r="T480" s="185">
        <v>0</v>
      </c>
    </row>
    <row r="481" spans="1:20" x14ac:dyDescent="0.3">
      <c r="A481" s="182" t="s">
        <v>3220</v>
      </c>
      <c r="B481" s="188" t="s">
        <v>4864</v>
      </c>
      <c r="C481" s="184" t="s">
        <v>131</v>
      </c>
      <c r="D481" s="199">
        <v>796411</v>
      </c>
      <c r="E481" s="199">
        <v>2231076</v>
      </c>
      <c r="F481" s="187">
        <v>0</v>
      </c>
      <c r="G481" s="187">
        <v>0</v>
      </c>
      <c r="H481" s="187">
        <v>135</v>
      </c>
      <c r="I481" s="187">
        <v>0</v>
      </c>
      <c r="J481" s="187">
        <v>102</v>
      </c>
      <c r="K481" s="185">
        <v>796411</v>
      </c>
      <c r="L481" s="185">
        <v>2231076</v>
      </c>
      <c r="M481" s="185">
        <v>796411</v>
      </c>
      <c r="N481" s="185">
        <v>2231076</v>
      </c>
      <c r="O481" s="185">
        <v>796411</v>
      </c>
      <c r="P481" s="185">
        <v>0</v>
      </c>
      <c r="Q481" s="185">
        <v>796411</v>
      </c>
      <c r="R481" s="185">
        <v>0</v>
      </c>
      <c r="S481" s="185">
        <v>796411</v>
      </c>
      <c r="T481" s="185">
        <v>0</v>
      </c>
    </row>
    <row r="482" spans="1:20" x14ac:dyDescent="0.3">
      <c r="A482" s="182" t="s">
        <v>4015</v>
      </c>
      <c r="B482" s="186" t="s">
        <v>4865</v>
      </c>
      <c r="C482" s="184" t="s">
        <v>506</v>
      </c>
      <c r="D482" s="199">
        <v>104296</v>
      </c>
      <c r="E482" s="199">
        <v>0</v>
      </c>
      <c r="F482" s="187">
        <v>0</v>
      </c>
      <c r="G482" s="187">
        <v>0</v>
      </c>
      <c r="H482" s="187">
        <v>23</v>
      </c>
      <c r="I482" s="187">
        <v>0</v>
      </c>
      <c r="J482" s="187">
        <v>0</v>
      </c>
      <c r="K482" s="185">
        <v>104296</v>
      </c>
      <c r="L482" s="185">
        <v>0</v>
      </c>
      <c r="M482" s="185">
        <v>104296</v>
      </c>
      <c r="N482" s="185">
        <v>0</v>
      </c>
      <c r="O482" s="185">
        <v>104296</v>
      </c>
      <c r="P482" s="185">
        <v>0</v>
      </c>
      <c r="Q482" s="185">
        <v>104296</v>
      </c>
      <c r="R482" s="185">
        <v>0</v>
      </c>
      <c r="S482" s="185">
        <v>104296</v>
      </c>
      <c r="T482" s="185">
        <v>0</v>
      </c>
    </row>
    <row r="483" spans="1:20" x14ac:dyDescent="0.3">
      <c r="A483" s="182" t="s">
        <v>3825</v>
      </c>
      <c r="B483" s="186" t="s">
        <v>4866</v>
      </c>
      <c r="C483" s="184" t="s">
        <v>410</v>
      </c>
      <c r="D483" s="199">
        <v>204691</v>
      </c>
      <c r="E483" s="199">
        <v>180000</v>
      </c>
      <c r="F483" s="187">
        <v>0</v>
      </c>
      <c r="G483" s="187">
        <v>0</v>
      </c>
      <c r="H483" s="187">
        <v>44</v>
      </c>
      <c r="I483" s="187">
        <v>0</v>
      </c>
      <c r="J483" s="187">
        <v>0</v>
      </c>
      <c r="K483" s="185">
        <v>204691</v>
      </c>
      <c r="L483" s="185">
        <v>180000</v>
      </c>
      <c r="M483" s="185">
        <v>204691</v>
      </c>
      <c r="N483" s="185">
        <v>180000</v>
      </c>
      <c r="O483" s="185">
        <v>204691</v>
      </c>
      <c r="P483" s="185">
        <v>0</v>
      </c>
      <c r="Q483" s="185">
        <v>204691</v>
      </c>
      <c r="R483" s="185">
        <v>0</v>
      </c>
      <c r="S483" s="185">
        <v>204691</v>
      </c>
      <c r="T483" s="185">
        <v>0</v>
      </c>
    </row>
    <row r="484" spans="1:20" x14ac:dyDescent="0.3">
      <c r="A484" s="182" t="s">
        <v>3862</v>
      </c>
      <c r="B484" s="188" t="s">
        <v>4867</v>
      </c>
      <c r="C484" s="184" t="s">
        <v>429</v>
      </c>
      <c r="D484" s="199">
        <v>237600</v>
      </c>
      <c r="E484" s="199">
        <v>172800</v>
      </c>
      <c r="F484" s="187">
        <v>0</v>
      </c>
      <c r="G484" s="187">
        <v>0</v>
      </c>
      <c r="H484" s="187">
        <v>0</v>
      </c>
      <c r="I484" s="187">
        <v>44</v>
      </c>
      <c r="J484" s="187">
        <v>32</v>
      </c>
      <c r="K484" s="185">
        <v>129600</v>
      </c>
      <c r="L484" s="185">
        <v>172800</v>
      </c>
      <c r="M484" s="185">
        <v>0</v>
      </c>
      <c r="N484" s="185">
        <v>172800</v>
      </c>
      <c r="O484" s="185">
        <v>0</v>
      </c>
      <c r="P484" s="185">
        <v>0</v>
      </c>
      <c r="Q484" s="185">
        <v>0</v>
      </c>
      <c r="R484" s="185">
        <v>0</v>
      </c>
      <c r="S484" s="185">
        <v>0</v>
      </c>
      <c r="T484" s="185">
        <v>0</v>
      </c>
    </row>
    <row r="485" spans="1:20" x14ac:dyDescent="0.3">
      <c r="A485" s="182" t="s">
        <v>4224</v>
      </c>
      <c r="B485" s="188" t="s">
        <v>4868</v>
      </c>
      <c r="C485" s="184" t="s">
        <v>610</v>
      </c>
      <c r="D485" s="199">
        <v>1234492</v>
      </c>
      <c r="E485" s="199">
        <v>339360</v>
      </c>
      <c r="F485" s="187">
        <v>0</v>
      </c>
      <c r="G485" s="187">
        <v>0</v>
      </c>
      <c r="H485" s="187">
        <v>0</v>
      </c>
      <c r="I485" s="187">
        <v>111</v>
      </c>
      <c r="J485" s="187">
        <v>60</v>
      </c>
      <c r="K485" s="185">
        <v>220584</v>
      </c>
      <c r="L485" s="185">
        <v>339360</v>
      </c>
      <c r="M485" s="185">
        <v>0</v>
      </c>
      <c r="N485" s="185">
        <v>339360</v>
      </c>
      <c r="O485" s="185">
        <v>0</v>
      </c>
      <c r="P485" s="185">
        <v>0</v>
      </c>
      <c r="Q485" s="185">
        <v>0</v>
      </c>
      <c r="R485" s="185">
        <v>0</v>
      </c>
      <c r="S485" s="185">
        <v>0</v>
      </c>
      <c r="T485" s="185">
        <v>0</v>
      </c>
    </row>
    <row r="486" spans="1:20" x14ac:dyDescent="0.3">
      <c r="A486" s="182" t="s">
        <v>3068</v>
      </c>
      <c r="B486" s="186" t="s">
        <v>4869</v>
      </c>
      <c r="C486" s="184" t="s">
        <v>55</v>
      </c>
      <c r="D486" s="199">
        <v>340730</v>
      </c>
      <c r="E486" s="199">
        <v>0</v>
      </c>
      <c r="F486" s="187">
        <v>0</v>
      </c>
      <c r="G486" s="187">
        <v>0</v>
      </c>
      <c r="H486" s="187">
        <v>29</v>
      </c>
      <c r="I486" s="187">
        <v>20</v>
      </c>
      <c r="J486" s="187">
        <v>0</v>
      </c>
      <c r="K486" s="185">
        <v>340730</v>
      </c>
      <c r="L486" s="185">
        <v>0</v>
      </c>
      <c r="M486" s="185">
        <v>131324</v>
      </c>
      <c r="N486" s="185">
        <v>0</v>
      </c>
      <c r="O486" s="185">
        <v>131324</v>
      </c>
      <c r="P486" s="185">
        <v>0</v>
      </c>
      <c r="Q486" s="185">
        <v>131324</v>
      </c>
      <c r="R486" s="185">
        <v>0</v>
      </c>
      <c r="S486" s="185">
        <v>131324</v>
      </c>
      <c r="T486" s="185">
        <v>0</v>
      </c>
    </row>
    <row r="487" spans="1:20" x14ac:dyDescent="0.3">
      <c r="A487" s="182" t="s">
        <v>2986</v>
      </c>
      <c r="B487" s="186" t="s">
        <v>4870</v>
      </c>
      <c r="C487" s="184" t="s">
        <v>13</v>
      </c>
      <c r="D487" s="199">
        <v>913548</v>
      </c>
      <c r="E487" s="199">
        <v>0</v>
      </c>
      <c r="F487" s="187">
        <v>0</v>
      </c>
      <c r="G487" s="187">
        <v>0</v>
      </c>
      <c r="H487" s="187">
        <v>56</v>
      </c>
      <c r="I487" s="187">
        <v>37</v>
      </c>
      <c r="J487" s="187">
        <v>0</v>
      </c>
      <c r="K487" s="185">
        <v>388657</v>
      </c>
      <c r="L487" s="185">
        <v>0</v>
      </c>
      <c r="M487" s="185">
        <v>173163</v>
      </c>
      <c r="N487" s="185">
        <v>0</v>
      </c>
      <c r="O487" s="185">
        <v>173163</v>
      </c>
      <c r="P487" s="185">
        <v>0</v>
      </c>
      <c r="Q487" s="185">
        <v>173163</v>
      </c>
      <c r="R487" s="185">
        <v>0</v>
      </c>
      <c r="S487" s="185">
        <v>173163</v>
      </c>
      <c r="T487" s="185">
        <v>0</v>
      </c>
    </row>
    <row r="488" spans="1:20" x14ac:dyDescent="0.3">
      <c r="A488" s="182" t="s">
        <v>4271</v>
      </c>
      <c r="B488" s="186" t="s">
        <v>4871</v>
      </c>
      <c r="C488" s="184" t="s">
        <v>634</v>
      </c>
      <c r="D488" s="199">
        <v>479828</v>
      </c>
      <c r="E488" s="199">
        <v>0</v>
      </c>
      <c r="F488" s="187">
        <v>0</v>
      </c>
      <c r="G488" s="187">
        <v>0</v>
      </c>
      <c r="H488" s="187">
        <v>38</v>
      </c>
      <c r="I488" s="187">
        <v>0</v>
      </c>
      <c r="J488" s="187">
        <v>0</v>
      </c>
      <c r="K488" s="185">
        <v>479828</v>
      </c>
      <c r="L488" s="185">
        <v>0</v>
      </c>
      <c r="M488" s="185">
        <v>479828</v>
      </c>
      <c r="N488" s="185">
        <v>0</v>
      </c>
      <c r="O488" s="185">
        <v>479828</v>
      </c>
      <c r="P488" s="185">
        <v>0</v>
      </c>
      <c r="Q488" s="185">
        <v>479828</v>
      </c>
      <c r="R488" s="185">
        <v>0</v>
      </c>
      <c r="S488" s="185">
        <v>479828</v>
      </c>
      <c r="T488" s="185">
        <v>0</v>
      </c>
    </row>
    <row r="489" spans="1:20" x14ac:dyDescent="0.3">
      <c r="A489" s="182" t="s">
        <v>3226</v>
      </c>
      <c r="B489" s="188" t="s">
        <v>4872</v>
      </c>
      <c r="C489" s="184" t="s">
        <v>134</v>
      </c>
      <c r="D489" s="199">
        <v>226800</v>
      </c>
      <c r="E489" s="199">
        <v>124200</v>
      </c>
      <c r="F489" s="187">
        <v>0</v>
      </c>
      <c r="G489" s="187">
        <v>0</v>
      </c>
      <c r="H489" s="187">
        <v>0</v>
      </c>
      <c r="I489" s="187">
        <v>42</v>
      </c>
      <c r="J489" s="187">
        <v>23</v>
      </c>
      <c r="K489" s="185">
        <v>108000</v>
      </c>
      <c r="L489" s="185">
        <v>124200</v>
      </c>
      <c r="M489" s="185">
        <v>0</v>
      </c>
      <c r="N489" s="185">
        <v>124200</v>
      </c>
      <c r="O489" s="185">
        <v>0</v>
      </c>
      <c r="P489" s="185">
        <v>0</v>
      </c>
      <c r="Q489" s="185">
        <v>0</v>
      </c>
      <c r="R489" s="185">
        <v>0</v>
      </c>
      <c r="S489" s="185">
        <v>0</v>
      </c>
      <c r="T489" s="185">
        <v>0</v>
      </c>
    </row>
    <row r="490" spans="1:20" x14ac:dyDescent="0.3">
      <c r="A490" s="182" t="s">
        <v>3703</v>
      </c>
      <c r="B490" s="186" t="s">
        <v>4873</v>
      </c>
      <c r="C490" s="184" t="s">
        <v>346</v>
      </c>
      <c r="D490" s="199">
        <v>61587</v>
      </c>
      <c r="E490" s="199">
        <v>0</v>
      </c>
      <c r="F490" s="187">
        <v>0</v>
      </c>
      <c r="G490" s="187">
        <v>0</v>
      </c>
      <c r="H490" s="187">
        <v>16</v>
      </c>
      <c r="I490" s="187">
        <v>0</v>
      </c>
      <c r="J490" s="187">
        <v>0</v>
      </c>
      <c r="K490" s="185">
        <v>61587</v>
      </c>
      <c r="L490" s="185">
        <v>0</v>
      </c>
      <c r="M490" s="185">
        <v>61587</v>
      </c>
      <c r="N490" s="185">
        <v>0</v>
      </c>
      <c r="O490" s="185">
        <v>61587</v>
      </c>
      <c r="P490" s="185">
        <v>0</v>
      </c>
      <c r="Q490" s="185">
        <v>61587</v>
      </c>
      <c r="R490" s="185">
        <v>0</v>
      </c>
      <c r="S490" s="185">
        <v>61587</v>
      </c>
      <c r="T490" s="185">
        <v>0</v>
      </c>
    </row>
    <row r="491" spans="1:20" x14ac:dyDescent="0.3">
      <c r="A491" s="182" t="s">
        <v>4125</v>
      </c>
      <c r="B491" s="186" t="s">
        <v>4874</v>
      </c>
      <c r="C491" s="184" t="s">
        <v>561</v>
      </c>
      <c r="D491" s="199">
        <v>145800</v>
      </c>
      <c r="E491" s="199">
        <v>0</v>
      </c>
      <c r="F491" s="187">
        <v>0</v>
      </c>
      <c r="G491" s="187">
        <v>0</v>
      </c>
      <c r="H491" s="187">
        <v>14</v>
      </c>
      <c r="I491" s="187">
        <v>20</v>
      </c>
      <c r="J491" s="187">
        <v>0</v>
      </c>
      <c r="K491" s="185">
        <v>37800</v>
      </c>
      <c r="L491" s="185">
        <v>0</v>
      </c>
      <c r="M491" s="185">
        <v>37800</v>
      </c>
      <c r="N491" s="185">
        <v>0</v>
      </c>
      <c r="O491" s="185">
        <v>37800</v>
      </c>
      <c r="P491" s="185">
        <v>0</v>
      </c>
      <c r="Q491" s="185">
        <v>37800</v>
      </c>
      <c r="R491" s="185">
        <v>0</v>
      </c>
      <c r="S491" s="185">
        <v>37800</v>
      </c>
      <c r="T491" s="185">
        <v>0</v>
      </c>
    </row>
    <row r="492" spans="1:20" x14ac:dyDescent="0.3">
      <c r="A492" s="182" t="s">
        <v>3879</v>
      </c>
      <c r="B492" s="186" t="s">
        <v>4875</v>
      </c>
      <c r="C492" s="184" t="s">
        <v>437</v>
      </c>
      <c r="D492" s="199">
        <v>536745</v>
      </c>
      <c r="E492" s="199">
        <v>0</v>
      </c>
      <c r="F492" s="187">
        <v>0</v>
      </c>
      <c r="G492" s="187">
        <v>14</v>
      </c>
      <c r="H492" s="187">
        <v>53</v>
      </c>
      <c r="I492" s="187">
        <v>0</v>
      </c>
      <c r="J492" s="187">
        <v>0</v>
      </c>
      <c r="K492" s="185">
        <v>536745</v>
      </c>
      <c r="L492" s="185">
        <v>0</v>
      </c>
      <c r="M492" s="185">
        <v>536745</v>
      </c>
      <c r="N492" s="185">
        <v>0</v>
      </c>
      <c r="O492" s="185">
        <v>536745</v>
      </c>
      <c r="P492" s="185">
        <v>0</v>
      </c>
      <c r="Q492" s="185">
        <v>536745</v>
      </c>
      <c r="R492" s="185">
        <v>0</v>
      </c>
      <c r="S492" s="185">
        <v>409198</v>
      </c>
      <c r="T492" s="185">
        <v>0</v>
      </c>
    </row>
    <row r="493" spans="1:20" x14ac:dyDescent="0.3">
      <c r="A493" s="182" t="s">
        <v>3228</v>
      </c>
      <c r="B493" s="188" t="s">
        <v>4876</v>
      </c>
      <c r="C493" s="189" t="s">
        <v>135</v>
      </c>
      <c r="D493" s="199">
        <v>318600</v>
      </c>
      <c r="E493" s="199">
        <v>0</v>
      </c>
      <c r="F493" s="187">
        <v>0</v>
      </c>
      <c r="G493" s="187">
        <v>0</v>
      </c>
      <c r="H493" s="187">
        <v>0</v>
      </c>
      <c r="I493" s="187">
        <v>59</v>
      </c>
      <c r="J493" s="187">
        <v>0</v>
      </c>
      <c r="K493" s="185">
        <v>178200</v>
      </c>
      <c r="L493" s="185">
        <v>0</v>
      </c>
      <c r="M493" s="185">
        <v>0</v>
      </c>
      <c r="N493" s="185">
        <v>0</v>
      </c>
      <c r="O493" s="185">
        <v>0</v>
      </c>
      <c r="P493" s="185">
        <v>0</v>
      </c>
      <c r="Q493" s="185">
        <v>0</v>
      </c>
      <c r="R493" s="185">
        <v>0</v>
      </c>
      <c r="S493" s="185">
        <v>0</v>
      </c>
      <c r="T493" s="185">
        <v>0</v>
      </c>
    </row>
    <row r="494" spans="1:20" x14ac:dyDescent="0.3">
      <c r="A494" s="182" t="s">
        <v>3848</v>
      </c>
      <c r="B494" s="186" t="s">
        <v>3849</v>
      </c>
      <c r="C494" s="184" t="s">
        <v>422</v>
      </c>
      <c r="D494" s="199">
        <v>78810</v>
      </c>
      <c r="E494" s="199">
        <v>0</v>
      </c>
      <c r="F494" s="187">
        <v>0</v>
      </c>
      <c r="G494" s="187">
        <v>0</v>
      </c>
      <c r="H494" s="187">
        <v>22</v>
      </c>
      <c r="I494" s="187">
        <v>0</v>
      </c>
      <c r="J494" s="187">
        <v>0</v>
      </c>
      <c r="K494" s="185">
        <v>78810</v>
      </c>
      <c r="L494" s="185">
        <v>0</v>
      </c>
      <c r="M494" s="185">
        <v>78810</v>
      </c>
      <c r="N494" s="185">
        <v>0</v>
      </c>
      <c r="O494" s="185">
        <v>78810</v>
      </c>
      <c r="P494" s="185">
        <v>0</v>
      </c>
      <c r="Q494" s="185">
        <v>78810</v>
      </c>
      <c r="R494" s="185">
        <v>0</v>
      </c>
      <c r="S494" s="185">
        <v>78810</v>
      </c>
      <c r="T494" s="185">
        <v>0</v>
      </c>
    </row>
    <row r="495" spans="1:20" x14ac:dyDescent="0.3">
      <c r="A495" s="182" t="s">
        <v>3120</v>
      </c>
      <c r="B495" s="186" t="s">
        <v>4877</v>
      </c>
      <c r="C495" s="184" t="s">
        <v>80</v>
      </c>
      <c r="D495" s="199">
        <v>194319</v>
      </c>
      <c r="E495" s="199">
        <v>0</v>
      </c>
      <c r="F495" s="187">
        <v>10</v>
      </c>
      <c r="G495" s="187">
        <v>4</v>
      </c>
      <c r="H495" s="187">
        <v>14</v>
      </c>
      <c r="I495" s="187">
        <v>0</v>
      </c>
      <c r="J495" s="187">
        <v>0</v>
      </c>
      <c r="K495" s="185">
        <v>194319</v>
      </c>
      <c r="L495" s="185">
        <v>0</v>
      </c>
      <c r="M495" s="185">
        <v>194319</v>
      </c>
      <c r="N495" s="185">
        <v>0</v>
      </c>
      <c r="O495" s="185">
        <v>194319</v>
      </c>
      <c r="P495" s="185">
        <v>0</v>
      </c>
      <c r="Q495" s="185">
        <v>194319</v>
      </c>
      <c r="R495" s="185">
        <v>0</v>
      </c>
      <c r="S495" s="185">
        <v>194319</v>
      </c>
      <c r="T495" s="185">
        <v>0</v>
      </c>
    </row>
    <row r="496" spans="1:20" x14ac:dyDescent="0.3">
      <c r="A496" s="182" t="s">
        <v>4116</v>
      </c>
      <c r="B496" s="186" t="s">
        <v>4878</v>
      </c>
      <c r="C496" s="184" t="s">
        <v>557</v>
      </c>
      <c r="D496" s="199">
        <v>1215150</v>
      </c>
      <c r="E496" s="199">
        <v>600000</v>
      </c>
      <c r="F496" s="187">
        <v>0</v>
      </c>
      <c r="G496" s="187">
        <v>0</v>
      </c>
      <c r="H496" s="187">
        <v>251</v>
      </c>
      <c r="I496" s="187">
        <v>82</v>
      </c>
      <c r="J496" s="187">
        <v>0</v>
      </c>
      <c r="K496" s="185">
        <v>1215150</v>
      </c>
      <c r="L496" s="185">
        <v>600000</v>
      </c>
      <c r="M496" s="185">
        <v>673254</v>
      </c>
      <c r="N496" s="185">
        <v>600000</v>
      </c>
      <c r="O496" s="185">
        <v>673254</v>
      </c>
      <c r="P496" s="185">
        <v>0</v>
      </c>
      <c r="Q496" s="185">
        <v>673254</v>
      </c>
      <c r="R496" s="185">
        <v>0</v>
      </c>
      <c r="S496" s="185">
        <v>673254</v>
      </c>
      <c r="T496" s="185">
        <v>0</v>
      </c>
    </row>
    <row r="497" spans="1:20" x14ac:dyDescent="0.3">
      <c r="A497" s="182" t="s">
        <v>3478</v>
      </c>
      <c r="B497" s="186" t="s">
        <v>4879</v>
      </c>
      <c r="C497" s="184" t="s">
        <v>263</v>
      </c>
      <c r="D497" s="199">
        <v>36188959</v>
      </c>
      <c r="E497" s="199">
        <v>0</v>
      </c>
      <c r="F497" s="187">
        <v>141</v>
      </c>
      <c r="G497" s="187">
        <v>1156</v>
      </c>
      <c r="H497" s="187">
        <v>729</v>
      </c>
      <c r="I497" s="187">
        <v>1350</v>
      </c>
      <c r="J497" s="187">
        <v>0</v>
      </c>
      <c r="K497" s="185">
        <v>36188959</v>
      </c>
      <c r="L497" s="185">
        <v>0</v>
      </c>
      <c r="M497" s="185">
        <v>36188959</v>
      </c>
      <c r="N497" s="185">
        <v>0</v>
      </c>
      <c r="O497" s="185">
        <v>36188959</v>
      </c>
      <c r="P497" s="185">
        <v>0</v>
      </c>
      <c r="Q497" s="185">
        <v>36188959</v>
      </c>
      <c r="R497" s="185">
        <v>0</v>
      </c>
      <c r="S497" s="185">
        <v>34823720</v>
      </c>
      <c r="T497" s="185">
        <v>0</v>
      </c>
    </row>
    <row r="498" spans="1:20" x14ac:dyDescent="0.3">
      <c r="A498" s="182" t="s">
        <v>3538</v>
      </c>
      <c r="B498" s="188" t="s">
        <v>4880</v>
      </c>
      <c r="C498" s="184" t="s">
        <v>294</v>
      </c>
      <c r="D498" s="199">
        <v>664200</v>
      </c>
      <c r="E498" s="199">
        <v>502200</v>
      </c>
      <c r="F498" s="187">
        <v>0</v>
      </c>
      <c r="G498" s="187">
        <v>0</v>
      </c>
      <c r="H498" s="187">
        <v>0</v>
      </c>
      <c r="I498" s="187">
        <v>123</v>
      </c>
      <c r="J498" s="187">
        <v>93</v>
      </c>
      <c r="K498" s="185">
        <v>302400</v>
      </c>
      <c r="L498" s="185">
        <v>502200</v>
      </c>
      <c r="M498" s="185">
        <v>0</v>
      </c>
      <c r="N498" s="185">
        <v>502200</v>
      </c>
      <c r="O498" s="185">
        <v>0</v>
      </c>
      <c r="P498" s="185">
        <v>0</v>
      </c>
      <c r="Q498" s="185">
        <v>0</v>
      </c>
      <c r="R498" s="185">
        <v>0</v>
      </c>
      <c r="S498" s="185">
        <v>0</v>
      </c>
      <c r="T498" s="185">
        <v>0</v>
      </c>
    </row>
    <row r="499" spans="1:20" x14ac:dyDescent="0.3">
      <c r="A499" s="182" t="s">
        <v>4049</v>
      </c>
      <c r="B499" s="188" t="s">
        <v>4881</v>
      </c>
      <c r="C499" s="184" t="s">
        <v>524</v>
      </c>
      <c r="D499" s="199">
        <v>410490</v>
      </c>
      <c r="E499" s="199">
        <v>380985</v>
      </c>
      <c r="F499" s="187">
        <v>0</v>
      </c>
      <c r="G499" s="187">
        <v>0</v>
      </c>
      <c r="H499" s="187">
        <v>66</v>
      </c>
      <c r="I499" s="187">
        <v>27</v>
      </c>
      <c r="J499" s="187">
        <v>55</v>
      </c>
      <c r="K499" s="185">
        <v>197136</v>
      </c>
      <c r="L499" s="185">
        <v>380985</v>
      </c>
      <c r="M499" s="185">
        <v>197136</v>
      </c>
      <c r="N499" s="185">
        <v>380985</v>
      </c>
      <c r="O499" s="185">
        <v>197136</v>
      </c>
      <c r="P499" s="185">
        <v>0</v>
      </c>
      <c r="Q499" s="185">
        <v>197136</v>
      </c>
      <c r="R499" s="185">
        <v>0</v>
      </c>
      <c r="S499" s="185">
        <v>197136</v>
      </c>
      <c r="T499" s="185">
        <v>0</v>
      </c>
    </row>
    <row r="500" spans="1:20" x14ac:dyDescent="0.3">
      <c r="A500" s="182" t="s">
        <v>3705</v>
      </c>
      <c r="B500" s="186" t="s">
        <v>4882</v>
      </c>
      <c r="C500" s="184" t="s">
        <v>347</v>
      </c>
      <c r="D500" s="199">
        <v>2507205</v>
      </c>
      <c r="E500" s="199">
        <v>1000000</v>
      </c>
      <c r="F500" s="187">
        <v>95</v>
      </c>
      <c r="G500" s="187">
        <v>90</v>
      </c>
      <c r="H500" s="187">
        <v>291</v>
      </c>
      <c r="I500" s="187">
        <v>20</v>
      </c>
      <c r="J500" s="187">
        <v>0</v>
      </c>
      <c r="K500" s="185">
        <v>2507205</v>
      </c>
      <c r="L500" s="185">
        <v>1000000</v>
      </c>
      <c r="M500" s="185">
        <v>2303589</v>
      </c>
      <c r="N500" s="185">
        <v>1000000</v>
      </c>
      <c r="O500" s="185">
        <v>2303589</v>
      </c>
      <c r="P500" s="185">
        <v>0</v>
      </c>
      <c r="Q500" s="185">
        <v>2303589</v>
      </c>
      <c r="R500" s="185">
        <v>0</v>
      </c>
      <c r="S500" s="185">
        <v>2303589</v>
      </c>
      <c r="T500" s="185">
        <v>0</v>
      </c>
    </row>
    <row r="501" spans="1:20" x14ac:dyDescent="0.3">
      <c r="A501" s="182" t="s">
        <v>3991</v>
      </c>
      <c r="B501" s="186" t="s">
        <v>4883</v>
      </c>
      <c r="C501" s="184" t="s">
        <v>494</v>
      </c>
      <c r="D501" s="199">
        <v>153536</v>
      </c>
      <c r="E501" s="199">
        <v>0</v>
      </c>
      <c r="F501" s="187">
        <v>18</v>
      </c>
      <c r="G501" s="187">
        <v>0</v>
      </c>
      <c r="H501" s="187">
        <v>29</v>
      </c>
      <c r="I501" s="187">
        <v>0</v>
      </c>
      <c r="J501" s="187">
        <v>0</v>
      </c>
      <c r="K501" s="185">
        <v>153536</v>
      </c>
      <c r="L501" s="185">
        <v>0</v>
      </c>
      <c r="M501" s="185">
        <v>153536</v>
      </c>
      <c r="N501" s="185">
        <v>0</v>
      </c>
      <c r="O501" s="185">
        <v>153536</v>
      </c>
      <c r="P501" s="185">
        <v>0</v>
      </c>
      <c r="Q501" s="185">
        <v>153536</v>
      </c>
      <c r="R501" s="185">
        <v>0</v>
      </c>
      <c r="S501" s="185">
        <v>153536</v>
      </c>
      <c r="T501" s="185">
        <v>0</v>
      </c>
    </row>
    <row r="502" spans="1:20" x14ac:dyDescent="0.3">
      <c r="A502" s="182" t="s">
        <v>4200</v>
      </c>
      <c r="B502" s="186" t="s">
        <v>4884</v>
      </c>
      <c r="C502" s="184" t="s">
        <v>597</v>
      </c>
      <c r="D502" s="199">
        <v>960296</v>
      </c>
      <c r="E502" s="199">
        <v>0</v>
      </c>
      <c r="F502" s="187">
        <v>0</v>
      </c>
      <c r="G502" s="187">
        <v>27</v>
      </c>
      <c r="H502" s="187">
        <v>15</v>
      </c>
      <c r="I502" s="187">
        <v>110</v>
      </c>
      <c r="J502" s="187">
        <v>0</v>
      </c>
      <c r="K502" s="185">
        <v>636296</v>
      </c>
      <c r="L502" s="185">
        <v>0</v>
      </c>
      <c r="M502" s="185">
        <v>636296</v>
      </c>
      <c r="N502" s="185">
        <v>0</v>
      </c>
      <c r="O502" s="185">
        <v>636296</v>
      </c>
      <c r="P502" s="185">
        <v>0</v>
      </c>
      <c r="Q502" s="185">
        <v>636296</v>
      </c>
      <c r="R502" s="185">
        <v>0</v>
      </c>
      <c r="S502" s="185">
        <v>636296</v>
      </c>
      <c r="T502" s="185">
        <v>0</v>
      </c>
    </row>
    <row r="503" spans="1:20" x14ac:dyDescent="0.3">
      <c r="A503" s="182" t="s">
        <v>3512</v>
      </c>
      <c r="B503" s="186" t="s">
        <v>4885</v>
      </c>
      <c r="C503" s="184" t="s">
        <v>281</v>
      </c>
      <c r="D503" s="199">
        <v>1947439</v>
      </c>
      <c r="E503" s="199">
        <v>540000</v>
      </c>
      <c r="F503" s="187">
        <v>0</v>
      </c>
      <c r="G503" s="187">
        <v>18</v>
      </c>
      <c r="H503" s="187">
        <v>141</v>
      </c>
      <c r="I503" s="187">
        <v>54</v>
      </c>
      <c r="J503" s="187">
        <v>0</v>
      </c>
      <c r="K503" s="185">
        <v>1947439</v>
      </c>
      <c r="L503" s="185">
        <v>540000</v>
      </c>
      <c r="M503" s="185">
        <v>1947439</v>
      </c>
      <c r="N503" s="185">
        <v>540000</v>
      </c>
      <c r="O503" s="185">
        <v>1947439</v>
      </c>
      <c r="P503" s="185">
        <v>0</v>
      </c>
      <c r="Q503" s="185">
        <v>1947439</v>
      </c>
      <c r="R503" s="185">
        <v>0</v>
      </c>
      <c r="S503" s="185">
        <v>1947439</v>
      </c>
      <c r="T503" s="185">
        <v>0</v>
      </c>
    </row>
    <row r="504" spans="1:20" x14ac:dyDescent="0.3">
      <c r="A504" s="182" t="s">
        <v>4162</v>
      </c>
      <c r="B504" s="186" t="s">
        <v>4886</v>
      </c>
      <c r="C504" s="184" t="s">
        <v>579</v>
      </c>
      <c r="D504" s="199">
        <v>40500</v>
      </c>
      <c r="E504" s="199">
        <v>0</v>
      </c>
      <c r="F504" s="187">
        <v>0</v>
      </c>
      <c r="G504" s="187">
        <v>0</v>
      </c>
      <c r="H504" s="187">
        <v>14</v>
      </c>
      <c r="I504" s="187">
        <v>0</v>
      </c>
      <c r="J504" s="187">
        <v>0</v>
      </c>
      <c r="K504" s="185">
        <v>40500</v>
      </c>
      <c r="L504" s="185">
        <v>0</v>
      </c>
      <c r="M504" s="185">
        <v>40500</v>
      </c>
      <c r="N504" s="185">
        <v>0</v>
      </c>
      <c r="O504" s="185">
        <v>40500</v>
      </c>
      <c r="P504" s="185">
        <v>0</v>
      </c>
      <c r="Q504" s="185">
        <v>40500</v>
      </c>
      <c r="R504" s="185">
        <v>0</v>
      </c>
      <c r="S504" s="185">
        <v>40500</v>
      </c>
      <c r="T504" s="185">
        <v>0</v>
      </c>
    </row>
    <row r="505" spans="1:20" x14ac:dyDescent="0.3">
      <c r="A505" s="182" t="s">
        <v>3568</v>
      </c>
      <c r="B505" s="186" t="s">
        <v>4887</v>
      </c>
      <c r="C505" s="184" t="s">
        <v>310</v>
      </c>
      <c r="D505" s="199">
        <v>864525</v>
      </c>
      <c r="E505" s="199">
        <v>0</v>
      </c>
      <c r="F505" s="187">
        <v>0</v>
      </c>
      <c r="G505" s="187">
        <v>0</v>
      </c>
      <c r="H505" s="187">
        <v>32</v>
      </c>
      <c r="I505" s="187">
        <v>150</v>
      </c>
      <c r="J505" s="187">
        <v>0</v>
      </c>
      <c r="K505" s="185">
        <v>508125</v>
      </c>
      <c r="L505" s="185">
        <v>0</v>
      </c>
      <c r="M505" s="185">
        <v>54525</v>
      </c>
      <c r="N505" s="185">
        <v>0</v>
      </c>
      <c r="O505" s="185">
        <v>54525</v>
      </c>
      <c r="P505" s="185">
        <v>0</v>
      </c>
      <c r="Q505" s="185">
        <v>54525</v>
      </c>
      <c r="R505" s="185">
        <v>0</v>
      </c>
      <c r="S505" s="185">
        <v>54525</v>
      </c>
      <c r="T505" s="185">
        <v>0</v>
      </c>
    </row>
    <row r="506" spans="1:20" x14ac:dyDescent="0.3">
      <c r="A506" s="182" t="s">
        <v>3198</v>
      </c>
      <c r="B506" s="186" t="s">
        <v>4888</v>
      </c>
      <c r="C506" s="184" t="s">
        <v>120</v>
      </c>
      <c r="D506" s="199">
        <v>28350</v>
      </c>
      <c r="E506" s="199">
        <v>0</v>
      </c>
      <c r="F506" s="187">
        <v>0</v>
      </c>
      <c r="G506" s="187">
        <v>0</v>
      </c>
      <c r="H506" s="187">
        <v>10</v>
      </c>
      <c r="I506" s="187">
        <v>0</v>
      </c>
      <c r="J506" s="187">
        <v>0</v>
      </c>
      <c r="K506" s="185">
        <v>28350</v>
      </c>
      <c r="L506" s="185">
        <v>0</v>
      </c>
      <c r="M506" s="185">
        <v>28350</v>
      </c>
      <c r="N506" s="185">
        <v>0</v>
      </c>
      <c r="O506" s="185">
        <v>28350</v>
      </c>
      <c r="P506" s="185">
        <v>0</v>
      </c>
      <c r="Q506" s="185">
        <v>28350</v>
      </c>
      <c r="R506" s="185">
        <v>0</v>
      </c>
      <c r="S506" s="185">
        <v>28350</v>
      </c>
      <c r="T506" s="185">
        <v>0</v>
      </c>
    </row>
    <row r="507" spans="1:20" x14ac:dyDescent="0.3">
      <c r="A507" s="182" t="s">
        <v>3686</v>
      </c>
      <c r="B507" s="186" t="s">
        <v>4889</v>
      </c>
      <c r="C507" s="184" t="s">
        <v>337</v>
      </c>
      <c r="D507" s="199">
        <v>352847</v>
      </c>
      <c r="E507" s="199">
        <v>0</v>
      </c>
      <c r="F507" s="187">
        <v>0</v>
      </c>
      <c r="G507" s="187">
        <v>0</v>
      </c>
      <c r="H507" s="187">
        <v>33</v>
      </c>
      <c r="I507" s="187">
        <v>27</v>
      </c>
      <c r="J507" s="187">
        <v>0</v>
      </c>
      <c r="K507" s="185">
        <v>352847</v>
      </c>
      <c r="L507" s="185">
        <v>0</v>
      </c>
      <c r="M507" s="185">
        <v>117776</v>
      </c>
      <c r="N507" s="185">
        <v>0</v>
      </c>
      <c r="O507" s="185">
        <v>117776</v>
      </c>
      <c r="P507" s="185">
        <v>0</v>
      </c>
      <c r="Q507" s="185">
        <v>117776</v>
      </c>
      <c r="R507" s="185">
        <v>0</v>
      </c>
      <c r="S507" s="185">
        <v>117776</v>
      </c>
      <c r="T507" s="185">
        <v>0</v>
      </c>
    </row>
    <row r="508" spans="1:20" x14ac:dyDescent="0.3">
      <c r="A508" s="182" t="s">
        <v>3480</v>
      </c>
      <c r="B508" s="186" t="s">
        <v>4890</v>
      </c>
      <c r="C508" s="184" t="s">
        <v>264</v>
      </c>
      <c r="D508" s="199">
        <v>1012352</v>
      </c>
      <c r="E508" s="199">
        <v>1000000</v>
      </c>
      <c r="F508" s="187">
        <v>0</v>
      </c>
      <c r="G508" s="187">
        <v>0</v>
      </c>
      <c r="H508" s="187">
        <v>206</v>
      </c>
      <c r="I508" s="187">
        <v>82</v>
      </c>
      <c r="J508" s="187">
        <v>0</v>
      </c>
      <c r="K508" s="185">
        <v>1012352</v>
      </c>
      <c r="L508" s="185">
        <v>1000000</v>
      </c>
      <c r="M508" s="185">
        <v>555039</v>
      </c>
      <c r="N508" s="185">
        <v>1000000</v>
      </c>
      <c r="O508" s="185">
        <v>555039</v>
      </c>
      <c r="P508" s="185">
        <v>0</v>
      </c>
      <c r="Q508" s="185">
        <v>555039</v>
      </c>
      <c r="R508" s="185">
        <v>0</v>
      </c>
      <c r="S508" s="185">
        <v>555039</v>
      </c>
      <c r="T508" s="185">
        <v>0</v>
      </c>
    </row>
    <row r="509" spans="1:20" x14ac:dyDescent="0.3">
      <c r="A509" s="182" t="s">
        <v>4345</v>
      </c>
      <c r="B509" s="188" t="s">
        <v>4891</v>
      </c>
      <c r="C509" s="189" t="s">
        <v>665</v>
      </c>
      <c r="D509" s="199">
        <v>1063800</v>
      </c>
      <c r="E509" s="199">
        <v>0</v>
      </c>
      <c r="F509" s="187">
        <v>0</v>
      </c>
      <c r="G509" s="187">
        <v>0</v>
      </c>
      <c r="H509" s="187">
        <v>0</v>
      </c>
      <c r="I509" s="187">
        <v>197</v>
      </c>
      <c r="J509" s="187">
        <v>0</v>
      </c>
      <c r="K509" s="185">
        <v>718200</v>
      </c>
      <c r="L509" s="185">
        <v>0</v>
      </c>
      <c r="M509" s="185">
        <v>0</v>
      </c>
      <c r="N509" s="185">
        <v>0</v>
      </c>
      <c r="O509" s="185">
        <v>0</v>
      </c>
      <c r="P509" s="185">
        <v>0</v>
      </c>
      <c r="Q509" s="185">
        <v>0</v>
      </c>
      <c r="R509" s="185">
        <v>0</v>
      </c>
      <c r="S509" s="185">
        <v>0</v>
      </c>
      <c r="T509" s="185">
        <v>0</v>
      </c>
    </row>
    <row r="510" spans="1:20" x14ac:dyDescent="0.3">
      <c r="A510" s="182" t="s">
        <v>4347</v>
      </c>
      <c r="B510" s="188" t="s">
        <v>4892</v>
      </c>
      <c r="C510" s="184" t="s">
        <v>666</v>
      </c>
      <c r="D510" s="199">
        <v>253800</v>
      </c>
      <c r="E510" s="199">
        <v>167400</v>
      </c>
      <c r="F510" s="187">
        <v>0</v>
      </c>
      <c r="G510" s="187">
        <v>0</v>
      </c>
      <c r="H510" s="187">
        <v>0</v>
      </c>
      <c r="I510" s="187">
        <v>47</v>
      </c>
      <c r="J510" s="187">
        <v>31</v>
      </c>
      <c r="K510" s="185">
        <v>108000</v>
      </c>
      <c r="L510" s="185">
        <v>167400</v>
      </c>
      <c r="M510" s="185">
        <v>0</v>
      </c>
      <c r="N510" s="185">
        <v>167400</v>
      </c>
      <c r="O510" s="185">
        <v>0</v>
      </c>
      <c r="P510" s="185">
        <v>0</v>
      </c>
      <c r="Q510" s="185">
        <v>0</v>
      </c>
      <c r="R510" s="185">
        <v>0</v>
      </c>
      <c r="S510" s="185">
        <v>0</v>
      </c>
      <c r="T510" s="185">
        <v>0</v>
      </c>
    </row>
    <row r="511" spans="1:20" x14ac:dyDescent="0.3">
      <c r="A511" s="182" t="s">
        <v>4090</v>
      </c>
      <c r="B511" s="188" t="s">
        <v>4893</v>
      </c>
      <c r="C511" s="184" t="s">
        <v>544</v>
      </c>
      <c r="D511" s="199">
        <v>1045824</v>
      </c>
      <c r="E511" s="199">
        <v>748391</v>
      </c>
      <c r="F511" s="187">
        <v>0</v>
      </c>
      <c r="G511" s="187">
        <v>0</v>
      </c>
      <c r="H511" s="187">
        <v>104</v>
      </c>
      <c r="I511" s="187">
        <v>105</v>
      </c>
      <c r="J511" s="187">
        <v>119</v>
      </c>
      <c r="K511" s="185">
        <v>280825</v>
      </c>
      <c r="L511" s="185">
        <v>748391</v>
      </c>
      <c r="M511" s="185">
        <v>280825</v>
      </c>
      <c r="N511" s="185">
        <v>748391</v>
      </c>
      <c r="O511" s="185">
        <v>280825</v>
      </c>
      <c r="P511" s="185">
        <v>0</v>
      </c>
      <c r="Q511" s="185">
        <v>280825</v>
      </c>
      <c r="R511" s="185">
        <v>0</v>
      </c>
      <c r="S511" s="185">
        <v>280825</v>
      </c>
      <c r="T511" s="185">
        <v>0</v>
      </c>
    </row>
    <row r="512" spans="1:20" x14ac:dyDescent="0.3">
      <c r="A512" s="182" t="s">
        <v>4042</v>
      </c>
      <c r="B512" s="188" t="s">
        <v>4894</v>
      </c>
      <c r="C512" s="184" t="s">
        <v>520</v>
      </c>
      <c r="D512" s="199">
        <v>1877244</v>
      </c>
      <c r="E512" s="199">
        <v>1284690</v>
      </c>
      <c r="F512" s="187">
        <v>0</v>
      </c>
      <c r="G512" s="187">
        <v>0</v>
      </c>
      <c r="H512" s="187">
        <v>222</v>
      </c>
      <c r="I512" s="187">
        <v>200</v>
      </c>
      <c r="J512" s="187">
        <v>229</v>
      </c>
      <c r="K512" s="185">
        <v>599400</v>
      </c>
      <c r="L512" s="185">
        <v>1284690</v>
      </c>
      <c r="M512" s="185">
        <v>599400</v>
      </c>
      <c r="N512" s="185">
        <v>1284690</v>
      </c>
      <c r="O512" s="185">
        <v>599400</v>
      </c>
      <c r="P512" s="185">
        <v>0</v>
      </c>
      <c r="Q512" s="185">
        <v>599400</v>
      </c>
      <c r="R512" s="185">
        <v>0</v>
      </c>
      <c r="S512" s="185">
        <v>599400</v>
      </c>
      <c r="T512" s="185">
        <v>0</v>
      </c>
    </row>
    <row r="513" spans="1:20" x14ac:dyDescent="0.3">
      <c r="A513" s="182" t="s">
        <v>3399</v>
      </c>
      <c r="B513" s="186" t="s">
        <v>4895</v>
      </c>
      <c r="C513" s="184" t="s">
        <v>222</v>
      </c>
      <c r="D513" s="199">
        <v>113616</v>
      </c>
      <c r="E513" s="199">
        <v>0</v>
      </c>
      <c r="F513" s="187">
        <v>0</v>
      </c>
      <c r="G513" s="187">
        <v>0</v>
      </c>
      <c r="H513" s="187">
        <v>0</v>
      </c>
      <c r="I513" s="187">
        <v>18</v>
      </c>
      <c r="J513" s="187">
        <v>0</v>
      </c>
      <c r="K513" s="185">
        <v>113616</v>
      </c>
      <c r="L513" s="185">
        <v>0</v>
      </c>
      <c r="M513" s="185">
        <v>113616</v>
      </c>
      <c r="N513" s="185">
        <v>0</v>
      </c>
      <c r="O513" s="185">
        <v>113616</v>
      </c>
      <c r="P513" s="185">
        <v>0</v>
      </c>
      <c r="Q513" s="185">
        <v>113616</v>
      </c>
      <c r="R513" s="185">
        <v>0</v>
      </c>
      <c r="S513" s="185">
        <v>113616</v>
      </c>
      <c r="T513" s="185">
        <v>0</v>
      </c>
    </row>
    <row r="514" spans="1:20" x14ac:dyDescent="0.3">
      <c r="A514" s="182" t="s">
        <v>4072</v>
      </c>
      <c r="B514" s="188" t="s">
        <v>4896</v>
      </c>
      <c r="C514" s="189" t="s">
        <v>535</v>
      </c>
      <c r="D514" s="199">
        <v>248400</v>
      </c>
      <c r="E514" s="199">
        <v>0</v>
      </c>
      <c r="F514" s="187">
        <v>0</v>
      </c>
      <c r="G514" s="187">
        <v>0</v>
      </c>
      <c r="H514" s="187">
        <v>0</v>
      </c>
      <c r="I514" s="187">
        <v>46</v>
      </c>
      <c r="J514" s="187">
        <v>0</v>
      </c>
      <c r="K514" s="185">
        <v>113400</v>
      </c>
      <c r="L514" s="185">
        <v>0</v>
      </c>
      <c r="M514" s="185">
        <v>0</v>
      </c>
      <c r="N514" s="185">
        <v>0</v>
      </c>
      <c r="O514" s="185">
        <v>0</v>
      </c>
      <c r="P514" s="185">
        <v>0</v>
      </c>
      <c r="Q514" s="185">
        <v>0</v>
      </c>
      <c r="R514" s="185">
        <v>0</v>
      </c>
      <c r="S514" s="185">
        <v>0</v>
      </c>
      <c r="T514" s="185">
        <v>0</v>
      </c>
    </row>
    <row r="515" spans="1:20" x14ac:dyDescent="0.3">
      <c r="A515" s="182" t="s">
        <v>3072</v>
      </c>
      <c r="B515" s="186" t="s">
        <v>4897</v>
      </c>
      <c r="C515" s="184" t="s">
        <v>56</v>
      </c>
      <c r="D515" s="199">
        <v>560628</v>
      </c>
      <c r="E515" s="199">
        <v>0</v>
      </c>
      <c r="F515" s="187">
        <v>0</v>
      </c>
      <c r="G515" s="187">
        <v>0</v>
      </c>
      <c r="H515" s="187">
        <v>80</v>
      </c>
      <c r="I515" s="187">
        <v>0</v>
      </c>
      <c r="J515" s="187">
        <v>0</v>
      </c>
      <c r="K515" s="185">
        <v>560628</v>
      </c>
      <c r="L515" s="185">
        <v>0</v>
      </c>
      <c r="M515" s="185">
        <v>560628</v>
      </c>
      <c r="N515" s="185">
        <v>0</v>
      </c>
      <c r="O515" s="185">
        <v>560628</v>
      </c>
      <c r="P515" s="185">
        <v>0</v>
      </c>
      <c r="Q515" s="185">
        <v>560628</v>
      </c>
      <c r="R515" s="185">
        <v>0</v>
      </c>
      <c r="S515" s="185">
        <v>560628</v>
      </c>
      <c r="T515" s="185">
        <v>0</v>
      </c>
    </row>
    <row r="516" spans="1:20" x14ac:dyDescent="0.3">
      <c r="A516" s="182" t="s">
        <v>4246</v>
      </c>
      <c r="B516" s="188" t="s">
        <v>4898</v>
      </c>
      <c r="C516" s="184" t="s">
        <v>621</v>
      </c>
      <c r="D516" s="199">
        <v>0</v>
      </c>
      <c r="E516" s="199">
        <v>177140</v>
      </c>
      <c r="F516" s="187">
        <v>0</v>
      </c>
      <c r="G516" s="187">
        <v>0</v>
      </c>
      <c r="H516" s="187">
        <v>0</v>
      </c>
      <c r="I516" s="187">
        <v>0</v>
      </c>
      <c r="J516" s="187">
        <v>20</v>
      </c>
      <c r="K516" s="185">
        <v>0</v>
      </c>
      <c r="L516" s="185">
        <v>177140</v>
      </c>
      <c r="M516" s="185">
        <v>0</v>
      </c>
      <c r="N516" s="185">
        <v>177140</v>
      </c>
      <c r="O516" s="185">
        <v>0</v>
      </c>
      <c r="P516" s="185">
        <v>0</v>
      </c>
      <c r="Q516" s="185">
        <v>0</v>
      </c>
      <c r="R516" s="185">
        <v>0</v>
      </c>
      <c r="S516" s="185">
        <v>0</v>
      </c>
      <c r="T516" s="185">
        <v>0</v>
      </c>
    </row>
    <row r="517" spans="1:20" x14ac:dyDescent="0.3">
      <c r="A517" s="182" t="s">
        <v>3312</v>
      </c>
      <c r="B517" s="186" t="s">
        <v>4899</v>
      </c>
      <c r="C517" s="184" t="s">
        <v>177</v>
      </c>
      <c r="D517" s="199">
        <v>493387</v>
      </c>
      <c r="E517" s="199">
        <v>0</v>
      </c>
      <c r="F517" s="187">
        <v>0</v>
      </c>
      <c r="G517" s="187">
        <v>0</v>
      </c>
      <c r="H517" s="187">
        <v>29</v>
      </c>
      <c r="I517" s="187">
        <v>27</v>
      </c>
      <c r="J517" s="187">
        <v>0</v>
      </c>
      <c r="K517" s="185">
        <v>493387</v>
      </c>
      <c r="L517" s="185">
        <v>0</v>
      </c>
      <c r="M517" s="185">
        <v>152513</v>
      </c>
      <c r="N517" s="185">
        <v>0</v>
      </c>
      <c r="O517" s="185">
        <v>152513</v>
      </c>
      <c r="P517" s="185">
        <v>0</v>
      </c>
      <c r="Q517" s="185">
        <v>152513</v>
      </c>
      <c r="R517" s="185">
        <v>0</v>
      </c>
      <c r="S517" s="185">
        <v>152513</v>
      </c>
      <c r="T517" s="185">
        <v>0</v>
      </c>
    </row>
    <row r="518" spans="1:20" x14ac:dyDescent="0.3">
      <c r="A518" s="182" t="s">
        <v>3827</v>
      </c>
      <c r="B518" s="186" t="s">
        <v>4900</v>
      </c>
      <c r="C518" s="184" t="s">
        <v>411</v>
      </c>
      <c r="D518" s="199">
        <v>368173</v>
      </c>
      <c r="E518" s="199">
        <v>0</v>
      </c>
      <c r="F518" s="187">
        <v>0</v>
      </c>
      <c r="G518" s="187">
        <v>0</v>
      </c>
      <c r="H518" s="187">
        <v>33</v>
      </c>
      <c r="I518" s="187">
        <v>0</v>
      </c>
      <c r="J518" s="187">
        <v>0</v>
      </c>
      <c r="K518" s="185">
        <v>155357</v>
      </c>
      <c r="L518" s="185">
        <v>0</v>
      </c>
      <c r="M518" s="185">
        <v>155357</v>
      </c>
      <c r="N518" s="185">
        <v>0</v>
      </c>
      <c r="O518" s="185">
        <v>155357</v>
      </c>
      <c r="P518" s="185">
        <v>0</v>
      </c>
      <c r="Q518" s="185">
        <v>155357</v>
      </c>
      <c r="R518" s="185">
        <v>0</v>
      </c>
      <c r="S518" s="185">
        <v>155357</v>
      </c>
      <c r="T518" s="185">
        <v>0</v>
      </c>
    </row>
    <row r="519" spans="1:20" x14ac:dyDescent="0.3">
      <c r="A519" s="182" t="s">
        <v>3160</v>
      </c>
      <c r="B519" s="186" t="s">
        <v>4901</v>
      </c>
      <c r="C519" s="184" t="s">
        <v>101</v>
      </c>
      <c r="D519" s="199">
        <v>748338</v>
      </c>
      <c r="E519" s="199">
        <v>0</v>
      </c>
      <c r="F519" s="187">
        <v>0</v>
      </c>
      <c r="G519" s="187">
        <v>0</v>
      </c>
      <c r="H519" s="187">
        <v>0</v>
      </c>
      <c r="I519" s="187">
        <v>94</v>
      </c>
      <c r="J519" s="187">
        <v>0</v>
      </c>
      <c r="K519" s="185">
        <v>515760</v>
      </c>
      <c r="L519" s="185">
        <v>0</v>
      </c>
      <c r="M519" s="185">
        <v>515760</v>
      </c>
      <c r="N519" s="185">
        <v>0</v>
      </c>
      <c r="O519" s="185">
        <v>515760</v>
      </c>
      <c r="P519" s="185">
        <v>0</v>
      </c>
      <c r="Q519" s="185">
        <v>515760</v>
      </c>
      <c r="R519" s="185">
        <v>0</v>
      </c>
      <c r="S519" s="185">
        <v>515760</v>
      </c>
      <c r="T519" s="185">
        <v>0</v>
      </c>
    </row>
    <row r="520" spans="1:20" x14ac:dyDescent="0.3">
      <c r="A520" s="182" t="s">
        <v>3314</v>
      </c>
      <c r="B520" s="188" t="s">
        <v>4902</v>
      </c>
      <c r="C520" s="184" t="s">
        <v>178</v>
      </c>
      <c r="D520" s="199">
        <v>245700</v>
      </c>
      <c r="E520" s="199">
        <v>108000</v>
      </c>
      <c r="F520" s="187">
        <v>0</v>
      </c>
      <c r="G520" s="187">
        <v>0</v>
      </c>
      <c r="H520" s="187">
        <v>51</v>
      </c>
      <c r="I520" s="187">
        <v>20</v>
      </c>
      <c r="J520" s="187">
        <v>20</v>
      </c>
      <c r="K520" s="185">
        <v>137700</v>
      </c>
      <c r="L520" s="185">
        <v>108000</v>
      </c>
      <c r="M520" s="185">
        <v>137700</v>
      </c>
      <c r="N520" s="185">
        <v>108000</v>
      </c>
      <c r="O520" s="185">
        <v>137700</v>
      </c>
      <c r="P520" s="185">
        <v>0</v>
      </c>
      <c r="Q520" s="185">
        <v>137700</v>
      </c>
      <c r="R520" s="185">
        <v>0</v>
      </c>
      <c r="S520" s="185">
        <v>137700</v>
      </c>
      <c r="T520" s="185">
        <v>0</v>
      </c>
    </row>
    <row r="521" spans="1:20" x14ac:dyDescent="0.3">
      <c r="A521" s="182" t="s">
        <v>3957</v>
      </c>
      <c r="B521" s="188" t="s">
        <v>4903</v>
      </c>
      <c r="C521" s="184" t="s">
        <v>476</v>
      </c>
      <c r="D521" s="199">
        <v>1258526</v>
      </c>
      <c r="E521" s="199">
        <v>421200</v>
      </c>
      <c r="F521" s="187">
        <v>0</v>
      </c>
      <c r="G521" s="187">
        <v>0</v>
      </c>
      <c r="H521" s="187">
        <v>128</v>
      </c>
      <c r="I521" s="187">
        <v>169</v>
      </c>
      <c r="J521" s="187">
        <v>78</v>
      </c>
      <c r="K521" s="185">
        <v>524126</v>
      </c>
      <c r="L521" s="185">
        <v>421200</v>
      </c>
      <c r="M521" s="185">
        <v>345926</v>
      </c>
      <c r="N521" s="185">
        <v>421200</v>
      </c>
      <c r="O521" s="185">
        <v>345926</v>
      </c>
      <c r="P521" s="185">
        <v>0</v>
      </c>
      <c r="Q521" s="185">
        <v>345926</v>
      </c>
      <c r="R521" s="185">
        <v>0</v>
      </c>
      <c r="S521" s="185">
        <v>345926</v>
      </c>
      <c r="T521" s="185">
        <v>0</v>
      </c>
    </row>
    <row r="522" spans="1:20" x14ac:dyDescent="0.3">
      <c r="A522" s="182" t="s">
        <v>4207</v>
      </c>
      <c r="B522" s="186" t="s">
        <v>4904</v>
      </c>
      <c r="C522" s="184" t="s">
        <v>601</v>
      </c>
      <c r="D522" s="199">
        <v>762339</v>
      </c>
      <c r="E522" s="199">
        <v>0</v>
      </c>
      <c r="F522" s="187">
        <v>0</v>
      </c>
      <c r="G522" s="187">
        <v>0</v>
      </c>
      <c r="H522" s="187">
        <v>0</v>
      </c>
      <c r="I522" s="187">
        <v>130</v>
      </c>
      <c r="J522" s="187">
        <v>0</v>
      </c>
      <c r="K522" s="185">
        <v>448382</v>
      </c>
      <c r="L522" s="185">
        <v>0</v>
      </c>
      <c r="M522" s="185">
        <v>448382</v>
      </c>
      <c r="N522" s="185">
        <v>0</v>
      </c>
      <c r="O522" s="185">
        <v>448382</v>
      </c>
      <c r="P522" s="185">
        <v>0</v>
      </c>
      <c r="Q522" s="185">
        <v>448382</v>
      </c>
      <c r="R522" s="185">
        <v>0</v>
      </c>
      <c r="S522" s="185">
        <v>448382</v>
      </c>
      <c r="T522" s="185">
        <v>0</v>
      </c>
    </row>
    <row r="523" spans="1:20" x14ac:dyDescent="0.3">
      <c r="A523" s="182" t="s">
        <v>3701</v>
      </c>
      <c r="B523" s="186" t="s">
        <v>4905</v>
      </c>
      <c r="C523" s="184" t="s">
        <v>345</v>
      </c>
      <c r="D523" s="199">
        <v>251662</v>
      </c>
      <c r="E523" s="199">
        <v>0</v>
      </c>
      <c r="F523" s="187">
        <v>0</v>
      </c>
      <c r="G523" s="187">
        <v>0</v>
      </c>
      <c r="H523" s="187">
        <v>28</v>
      </c>
      <c r="I523" s="187">
        <v>20</v>
      </c>
      <c r="J523" s="187">
        <v>0</v>
      </c>
      <c r="K523" s="185">
        <v>251662</v>
      </c>
      <c r="L523" s="185">
        <v>0</v>
      </c>
      <c r="M523" s="185">
        <v>101808</v>
      </c>
      <c r="N523" s="185">
        <v>0</v>
      </c>
      <c r="O523" s="185">
        <v>101808</v>
      </c>
      <c r="P523" s="185">
        <v>0</v>
      </c>
      <c r="Q523" s="185">
        <v>101808</v>
      </c>
      <c r="R523" s="185">
        <v>0</v>
      </c>
      <c r="S523" s="185">
        <v>101808</v>
      </c>
      <c r="T523" s="185">
        <v>0</v>
      </c>
    </row>
    <row r="524" spans="1:20" x14ac:dyDescent="0.3">
      <c r="A524" s="182" t="s">
        <v>4098</v>
      </c>
      <c r="B524" s="188" t="s">
        <v>4906</v>
      </c>
      <c r="C524" s="184" t="s">
        <v>548</v>
      </c>
      <c r="D524" s="199">
        <v>496800</v>
      </c>
      <c r="E524" s="199">
        <v>248400</v>
      </c>
      <c r="F524" s="187">
        <v>0</v>
      </c>
      <c r="G524" s="187">
        <v>0</v>
      </c>
      <c r="H524" s="187">
        <v>0</v>
      </c>
      <c r="I524" s="187">
        <v>92</v>
      </c>
      <c r="J524" s="187">
        <v>46</v>
      </c>
      <c r="K524" s="185">
        <v>151200</v>
      </c>
      <c r="L524" s="185">
        <v>248400</v>
      </c>
      <c r="M524" s="185">
        <v>0</v>
      </c>
      <c r="N524" s="185">
        <v>248400</v>
      </c>
      <c r="O524" s="185">
        <v>0</v>
      </c>
      <c r="P524" s="185">
        <v>0</v>
      </c>
      <c r="Q524" s="185">
        <v>0</v>
      </c>
      <c r="R524" s="185">
        <v>0</v>
      </c>
      <c r="S524" s="185">
        <v>0</v>
      </c>
      <c r="T524" s="185">
        <v>0</v>
      </c>
    </row>
    <row r="525" spans="1:20" x14ac:dyDescent="0.3">
      <c r="A525" s="182" t="s">
        <v>4353</v>
      </c>
      <c r="B525" s="188" t="s">
        <v>4907</v>
      </c>
      <c r="C525" s="189" t="s">
        <v>669</v>
      </c>
      <c r="D525" s="199">
        <v>1339200</v>
      </c>
      <c r="E525" s="199">
        <v>0</v>
      </c>
      <c r="F525" s="187">
        <v>0</v>
      </c>
      <c r="G525" s="187">
        <v>0</v>
      </c>
      <c r="H525" s="187">
        <v>0</v>
      </c>
      <c r="I525" s="187">
        <v>248</v>
      </c>
      <c r="J525" s="187">
        <v>0</v>
      </c>
      <c r="K525" s="185">
        <v>783000</v>
      </c>
      <c r="L525" s="185">
        <v>0</v>
      </c>
      <c r="M525" s="185">
        <v>0</v>
      </c>
      <c r="N525" s="185">
        <v>0</v>
      </c>
      <c r="O525" s="185">
        <v>0</v>
      </c>
      <c r="P525" s="185">
        <v>0</v>
      </c>
      <c r="Q525" s="185">
        <v>0</v>
      </c>
      <c r="R525" s="185">
        <v>0</v>
      </c>
      <c r="S525" s="185">
        <v>0</v>
      </c>
      <c r="T525" s="185">
        <v>0</v>
      </c>
    </row>
    <row r="526" spans="1:20" x14ac:dyDescent="0.3">
      <c r="A526" s="182" t="s">
        <v>3969</v>
      </c>
      <c r="B526" s="188" t="s">
        <v>4908</v>
      </c>
      <c r="C526" s="184" t="s">
        <v>482</v>
      </c>
      <c r="D526" s="199">
        <v>324000</v>
      </c>
      <c r="E526" s="199">
        <v>210600</v>
      </c>
      <c r="F526" s="187">
        <v>0</v>
      </c>
      <c r="G526" s="187">
        <v>0</v>
      </c>
      <c r="H526" s="187">
        <v>0</v>
      </c>
      <c r="I526" s="187">
        <v>60</v>
      </c>
      <c r="J526" s="187">
        <v>39</v>
      </c>
      <c r="K526" s="185">
        <v>129600</v>
      </c>
      <c r="L526" s="185">
        <v>210600</v>
      </c>
      <c r="M526" s="185">
        <v>0</v>
      </c>
      <c r="N526" s="185">
        <v>210600</v>
      </c>
      <c r="O526" s="185">
        <v>0</v>
      </c>
      <c r="P526" s="185">
        <v>0</v>
      </c>
      <c r="Q526" s="185">
        <v>0</v>
      </c>
      <c r="R526" s="185">
        <v>0</v>
      </c>
      <c r="S526" s="185">
        <v>0</v>
      </c>
      <c r="T526" s="185">
        <v>0</v>
      </c>
    </row>
    <row r="527" spans="1:20" x14ac:dyDescent="0.3">
      <c r="A527" s="182" t="s">
        <v>3973</v>
      </c>
      <c r="B527" s="186" t="s">
        <v>4909</v>
      </c>
      <c r="C527" s="184" t="s">
        <v>484</v>
      </c>
      <c r="D527" s="199">
        <v>4748555</v>
      </c>
      <c r="E527" s="199">
        <v>0</v>
      </c>
      <c r="F527" s="187">
        <v>0</v>
      </c>
      <c r="G527" s="187">
        <v>40</v>
      </c>
      <c r="H527" s="187">
        <v>341</v>
      </c>
      <c r="I527" s="187">
        <v>242</v>
      </c>
      <c r="J527" s="187">
        <v>0</v>
      </c>
      <c r="K527" s="185">
        <v>4748555</v>
      </c>
      <c r="L527" s="185">
        <v>0</v>
      </c>
      <c r="M527" s="185">
        <v>4748555</v>
      </c>
      <c r="N527" s="185">
        <v>0</v>
      </c>
      <c r="O527" s="185">
        <v>4748555</v>
      </c>
      <c r="P527" s="185">
        <v>0</v>
      </c>
      <c r="Q527" s="185">
        <v>4748555</v>
      </c>
      <c r="R527" s="185">
        <v>0</v>
      </c>
      <c r="S527" s="185">
        <v>4270951</v>
      </c>
      <c r="T527" s="185">
        <v>0</v>
      </c>
    </row>
    <row r="528" spans="1:20" x14ac:dyDescent="0.3">
      <c r="A528" s="182" t="s">
        <v>3837</v>
      </c>
      <c r="B528" s="186" t="s">
        <v>4910</v>
      </c>
      <c r="C528" s="184" t="s">
        <v>416</v>
      </c>
      <c r="D528" s="199">
        <v>65489</v>
      </c>
      <c r="E528" s="199">
        <v>0</v>
      </c>
      <c r="F528" s="187">
        <v>0</v>
      </c>
      <c r="G528" s="187">
        <v>0</v>
      </c>
      <c r="H528" s="187">
        <v>16</v>
      </c>
      <c r="I528" s="187">
        <v>0</v>
      </c>
      <c r="J528" s="187">
        <v>0</v>
      </c>
      <c r="K528" s="185">
        <v>65489</v>
      </c>
      <c r="L528" s="185">
        <v>0</v>
      </c>
      <c r="M528" s="185">
        <v>65489</v>
      </c>
      <c r="N528" s="185">
        <v>0</v>
      </c>
      <c r="O528" s="185">
        <v>65489</v>
      </c>
      <c r="P528" s="185">
        <v>0</v>
      </c>
      <c r="Q528" s="185">
        <v>65489</v>
      </c>
      <c r="R528" s="185">
        <v>0</v>
      </c>
      <c r="S528" s="185">
        <v>65489</v>
      </c>
      <c r="T528" s="185">
        <v>0</v>
      </c>
    </row>
    <row r="529" spans="1:20" x14ac:dyDescent="0.3">
      <c r="A529" s="182" t="s">
        <v>3885</v>
      </c>
      <c r="B529" s="188" t="s">
        <v>4911</v>
      </c>
      <c r="C529" s="184" t="s">
        <v>440</v>
      </c>
      <c r="D529" s="199">
        <v>119253</v>
      </c>
      <c r="E529" s="199">
        <v>112800</v>
      </c>
      <c r="F529" s="187">
        <v>0</v>
      </c>
      <c r="G529" s="187">
        <v>0</v>
      </c>
      <c r="H529" s="187">
        <v>0</v>
      </c>
      <c r="I529" s="187">
        <v>20</v>
      </c>
      <c r="J529" s="187">
        <v>20</v>
      </c>
      <c r="K529" s="185">
        <v>0</v>
      </c>
      <c r="L529" s="185">
        <v>112800</v>
      </c>
      <c r="M529" s="185">
        <v>0</v>
      </c>
      <c r="N529" s="185">
        <v>112800</v>
      </c>
      <c r="O529" s="185">
        <v>0</v>
      </c>
      <c r="P529" s="185">
        <v>0</v>
      </c>
      <c r="Q529" s="185">
        <v>0</v>
      </c>
      <c r="R529" s="185">
        <v>0</v>
      </c>
      <c r="S529" s="185">
        <v>0</v>
      </c>
      <c r="T529" s="185">
        <v>0</v>
      </c>
    </row>
    <row r="530" spans="1:20" x14ac:dyDescent="0.3">
      <c r="A530" s="182" t="s">
        <v>3983</v>
      </c>
      <c r="B530" s="186" t="s">
        <v>4912</v>
      </c>
      <c r="C530" s="184" t="s">
        <v>489</v>
      </c>
      <c r="D530" s="199">
        <v>372000</v>
      </c>
      <c r="E530" s="199">
        <v>0</v>
      </c>
      <c r="F530" s="187">
        <v>0</v>
      </c>
      <c r="G530" s="187">
        <v>0</v>
      </c>
      <c r="H530" s="187">
        <v>0</v>
      </c>
      <c r="I530" s="187">
        <v>60</v>
      </c>
      <c r="J530" s="187">
        <v>0</v>
      </c>
      <c r="K530" s="185">
        <v>372000</v>
      </c>
      <c r="L530" s="185">
        <v>0</v>
      </c>
      <c r="M530" s="185">
        <v>372000</v>
      </c>
      <c r="N530" s="185">
        <v>0</v>
      </c>
      <c r="O530" s="185">
        <v>372000</v>
      </c>
      <c r="P530" s="185">
        <v>0</v>
      </c>
      <c r="Q530" s="185">
        <v>372000</v>
      </c>
      <c r="R530" s="185">
        <v>0</v>
      </c>
      <c r="S530" s="185">
        <v>372000</v>
      </c>
      <c r="T530" s="185">
        <v>0</v>
      </c>
    </row>
    <row r="531" spans="1:20" x14ac:dyDescent="0.3">
      <c r="A531" s="182" t="s">
        <v>3955</v>
      </c>
      <c r="B531" s="188" t="s">
        <v>4913</v>
      </c>
      <c r="C531" s="184" t="s">
        <v>475</v>
      </c>
      <c r="D531" s="199">
        <v>306592</v>
      </c>
      <c r="E531" s="199">
        <v>250848</v>
      </c>
      <c r="F531" s="187">
        <v>0</v>
      </c>
      <c r="G531" s="187">
        <v>0</v>
      </c>
      <c r="H531" s="187">
        <v>0</v>
      </c>
      <c r="I531" s="187">
        <v>44</v>
      </c>
      <c r="J531" s="187">
        <v>36</v>
      </c>
      <c r="K531" s="185">
        <v>0</v>
      </c>
      <c r="L531" s="185">
        <v>250848</v>
      </c>
      <c r="M531" s="185">
        <v>0</v>
      </c>
      <c r="N531" s="185">
        <v>250848</v>
      </c>
      <c r="O531" s="185">
        <v>0</v>
      </c>
      <c r="P531" s="185">
        <v>0</v>
      </c>
      <c r="Q531" s="185">
        <v>0</v>
      </c>
      <c r="R531" s="185">
        <v>0</v>
      </c>
      <c r="S531" s="185">
        <v>0</v>
      </c>
      <c r="T531" s="185">
        <v>0</v>
      </c>
    </row>
    <row r="532" spans="1:20" x14ac:dyDescent="0.3">
      <c r="A532" s="182" t="s">
        <v>3022</v>
      </c>
      <c r="B532" s="186" t="s">
        <v>4914</v>
      </c>
      <c r="C532" s="184" t="s">
        <v>31</v>
      </c>
      <c r="D532" s="199">
        <v>101006</v>
      </c>
      <c r="E532" s="199">
        <v>0</v>
      </c>
      <c r="F532" s="187">
        <v>0</v>
      </c>
      <c r="G532" s="187">
        <v>0</v>
      </c>
      <c r="H532" s="187">
        <v>16</v>
      </c>
      <c r="I532" s="187">
        <v>0</v>
      </c>
      <c r="J532" s="187">
        <v>0</v>
      </c>
      <c r="K532" s="185">
        <v>101006</v>
      </c>
      <c r="L532" s="185">
        <v>0</v>
      </c>
      <c r="M532" s="185">
        <v>101006</v>
      </c>
      <c r="N532" s="185">
        <v>0</v>
      </c>
      <c r="O532" s="185">
        <v>101006</v>
      </c>
      <c r="P532" s="185">
        <v>0</v>
      </c>
      <c r="Q532" s="185">
        <v>101006</v>
      </c>
      <c r="R532" s="185">
        <v>0</v>
      </c>
      <c r="S532" s="185">
        <v>101006</v>
      </c>
      <c r="T532" s="185">
        <v>0</v>
      </c>
    </row>
    <row r="533" spans="1:20" x14ac:dyDescent="0.3">
      <c r="A533" s="182" t="s">
        <v>3965</v>
      </c>
      <c r="B533" s="188" t="s">
        <v>4915</v>
      </c>
      <c r="C533" s="184" t="s">
        <v>480</v>
      </c>
      <c r="D533" s="199">
        <v>486880</v>
      </c>
      <c r="E533" s="199">
        <v>303584</v>
      </c>
      <c r="F533" s="187">
        <v>0</v>
      </c>
      <c r="G533" s="187">
        <v>0</v>
      </c>
      <c r="H533" s="187">
        <v>0</v>
      </c>
      <c r="I533" s="187">
        <v>85</v>
      </c>
      <c r="J533" s="187">
        <v>53</v>
      </c>
      <c r="K533" s="185">
        <v>131744</v>
      </c>
      <c r="L533" s="185">
        <v>303584</v>
      </c>
      <c r="M533" s="185">
        <v>0</v>
      </c>
      <c r="N533" s="185">
        <v>303584</v>
      </c>
      <c r="O533" s="185">
        <v>0</v>
      </c>
      <c r="P533" s="185">
        <v>0</v>
      </c>
      <c r="Q533" s="185">
        <v>0</v>
      </c>
      <c r="R533" s="185">
        <v>0</v>
      </c>
      <c r="S533" s="185">
        <v>0</v>
      </c>
      <c r="T533" s="185">
        <v>0</v>
      </c>
    </row>
    <row r="534" spans="1:20" x14ac:dyDescent="0.3">
      <c r="A534" s="182" t="s">
        <v>3508</v>
      </c>
      <c r="B534" s="188" t="s">
        <v>4916</v>
      </c>
      <c r="C534" s="184" t="s">
        <v>279</v>
      </c>
      <c r="D534" s="199">
        <v>523800</v>
      </c>
      <c r="E534" s="199">
        <v>329400</v>
      </c>
      <c r="F534" s="187">
        <v>0</v>
      </c>
      <c r="G534" s="187">
        <v>0</v>
      </c>
      <c r="H534" s="187">
        <v>0</v>
      </c>
      <c r="I534" s="187">
        <v>97</v>
      </c>
      <c r="J534" s="187">
        <v>61</v>
      </c>
      <c r="K534" s="185">
        <v>108000</v>
      </c>
      <c r="L534" s="185">
        <v>329400</v>
      </c>
      <c r="M534" s="185">
        <v>0</v>
      </c>
      <c r="N534" s="185">
        <v>329400</v>
      </c>
      <c r="O534" s="185">
        <v>0</v>
      </c>
      <c r="P534" s="185">
        <v>0</v>
      </c>
      <c r="Q534" s="185">
        <v>0</v>
      </c>
      <c r="R534" s="185">
        <v>0</v>
      </c>
      <c r="S534" s="185">
        <v>0</v>
      </c>
      <c r="T534" s="185">
        <v>0</v>
      </c>
    </row>
    <row r="535" spans="1:20" x14ac:dyDescent="0.3">
      <c r="A535" s="182" t="s">
        <v>3993</v>
      </c>
      <c r="B535" s="186" t="s">
        <v>4917</v>
      </c>
      <c r="C535" s="184" t="s">
        <v>495</v>
      </c>
      <c r="D535" s="199">
        <v>410645</v>
      </c>
      <c r="E535" s="199">
        <v>360000</v>
      </c>
      <c r="F535" s="187">
        <v>0</v>
      </c>
      <c r="G535" s="187">
        <v>0</v>
      </c>
      <c r="H535" s="187">
        <v>4</v>
      </c>
      <c r="I535" s="187">
        <v>45</v>
      </c>
      <c r="J535" s="187">
        <v>0</v>
      </c>
      <c r="K535" s="185">
        <v>410645</v>
      </c>
      <c r="L535" s="185">
        <v>360000</v>
      </c>
      <c r="M535" s="185">
        <v>13580</v>
      </c>
      <c r="N535" s="185">
        <v>360000</v>
      </c>
      <c r="O535" s="185">
        <v>13580</v>
      </c>
      <c r="P535" s="185">
        <v>0</v>
      </c>
      <c r="Q535" s="185">
        <v>13580</v>
      </c>
      <c r="R535" s="185">
        <v>0</v>
      </c>
      <c r="S535" s="185">
        <v>13580</v>
      </c>
      <c r="T535" s="185">
        <v>0</v>
      </c>
    </row>
    <row r="536" spans="1:20" x14ac:dyDescent="0.3">
      <c r="A536" s="182" t="s">
        <v>3985</v>
      </c>
      <c r="B536" s="186" t="s">
        <v>4918</v>
      </c>
      <c r="C536" s="184" t="s">
        <v>490</v>
      </c>
      <c r="D536" s="199">
        <v>41716</v>
      </c>
      <c r="E536" s="199">
        <v>0</v>
      </c>
      <c r="F536" s="187">
        <v>0</v>
      </c>
      <c r="G536" s="187">
        <v>0</v>
      </c>
      <c r="H536" s="187">
        <v>9</v>
      </c>
      <c r="I536" s="187">
        <v>0</v>
      </c>
      <c r="J536" s="187">
        <v>0</v>
      </c>
      <c r="K536" s="185">
        <v>41716</v>
      </c>
      <c r="L536" s="185">
        <v>0</v>
      </c>
      <c r="M536" s="185">
        <v>41716</v>
      </c>
      <c r="N536" s="185">
        <v>0</v>
      </c>
      <c r="O536" s="185">
        <v>41716</v>
      </c>
      <c r="P536" s="185">
        <v>0</v>
      </c>
      <c r="Q536" s="185">
        <v>41716</v>
      </c>
      <c r="R536" s="185">
        <v>0</v>
      </c>
      <c r="S536" s="185">
        <v>41716</v>
      </c>
      <c r="T536" s="185">
        <v>0</v>
      </c>
    </row>
    <row r="537" spans="1:20" x14ac:dyDescent="0.3">
      <c r="A537" s="182" t="s">
        <v>3941</v>
      </c>
      <c r="B537" s="188" t="s">
        <v>4919</v>
      </c>
      <c r="C537" s="184" t="s">
        <v>468</v>
      </c>
      <c r="D537" s="199">
        <v>1344600</v>
      </c>
      <c r="E537" s="199">
        <v>988200</v>
      </c>
      <c r="F537" s="187">
        <v>0</v>
      </c>
      <c r="G537" s="187">
        <v>0</v>
      </c>
      <c r="H537" s="187">
        <v>0</v>
      </c>
      <c r="I537" s="187">
        <v>249</v>
      </c>
      <c r="J537" s="187">
        <v>183</v>
      </c>
      <c r="K537" s="185">
        <v>329400</v>
      </c>
      <c r="L537" s="185">
        <v>988200</v>
      </c>
      <c r="M537" s="185">
        <v>0</v>
      </c>
      <c r="N537" s="185">
        <v>988200</v>
      </c>
      <c r="O537" s="185">
        <v>0</v>
      </c>
      <c r="P537" s="185">
        <v>0</v>
      </c>
      <c r="Q537" s="185">
        <v>0</v>
      </c>
      <c r="R537" s="185">
        <v>0</v>
      </c>
      <c r="S537" s="185">
        <v>0</v>
      </c>
      <c r="T537" s="185">
        <v>0</v>
      </c>
    </row>
    <row r="538" spans="1:20" x14ac:dyDescent="0.3">
      <c r="A538" s="182" t="s">
        <v>3145</v>
      </c>
      <c r="B538" s="186" t="s">
        <v>4920</v>
      </c>
      <c r="C538" s="184" t="s">
        <v>93</v>
      </c>
      <c r="D538" s="199">
        <v>539230</v>
      </c>
      <c r="E538" s="199">
        <v>0</v>
      </c>
      <c r="F538" s="187">
        <v>0</v>
      </c>
      <c r="G538" s="187">
        <v>0</v>
      </c>
      <c r="H538" s="187">
        <v>50</v>
      </c>
      <c r="I538" s="187">
        <v>23</v>
      </c>
      <c r="J538" s="187">
        <v>0</v>
      </c>
      <c r="K538" s="185">
        <v>539230</v>
      </c>
      <c r="L538" s="185">
        <v>0</v>
      </c>
      <c r="M538" s="185">
        <v>255058</v>
      </c>
      <c r="N538" s="185">
        <v>0</v>
      </c>
      <c r="O538" s="185">
        <v>255058</v>
      </c>
      <c r="P538" s="185">
        <v>0</v>
      </c>
      <c r="Q538" s="185">
        <v>255058</v>
      </c>
      <c r="R538" s="185">
        <v>0</v>
      </c>
      <c r="S538" s="185">
        <v>255058</v>
      </c>
      <c r="T538" s="185">
        <v>0</v>
      </c>
    </row>
    <row r="539" spans="1:20" x14ac:dyDescent="0.3">
      <c r="A539" s="182" t="s">
        <v>3122</v>
      </c>
      <c r="B539" s="186" t="s">
        <v>4921</v>
      </c>
      <c r="C539" s="184" t="s">
        <v>81</v>
      </c>
      <c r="D539" s="199">
        <v>234016</v>
      </c>
      <c r="E539" s="199">
        <v>0</v>
      </c>
      <c r="F539" s="187">
        <v>0</v>
      </c>
      <c r="G539" s="187">
        <v>0</v>
      </c>
      <c r="H539" s="187">
        <v>24</v>
      </c>
      <c r="I539" s="187">
        <v>0</v>
      </c>
      <c r="J539" s="187">
        <v>0</v>
      </c>
      <c r="K539" s="185">
        <v>234016</v>
      </c>
      <c r="L539" s="185">
        <v>0</v>
      </c>
      <c r="M539" s="185">
        <v>234016</v>
      </c>
      <c r="N539" s="185">
        <v>0</v>
      </c>
      <c r="O539" s="185">
        <v>234016</v>
      </c>
      <c r="P539" s="185">
        <v>0</v>
      </c>
      <c r="Q539" s="185">
        <v>234016</v>
      </c>
      <c r="R539" s="185">
        <v>0</v>
      </c>
      <c r="S539" s="185">
        <v>234016</v>
      </c>
      <c r="T539" s="185">
        <v>0</v>
      </c>
    </row>
    <row r="540" spans="1:20" x14ac:dyDescent="0.3">
      <c r="A540" s="182" t="s">
        <v>3709</v>
      </c>
      <c r="B540" s="186" t="s">
        <v>4922</v>
      </c>
      <c r="C540" s="184" t="s">
        <v>349</v>
      </c>
      <c r="D540" s="199">
        <v>423707</v>
      </c>
      <c r="E540" s="199">
        <v>0</v>
      </c>
      <c r="F540" s="187">
        <v>0</v>
      </c>
      <c r="G540" s="187">
        <v>0</v>
      </c>
      <c r="H540" s="187">
        <v>72</v>
      </c>
      <c r="I540" s="187">
        <v>20</v>
      </c>
      <c r="J540" s="187">
        <v>0</v>
      </c>
      <c r="K540" s="185">
        <v>423707</v>
      </c>
      <c r="L540" s="185">
        <v>0</v>
      </c>
      <c r="M540" s="185">
        <v>263480</v>
      </c>
      <c r="N540" s="185">
        <v>0</v>
      </c>
      <c r="O540" s="185">
        <v>263480</v>
      </c>
      <c r="P540" s="185">
        <v>0</v>
      </c>
      <c r="Q540" s="185">
        <v>263480</v>
      </c>
      <c r="R540" s="185">
        <v>0</v>
      </c>
      <c r="S540" s="185">
        <v>263480</v>
      </c>
      <c r="T540" s="185">
        <v>0</v>
      </c>
    </row>
    <row r="541" spans="1:20" x14ac:dyDescent="0.3">
      <c r="A541" s="182" t="s">
        <v>4114</v>
      </c>
      <c r="B541" s="188" t="s">
        <v>4923</v>
      </c>
      <c r="C541" s="184" t="s">
        <v>556</v>
      </c>
      <c r="D541" s="199">
        <v>340200</v>
      </c>
      <c r="E541" s="199">
        <v>172800</v>
      </c>
      <c r="F541" s="187">
        <v>0</v>
      </c>
      <c r="G541" s="187">
        <v>0</v>
      </c>
      <c r="H541" s="187">
        <v>0</v>
      </c>
      <c r="I541" s="187">
        <v>63</v>
      </c>
      <c r="J541" s="187">
        <v>32</v>
      </c>
      <c r="K541" s="185">
        <v>232200</v>
      </c>
      <c r="L541" s="185">
        <v>172800</v>
      </c>
      <c r="M541" s="185">
        <v>0</v>
      </c>
      <c r="N541" s="185">
        <v>172800</v>
      </c>
      <c r="O541" s="185">
        <v>0</v>
      </c>
      <c r="P541" s="185">
        <v>0</v>
      </c>
      <c r="Q541" s="185">
        <v>0</v>
      </c>
      <c r="R541" s="185">
        <v>0</v>
      </c>
      <c r="S541" s="185">
        <v>0</v>
      </c>
      <c r="T541" s="185">
        <v>0</v>
      </c>
    </row>
    <row r="542" spans="1:20" x14ac:dyDescent="0.3">
      <c r="A542" s="182" t="s">
        <v>3200</v>
      </c>
      <c r="B542" s="186" t="s">
        <v>4924</v>
      </c>
      <c r="C542" s="184" t="s">
        <v>121</v>
      </c>
      <c r="D542" s="199">
        <v>463383</v>
      </c>
      <c r="E542" s="199">
        <v>0</v>
      </c>
      <c r="F542" s="187">
        <v>0</v>
      </c>
      <c r="G542" s="187">
        <v>0</v>
      </c>
      <c r="H542" s="187">
        <v>18</v>
      </c>
      <c r="I542" s="187">
        <v>33</v>
      </c>
      <c r="J542" s="187">
        <v>0</v>
      </c>
      <c r="K542" s="185">
        <v>463383</v>
      </c>
      <c r="L542" s="185">
        <v>0</v>
      </c>
      <c r="M542" s="185">
        <v>83978</v>
      </c>
      <c r="N542" s="185">
        <v>0</v>
      </c>
      <c r="O542" s="185">
        <v>83978</v>
      </c>
      <c r="P542" s="185">
        <v>0</v>
      </c>
      <c r="Q542" s="185">
        <v>83978</v>
      </c>
      <c r="R542" s="185">
        <v>0</v>
      </c>
      <c r="S542" s="185">
        <v>83978</v>
      </c>
      <c r="T542" s="185">
        <v>0</v>
      </c>
    </row>
    <row r="543" spans="1:20" x14ac:dyDescent="0.3">
      <c r="A543" s="182" t="s">
        <v>3108</v>
      </c>
      <c r="B543" s="186" t="s">
        <v>4925</v>
      </c>
      <c r="C543" s="184" t="s">
        <v>74</v>
      </c>
      <c r="D543" s="199">
        <v>297145</v>
      </c>
      <c r="E543" s="199">
        <v>0</v>
      </c>
      <c r="F543" s="187">
        <v>0</v>
      </c>
      <c r="G543" s="187">
        <v>0</v>
      </c>
      <c r="H543" s="187">
        <v>26</v>
      </c>
      <c r="I543" s="187">
        <v>0</v>
      </c>
      <c r="J543" s="187">
        <v>0</v>
      </c>
      <c r="K543" s="185">
        <v>297145</v>
      </c>
      <c r="L543" s="185">
        <v>0</v>
      </c>
      <c r="M543" s="185">
        <v>297145</v>
      </c>
      <c r="N543" s="185">
        <v>0</v>
      </c>
      <c r="O543" s="185">
        <v>297145</v>
      </c>
      <c r="P543" s="185">
        <v>0</v>
      </c>
      <c r="Q543" s="185">
        <v>297145</v>
      </c>
      <c r="R543" s="185">
        <v>0</v>
      </c>
      <c r="S543" s="185">
        <v>297145</v>
      </c>
      <c r="T543" s="185">
        <v>0</v>
      </c>
    </row>
    <row r="544" spans="1:20" x14ac:dyDescent="0.3">
      <c r="A544" s="182" t="s">
        <v>3749</v>
      </c>
      <c r="B544" s="188" t="s">
        <v>4926</v>
      </c>
      <c r="C544" s="184" t="s">
        <v>370</v>
      </c>
      <c r="D544" s="199">
        <v>216000</v>
      </c>
      <c r="E544" s="199">
        <v>118800</v>
      </c>
      <c r="F544" s="187">
        <v>0</v>
      </c>
      <c r="G544" s="187">
        <v>0</v>
      </c>
      <c r="H544" s="187">
        <v>0</v>
      </c>
      <c r="I544" s="187">
        <v>40</v>
      </c>
      <c r="J544" s="187">
        <v>22</v>
      </c>
      <c r="K544" s="185">
        <v>108000</v>
      </c>
      <c r="L544" s="185">
        <v>118800</v>
      </c>
      <c r="M544" s="185">
        <v>0</v>
      </c>
      <c r="N544" s="185">
        <v>118800</v>
      </c>
      <c r="O544" s="185">
        <v>0</v>
      </c>
      <c r="P544" s="185">
        <v>0</v>
      </c>
      <c r="Q544" s="185">
        <v>0</v>
      </c>
      <c r="R544" s="185">
        <v>0</v>
      </c>
      <c r="S544" s="185">
        <v>0</v>
      </c>
      <c r="T544" s="185">
        <v>0</v>
      </c>
    </row>
    <row r="545" spans="1:20" x14ac:dyDescent="0.3">
      <c r="A545" s="182" t="s">
        <v>4121</v>
      </c>
      <c r="B545" s="188" t="s">
        <v>4927</v>
      </c>
      <c r="C545" s="184" t="s">
        <v>559</v>
      </c>
      <c r="D545" s="199">
        <v>1188000</v>
      </c>
      <c r="E545" s="199">
        <v>923400</v>
      </c>
      <c r="F545" s="187">
        <v>0</v>
      </c>
      <c r="G545" s="187">
        <v>0</v>
      </c>
      <c r="H545" s="187">
        <v>0</v>
      </c>
      <c r="I545" s="187">
        <v>220</v>
      </c>
      <c r="J545" s="187">
        <v>171</v>
      </c>
      <c r="K545" s="185">
        <v>561600</v>
      </c>
      <c r="L545" s="185">
        <v>923400</v>
      </c>
      <c r="M545" s="185">
        <v>0</v>
      </c>
      <c r="N545" s="185">
        <v>923400</v>
      </c>
      <c r="O545" s="185">
        <v>0</v>
      </c>
      <c r="P545" s="185">
        <v>0</v>
      </c>
      <c r="Q545" s="185">
        <v>0</v>
      </c>
      <c r="R545" s="185">
        <v>0</v>
      </c>
      <c r="S545" s="185">
        <v>0</v>
      </c>
      <c r="T545" s="185">
        <v>0</v>
      </c>
    </row>
    <row r="546" spans="1:20" x14ac:dyDescent="0.3">
      <c r="A546" s="182" t="s">
        <v>4265</v>
      </c>
      <c r="B546" s="186" t="s">
        <v>4928</v>
      </c>
      <c r="C546" s="184" t="s">
        <v>631</v>
      </c>
      <c r="D546" s="199">
        <v>678386</v>
      </c>
      <c r="E546" s="199">
        <v>180000</v>
      </c>
      <c r="F546" s="187">
        <v>36</v>
      </c>
      <c r="G546" s="187">
        <v>18</v>
      </c>
      <c r="H546" s="187">
        <v>35</v>
      </c>
      <c r="I546" s="187">
        <v>0</v>
      </c>
      <c r="J546" s="187">
        <v>0</v>
      </c>
      <c r="K546" s="185">
        <v>678386</v>
      </c>
      <c r="L546" s="185">
        <v>180000</v>
      </c>
      <c r="M546" s="185">
        <v>678386</v>
      </c>
      <c r="N546" s="185">
        <v>180000</v>
      </c>
      <c r="O546" s="185">
        <v>678386</v>
      </c>
      <c r="P546" s="185">
        <v>0</v>
      </c>
      <c r="Q546" s="185">
        <v>678386</v>
      </c>
      <c r="R546" s="185">
        <v>0</v>
      </c>
      <c r="S546" s="185">
        <v>678386</v>
      </c>
      <c r="T546" s="185">
        <v>0</v>
      </c>
    </row>
    <row r="547" spans="1:20" x14ac:dyDescent="0.3">
      <c r="A547" s="182" t="s">
        <v>3733</v>
      </c>
      <c r="B547" s="186" t="s">
        <v>4929</v>
      </c>
      <c r="C547" s="184" t="s">
        <v>362</v>
      </c>
      <c r="D547" s="199">
        <v>539176</v>
      </c>
      <c r="E547" s="199">
        <v>0</v>
      </c>
      <c r="F547" s="187">
        <v>0</v>
      </c>
      <c r="G547" s="187">
        <v>0</v>
      </c>
      <c r="H547" s="187">
        <v>1</v>
      </c>
      <c r="I547" s="187">
        <v>75</v>
      </c>
      <c r="J547" s="187">
        <v>0</v>
      </c>
      <c r="K547" s="185">
        <v>539176</v>
      </c>
      <c r="L547" s="185">
        <v>0</v>
      </c>
      <c r="M547" s="185">
        <v>539176</v>
      </c>
      <c r="N547" s="185">
        <v>0</v>
      </c>
      <c r="O547" s="185">
        <v>539176</v>
      </c>
      <c r="P547" s="185">
        <v>0</v>
      </c>
      <c r="Q547" s="185">
        <v>539176</v>
      </c>
      <c r="R547" s="185">
        <v>0</v>
      </c>
      <c r="S547" s="185">
        <v>539176</v>
      </c>
      <c r="T547" s="185">
        <v>0</v>
      </c>
    </row>
    <row r="548" spans="1:20" x14ac:dyDescent="0.3">
      <c r="A548" s="182" t="s">
        <v>4355</v>
      </c>
      <c r="B548" s="188" t="s">
        <v>4930</v>
      </c>
      <c r="C548" s="184" t="s">
        <v>670</v>
      </c>
      <c r="D548" s="199">
        <v>356400</v>
      </c>
      <c r="E548" s="199">
        <v>237600</v>
      </c>
      <c r="F548" s="187">
        <v>0</v>
      </c>
      <c r="G548" s="187">
        <v>0</v>
      </c>
      <c r="H548" s="187">
        <v>0</v>
      </c>
      <c r="I548" s="187">
        <v>66</v>
      </c>
      <c r="J548" s="187">
        <v>44</v>
      </c>
      <c r="K548" s="185">
        <v>248400</v>
      </c>
      <c r="L548" s="185">
        <v>237600</v>
      </c>
      <c r="M548" s="185">
        <v>0</v>
      </c>
      <c r="N548" s="185">
        <v>237600</v>
      </c>
      <c r="O548" s="185">
        <v>0</v>
      </c>
      <c r="P548" s="185">
        <v>0</v>
      </c>
      <c r="Q548" s="185">
        <v>0</v>
      </c>
      <c r="R548" s="185">
        <v>0</v>
      </c>
      <c r="S548" s="185">
        <v>0</v>
      </c>
      <c r="T548" s="185">
        <v>0</v>
      </c>
    </row>
    <row r="549" spans="1:20" x14ac:dyDescent="0.3">
      <c r="A549" s="182" t="s">
        <v>2990</v>
      </c>
      <c r="B549" s="188" t="s">
        <v>4931</v>
      </c>
      <c r="C549" s="184" t="s">
        <v>15</v>
      </c>
      <c r="D549" s="199">
        <v>386878</v>
      </c>
      <c r="E549" s="199">
        <v>583200</v>
      </c>
      <c r="F549" s="187">
        <v>0</v>
      </c>
      <c r="G549" s="187">
        <v>0</v>
      </c>
      <c r="H549" s="187">
        <v>144</v>
      </c>
      <c r="I549" s="187">
        <v>0</v>
      </c>
      <c r="J549" s="187">
        <v>108</v>
      </c>
      <c r="K549" s="185">
        <v>386878</v>
      </c>
      <c r="L549" s="185">
        <v>583200</v>
      </c>
      <c r="M549" s="185">
        <v>386878</v>
      </c>
      <c r="N549" s="185">
        <v>583200</v>
      </c>
      <c r="O549" s="185">
        <v>386878</v>
      </c>
      <c r="P549" s="185">
        <v>0</v>
      </c>
      <c r="Q549" s="185">
        <v>386878</v>
      </c>
      <c r="R549" s="185">
        <v>0</v>
      </c>
      <c r="S549" s="185">
        <v>386878</v>
      </c>
      <c r="T549" s="185">
        <v>0</v>
      </c>
    </row>
    <row r="550" spans="1:20" x14ac:dyDescent="0.3">
      <c r="A550" s="182" t="s">
        <v>4062</v>
      </c>
      <c r="B550" s="186" t="s">
        <v>4932</v>
      </c>
      <c r="C550" s="184" t="s">
        <v>531</v>
      </c>
      <c r="D550" s="199">
        <v>1369065</v>
      </c>
      <c r="E550" s="199">
        <v>0</v>
      </c>
      <c r="F550" s="187">
        <v>0</v>
      </c>
      <c r="G550" s="187">
        <v>0</v>
      </c>
      <c r="H550" s="187">
        <v>195</v>
      </c>
      <c r="I550" s="187">
        <v>92</v>
      </c>
      <c r="J550" s="187">
        <v>0</v>
      </c>
      <c r="K550" s="185">
        <v>879720</v>
      </c>
      <c r="L550" s="185">
        <v>0</v>
      </c>
      <c r="M550" s="185">
        <v>624380</v>
      </c>
      <c r="N550" s="185">
        <v>0</v>
      </c>
      <c r="O550" s="185">
        <v>624380</v>
      </c>
      <c r="P550" s="185">
        <v>0</v>
      </c>
      <c r="Q550" s="185">
        <v>624380</v>
      </c>
      <c r="R550" s="185">
        <v>0</v>
      </c>
      <c r="S550" s="185">
        <v>624380</v>
      </c>
      <c r="T550" s="185">
        <v>0</v>
      </c>
    </row>
    <row r="551" spans="1:20" x14ac:dyDescent="0.3">
      <c r="A551" s="182" t="s">
        <v>3953</v>
      </c>
      <c r="B551" s="186" t="s">
        <v>4933</v>
      </c>
      <c r="C551" s="184" t="s">
        <v>474</v>
      </c>
      <c r="D551" s="199">
        <v>725384</v>
      </c>
      <c r="E551" s="199">
        <v>0</v>
      </c>
      <c r="F551" s="187">
        <v>0</v>
      </c>
      <c r="G551" s="187">
        <v>0</v>
      </c>
      <c r="H551" s="187">
        <v>67</v>
      </c>
      <c r="I551" s="187">
        <v>62</v>
      </c>
      <c r="J551" s="187">
        <v>0</v>
      </c>
      <c r="K551" s="185">
        <v>725384</v>
      </c>
      <c r="L551" s="185">
        <v>0</v>
      </c>
      <c r="M551" s="185">
        <v>315192</v>
      </c>
      <c r="N551" s="185">
        <v>0</v>
      </c>
      <c r="O551" s="185">
        <v>315192</v>
      </c>
      <c r="P551" s="185">
        <v>0</v>
      </c>
      <c r="Q551" s="185">
        <v>315192</v>
      </c>
      <c r="R551" s="185">
        <v>0</v>
      </c>
      <c r="S551" s="185">
        <v>315192</v>
      </c>
      <c r="T551" s="185">
        <v>0</v>
      </c>
    </row>
    <row r="552" spans="1:20" x14ac:dyDescent="0.3">
      <c r="A552" s="182" t="s">
        <v>3387</v>
      </c>
      <c r="B552" s="186" t="s">
        <v>4934</v>
      </c>
      <c r="C552" s="184" t="s">
        <v>216</v>
      </c>
      <c r="D552" s="199">
        <v>507421</v>
      </c>
      <c r="E552" s="199">
        <v>0</v>
      </c>
      <c r="F552" s="187">
        <v>0</v>
      </c>
      <c r="G552" s="187">
        <v>0</v>
      </c>
      <c r="H552" s="187">
        <v>68</v>
      </c>
      <c r="I552" s="187">
        <v>22</v>
      </c>
      <c r="J552" s="187">
        <v>0</v>
      </c>
      <c r="K552" s="185">
        <v>507421</v>
      </c>
      <c r="L552" s="185">
        <v>0</v>
      </c>
      <c r="M552" s="185">
        <v>285307</v>
      </c>
      <c r="N552" s="185">
        <v>0</v>
      </c>
      <c r="O552" s="185">
        <v>285307</v>
      </c>
      <c r="P552" s="185">
        <v>0</v>
      </c>
      <c r="Q552" s="185">
        <v>285307</v>
      </c>
      <c r="R552" s="185">
        <v>0</v>
      </c>
      <c r="S552" s="185">
        <v>285307</v>
      </c>
      <c r="T552" s="185">
        <v>0</v>
      </c>
    </row>
    <row r="553" spans="1:20" x14ac:dyDescent="0.3">
      <c r="A553" s="182" t="s">
        <v>3204</v>
      </c>
      <c r="B553" s="186" t="s">
        <v>4935</v>
      </c>
      <c r="C553" s="184" t="s">
        <v>123</v>
      </c>
      <c r="D553" s="199">
        <v>56250</v>
      </c>
      <c r="E553" s="199">
        <v>0</v>
      </c>
      <c r="F553" s="187">
        <v>0</v>
      </c>
      <c r="G553" s="187">
        <v>0</v>
      </c>
      <c r="H553" s="187">
        <v>14</v>
      </c>
      <c r="I553" s="187">
        <v>0</v>
      </c>
      <c r="J553" s="187">
        <v>0</v>
      </c>
      <c r="K553" s="185">
        <v>56250</v>
      </c>
      <c r="L553" s="185">
        <v>0</v>
      </c>
      <c r="M553" s="185">
        <v>56250</v>
      </c>
      <c r="N553" s="185">
        <v>0</v>
      </c>
      <c r="O553" s="185">
        <v>56250</v>
      </c>
      <c r="P553" s="185">
        <v>0</v>
      </c>
      <c r="Q553" s="185">
        <v>56250</v>
      </c>
      <c r="R553" s="185">
        <v>0</v>
      </c>
      <c r="S553" s="185">
        <v>56250</v>
      </c>
      <c r="T553" s="185">
        <v>0</v>
      </c>
    </row>
    <row r="554" spans="1:20" x14ac:dyDescent="0.3">
      <c r="A554" s="182" t="s">
        <v>3414</v>
      </c>
      <c r="B554" s="186" t="s">
        <v>4936</v>
      </c>
      <c r="C554" s="184" t="s">
        <v>230</v>
      </c>
      <c r="D554" s="199">
        <v>299816</v>
      </c>
      <c r="E554" s="199">
        <v>0</v>
      </c>
      <c r="F554" s="187">
        <v>0</v>
      </c>
      <c r="G554" s="187">
        <v>0</v>
      </c>
      <c r="H554" s="187">
        <v>22</v>
      </c>
      <c r="I554" s="187">
        <v>24</v>
      </c>
      <c r="J554" s="187">
        <v>0</v>
      </c>
      <c r="K554" s="185">
        <v>299816</v>
      </c>
      <c r="L554" s="185">
        <v>0</v>
      </c>
      <c r="M554" s="185">
        <v>89413</v>
      </c>
      <c r="N554" s="185">
        <v>0</v>
      </c>
      <c r="O554" s="185">
        <v>89413</v>
      </c>
      <c r="P554" s="185">
        <v>0</v>
      </c>
      <c r="Q554" s="185">
        <v>89413</v>
      </c>
      <c r="R554" s="185">
        <v>0</v>
      </c>
      <c r="S554" s="185">
        <v>89413</v>
      </c>
      <c r="T554" s="185">
        <v>0</v>
      </c>
    </row>
    <row r="555" spans="1:20" x14ac:dyDescent="0.3">
      <c r="A555" s="182" t="s">
        <v>3895</v>
      </c>
      <c r="B555" s="186" t="s">
        <v>4937</v>
      </c>
      <c r="C555" s="184" t="s">
        <v>445</v>
      </c>
      <c r="D555" s="199">
        <v>597000</v>
      </c>
      <c r="E555" s="199">
        <v>0</v>
      </c>
      <c r="F555" s="187">
        <v>0</v>
      </c>
      <c r="G555" s="187">
        <v>0</v>
      </c>
      <c r="H555" s="187">
        <v>70</v>
      </c>
      <c r="I555" s="187">
        <v>20</v>
      </c>
      <c r="J555" s="187">
        <v>0</v>
      </c>
      <c r="K555" s="185">
        <v>489000</v>
      </c>
      <c r="L555" s="185">
        <v>0</v>
      </c>
      <c r="M555" s="185">
        <v>489000</v>
      </c>
      <c r="N555" s="185">
        <v>0</v>
      </c>
      <c r="O555" s="185">
        <v>489000</v>
      </c>
      <c r="P555" s="185">
        <v>0</v>
      </c>
      <c r="Q555" s="185">
        <v>489000</v>
      </c>
      <c r="R555" s="185">
        <v>0</v>
      </c>
      <c r="S555" s="185">
        <v>489000</v>
      </c>
      <c r="T555" s="185">
        <v>0</v>
      </c>
    </row>
    <row r="556" spans="1:20" x14ac:dyDescent="0.3">
      <c r="A556" s="182" t="s">
        <v>3989</v>
      </c>
      <c r="B556" s="186" t="s">
        <v>4938</v>
      </c>
      <c r="C556" s="184" t="s">
        <v>493</v>
      </c>
      <c r="D556" s="199">
        <v>264261</v>
      </c>
      <c r="E556" s="199">
        <v>0</v>
      </c>
      <c r="F556" s="187">
        <v>0</v>
      </c>
      <c r="G556" s="187">
        <v>0</v>
      </c>
      <c r="H556" s="187">
        <v>6</v>
      </c>
      <c r="I556" s="187">
        <v>30</v>
      </c>
      <c r="J556" s="187">
        <v>0</v>
      </c>
      <c r="K556" s="185">
        <v>264261</v>
      </c>
      <c r="L556" s="185">
        <v>0</v>
      </c>
      <c r="M556" s="185">
        <v>264261</v>
      </c>
      <c r="N556" s="185">
        <v>0</v>
      </c>
      <c r="O556" s="185">
        <v>264261</v>
      </c>
      <c r="P556" s="185">
        <v>0</v>
      </c>
      <c r="Q556" s="185">
        <v>264261</v>
      </c>
      <c r="R556" s="185">
        <v>0</v>
      </c>
      <c r="S556" s="185">
        <v>264261</v>
      </c>
      <c r="T556" s="185">
        <v>0</v>
      </c>
    </row>
    <row r="557" spans="1:20" x14ac:dyDescent="0.3">
      <c r="A557" s="182" t="s">
        <v>4133</v>
      </c>
      <c r="B557" s="186" t="s">
        <v>4939</v>
      </c>
      <c r="C557" s="184" t="s">
        <v>565</v>
      </c>
      <c r="D557" s="199">
        <v>280800</v>
      </c>
      <c r="E557" s="199">
        <v>0</v>
      </c>
      <c r="F557" s="187">
        <v>0</v>
      </c>
      <c r="G557" s="187">
        <v>0</v>
      </c>
      <c r="H557" s="187">
        <v>38</v>
      </c>
      <c r="I557" s="187">
        <v>33</v>
      </c>
      <c r="J557" s="187">
        <v>0</v>
      </c>
      <c r="K557" s="185">
        <v>280800</v>
      </c>
      <c r="L557" s="185">
        <v>0</v>
      </c>
      <c r="M557" s="185">
        <v>102600</v>
      </c>
      <c r="N557" s="185">
        <v>0</v>
      </c>
      <c r="O557" s="185">
        <v>102600</v>
      </c>
      <c r="P557" s="185">
        <v>0</v>
      </c>
      <c r="Q557" s="185">
        <v>102600</v>
      </c>
      <c r="R557" s="185">
        <v>0</v>
      </c>
      <c r="S557" s="185">
        <v>102600</v>
      </c>
      <c r="T557" s="185">
        <v>0</v>
      </c>
    </row>
    <row r="558" spans="1:20" x14ac:dyDescent="0.3">
      <c r="A558" s="182" t="s">
        <v>3082</v>
      </c>
      <c r="B558" s="186" t="s">
        <v>4940</v>
      </c>
      <c r="C558" s="184" t="s">
        <v>61</v>
      </c>
      <c r="D558" s="199">
        <v>116824</v>
      </c>
      <c r="E558" s="199">
        <v>180000</v>
      </c>
      <c r="F558" s="187">
        <v>0</v>
      </c>
      <c r="G558" s="187">
        <v>0</v>
      </c>
      <c r="H558" s="187">
        <v>34</v>
      </c>
      <c r="I558" s="187">
        <v>0</v>
      </c>
      <c r="J558" s="187">
        <v>0</v>
      </c>
      <c r="K558" s="185">
        <v>116824</v>
      </c>
      <c r="L558" s="185">
        <v>180000</v>
      </c>
      <c r="M558" s="185">
        <v>116824</v>
      </c>
      <c r="N558" s="185">
        <v>180000</v>
      </c>
      <c r="O558" s="185">
        <v>116824</v>
      </c>
      <c r="P558" s="185">
        <v>0</v>
      </c>
      <c r="Q558" s="185">
        <v>116824</v>
      </c>
      <c r="R558" s="185">
        <v>0</v>
      </c>
      <c r="S558" s="185">
        <v>116824</v>
      </c>
      <c r="T558" s="185">
        <v>0</v>
      </c>
    </row>
    <row r="559" spans="1:20" x14ac:dyDescent="0.3">
      <c r="A559" s="182" t="s">
        <v>4148</v>
      </c>
      <c r="B559" s="186" t="s">
        <v>4941</v>
      </c>
      <c r="C559" s="184" t="s">
        <v>572</v>
      </c>
      <c r="D559" s="199">
        <v>162000</v>
      </c>
      <c r="E559" s="199">
        <v>0</v>
      </c>
      <c r="F559" s="187">
        <v>0</v>
      </c>
      <c r="G559" s="187">
        <v>0</v>
      </c>
      <c r="H559" s="187">
        <v>20</v>
      </c>
      <c r="I559" s="187">
        <v>20</v>
      </c>
      <c r="J559" s="187">
        <v>0</v>
      </c>
      <c r="K559" s="185">
        <v>162000</v>
      </c>
      <c r="L559" s="185">
        <v>0</v>
      </c>
      <c r="M559" s="185">
        <v>54000</v>
      </c>
      <c r="N559" s="185">
        <v>0</v>
      </c>
      <c r="O559" s="185">
        <v>54000</v>
      </c>
      <c r="P559" s="185">
        <v>0</v>
      </c>
      <c r="Q559" s="185">
        <v>54000</v>
      </c>
      <c r="R559" s="185">
        <v>0</v>
      </c>
      <c r="S559" s="185">
        <v>54000</v>
      </c>
      <c r="T559" s="185">
        <v>0</v>
      </c>
    </row>
    <row r="560" spans="1:20" x14ac:dyDescent="0.3">
      <c r="A560" s="182" t="s">
        <v>3090</v>
      </c>
      <c r="B560" s="186" t="s">
        <v>4942</v>
      </c>
      <c r="C560" s="184" t="s">
        <v>65</v>
      </c>
      <c r="D560" s="199">
        <v>261441</v>
      </c>
      <c r="E560" s="199">
        <v>0</v>
      </c>
      <c r="F560" s="187">
        <v>0</v>
      </c>
      <c r="G560" s="187">
        <v>0</v>
      </c>
      <c r="H560" s="187">
        <v>47</v>
      </c>
      <c r="I560" s="187">
        <v>20</v>
      </c>
      <c r="J560" s="187">
        <v>0</v>
      </c>
      <c r="K560" s="185">
        <v>261441</v>
      </c>
      <c r="L560" s="185">
        <v>0</v>
      </c>
      <c r="M560" s="185">
        <v>132675</v>
      </c>
      <c r="N560" s="185">
        <v>0</v>
      </c>
      <c r="O560" s="185">
        <v>132675</v>
      </c>
      <c r="P560" s="185">
        <v>0</v>
      </c>
      <c r="Q560" s="185">
        <v>132675</v>
      </c>
      <c r="R560" s="185">
        <v>0</v>
      </c>
      <c r="S560" s="185">
        <v>132675</v>
      </c>
      <c r="T560" s="185">
        <v>0</v>
      </c>
    </row>
    <row r="561" spans="1:20" x14ac:dyDescent="0.3">
      <c r="A561" s="182" t="s">
        <v>3224</v>
      </c>
      <c r="B561" s="188" t="s">
        <v>4943</v>
      </c>
      <c r="C561" s="184" t="s">
        <v>133</v>
      </c>
      <c r="D561" s="199">
        <v>273562</v>
      </c>
      <c r="E561" s="199">
        <v>162780</v>
      </c>
      <c r="F561" s="187">
        <v>0</v>
      </c>
      <c r="G561" s="187">
        <v>0</v>
      </c>
      <c r="H561" s="187">
        <v>0</v>
      </c>
      <c r="I561" s="187">
        <v>43</v>
      </c>
      <c r="J561" s="187">
        <v>30</v>
      </c>
      <c r="K561" s="185">
        <v>139918</v>
      </c>
      <c r="L561" s="185">
        <v>162780</v>
      </c>
      <c r="M561" s="185">
        <v>0</v>
      </c>
      <c r="N561" s="185">
        <v>162780</v>
      </c>
      <c r="O561" s="185">
        <v>0</v>
      </c>
      <c r="P561" s="185">
        <v>0</v>
      </c>
      <c r="Q561" s="185">
        <v>0</v>
      </c>
      <c r="R561" s="185">
        <v>0</v>
      </c>
      <c r="S561" s="185">
        <v>0</v>
      </c>
      <c r="T561" s="185">
        <v>0</v>
      </c>
    </row>
    <row r="562" spans="1:20" x14ac:dyDescent="0.3">
      <c r="A562" s="182" t="s">
        <v>3465</v>
      </c>
      <c r="B562" s="188" t="s">
        <v>4944</v>
      </c>
      <c r="C562" s="184" t="s">
        <v>256</v>
      </c>
      <c r="D562" s="199">
        <v>723303</v>
      </c>
      <c r="E562" s="199">
        <v>487464</v>
      </c>
      <c r="F562" s="187">
        <v>0</v>
      </c>
      <c r="G562" s="187">
        <v>0</v>
      </c>
      <c r="H562" s="187">
        <v>0</v>
      </c>
      <c r="I562" s="187">
        <v>104</v>
      </c>
      <c r="J562" s="187">
        <v>76</v>
      </c>
      <c r="K562" s="185">
        <v>229926</v>
      </c>
      <c r="L562" s="185">
        <v>487464</v>
      </c>
      <c r="M562" s="185">
        <v>0</v>
      </c>
      <c r="N562" s="185">
        <v>487464</v>
      </c>
      <c r="O562" s="185">
        <v>0</v>
      </c>
      <c r="P562" s="185">
        <v>0</v>
      </c>
      <c r="Q562" s="185">
        <v>0</v>
      </c>
      <c r="R562" s="185">
        <v>0</v>
      </c>
      <c r="S562" s="185">
        <v>0</v>
      </c>
      <c r="T562" s="185">
        <v>0</v>
      </c>
    </row>
    <row r="563" spans="1:20" x14ac:dyDescent="0.3">
      <c r="A563" s="182" t="s">
        <v>4178</v>
      </c>
      <c r="B563" s="186" t="s">
        <v>4945</v>
      </c>
      <c r="C563" s="184" t="s">
        <v>587</v>
      </c>
      <c r="D563" s="199">
        <v>609391</v>
      </c>
      <c r="E563" s="199">
        <v>0</v>
      </c>
      <c r="F563" s="187">
        <v>0</v>
      </c>
      <c r="G563" s="187">
        <v>24</v>
      </c>
      <c r="H563" s="187">
        <v>48</v>
      </c>
      <c r="I563" s="187">
        <v>12</v>
      </c>
      <c r="J563" s="187">
        <v>0</v>
      </c>
      <c r="K563" s="185">
        <v>609391</v>
      </c>
      <c r="L563" s="185">
        <v>0</v>
      </c>
      <c r="M563" s="185">
        <v>609391</v>
      </c>
      <c r="N563" s="185">
        <v>0</v>
      </c>
      <c r="O563" s="185">
        <v>609391</v>
      </c>
      <c r="P563" s="185">
        <v>0</v>
      </c>
      <c r="Q563" s="185">
        <v>609391</v>
      </c>
      <c r="R563" s="185">
        <v>0</v>
      </c>
      <c r="S563" s="185">
        <v>609391</v>
      </c>
      <c r="T563" s="185">
        <v>0</v>
      </c>
    </row>
    <row r="564" spans="1:20" x14ac:dyDescent="0.3">
      <c r="A564" s="182" t="s">
        <v>4070</v>
      </c>
      <c r="B564" s="186" t="s">
        <v>4946</v>
      </c>
      <c r="C564" s="184" t="s">
        <v>534</v>
      </c>
      <c r="D564" s="199">
        <v>191700</v>
      </c>
      <c r="E564" s="199">
        <v>420000</v>
      </c>
      <c r="F564" s="187">
        <v>0</v>
      </c>
      <c r="G564" s="187">
        <v>0</v>
      </c>
      <c r="H564" s="187">
        <v>23</v>
      </c>
      <c r="I564" s="187">
        <v>24</v>
      </c>
      <c r="J564" s="187">
        <v>0</v>
      </c>
      <c r="K564" s="185">
        <v>191700</v>
      </c>
      <c r="L564" s="185">
        <v>420000</v>
      </c>
      <c r="M564" s="185">
        <v>62100</v>
      </c>
      <c r="N564" s="185">
        <v>420000</v>
      </c>
      <c r="O564" s="185">
        <v>62100</v>
      </c>
      <c r="P564" s="185">
        <v>0</v>
      </c>
      <c r="Q564" s="185">
        <v>62100</v>
      </c>
      <c r="R564" s="185">
        <v>0</v>
      </c>
      <c r="S564" s="185">
        <v>62100</v>
      </c>
      <c r="T564" s="185">
        <v>0</v>
      </c>
    </row>
    <row r="565" spans="1:20" x14ac:dyDescent="0.3">
      <c r="A565" s="182" t="s">
        <v>3257</v>
      </c>
      <c r="B565" s="186" t="s">
        <v>4947</v>
      </c>
      <c r="C565" s="184" t="s">
        <v>150</v>
      </c>
      <c r="D565" s="199">
        <v>361504</v>
      </c>
      <c r="E565" s="199">
        <v>0</v>
      </c>
      <c r="F565" s="187">
        <v>0</v>
      </c>
      <c r="G565" s="187">
        <v>0</v>
      </c>
      <c r="H565" s="187">
        <v>59</v>
      </c>
      <c r="I565" s="187">
        <v>27</v>
      </c>
      <c r="J565" s="187">
        <v>0</v>
      </c>
      <c r="K565" s="185">
        <v>361504</v>
      </c>
      <c r="L565" s="185">
        <v>0</v>
      </c>
      <c r="M565" s="185">
        <v>179001</v>
      </c>
      <c r="N565" s="185">
        <v>0</v>
      </c>
      <c r="O565" s="185">
        <v>179001</v>
      </c>
      <c r="P565" s="185">
        <v>0</v>
      </c>
      <c r="Q565" s="185">
        <v>179001</v>
      </c>
      <c r="R565" s="185">
        <v>0</v>
      </c>
      <c r="S565" s="185">
        <v>179001</v>
      </c>
      <c r="T565" s="185">
        <v>0</v>
      </c>
    </row>
    <row r="566" spans="1:20" x14ac:dyDescent="0.3">
      <c r="A566" s="182" t="s">
        <v>3319</v>
      </c>
      <c r="B566" s="186" t="s">
        <v>4948</v>
      </c>
      <c r="C566" s="184" t="s">
        <v>181</v>
      </c>
      <c r="D566" s="199">
        <v>41103</v>
      </c>
      <c r="E566" s="199">
        <v>0</v>
      </c>
      <c r="F566" s="187">
        <v>0</v>
      </c>
      <c r="G566" s="187">
        <v>0</v>
      </c>
      <c r="H566" s="187">
        <v>9</v>
      </c>
      <c r="I566" s="187">
        <v>0</v>
      </c>
      <c r="J566" s="187">
        <v>0</v>
      </c>
      <c r="K566" s="185">
        <v>41103</v>
      </c>
      <c r="L566" s="185">
        <v>0</v>
      </c>
      <c r="M566" s="185">
        <v>41103</v>
      </c>
      <c r="N566" s="185">
        <v>0</v>
      </c>
      <c r="O566" s="185">
        <v>41103</v>
      </c>
      <c r="P566" s="185">
        <v>0</v>
      </c>
      <c r="Q566" s="185">
        <v>41103</v>
      </c>
      <c r="R566" s="185">
        <v>0</v>
      </c>
      <c r="S566" s="185">
        <v>41103</v>
      </c>
      <c r="T566" s="185">
        <v>0</v>
      </c>
    </row>
    <row r="567" spans="1:20" x14ac:dyDescent="0.3">
      <c r="A567" s="182" t="s">
        <v>3202</v>
      </c>
      <c r="B567" s="186" t="s">
        <v>4949</v>
      </c>
      <c r="C567" s="184" t="s">
        <v>122</v>
      </c>
      <c r="D567" s="199">
        <v>39199</v>
      </c>
      <c r="E567" s="199">
        <v>0</v>
      </c>
      <c r="F567" s="187">
        <v>0</v>
      </c>
      <c r="G567" s="187">
        <v>0</v>
      </c>
      <c r="H567" s="187">
        <v>11</v>
      </c>
      <c r="I567" s="187">
        <v>0</v>
      </c>
      <c r="J567" s="187">
        <v>0</v>
      </c>
      <c r="K567" s="185">
        <v>39199</v>
      </c>
      <c r="L567" s="185">
        <v>0</v>
      </c>
      <c r="M567" s="185">
        <v>39199</v>
      </c>
      <c r="N567" s="185">
        <v>0</v>
      </c>
      <c r="O567" s="185">
        <v>39199</v>
      </c>
      <c r="P567" s="185">
        <v>0</v>
      </c>
      <c r="Q567" s="185">
        <v>39199</v>
      </c>
      <c r="R567" s="185">
        <v>0</v>
      </c>
      <c r="S567" s="185">
        <v>39199</v>
      </c>
      <c r="T567" s="185">
        <v>0</v>
      </c>
    </row>
    <row r="568" spans="1:20" x14ac:dyDescent="0.3">
      <c r="A568" s="182" t="s">
        <v>3684</v>
      </c>
      <c r="B568" s="188" t="s">
        <v>4950</v>
      </c>
      <c r="C568" s="184" t="s">
        <v>336</v>
      </c>
      <c r="D568" s="199">
        <v>373888</v>
      </c>
      <c r="E568" s="199">
        <v>341504</v>
      </c>
      <c r="F568" s="187">
        <v>0</v>
      </c>
      <c r="G568" s="187">
        <v>0</v>
      </c>
      <c r="H568" s="187">
        <v>35</v>
      </c>
      <c r="I568" s="187">
        <v>46</v>
      </c>
      <c r="J568" s="187">
        <v>58</v>
      </c>
      <c r="K568" s="185">
        <v>220800</v>
      </c>
      <c r="L568" s="185">
        <v>341504</v>
      </c>
      <c r="M568" s="185">
        <v>103040</v>
      </c>
      <c r="N568" s="185">
        <v>341504</v>
      </c>
      <c r="O568" s="185">
        <v>103040</v>
      </c>
      <c r="P568" s="185">
        <v>0</v>
      </c>
      <c r="Q568" s="185">
        <v>103040</v>
      </c>
      <c r="R568" s="185">
        <v>0</v>
      </c>
      <c r="S568" s="185">
        <v>103040</v>
      </c>
      <c r="T568" s="185">
        <v>0</v>
      </c>
    </row>
    <row r="569" spans="1:20" x14ac:dyDescent="0.3">
      <c r="A569" s="182" t="s">
        <v>3959</v>
      </c>
      <c r="B569" s="188" t="s">
        <v>4951</v>
      </c>
      <c r="C569" s="184" t="s">
        <v>477</v>
      </c>
      <c r="D569" s="199">
        <v>174000</v>
      </c>
      <c r="E569" s="199">
        <v>139200</v>
      </c>
      <c r="F569" s="187">
        <v>0</v>
      </c>
      <c r="G569" s="187">
        <v>0</v>
      </c>
      <c r="H569" s="187">
        <v>20</v>
      </c>
      <c r="I569" s="187">
        <v>20</v>
      </c>
      <c r="J569" s="187">
        <v>24</v>
      </c>
      <c r="K569" s="185">
        <v>174000</v>
      </c>
      <c r="L569" s="185">
        <v>139200</v>
      </c>
      <c r="M569" s="185">
        <v>58000</v>
      </c>
      <c r="N569" s="185">
        <v>139200</v>
      </c>
      <c r="O569" s="185">
        <v>58000</v>
      </c>
      <c r="P569" s="185">
        <v>0</v>
      </c>
      <c r="Q569" s="185">
        <v>58000</v>
      </c>
      <c r="R569" s="185">
        <v>0</v>
      </c>
      <c r="S569" s="185">
        <v>58000</v>
      </c>
      <c r="T569" s="185">
        <v>0</v>
      </c>
    </row>
    <row r="570" spans="1:20" x14ac:dyDescent="0.3">
      <c r="A570" s="182" t="s">
        <v>3449</v>
      </c>
      <c r="B570" s="186" t="s">
        <v>4952</v>
      </c>
      <c r="C570" s="184" t="s">
        <v>248</v>
      </c>
      <c r="D570" s="199">
        <v>69466</v>
      </c>
      <c r="E570" s="199">
        <v>0</v>
      </c>
      <c r="F570" s="187">
        <v>0</v>
      </c>
      <c r="G570" s="187">
        <v>0</v>
      </c>
      <c r="H570" s="187">
        <v>16</v>
      </c>
      <c r="I570" s="187">
        <v>0</v>
      </c>
      <c r="J570" s="187">
        <v>0</v>
      </c>
      <c r="K570" s="185">
        <v>69466</v>
      </c>
      <c r="L570" s="185">
        <v>0</v>
      </c>
      <c r="M570" s="185">
        <v>69466</v>
      </c>
      <c r="N570" s="185">
        <v>0</v>
      </c>
      <c r="O570" s="185">
        <v>69466</v>
      </c>
      <c r="P570" s="185">
        <v>0</v>
      </c>
      <c r="Q570" s="185">
        <v>69466</v>
      </c>
      <c r="R570" s="185">
        <v>0</v>
      </c>
      <c r="S570" s="185">
        <v>69466</v>
      </c>
      <c r="T570" s="185">
        <v>0</v>
      </c>
    </row>
    <row r="571" spans="1:20" x14ac:dyDescent="0.3">
      <c r="A571" s="182" t="s">
        <v>3901</v>
      </c>
      <c r="B571" s="188" t="s">
        <v>4953</v>
      </c>
      <c r="C571" s="184" t="s">
        <v>448</v>
      </c>
      <c r="D571" s="199">
        <v>1687700</v>
      </c>
      <c r="E571" s="199">
        <v>534600</v>
      </c>
      <c r="F571" s="187">
        <v>0</v>
      </c>
      <c r="G571" s="187">
        <v>0</v>
      </c>
      <c r="H571" s="187">
        <v>95</v>
      </c>
      <c r="I571" s="187">
        <v>228</v>
      </c>
      <c r="J571" s="187">
        <v>99</v>
      </c>
      <c r="K571" s="185">
        <v>564500</v>
      </c>
      <c r="L571" s="185">
        <v>534600</v>
      </c>
      <c r="M571" s="185">
        <v>456500</v>
      </c>
      <c r="N571" s="185">
        <v>534600</v>
      </c>
      <c r="O571" s="185">
        <v>456500</v>
      </c>
      <c r="P571" s="185">
        <v>0</v>
      </c>
      <c r="Q571" s="185">
        <v>456500</v>
      </c>
      <c r="R571" s="185">
        <v>0</v>
      </c>
      <c r="S571" s="185">
        <v>456500</v>
      </c>
      <c r="T571" s="185">
        <v>0</v>
      </c>
    </row>
    <row r="572" spans="1:20" x14ac:dyDescent="0.3">
      <c r="A572" s="182" t="s">
        <v>4168</v>
      </c>
      <c r="B572" s="188" t="s">
        <v>4954</v>
      </c>
      <c r="C572" s="184" t="s">
        <v>582</v>
      </c>
      <c r="D572" s="199">
        <v>165047</v>
      </c>
      <c r="E572" s="199">
        <v>139872</v>
      </c>
      <c r="F572" s="187">
        <v>0</v>
      </c>
      <c r="G572" s="187">
        <v>0</v>
      </c>
      <c r="H572" s="187">
        <v>0</v>
      </c>
      <c r="I572" s="187">
        <v>25</v>
      </c>
      <c r="J572" s="187">
        <v>24</v>
      </c>
      <c r="K572" s="185">
        <v>0</v>
      </c>
      <c r="L572" s="185">
        <v>139872</v>
      </c>
      <c r="M572" s="185">
        <v>0</v>
      </c>
      <c r="N572" s="185">
        <v>139872</v>
      </c>
      <c r="O572" s="185">
        <v>0</v>
      </c>
      <c r="P572" s="185">
        <v>0</v>
      </c>
      <c r="Q572" s="185">
        <v>0</v>
      </c>
      <c r="R572" s="185">
        <v>0</v>
      </c>
      <c r="S572" s="185">
        <v>0</v>
      </c>
      <c r="T572" s="185">
        <v>0</v>
      </c>
    </row>
    <row r="573" spans="1:20" x14ac:dyDescent="0.3">
      <c r="A573" s="182" t="s">
        <v>3033</v>
      </c>
      <c r="B573" s="188" t="s">
        <v>4955</v>
      </c>
      <c r="C573" s="184" t="s">
        <v>37</v>
      </c>
      <c r="D573" s="199">
        <v>403977</v>
      </c>
      <c r="E573" s="199">
        <v>256320</v>
      </c>
      <c r="F573" s="187">
        <v>0</v>
      </c>
      <c r="G573" s="187">
        <v>0</v>
      </c>
      <c r="H573" s="187">
        <v>0</v>
      </c>
      <c r="I573" s="187">
        <v>51</v>
      </c>
      <c r="J573" s="187">
        <v>36</v>
      </c>
      <c r="K573" s="185">
        <v>171355</v>
      </c>
      <c r="L573" s="185">
        <v>256320</v>
      </c>
      <c r="M573" s="185">
        <v>0</v>
      </c>
      <c r="N573" s="185">
        <v>256320</v>
      </c>
      <c r="O573" s="185">
        <v>0</v>
      </c>
      <c r="P573" s="185">
        <v>0</v>
      </c>
      <c r="Q573" s="185">
        <v>0</v>
      </c>
      <c r="R573" s="185">
        <v>0</v>
      </c>
      <c r="S573" s="185">
        <v>0</v>
      </c>
      <c r="T573" s="185">
        <v>0</v>
      </c>
    </row>
    <row r="574" spans="1:20" x14ac:dyDescent="0.3">
      <c r="A574" s="182" t="s">
        <v>3240</v>
      </c>
      <c r="B574" s="186" t="s">
        <v>4956</v>
      </c>
      <c r="C574" s="184" t="s">
        <v>141</v>
      </c>
      <c r="D574" s="199">
        <v>1250100</v>
      </c>
      <c r="E574" s="199">
        <v>0</v>
      </c>
      <c r="F574" s="187">
        <v>0</v>
      </c>
      <c r="G574" s="187">
        <v>0</v>
      </c>
      <c r="H574" s="187">
        <v>121</v>
      </c>
      <c r="I574" s="187">
        <v>71</v>
      </c>
      <c r="J574" s="187">
        <v>0</v>
      </c>
      <c r="K574" s="185">
        <v>710100</v>
      </c>
      <c r="L574" s="185">
        <v>0</v>
      </c>
      <c r="M574" s="185">
        <v>326700</v>
      </c>
      <c r="N574" s="185">
        <v>0</v>
      </c>
      <c r="O574" s="185">
        <v>326700</v>
      </c>
      <c r="P574" s="185">
        <v>0</v>
      </c>
      <c r="Q574" s="185">
        <v>326700</v>
      </c>
      <c r="R574" s="185">
        <v>0</v>
      </c>
      <c r="S574" s="185">
        <v>326700</v>
      </c>
      <c r="T574" s="185">
        <v>0</v>
      </c>
    </row>
    <row r="575" spans="1:20" x14ac:dyDescent="0.3">
      <c r="A575" s="182" t="s">
        <v>3586</v>
      </c>
      <c r="B575" s="188" t="s">
        <v>4957</v>
      </c>
      <c r="C575" s="184" t="s">
        <v>319</v>
      </c>
      <c r="D575" s="199">
        <v>1026000</v>
      </c>
      <c r="E575" s="199">
        <v>642600</v>
      </c>
      <c r="F575" s="187">
        <v>0</v>
      </c>
      <c r="G575" s="187">
        <v>0</v>
      </c>
      <c r="H575" s="187">
        <v>0</v>
      </c>
      <c r="I575" s="187">
        <v>190</v>
      </c>
      <c r="J575" s="187">
        <v>119</v>
      </c>
      <c r="K575" s="185">
        <v>421200</v>
      </c>
      <c r="L575" s="185">
        <v>642600</v>
      </c>
      <c r="M575" s="185">
        <v>0</v>
      </c>
      <c r="N575" s="185">
        <v>642600</v>
      </c>
      <c r="O575" s="185">
        <v>0</v>
      </c>
      <c r="P575" s="185">
        <v>0</v>
      </c>
      <c r="Q575" s="185">
        <v>0</v>
      </c>
      <c r="R575" s="185">
        <v>0</v>
      </c>
      <c r="S575" s="185">
        <v>0</v>
      </c>
      <c r="T575" s="185">
        <v>0</v>
      </c>
    </row>
    <row r="576" spans="1:20" x14ac:dyDescent="0.3">
      <c r="A576" s="182" t="s">
        <v>3751</v>
      </c>
      <c r="B576" s="186" t="s">
        <v>4958</v>
      </c>
      <c r="C576" s="184" t="s">
        <v>371</v>
      </c>
      <c r="D576" s="199">
        <v>15552339</v>
      </c>
      <c r="E576" s="199">
        <v>0</v>
      </c>
      <c r="F576" s="187">
        <v>231</v>
      </c>
      <c r="G576" s="187">
        <v>277</v>
      </c>
      <c r="H576" s="187">
        <v>1481</v>
      </c>
      <c r="I576" s="187">
        <v>144</v>
      </c>
      <c r="J576" s="187">
        <v>0</v>
      </c>
      <c r="K576" s="185">
        <v>14255222</v>
      </c>
      <c r="L576" s="185">
        <v>0</v>
      </c>
      <c r="M576" s="185">
        <v>14255222</v>
      </c>
      <c r="N576" s="185">
        <v>0</v>
      </c>
      <c r="O576" s="185">
        <v>14255222</v>
      </c>
      <c r="P576" s="185">
        <v>0</v>
      </c>
      <c r="Q576" s="185">
        <v>14255222</v>
      </c>
      <c r="R576" s="185">
        <v>0</v>
      </c>
      <c r="S576" s="185">
        <v>14255222</v>
      </c>
      <c r="T576" s="185">
        <v>0</v>
      </c>
    </row>
    <row r="577" spans="1:20" x14ac:dyDescent="0.3">
      <c r="A577" s="182" t="s">
        <v>3162</v>
      </c>
      <c r="B577" s="186" t="s">
        <v>4959</v>
      </c>
      <c r="C577" s="184" t="s">
        <v>102</v>
      </c>
      <c r="D577" s="199">
        <v>302400</v>
      </c>
      <c r="E577" s="199">
        <v>0</v>
      </c>
      <c r="F577" s="187">
        <v>0</v>
      </c>
      <c r="G577" s="187">
        <v>0</v>
      </c>
      <c r="H577" s="187">
        <v>36</v>
      </c>
      <c r="I577" s="187">
        <v>38</v>
      </c>
      <c r="J577" s="187">
        <v>0</v>
      </c>
      <c r="K577" s="185">
        <v>302400</v>
      </c>
      <c r="L577" s="185">
        <v>0</v>
      </c>
      <c r="M577" s="185">
        <v>97200</v>
      </c>
      <c r="N577" s="185">
        <v>0</v>
      </c>
      <c r="O577" s="185">
        <v>97200</v>
      </c>
      <c r="P577" s="185">
        <v>0</v>
      </c>
      <c r="Q577" s="185">
        <v>97200</v>
      </c>
      <c r="R577" s="185">
        <v>0</v>
      </c>
      <c r="S577" s="185">
        <v>97200</v>
      </c>
      <c r="T577" s="185">
        <v>0</v>
      </c>
    </row>
    <row r="578" spans="1:20" x14ac:dyDescent="0.3">
      <c r="A578" s="182" t="s">
        <v>4287</v>
      </c>
      <c r="B578" s="186" t="s">
        <v>4960</v>
      </c>
      <c r="C578" s="184" t="s">
        <v>642</v>
      </c>
      <c r="D578" s="199">
        <v>903635</v>
      </c>
      <c r="E578" s="199">
        <v>0</v>
      </c>
      <c r="F578" s="187">
        <v>0</v>
      </c>
      <c r="G578" s="187">
        <v>0</v>
      </c>
      <c r="H578" s="187">
        <v>108</v>
      </c>
      <c r="I578" s="187">
        <v>86</v>
      </c>
      <c r="J578" s="187">
        <v>0</v>
      </c>
      <c r="K578" s="185">
        <v>774035</v>
      </c>
      <c r="L578" s="185">
        <v>0</v>
      </c>
      <c r="M578" s="185">
        <v>439235</v>
      </c>
      <c r="N578" s="185">
        <v>0</v>
      </c>
      <c r="O578" s="185">
        <v>439235</v>
      </c>
      <c r="P578" s="185">
        <v>0</v>
      </c>
      <c r="Q578" s="185">
        <v>439235</v>
      </c>
      <c r="R578" s="185">
        <v>0</v>
      </c>
      <c r="S578" s="185">
        <v>439235</v>
      </c>
      <c r="T578" s="185">
        <v>0</v>
      </c>
    </row>
    <row r="579" spans="1:20" x14ac:dyDescent="0.3">
      <c r="A579" s="182" t="s">
        <v>3395</v>
      </c>
      <c r="B579" s="188" t="s">
        <v>4961</v>
      </c>
      <c r="C579" s="184" t="s">
        <v>220</v>
      </c>
      <c r="D579" s="199">
        <v>0</v>
      </c>
      <c r="E579" s="199">
        <v>469760</v>
      </c>
      <c r="F579" s="187">
        <v>0</v>
      </c>
      <c r="G579" s="187">
        <v>0</v>
      </c>
      <c r="H579" s="187">
        <v>0</v>
      </c>
      <c r="I579" s="187">
        <v>0</v>
      </c>
      <c r="J579" s="187">
        <v>20</v>
      </c>
      <c r="K579" s="185">
        <v>0</v>
      </c>
      <c r="L579" s="185">
        <v>469760</v>
      </c>
      <c r="M579" s="185">
        <v>0</v>
      </c>
      <c r="N579" s="185">
        <v>469760</v>
      </c>
      <c r="O579" s="185">
        <v>0</v>
      </c>
      <c r="P579" s="185">
        <v>0</v>
      </c>
      <c r="Q579" s="185">
        <v>0</v>
      </c>
      <c r="R579" s="185">
        <v>0</v>
      </c>
      <c r="S579" s="185">
        <v>0</v>
      </c>
      <c r="T579" s="185">
        <v>0</v>
      </c>
    </row>
    <row r="580" spans="1:20" x14ac:dyDescent="0.3">
      <c r="A580" s="182" t="s">
        <v>4038</v>
      </c>
      <c r="B580" s="188" t="s">
        <v>4962</v>
      </c>
      <c r="C580" s="184" t="s">
        <v>518</v>
      </c>
      <c r="D580" s="199">
        <v>972000</v>
      </c>
      <c r="E580" s="199">
        <v>642600</v>
      </c>
      <c r="F580" s="187">
        <v>0</v>
      </c>
      <c r="G580" s="187">
        <v>0</v>
      </c>
      <c r="H580" s="187">
        <v>0</v>
      </c>
      <c r="I580" s="187">
        <v>180</v>
      </c>
      <c r="J580" s="187">
        <v>119</v>
      </c>
      <c r="K580" s="185">
        <v>307800</v>
      </c>
      <c r="L580" s="185">
        <v>642600</v>
      </c>
      <c r="M580" s="185">
        <v>0</v>
      </c>
      <c r="N580" s="185">
        <v>642600</v>
      </c>
      <c r="O580" s="185">
        <v>0</v>
      </c>
      <c r="P580" s="185">
        <v>0</v>
      </c>
      <c r="Q580" s="185">
        <v>0</v>
      </c>
      <c r="R580" s="185">
        <v>0</v>
      </c>
      <c r="S580" s="185">
        <v>0</v>
      </c>
      <c r="T580" s="185">
        <v>0</v>
      </c>
    </row>
    <row r="581" spans="1:20" x14ac:dyDescent="0.3">
      <c r="A581" s="182" t="s">
        <v>3303</v>
      </c>
      <c r="B581" s="188" t="s">
        <v>4963</v>
      </c>
      <c r="C581" s="184" t="s">
        <v>173</v>
      </c>
      <c r="D581" s="199">
        <v>81000</v>
      </c>
      <c r="E581" s="199">
        <v>108000</v>
      </c>
      <c r="F581" s="187">
        <v>0</v>
      </c>
      <c r="G581" s="187">
        <v>0</v>
      </c>
      <c r="H581" s="187">
        <v>30</v>
      </c>
      <c r="I581" s="187">
        <v>0</v>
      </c>
      <c r="J581" s="187">
        <v>20</v>
      </c>
      <c r="K581" s="185">
        <v>81000</v>
      </c>
      <c r="L581" s="185">
        <v>108000</v>
      </c>
      <c r="M581" s="185">
        <v>81000</v>
      </c>
      <c r="N581" s="185">
        <v>108000</v>
      </c>
      <c r="O581" s="185">
        <v>81000</v>
      </c>
      <c r="P581" s="185">
        <v>0</v>
      </c>
      <c r="Q581" s="185">
        <v>81000</v>
      </c>
      <c r="R581" s="185">
        <v>0</v>
      </c>
      <c r="S581" s="185">
        <v>81000</v>
      </c>
      <c r="T581" s="185">
        <v>0</v>
      </c>
    </row>
    <row r="582" spans="1:20" x14ac:dyDescent="0.3">
      <c r="A582" s="182" t="s">
        <v>4180</v>
      </c>
      <c r="B582" s="186" t="s">
        <v>4964</v>
      </c>
      <c r="C582" s="184" t="s">
        <v>588</v>
      </c>
      <c r="D582" s="199">
        <v>368581</v>
      </c>
      <c r="E582" s="199">
        <v>0</v>
      </c>
      <c r="F582" s="187">
        <v>0</v>
      </c>
      <c r="G582" s="187">
        <v>0</v>
      </c>
      <c r="H582" s="187">
        <v>25</v>
      </c>
      <c r="I582" s="187">
        <v>20</v>
      </c>
      <c r="J582" s="187">
        <v>0</v>
      </c>
      <c r="K582" s="185">
        <v>368581</v>
      </c>
      <c r="L582" s="185">
        <v>0</v>
      </c>
      <c r="M582" s="185">
        <v>125150</v>
      </c>
      <c r="N582" s="185">
        <v>0</v>
      </c>
      <c r="O582" s="185">
        <v>125150</v>
      </c>
      <c r="P582" s="185">
        <v>0</v>
      </c>
      <c r="Q582" s="185">
        <v>125150</v>
      </c>
      <c r="R582" s="185">
        <v>0</v>
      </c>
      <c r="S582" s="185">
        <v>125150</v>
      </c>
      <c r="T582" s="185">
        <v>0</v>
      </c>
    </row>
    <row r="583" spans="1:20" x14ac:dyDescent="0.3">
      <c r="A583" s="182" t="s">
        <v>3283</v>
      </c>
      <c r="B583" s="186" t="s">
        <v>4965</v>
      </c>
      <c r="C583" s="184" t="s">
        <v>163</v>
      </c>
      <c r="D583" s="199">
        <v>407834</v>
      </c>
      <c r="E583" s="199">
        <v>0</v>
      </c>
      <c r="F583" s="187">
        <v>0</v>
      </c>
      <c r="G583" s="187">
        <v>0</v>
      </c>
      <c r="H583" s="187">
        <v>80</v>
      </c>
      <c r="I583" s="187">
        <v>20</v>
      </c>
      <c r="J583" s="187">
        <v>0</v>
      </c>
      <c r="K583" s="185">
        <v>407834</v>
      </c>
      <c r="L583" s="185">
        <v>0</v>
      </c>
      <c r="M583" s="185">
        <v>260275</v>
      </c>
      <c r="N583" s="185">
        <v>0</v>
      </c>
      <c r="O583" s="185">
        <v>260275</v>
      </c>
      <c r="P583" s="185">
        <v>0</v>
      </c>
      <c r="Q583" s="185">
        <v>260275</v>
      </c>
      <c r="R583" s="185">
        <v>0</v>
      </c>
      <c r="S583" s="185">
        <v>260275</v>
      </c>
      <c r="T583" s="185">
        <v>0</v>
      </c>
    </row>
    <row r="584" spans="1:20" x14ac:dyDescent="0.3">
      <c r="A584" s="192" t="s">
        <v>3381</v>
      </c>
      <c r="B584" s="186" t="s">
        <v>4966</v>
      </c>
      <c r="C584" s="184" t="s">
        <v>213</v>
      </c>
      <c r="D584" s="199">
        <v>108000</v>
      </c>
      <c r="E584" s="199">
        <v>0</v>
      </c>
      <c r="F584" s="187">
        <v>0</v>
      </c>
      <c r="G584" s="187">
        <v>0</v>
      </c>
      <c r="H584" s="187">
        <v>0</v>
      </c>
      <c r="I584" s="187">
        <v>20</v>
      </c>
      <c r="J584" s="187">
        <v>0</v>
      </c>
      <c r="K584" s="185">
        <v>0</v>
      </c>
      <c r="L584" s="185">
        <v>0</v>
      </c>
      <c r="M584" s="185">
        <v>0</v>
      </c>
      <c r="N584" s="185">
        <v>0</v>
      </c>
      <c r="O584" s="185">
        <v>0</v>
      </c>
      <c r="P584" s="185">
        <v>0</v>
      </c>
      <c r="Q584" s="185">
        <v>0</v>
      </c>
      <c r="R584" s="185">
        <v>0</v>
      </c>
      <c r="S584" s="185">
        <v>0</v>
      </c>
      <c r="T584" s="185">
        <v>0</v>
      </c>
    </row>
    <row r="585" spans="1:20" x14ac:dyDescent="0.3">
      <c r="A585" s="182" t="s">
        <v>4160</v>
      </c>
      <c r="B585" s="186" t="s">
        <v>4967</v>
      </c>
      <c r="C585" s="184" t="s">
        <v>578</v>
      </c>
      <c r="D585" s="199">
        <v>555522</v>
      </c>
      <c r="E585" s="199">
        <v>0</v>
      </c>
      <c r="F585" s="187">
        <v>0</v>
      </c>
      <c r="G585" s="187">
        <v>0</v>
      </c>
      <c r="H585" s="187">
        <v>45</v>
      </c>
      <c r="I585" s="187">
        <v>0</v>
      </c>
      <c r="J585" s="187">
        <v>0</v>
      </c>
      <c r="K585" s="185">
        <v>555522</v>
      </c>
      <c r="L585" s="185">
        <v>0</v>
      </c>
      <c r="M585" s="185">
        <v>555522</v>
      </c>
      <c r="N585" s="185">
        <v>0</v>
      </c>
      <c r="O585" s="185">
        <v>555522</v>
      </c>
      <c r="P585" s="185">
        <v>0</v>
      </c>
      <c r="Q585" s="185">
        <v>555522</v>
      </c>
      <c r="R585" s="185">
        <v>0</v>
      </c>
      <c r="S585" s="185">
        <v>555522</v>
      </c>
      <c r="T585" s="185">
        <v>0</v>
      </c>
    </row>
    <row r="586" spans="1:20" x14ac:dyDescent="0.3">
      <c r="A586" s="182" t="s">
        <v>3887</v>
      </c>
      <c r="B586" s="186" t="s">
        <v>4968</v>
      </c>
      <c r="C586" s="184" t="s">
        <v>441</v>
      </c>
      <c r="D586" s="199">
        <v>2281736</v>
      </c>
      <c r="E586" s="199">
        <v>0</v>
      </c>
      <c r="F586" s="187">
        <v>0</v>
      </c>
      <c r="G586" s="187">
        <v>71</v>
      </c>
      <c r="H586" s="187">
        <v>217</v>
      </c>
      <c r="I586" s="187">
        <v>44</v>
      </c>
      <c r="J586" s="187">
        <v>0</v>
      </c>
      <c r="K586" s="185">
        <v>2281736</v>
      </c>
      <c r="L586" s="185">
        <v>0</v>
      </c>
      <c r="M586" s="185">
        <v>1814424</v>
      </c>
      <c r="N586" s="185">
        <v>0</v>
      </c>
      <c r="O586" s="185">
        <v>1814424</v>
      </c>
      <c r="P586" s="185">
        <v>0</v>
      </c>
      <c r="Q586" s="185">
        <v>1814424</v>
      </c>
      <c r="R586" s="185">
        <v>0</v>
      </c>
      <c r="S586" s="185">
        <v>1814424</v>
      </c>
      <c r="T586" s="185">
        <v>0</v>
      </c>
    </row>
    <row r="587" spans="1:20" x14ac:dyDescent="0.3">
      <c r="A587" s="182" t="s">
        <v>4194</v>
      </c>
      <c r="B587" s="186" t="s">
        <v>4969</v>
      </c>
      <c r="C587" s="184" t="s">
        <v>594</v>
      </c>
      <c r="D587" s="199">
        <v>244613</v>
      </c>
      <c r="E587" s="199">
        <v>0</v>
      </c>
      <c r="F587" s="187">
        <v>0</v>
      </c>
      <c r="G587" s="187">
        <v>0</v>
      </c>
      <c r="H587" s="187">
        <v>19</v>
      </c>
      <c r="I587" s="187">
        <v>27</v>
      </c>
      <c r="J587" s="187">
        <v>0</v>
      </c>
      <c r="K587" s="185">
        <v>244613</v>
      </c>
      <c r="L587" s="185">
        <v>0</v>
      </c>
      <c r="M587" s="185">
        <v>65888</v>
      </c>
      <c r="N587" s="185">
        <v>0</v>
      </c>
      <c r="O587" s="185">
        <v>65888</v>
      </c>
      <c r="P587" s="185">
        <v>0</v>
      </c>
      <c r="Q587" s="185">
        <v>65888</v>
      </c>
      <c r="R587" s="185">
        <v>0</v>
      </c>
      <c r="S587" s="185">
        <v>65888</v>
      </c>
      <c r="T587" s="185">
        <v>0</v>
      </c>
    </row>
    <row r="588" spans="1:20" x14ac:dyDescent="0.3">
      <c r="A588" s="182" t="s">
        <v>4283</v>
      </c>
      <c r="B588" s="188" t="s">
        <v>4970</v>
      </c>
      <c r="C588" s="184" t="s">
        <v>640</v>
      </c>
      <c r="D588" s="199">
        <v>164700</v>
      </c>
      <c r="E588" s="199">
        <v>151200</v>
      </c>
      <c r="F588" s="187">
        <v>0</v>
      </c>
      <c r="G588" s="187">
        <v>0</v>
      </c>
      <c r="H588" s="187">
        <v>21</v>
      </c>
      <c r="I588" s="187">
        <v>20</v>
      </c>
      <c r="J588" s="187">
        <v>28</v>
      </c>
      <c r="K588" s="185">
        <v>56700</v>
      </c>
      <c r="L588" s="185">
        <v>151200</v>
      </c>
      <c r="M588" s="185">
        <v>56700</v>
      </c>
      <c r="N588" s="185">
        <v>151200</v>
      </c>
      <c r="O588" s="185">
        <v>56700</v>
      </c>
      <c r="P588" s="185">
        <v>0</v>
      </c>
      <c r="Q588" s="185">
        <v>56700</v>
      </c>
      <c r="R588" s="185">
        <v>0</v>
      </c>
      <c r="S588" s="185">
        <v>56700</v>
      </c>
      <c r="T588" s="185">
        <v>0</v>
      </c>
    </row>
    <row r="589" spans="1:20" x14ac:dyDescent="0.3">
      <c r="A589" s="182" t="s">
        <v>4141</v>
      </c>
      <c r="B589" s="186" t="s">
        <v>4971</v>
      </c>
      <c r="C589" s="184" t="s">
        <v>568</v>
      </c>
      <c r="D589" s="199">
        <v>54000</v>
      </c>
      <c r="E589" s="199">
        <v>0</v>
      </c>
      <c r="F589" s="187">
        <v>0</v>
      </c>
      <c r="G589" s="187">
        <v>0</v>
      </c>
      <c r="H589" s="187">
        <v>20</v>
      </c>
      <c r="I589" s="187">
        <v>0</v>
      </c>
      <c r="J589" s="187">
        <v>0</v>
      </c>
      <c r="K589" s="185">
        <v>54000</v>
      </c>
      <c r="L589" s="185">
        <v>0</v>
      </c>
      <c r="M589" s="185">
        <v>54000</v>
      </c>
      <c r="N589" s="185">
        <v>0</v>
      </c>
      <c r="O589" s="185">
        <v>54000</v>
      </c>
      <c r="P589" s="185">
        <v>0</v>
      </c>
      <c r="Q589" s="185">
        <v>54000</v>
      </c>
      <c r="R589" s="185">
        <v>0</v>
      </c>
      <c r="S589" s="185">
        <v>54000</v>
      </c>
      <c r="T589" s="185">
        <v>0</v>
      </c>
    </row>
    <row r="590" spans="1:20" x14ac:dyDescent="0.3">
      <c r="A590" s="182" t="s">
        <v>3753</v>
      </c>
      <c r="B590" s="188" t="s">
        <v>4972</v>
      </c>
      <c r="C590" s="184" t="s">
        <v>372</v>
      </c>
      <c r="D590" s="199">
        <v>152813</v>
      </c>
      <c r="E590" s="199">
        <v>122240</v>
      </c>
      <c r="F590" s="187">
        <v>0</v>
      </c>
      <c r="G590" s="187">
        <v>0</v>
      </c>
      <c r="H590" s="187">
        <v>0</v>
      </c>
      <c r="I590" s="187">
        <v>23</v>
      </c>
      <c r="J590" s="187">
        <v>20</v>
      </c>
      <c r="K590" s="185">
        <v>0</v>
      </c>
      <c r="L590" s="185">
        <v>122240</v>
      </c>
      <c r="M590" s="185">
        <v>0</v>
      </c>
      <c r="N590" s="185">
        <v>122240</v>
      </c>
      <c r="O590" s="185">
        <v>0</v>
      </c>
      <c r="P590" s="185">
        <v>0</v>
      </c>
      <c r="Q590" s="185">
        <v>0</v>
      </c>
      <c r="R590" s="185">
        <v>0</v>
      </c>
      <c r="S590" s="185">
        <v>0</v>
      </c>
      <c r="T590" s="185">
        <v>0</v>
      </c>
    </row>
    <row r="591" spans="1:20" x14ac:dyDescent="0.3">
      <c r="A591" s="182" t="s">
        <v>3308</v>
      </c>
      <c r="B591" s="186" t="s">
        <v>4973</v>
      </c>
      <c r="C591" s="184" t="s">
        <v>175</v>
      </c>
      <c r="D591" s="199">
        <v>243910</v>
      </c>
      <c r="E591" s="199">
        <v>0</v>
      </c>
      <c r="F591" s="187">
        <v>0</v>
      </c>
      <c r="G591" s="187">
        <v>0</v>
      </c>
      <c r="H591" s="187">
        <v>30</v>
      </c>
      <c r="I591" s="187">
        <v>20</v>
      </c>
      <c r="J591" s="187">
        <v>0</v>
      </c>
      <c r="K591" s="185">
        <v>243910</v>
      </c>
      <c r="L591" s="185">
        <v>0</v>
      </c>
      <c r="M591" s="185">
        <v>97907</v>
      </c>
      <c r="N591" s="185">
        <v>0</v>
      </c>
      <c r="O591" s="185">
        <v>97907</v>
      </c>
      <c r="P591" s="185">
        <v>0</v>
      </c>
      <c r="Q591" s="185">
        <v>97907</v>
      </c>
      <c r="R591" s="185">
        <v>0</v>
      </c>
      <c r="S591" s="185">
        <v>97907</v>
      </c>
      <c r="T591" s="185">
        <v>0</v>
      </c>
    </row>
    <row r="592" spans="1:20" x14ac:dyDescent="0.3">
      <c r="A592" s="182" t="s">
        <v>3798</v>
      </c>
      <c r="B592" s="188" t="s">
        <v>4974</v>
      </c>
      <c r="C592" s="189" t="s">
        <v>395</v>
      </c>
      <c r="D592" s="199">
        <v>108000</v>
      </c>
      <c r="E592" s="199">
        <v>0</v>
      </c>
      <c r="F592" s="187">
        <v>0</v>
      </c>
      <c r="G592" s="187">
        <v>0</v>
      </c>
      <c r="H592" s="187">
        <v>0</v>
      </c>
      <c r="I592" s="187">
        <v>20</v>
      </c>
      <c r="J592" s="187">
        <v>0</v>
      </c>
      <c r="K592" s="185">
        <v>108000</v>
      </c>
      <c r="L592" s="185">
        <v>0</v>
      </c>
      <c r="M592" s="185">
        <v>0</v>
      </c>
      <c r="N592" s="185">
        <v>0</v>
      </c>
      <c r="O592" s="185">
        <v>0</v>
      </c>
      <c r="P592" s="185">
        <v>0</v>
      </c>
      <c r="Q592" s="185">
        <v>0</v>
      </c>
      <c r="R592" s="185">
        <v>0</v>
      </c>
      <c r="S592" s="185">
        <v>0</v>
      </c>
      <c r="T592" s="185">
        <v>0</v>
      </c>
    </row>
    <row r="593" spans="1:20" x14ac:dyDescent="0.3">
      <c r="A593" s="182" t="s">
        <v>3137</v>
      </c>
      <c r="B593" s="186" t="s">
        <v>4975</v>
      </c>
      <c r="C593" s="184" t="s">
        <v>89</v>
      </c>
      <c r="D593" s="199">
        <v>363867</v>
      </c>
      <c r="E593" s="199">
        <v>0</v>
      </c>
      <c r="F593" s="187">
        <v>0</v>
      </c>
      <c r="G593" s="187">
        <v>0</v>
      </c>
      <c r="H593" s="187">
        <v>27</v>
      </c>
      <c r="I593" s="187">
        <v>20</v>
      </c>
      <c r="J593" s="187">
        <v>0</v>
      </c>
      <c r="K593" s="185">
        <v>363867</v>
      </c>
      <c r="L593" s="185">
        <v>0</v>
      </c>
      <c r="M593" s="185">
        <v>145595</v>
      </c>
      <c r="N593" s="185">
        <v>0</v>
      </c>
      <c r="O593" s="185">
        <v>145595</v>
      </c>
      <c r="P593" s="185">
        <v>0</v>
      </c>
      <c r="Q593" s="185">
        <v>145595</v>
      </c>
      <c r="R593" s="185">
        <v>0</v>
      </c>
      <c r="S593" s="185">
        <v>145595</v>
      </c>
      <c r="T593" s="185">
        <v>0</v>
      </c>
    </row>
    <row r="594" spans="1:20" x14ac:dyDescent="0.3">
      <c r="A594" s="182" t="s">
        <v>3088</v>
      </c>
      <c r="B594" s="186" t="s">
        <v>4976</v>
      </c>
      <c r="C594" s="184" t="s">
        <v>64</v>
      </c>
      <c r="D594" s="199">
        <v>300000</v>
      </c>
      <c r="E594" s="199">
        <v>0</v>
      </c>
      <c r="F594" s="187">
        <v>0</v>
      </c>
      <c r="G594" s="187">
        <v>0</v>
      </c>
      <c r="H594" s="187">
        <v>0</v>
      </c>
      <c r="I594" s="187">
        <v>0</v>
      </c>
      <c r="J594" s="187">
        <v>0</v>
      </c>
      <c r="K594" s="185">
        <v>300000</v>
      </c>
      <c r="L594" s="185">
        <v>0</v>
      </c>
      <c r="M594" s="185">
        <v>300000</v>
      </c>
      <c r="N594" s="185">
        <v>0</v>
      </c>
      <c r="O594" s="185">
        <v>300000</v>
      </c>
      <c r="P594" s="185">
        <v>0</v>
      </c>
      <c r="Q594" s="185">
        <v>300000</v>
      </c>
      <c r="R594" s="185">
        <v>0</v>
      </c>
      <c r="S594" s="185">
        <v>300000</v>
      </c>
      <c r="T594" s="185">
        <v>0</v>
      </c>
    </row>
    <row r="595" spans="1:20" x14ac:dyDescent="0.3">
      <c r="A595" s="182" t="s">
        <v>3501</v>
      </c>
      <c r="B595" s="186" t="s">
        <v>4977</v>
      </c>
      <c r="C595" s="184" t="s">
        <v>275</v>
      </c>
      <c r="D595" s="199">
        <v>3431678</v>
      </c>
      <c r="E595" s="199">
        <v>0</v>
      </c>
      <c r="F595" s="187">
        <v>0</v>
      </c>
      <c r="G595" s="187">
        <v>0</v>
      </c>
      <c r="H595" s="187">
        <v>0</v>
      </c>
      <c r="I595" s="187">
        <v>344</v>
      </c>
      <c r="J595" s="187">
        <v>0</v>
      </c>
      <c r="K595" s="185">
        <v>3240000</v>
      </c>
      <c r="L595" s="185">
        <v>0</v>
      </c>
      <c r="M595" s="185">
        <v>3240000</v>
      </c>
      <c r="N595" s="185">
        <v>0</v>
      </c>
      <c r="O595" s="185">
        <v>3240000</v>
      </c>
      <c r="P595" s="185">
        <v>0</v>
      </c>
      <c r="Q595" s="185">
        <v>3240000</v>
      </c>
      <c r="R595" s="185">
        <v>0</v>
      </c>
      <c r="S595" s="185">
        <v>0</v>
      </c>
      <c r="T595" s="185">
        <v>3162316.7999999998</v>
      </c>
    </row>
    <row r="596" spans="1:20" x14ac:dyDescent="0.3">
      <c r="A596" s="182" t="s">
        <v>3043</v>
      </c>
      <c r="B596" s="186" t="s">
        <v>4978</v>
      </c>
      <c r="C596" s="184" t="s">
        <v>42</v>
      </c>
      <c r="D596" s="199">
        <v>860447</v>
      </c>
      <c r="E596" s="199">
        <v>0</v>
      </c>
      <c r="F596" s="187">
        <v>0</v>
      </c>
      <c r="G596" s="187">
        <v>0</v>
      </c>
      <c r="H596" s="187">
        <v>147</v>
      </c>
      <c r="I596" s="187">
        <v>58</v>
      </c>
      <c r="J596" s="187">
        <v>0</v>
      </c>
      <c r="K596" s="185">
        <v>860447</v>
      </c>
      <c r="L596" s="185">
        <v>0</v>
      </c>
      <c r="M596" s="185">
        <v>455250</v>
      </c>
      <c r="N596" s="185">
        <v>0</v>
      </c>
      <c r="O596" s="185">
        <v>455250</v>
      </c>
      <c r="P596" s="185">
        <v>0</v>
      </c>
      <c r="Q596" s="185">
        <v>455250</v>
      </c>
      <c r="R596" s="185">
        <v>0</v>
      </c>
      <c r="S596" s="185">
        <v>455250</v>
      </c>
      <c r="T596" s="185">
        <v>0</v>
      </c>
    </row>
    <row r="597" spans="1:20" x14ac:dyDescent="0.3">
      <c r="A597" s="182" t="s">
        <v>3712</v>
      </c>
      <c r="B597" s="186" t="s">
        <v>4979</v>
      </c>
      <c r="C597" s="184" t="s">
        <v>351</v>
      </c>
      <c r="D597" s="199">
        <v>3239097</v>
      </c>
      <c r="E597" s="199">
        <v>0</v>
      </c>
      <c r="F597" s="187">
        <v>0</v>
      </c>
      <c r="G597" s="187">
        <v>0</v>
      </c>
      <c r="H597" s="187">
        <v>548</v>
      </c>
      <c r="I597" s="187">
        <v>94</v>
      </c>
      <c r="J597" s="187">
        <v>0</v>
      </c>
      <c r="K597" s="185">
        <v>3239097</v>
      </c>
      <c r="L597" s="185">
        <v>0</v>
      </c>
      <c r="M597" s="185">
        <v>2086659</v>
      </c>
      <c r="N597" s="185">
        <v>0</v>
      </c>
      <c r="O597" s="185">
        <v>2086659</v>
      </c>
      <c r="P597" s="185">
        <v>0</v>
      </c>
      <c r="Q597" s="185">
        <v>2086659</v>
      </c>
      <c r="R597" s="185">
        <v>0</v>
      </c>
      <c r="S597" s="185">
        <v>2086659</v>
      </c>
      <c r="T597" s="185">
        <v>0</v>
      </c>
    </row>
    <row r="598" spans="1:20" x14ac:dyDescent="0.3">
      <c r="A598" s="182" t="s">
        <v>3522</v>
      </c>
      <c r="B598" s="188" t="s">
        <v>4980</v>
      </c>
      <c r="C598" s="184" t="s">
        <v>286</v>
      </c>
      <c r="D598" s="199">
        <v>698684</v>
      </c>
      <c r="E598" s="199">
        <v>441440</v>
      </c>
      <c r="F598" s="187">
        <v>0</v>
      </c>
      <c r="G598" s="187">
        <v>0</v>
      </c>
      <c r="H598" s="187">
        <v>0</v>
      </c>
      <c r="I598" s="187">
        <v>109</v>
      </c>
      <c r="J598" s="187">
        <v>80</v>
      </c>
      <c r="K598" s="185">
        <v>316896</v>
      </c>
      <c r="L598" s="185">
        <v>441440</v>
      </c>
      <c r="M598" s="185">
        <v>0</v>
      </c>
      <c r="N598" s="185">
        <v>441440</v>
      </c>
      <c r="O598" s="185">
        <v>0</v>
      </c>
      <c r="P598" s="185">
        <v>0</v>
      </c>
      <c r="Q598" s="185">
        <v>0</v>
      </c>
      <c r="R598" s="185">
        <v>0</v>
      </c>
      <c r="S598" s="185">
        <v>0</v>
      </c>
      <c r="T598" s="185">
        <v>0</v>
      </c>
    </row>
    <row r="599" spans="1:20" x14ac:dyDescent="0.3">
      <c r="A599" s="182" t="s">
        <v>3544</v>
      </c>
      <c r="B599" s="188" t="s">
        <v>4981</v>
      </c>
      <c r="C599" s="184" t="s">
        <v>297</v>
      </c>
      <c r="D599" s="199">
        <v>429709</v>
      </c>
      <c r="E599" s="199">
        <v>300720</v>
      </c>
      <c r="F599" s="187">
        <v>0</v>
      </c>
      <c r="G599" s="187">
        <v>0</v>
      </c>
      <c r="H599" s="187">
        <v>0</v>
      </c>
      <c r="I599" s="187">
        <v>61</v>
      </c>
      <c r="J599" s="187">
        <v>48</v>
      </c>
      <c r="K599" s="185">
        <v>135115</v>
      </c>
      <c r="L599" s="185">
        <v>300720</v>
      </c>
      <c r="M599" s="185">
        <v>0</v>
      </c>
      <c r="N599" s="185">
        <v>300720</v>
      </c>
      <c r="O599" s="185">
        <v>0</v>
      </c>
      <c r="P599" s="185">
        <v>0</v>
      </c>
      <c r="Q599" s="185">
        <v>0</v>
      </c>
      <c r="R599" s="185">
        <v>0</v>
      </c>
      <c r="S599" s="185">
        <v>0</v>
      </c>
      <c r="T599" s="185">
        <v>0</v>
      </c>
    </row>
    <row r="600" spans="1:20" x14ac:dyDescent="0.3">
      <c r="A600" s="182" t="s">
        <v>4321</v>
      </c>
      <c r="B600" s="188" t="s">
        <v>4982</v>
      </c>
      <c r="C600" s="184" t="s">
        <v>654</v>
      </c>
      <c r="D600" s="199">
        <v>286200</v>
      </c>
      <c r="E600" s="199">
        <v>178200</v>
      </c>
      <c r="F600" s="187">
        <v>0</v>
      </c>
      <c r="G600" s="187">
        <v>0</v>
      </c>
      <c r="H600" s="187">
        <v>0</v>
      </c>
      <c r="I600" s="187">
        <v>53</v>
      </c>
      <c r="J600" s="187">
        <v>33</v>
      </c>
      <c r="K600" s="185">
        <v>108000</v>
      </c>
      <c r="L600" s="185">
        <v>178200</v>
      </c>
      <c r="M600" s="185">
        <v>0</v>
      </c>
      <c r="N600" s="185">
        <v>178200</v>
      </c>
      <c r="O600" s="185">
        <v>0</v>
      </c>
      <c r="P600" s="185">
        <v>0</v>
      </c>
      <c r="Q600" s="185">
        <v>0</v>
      </c>
      <c r="R600" s="185">
        <v>0</v>
      </c>
      <c r="S600" s="185">
        <v>0</v>
      </c>
      <c r="T600" s="185">
        <v>0</v>
      </c>
    </row>
    <row r="601" spans="1:20" x14ac:dyDescent="0.3">
      <c r="A601" s="182" t="s">
        <v>3792</v>
      </c>
      <c r="B601" s="186" t="s">
        <v>4983</v>
      </c>
      <c r="C601" s="184" t="s">
        <v>392</v>
      </c>
      <c r="D601" s="199">
        <v>1258588</v>
      </c>
      <c r="E601" s="199">
        <v>400000</v>
      </c>
      <c r="F601" s="187">
        <v>0</v>
      </c>
      <c r="G601" s="187">
        <v>0</v>
      </c>
      <c r="H601" s="187">
        <v>84</v>
      </c>
      <c r="I601" s="187">
        <v>24</v>
      </c>
      <c r="J601" s="187">
        <v>0</v>
      </c>
      <c r="K601" s="185">
        <v>1071472</v>
      </c>
      <c r="L601" s="185">
        <v>400000</v>
      </c>
      <c r="M601" s="185">
        <v>1071472</v>
      </c>
      <c r="N601" s="185">
        <v>400000</v>
      </c>
      <c r="O601" s="185">
        <v>1071472</v>
      </c>
      <c r="P601" s="185">
        <v>0</v>
      </c>
      <c r="Q601" s="185">
        <v>1071472</v>
      </c>
      <c r="R601" s="185">
        <v>0</v>
      </c>
      <c r="S601" s="185">
        <v>1071472</v>
      </c>
      <c r="T601" s="185">
        <v>0</v>
      </c>
    </row>
    <row r="602" spans="1:20" x14ac:dyDescent="0.3">
      <c r="A602" s="182" t="s">
        <v>3553</v>
      </c>
      <c r="B602" s="188" t="s">
        <v>4984</v>
      </c>
      <c r="C602" s="184" t="s">
        <v>302</v>
      </c>
      <c r="D602" s="199">
        <v>521149</v>
      </c>
      <c r="E602" s="199">
        <v>395280</v>
      </c>
      <c r="F602" s="187">
        <v>0</v>
      </c>
      <c r="G602" s="187">
        <v>0</v>
      </c>
      <c r="H602" s="187">
        <v>0</v>
      </c>
      <c r="I602" s="187">
        <v>65</v>
      </c>
      <c r="J602" s="187">
        <v>54</v>
      </c>
      <c r="K602" s="185">
        <v>205452</v>
      </c>
      <c r="L602" s="185">
        <v>395280</v>
      </c>
      <c r="M602" s="185">
        <v>0</v>
      </c>
      <c r="N602" s="185">
        <v>395280</v>
      </c>
      <c r="O602" s="185">
        <v>0</v>
      </c>
      <c r="P602" s="185">
        <v>0</v>
      </c>
      <c r="Q602" s="185">
        <v>0</v>
      </c>
      <c r="R602" s="185">
        <v>0</v>
      </c>
      <c r="S602" s="185">
        <v>0</v>
      </c>
      <c r="T602" s="185">
        <v>0</v>
      </c>
    </row>
    <row r="603" spans="1:20" x14ac:dyDescent="0.3">
      <c r="A603" s="192" t="s">
        <v>3380</v>
      </c>
      <c r="B603" s="188" t="s">
        <v>4985</v>
      </c>
      <c r="C603" s="184" t="s">
        <v>212</v>
      </c>
      <c r="D603" s="199">
        <v>187964</v>
      </c>
      <c r="E603" s="199">
        <v>0</v>
      </c>
      <c r="F603" s="187">
        <v>0</v>
      </c>
      <c r="G603" s="187">
        <v>0</v>
      </c>
      <c r="H603" s="187">
        <v>0</v>
      </c>
      <c r="I603" s="187">
        <v>20</v>
      </c>
      <c r="J603" s="187">
        <v>0</v>
      </c>
      <c r="K603" s="185">
        <v>0</v>
      </c>
      <c r="L603" s="185">
        <v>0</v>
      </c>
      <c r="M603" s="185">
        <v>0</v>
      </c>
      <c r="N603" s="185">
        <v>0</v>
      </c>
      <c r="O603" s="185">
        <v>0</v>
      </c>
      <c r="P603" s="185">
        <v>0</v>
      </c>
      <c r="Q603" s="185">
        <v>0</v>
      </c>
      <c r="R603" s="185">
        <v>0</v>
      </c>
      <c r="S603" s="185">
        <v>0</v>
      </c>
      <c r="T603" s="185">
        <v>0</v>
      </c>
    </row>
    <row r="604" spans="1:20" x14ac:dyDescent="0.3">
      <c r="A604" s="182" t="s">
        <v>3046</v>
      </c>
      <c r="B604" s="188" t="s">
        <v>4986</v>
      </c>
      <c r="C604" s="184" t="s">
        <v>44</v>
      </c>
      <c r="D604" s="199">
        <v>386100</v>
      </c>
      <c r="E604" s="199">
        <v>448200</v>
      </c>
      <c r="F604" s="187">
        <v>0</v>
      </c>
      <c r="G604" s="187">
        <v>0</v>
      </c>
      <c r="H604" s="187">
        <v>99</v>
      </c>
      <c r="I604" s="187">
        <v>22</v>
      </c>
      <c r="J604" s="187">
        <v>83</v>
      </c>
      <c r="K604" s="185">
        <v>267300</v>
      </c>
      <c r="L604" s="185">
        <v>448200</v>
      </c>
      <c r="M604" s="185">
        <v>267300</v>
      </c>
      <c r="N604" s="185">
        <v>448200</v>
      </c>
      <c r="O604" s="185">
        <v>267300</v>
      </c>
      <c r="P604" s="185">
        <v>0</v>
      </c>
      <c r="Q604" s="185">
        <v>267300</v>
      </c>
      <c r="R604" s="185">
        <v>0</v>
      </c>
      <c r="S604" s="185">
        <v>267300</v>
      </c>
      <c r="T604" s="185">
        <v>0</v>
      </c>
    </row>
    <row r="605" spans="1:20" x14ac:dyDescent="0.3">
      <c r="A605" s="182" t="s">
        <v>3771</v>
      </c>
      <c r="B605" s="186" t="s">
        <v>4987</v>
      </c>
      <c r="C605" s="184" t="s">
        <v>381</v>
      </c>
      <c r="D605" s="199">
        <v>1018800</v>
      </c>
      <c r="E605" s="199">
        <v>400000</v>
      </c>
      <c r="F605" s="187">
        <v>0</v>
      </c>
      <c r="G605" s="187">
        <v>0</v>
      </c>
      <c r="H605" s="187">
        <v>68</v>
      </c>
      <c r="I605" s="187">
        <v>88</v>
      </c>
      <c r="J605" s="187">
        <v>0</v>
      </c>
      <c r="K605" s="185">
        <v>873000</v>
      </c>
      <c r="L605" s="185">
        <v>400000</v>
      </c>
      <c r="M605" s="185">
        <v>543600</v>
      </c>
      <c r="N605" s="185">
        <v>400000</v>
      </c>
      <c r="O605" s="185">
        <v>543600</v>
      </c>
      <c r="P605" s="185">
        <v>0</v>
      </c>
      <c r="Q605" s="185">
        <v>543600</v>
      </c>
      <c r="R605" s="185">
        <v>0</v>
      </c>
      <c r="S605" s="185">
        <v>543600</v>
      </c>
      <c r="T605" s="185">
        <v>0</v>
      </c>
    </row>
    <row r="606" spans="1:20" x14ac:dyDescent="0.3">
      <c r="A606" s="182" t="s">
        <v>3000</v>
      </c>
      <c r="B606" s="188" t="s">
        <v>4988</v>
      </c>
      <c r="C606" s="184" t="s">
        <v>20</v>
      </c>
      <c r="D606" s="199">
        <v>216000</v>
      </c>
      <c r="E606" s="199">
        <v>145800</v>
      </c>
      <c r="F606" s="187">
        <v>0</v>
      </c>
      <c r="G606" s="187">
        <v>0</v>
      </c>
      <c r="H606" s="187">
        <v>0</v>
      </c>
      <c r="I606" s="187">
        <v>40</v>
      </c>
      <c r="J606" s="187">
        <v>27</v>
      </c>
      <c r="K606" s="185">
        <v>108000</v>
      </c>
      <c r="L606" s="185">
        <v>145800</v>
      </c>
      <c r="M606" s="185">
        <v>0</v>
      </c>
      <c r="N606" s="185">
        <v>145800</v>
      </c>
      <c r="O606" s="185">
        <v>0</v>
      </c>
      <c r="P606" s="185">
        <v>0</v>
      </c>
      <c r="Q606" s="185">
        <v>0</v>
      </c>
      <c r="R606" s="185">
        <v>0</v>
      </c>
      <c r="S606" s="185">
        <v>0</v>
      </c>
      <c r="T606" s="185">
        <v>0</v>
      </c>
    </row>
    <row r="607" spans="1:20" x14ac:dyDescent="0.3">
      <c r="A607" s="182" t="s">
        <v>3461</v>
      </c>
      <c r="B607" s="188" t="s">
        <v>4989</v>
      </c>
      <c r="C607" s="184" t="s">
        <v>254</v>
      </c>
      <c r="D607" s="199">
        <v>861740</v>
      </c>
      <c r="E607" s="199">
        <v>495300</v>
      </c>
      <c r="F607" s="187">
        <v>0</v>
      </c>
      <c r="G607" s="187">
        <v>0</v>
      </c>
      <c r="H607" s="187">
        <v>0</v>
      </c>
      <c r="I607" s="187">
        <v>116</v>
      </c>
      <c r="J607" s="187">
        <v>75</v>
      </c>
      <c r="K607" s="185">
        <v>366852</v>
      </c>
      <c r="L607" s="185">
        <v>495300</v>
      </c>
      <c r="M607" s="185">
        <v>0</v>
      </c>
      <c r="N607" s="185">
        <v>495300</v>
      </c>
      <c r="O607" s="185">
        <v>0</v>
      </c>
      <c r="P607" s="185">
        <v>0</v>
      </c>
      <c r="Q607" s="185">
        <v>0</v>
      </c>
      <c r="R607" s="185">
        <v>0</v>
      </c>
      <c r="S607" s="185">
        <v>0</v>
      </c>
      <c r="T607" s="185">
        <v>0</v>
      </c>
    </row>
    <row r="608" spans="1:20" x14ac:dyDescent="0.3">
      <c r="A608" s="182" t="s">
        <v>4209</v>
      </c>
      <c r="B608" s="188" t="s">
        <v>4990</v>
      </c>
      <c r="C608" s="184" t="s">
        <v>602</v>
      </c>
      <c r="D608" s="199">
        <v>540647</v>
      </c>
      <c r="E608" s="199">
        <v>302535</v>
      </c>
      <c r="F608" s="187">
        <v>0</v>
      </c>
      <c r="G608" s="187">
        <v>0</v>
      </c>
      <c r="H608" s="187">
        <v>0</v>
      </c>
      <c r="I608" s="187">
        <v>74</v>
      </c>
      <c r="J608" s="187">
        <v>45</v>
      </c>
      <c r="K608" s="185">
        <v>256557</v>
      </c>
      <c r="L608" s="185">
        <v>302535</v>
      </c>
      <c r="M608" s="185">
        <v>0</v>
      </c>
      <c r="N608" s="185">
        <v>302535</v>
      </c>
      <c r="O608" s="185">
        <v>0</v>
      </c>
      <c r="P608" s="185">
        <v>0</v>
      </c>
      <c r="Q608" s="185">
        <v>0</v>
      </c>
      <c r="R608" s="185">
        <v>0</v>
      </c>
      <c r="S608" s="185">
        <v>0</v>
      </c>
      <c r="T608" s="185">
        <v>0</v>
      </c>
    </row>
    <row r="609" spans="1:20" x14ac:dyDescent="0.3">
      <c r="A609" s="182" t="s">
        <v>3206</v>
      </c>
      <c r="B609" s="186" t="s">
        <v>4991</v>
      </c>
      <c r="C609" s="184" t="s">
        <v>124</v>
      </c>
      <c r="D609" s="199">
        <v>298435</v>
      </c>
      <c r="E609" s="199">
        <v>0</v>
      </c>
      <c r="F609" s="187">
        <v>0</v>
      </c>
      <c r="G609" s="187">
        <v>0</v>
      </c>
      <c r="H609" s="187">
        <v>25</v>
      </c>
      <c r="I609" s="187">
        <v>20</v>
      </c>
      <c r="J609" s="187">
        <v>0</v>
      </c>
      <c r="K609" s="185">
        <v>298435</v>
      </c>
      <c r="L609" s="185">
        <v>0</v>
      </c>
      <c r="M609" s="185">
        <v>105496</v>
      </c>
      <c r="N609" s="185">
        <v>0</v>
      </c>
      <c r="O609" s="185">
        <v>105496</v>
      </c>
      <c r="P609" s="185">
        <v>0</v>
      </c>
      <c r="Q609" s="185">
        <v>105496</v>
      </c>
      <c r="R609" s="185">
        <v>0</v>
      </c>
      <c r="S609" s="185">
        <v>105496</v>
      </c>
      <c r="T609" s="185">
        <v>0</v>
      </c>
    </row>
    <row r="610" spans="1:20" x14ac:dyDescent="0.3">
      <c r="A610" s="182" t="s">
        <v>3542</v>
      </c>
      <c r="B610" s="188" t="s">
        <v>4992</v>
      </c>
      <c r="C610" s="184" t="s">
        <v>296</v>
      </c>
      <c r="D610" s="199">
        <v>415800</v>
      </c>
      <c r="E610" s="199">
        <v>345600</v>
      </c>
      <c r="F610" s="187">
        <v>0</v>
      </c>
      <c r="G610" s="187">
        <v>0</v>
      </c>
      <c r="H610" s="187">
        <v>0</v>
      </c>
      <c r="I610" s="187">
        <v>77</v>
      </c>
      <c r="J610" s="187">
        <v>64</v>
      </c>
      <c r="K610" s="185">
        <v>232200</v>
      </c>
      <c r="L610" s="185">
        <v>345600</v>
      </c>
      <c r="M610" s="185">
        <v>0</v>
      </c>
      <c r="N610" s="185">
        <v>345600</v>
      </c>
      <c r="O610" s="185">
        <v>0</v>
      </c>
      <c r="P610" s="185">
        <v>0</v>
      </c>
      <c r="Q610" s="185">
        <v>0</v>
      </c>
      <c r="R610" s="185">
        <v>0</v>
      </c>
      <c r="S610" s="185">
        <v>0</v>
      </c>
      <c r="T610" s="185">
        <v>0</v>
      </c>
    </row>
    <row r="611" spans="1:20" x14ac:dyDescent="0.3">
      <c r="A611" s="182" t="s">
        <v>3230</v>
      </c>
      <c r="B611" s="188" t="s">
        <v>4993</v>
      </c>
      <c r="C611" s="184" t="s">
        <v>136</v>
      </c>
      <c r="D611" s="199">
        <v>2427722</v>
      </c>
      <c r="E611" s="199">
        <v>1225800</v>
      </c>
      <c r="F611" s="187">
        <v>0</v>
      </c>
      <c r="G611" s="187">
        <v>0</v>
      </c>
      <c r="H611" s="187">
        <v>0</v>
      </c>
      <c r="I611" s="187">
        <v>172</v>
      </c>
      <c r="J611" s="187">
        <v>227</v>
      </c>
      <c r="K611" s="185">
        <v>658800</v>
      </c>
      <c r="L611" s="185">
        <v>1225800</v>
      </c>
      <c r="M611" s="185">
        <v>0</v>
      </c>
      <c r="N611" s="185">
        <v>1225800</v>
      </c>
      <c r="O611" s="185">
        <v>0</v>
      </c>
      <c r="P611" s="185">
        <v>0</v>
      </c>
      <c r="Q611" s="185">
        <v>0</v>
      </c>
      <c r="R611" s="185">
        <v>0</v>
      </c>
      <c r="S611" s="185">
        <v>0</v>
      </c>
      <c r="T611" s="185">
        <v>0</v>
      </c>
    </row>
    <row r="612" spans="1:20" x14ac:dyDescent="0.3">
      <c r="A612" s="182" t="s">
        <v>4228</v>
      </c>
      <c r="B612" s="186" t="s">
        <v>4994</v>
      </c>
      <c r="C612" s="184" t="s">
        <v>612</v>
      </c>
      <c r="D612" s="199">
        <v>244128</v>
      </c>
      <c r="E612" s="199">
        <v>0</v>
      </c>
      <c r="F612" s="187">
        <v>0</v>
      </c>
      <c r="G612" s="187">
        <v>0</v>
      </c>
      <c r="H612" s="187">
        <v>17</v>
      </c>
      <c r="I612" s="187">
        <v>20</v>
      </c>
      <c r="J612" s="187">
        <v>0</v>
      </c>
      <c r="K612" s="185">
        <v>61955</v>
      </c>
      <c r="L612" s="185">
        <v>0</v>
      </c>
      <c r="M612" s="185">
        <v>61955</v>
      </c>
      <c r="N612" s="185">
        <v>0</v>
      </c>
      <c r="O612" s="185">
        <v>61955</v>
      </c>
      <c r="P612" s="185">
        <v>0</v>
      </c>
      <c r="Q612" s="185">
        <v>61955</v>
      </c>
      <c r="R612" s="185">
        <v>0</v>
      </c>
      <c r="S612" s="185">
        <v>61955</v>
      </c>
      <c r="T612" s="185">
        <v>0</v>
      </c>
    </row>
    <row r="613" spans="1:20" x14ac:dyDescent="0.3">
      <c r="A613" s="182" t="s">
        <v>4373</v>
      </c>
      <c r="B613" s="186" t="s">
        <v>4995</v>
      </c>
      <c r="C613" s="184" t="s">
        <v>679</v>
      </c>
      <c r="D613" s="199">
        <v>297742</v>
      </c>
      <c r="E613" s="199">
        <v>540000</v>
      </c>
      <c r="F613" s="187">
        <v>0</v>
      </c>
      <c r="G613" s="187">
        <v>0</v>
      </c>
      <c r="H613" s="187">
        <v>17</v>
      </c>
      <c r="I613" s="187">
        <v>22</v>
      </c>
      <c r="J613" s="187">
        <v>0</v>
      </c>
      <c r="K613" s="185">
        <v>297742</v>
      </c>
      <c r="L613" s="185">
        <v>540000</v>
      </c>
      <c r="M613" s="185">
        <v>71123</v>
      </c>
      <c r="N613" s="185">
        <v>540000</v>
      </c>
      <c r="O613" s="185">
        <v>71123</v>
      </c>
      <c r="P613" s="185">
        <v>0</v>
      </c>
      <c r="Q613" s="185">
        <v>71123</v>
      </c>
      <c r="R613" s="185">
        <v>0</v>
      </c>
      <c r="S613" s="185">
        <v>71123</v>
      </c>
      <c r="T613" s="185">
        <v>0</v>
      </c>
    </row>
    <row r="614" spans="1:20" x14ac:dyDescent="0.3">
      <c r="A614" s="182" t="s">
        <v>3800</v>
      </c>
      <c r="B614" s="188" t="s">
        <v>4996</v>
      </c>
      <c r="C614" s="184" t="s">
        <v>396</v>
      </c>
      <c r="D614" s="199">
        <v>621000</v>
      </c>
      <c r="E614" s="199">
        <v>415800</v>
      </c>
      <c r="F614" s="187">
        <v>0</v>
      </c>
      <c r="G614" s="187">
        <v>0</v>
      </c>
      <c r="H614" s="187">
        <v>0</v>
      </c>
      <c r="I614" s="187">
        <v>115</v>
      </c>
      <c r="J614" s="187">
        <v>77</v>
      </c>
      <c r="K614" s="185">
        <v>199800</v>
      </c>
      <c r="L614" s="185">
        <v>415800</v>
      </c>
      <c r="M614" s="185">
        <v>0</v>
      </c>
      <c r="N614" s="185">
        <v>415800</v>
      </c>
      <c r="O614" s="185">
        <v>0</v>
      </c>
      <c r="P614" s="185">
        <v>0</v>
      </c>
      <c r="Q614" s="185">
        <v>0</v>
      </c>
      <c r="R614" s="185">
        <v>0</v>
      </c>
      <c r="S614" s="185">
        <v>0</v>
      </c>
      <c r="T614" s="185">
        <v>0</v>
      </c>
    </row>
    <row r="615" spans="1:20" x14ac:dyDescent="0.3">
      <c r="A615" s="182" t="s">
        <v>3773</v>
      </c>
      <c r="B615" s="186" t="s">
        <v>4997</v>
      </c>
      <c r="C615" s="184" t="s">
        <v>382</v>
      </c>
      <c r="D615" s="199">
        <v>628152</v>
      </c>
      <c r="E615" s="199">
        <v>0</v>
      </c>
      <c r="F615" s="187">
        <v>0</v>
      </c>
      <c r="G615" s="187">
        <v>0</v>
      </c>
      <c r="H615" s="187">
        <v>94</v>
      </c>
      <c r="I615" s="187">
        <v>58</v>
      </c>
      <c r="J615" s="187">
        <v>0</v>
      </c>
      <c r="K615" s="185">
        <v>628152</v>
      </c>
      <c r="L615" s="185">
        <v>0</v>
      </c>
      <c r="M615" s="185">
        <v>255245</v>
      </c>
      <c r="N615" s="185">
        <v>0</v>
      </c>
      <c r="O615" s="185">
        <v>255245</v>
      </c>
      <c r="P615" s="185">
        <v>0</v>
      </c>
      <c r="Q615" s="185">
        <v>255245</v>
      </c>
      <c r="R615" s="185">
        <v>0</v>
      </c>
      <c r="S615" s="185">
        <v>255245</v>
      </c>
      <c r="T615" s="185">
        <v>0</v>
      </c>
    </row>
    <row r="616" spans="1:20" x14ac:dyDescent="0.3">
      <c r="A616" s="182" t="s">
        <v>3961</v>
      </c>
      <c r="B616" s="188" t="s">
        <v>4998</v>
      </c>
      <c r="C616" s="184" t="s">
        <v>478</v>
      </c>
      <c r="D616" s="199">
        <v>113600</v>
      </c>
      <c r="E616" s="199">
        <v>136320</v>
      </c>
      <c r="F616" s="187">
        <v>0</v>
      </c>
      <c r="G616" s="187">
        <v>0</v>
      </c>
      <c r="H616" s="187">
        <v>0</v>
      </c>
      <c r="I616" s="187">
        <v>20</v>
      </c>
      <c r="J616" s="187">
        <v>24</v>
      </c>
      <c r="K616" s="185">
        <v>113600</v>
      </c>
      <c r="L616" s="185">
        <v>136320</v>
      </c>
      <c r="M616" s="185">
        <v>0</v>
      </c>
      <c r="N616" s="185">
        <v>136320</v>
      </c>
      <c r="O616" s="185">
        <v>0</v>
      </c>
      <c r="P616" s="185">
        <v>0</v>
      </c>
      <c r="Q616" s="185">
        <v>0</v>
      </c>
      <c r="R616" s="185">
        <v>0</v>
      </c>
      <c r="S616" s="185">
        <v>0</v>
      </c>
      <c r="T616" s="185">
        <v>0</v>
      </c>
    </row>
    <row r="617" spans="1:20" x14ac:dyDescent="0.3">
      <c r="A617" s="182" t="s">
        <v>3995</v>
      </c>
      <c r="B617" s="186" t="s">
        <v>4999</v>
      </c>
      <c r="C617" s="184" t="s">
        <v>496</v>
      </c>
      <c r="D617" s="199">
        <v>447547</v>
      </c>
      <c r="E617" s="199">
        <v>360000</v>
      </c>
      <c r="F617" s="187">
        <v>0</v>
      </c>
      <c r="G617" s="187">
        <v>0</v>
      </c>
      <c r="H617" s="187">
        <v>52</v>
      </c>
      <c r="I617" s="187">
        <v>20</v>
      </c>
      <c r="J617" s="187">
        <v>0</v>
      </c>
      <c r="K617" s="185">
        <v>447547</v>
      </c>
      <c r="L617" s="185">
        <v>360000</v>
      </c>
      <c r="M617" s="185">
        <v>222875</v>
      </c>
      <c r="N617" s="185">
        <v>360000</v>
      </c>
      <c r="O617" s="185">
        <v>222875</v>
      </c>
      <c r="P617" s="185">
        <v>0</v>
      </c>
      <c r="Q617" s="185">
        <v>222875</v>
      </c>
      <c r="R617" s="185">
        <v>0</v>
      </c>
      <c r="S617" s="185">
        <v>222875</v>
      </c>
      <c r="T617" s="185">
        <v>0</v>
      </c>
    </row>
    <row r="618" spans="1:20" x14ac:dyDescent="0.3">
      <c r="A618" s="182" t="s">
        <v>3404</v>
      </c>
      <c r="B618" s="186" t="s">
        <v>5000</v>
      </c>
      <c r="C618" s="184" t="s">
        <v>225</v>
      </c>
      <c r="D618" s="199">
        <v>3833768</v>
      </c>
      <c r="E618" s="199">
        <v>0</v>
      </c>
      <c r="F618" s="187">
        <v>0</v>
      </c>
      <c r="G618" s="187">
        <v>144</v>
      </c>
      <c r="H618" s="187">
        <v>134</v>
      </c>
      <c r="I618" s="187">
        <v>225</v>
      </c>
      <c r="J618" s="187">
        <v>0</v>
      </c>
      <c r="K618" s="185">
        <v>3570540</v>
      </c>
      <c r="L618" s="185">
        <v>0</v>
      </c>
      <c r="M618" s="185">
        <v>3570540</v>
      </c>
      <c r="N618" s="185">
        <v>0</v>
      </c>
      <c r="O618" s="185">
        <v>3570540</v>
      </c>
      <c r="P618" s="185">
        <v>0</v>
      </c>
      <c r="Q618" s="185">
        <v>3570540</v>
      </c>
      <c r="R618" s="185">
        <v>0</v>
      </c>
      <c r="S618" s="185">
        <v>1570540</v>
      </c>
      <c r="T618" s="185">
        <v>3200410.5</v>
      </c>
    </row>
    <row r="619" spans="1:20" x14ac:dyDescent="0.3">
      <c r="A619" s="182" t="s">
        <v>3707</v>
      </c>
      <c r="B619" s="186" t="s">
        <v>5001</v>
      </c>
      <c r="C619" s="184" t="s">
        <v>348</v>
      </c>
      <c r="D619" s="199">
        <v>405051</v>
      </c>
      <c r="E619" s="199">
        <v>0</v>
      </c>
      <c r="F619" s="187">
        <v>0</v>
      </c>
      <c r="G619" s="187">
        <v>0</v>
      </c>
      <c r="H619" s="187">
        <v>8</v>
      </c>
      <c r="I619" s="187">
        <v>48</v>
      </c>
      <c r="J619" s="187">
        <v>0</v>
      </c>
      <c r="K619" s="185">
        <v>187922</v>
      </c>
      <c r="L619" s="185">
        <v>0</v>
      </c>
      <c r="M619" s="185">
        <v>187922</v>
      </c>
      <c r="N619" s="185">
        <v>0</v>
      </c>
      <c r="O619" s="185">
        <v>187922</v>
      </c>
      <c r="P619" s="185">
        <v>0</v>
      </c>
      <c r="Q619" s="185">
        <v>187922</v>
      </c>
      <c r="R619" s="185">
        <v>0</v>
      </c>
      <c r="S619" s="185">
        <v>187922</v>
      </c>
      <c r="T619" s="185">
        <v>0</v>
      </c>
    </row>
    <row r="620" spans="1:20" x14ac:dyDescent="0.3">
      <c r="A620" s="182" t="s">
        <v>3002</v>
      </c>
      <c r="B620" s="186" t="s">
        <v>5002</v>
      </c>
      <c r="C620" s="184" t="s">
        <v>21</v>
      </c>
      <c r="D620" s="199">
        <v>752433.28</v>
      </c>
      <c r="E620" s="199">
        <v>0</v>
      </c>
      <c r="F620" s="187">
        <v>0</v>
      </c>
      <c r="G620" s="187">
        <v>14</v>
      </c>
      <c r="H620" s="187">
        <v>53</v>
      </c>
      <c r="I620" s="187">
        <v>18</v>
      </c>
      <c r="J620" s="187">
        <v>0</v>
      </c>
      <c r="K620" s="185">
        <v>518627</v>
      </c>
      <c r="L620" s="185">
        <v>0</v>
      </c>
      <c r="M620" s="185">
        <v>518627</v>
      </c>
      <c r="N620" s="185">
        <v>0</v>
      </c>
      <c r="O620" s="185">
        <v>518627</v>
      </c>
      <c r="P620" s="185">
        <v>0</v>
      </c>
      <c r="Q620" s="185">
        <v>518627</v>
      </c>
      <c r="R620" s="185">
        <v>0</v>
      </c>
      <c r="S620" s="185">
        <v>518627</v>
      </c>
      <c r="T620" s="185">
        <v>0</v>
      </c>
    </row>
    <row r="621" spans="1:20" x14ac:dyDescent="0.3">
      <c r="A621" s="182" t="s">
        <v>3987</v>
      </c>
      <c r="B621" s="186" t="s">
        <v>5003</v>
      </c>
      <c r="C621" s="184" t="s">
        <v>492</v>
      </c>
      <c r="D621" s="199">
        <v>655179</v>
      </c>
      <c r="E621" s="199">
        <v>0</v>
      </c>
      <c r="F621" s="187">
        <v>0</v>
      </c>
      <c r="G621" s="187">
        <v>0</v>
      </c>
      <c r="H621" s="187">
        <v>50</v>
      </c>
      <c r="I621" s="187">
        <v>0</v>
      </c>
      <c r="J621" s="187">
        <v>0</v>
      </c>
      <c r="K621" s="185">
        <v>655179</v>
      </c>
      <c r="L621" s="185">
        <v>0</v>
      </c>
      <c r="M621" s="185">
        <v>655179</v>
      </c>
      <c r="N621" s="185">
        <v>0</v>
      </c>
      <c r="O621" s="185">
        <v>655179</v>
      </c>
      <c r="P621" s="185">
        <v>0</v>
      </c>
      <c r="Q621" s="185">
        <v>655179</v>
      </c>
      <c r="R621" s="185">
        <v>0</v>
      </c>
      <c r="S621" s="185">
        <v>655179</v>
      </c>
      <c r="T621" s="185">
        <v>0</v>
      </c>
    </row>
    <row r="622" spans="1:20" x14ac:dyDescent="0.3">
      <c r="A622" s="182" t="s">
        <v>4170</v>
      </c>
      <c r="B622" s="186" t="s">
        <v>5004</v>
      </c>
      <c r="C622" s="184" t="s">
        <v>583</v>
      </c>
      <c r="D622" s="199">
        <v>1112861</v>
      </c>
      <c r="E622" s="199">
        <v>0</v>
      </c>
      <c r="F622" s="187">
        <v>0</v>
      </c>
      <c r="G622" s="187">
        <v>36</v>
      </c>
      <c r="H622" s="187">
        <v>8</v>
      </c>
      <c r="I622" s="187">
        <v>56</v>
      </c>
      <c r="J622" s="187">
        <v>0</v>
      </c>
      <c r="K622" s="185">
        <v>704012</v>
      </c>
      <c r="L622" s="185">
        <v>0</v>
      </c>
      <c r="M622" s="185">
        <v>704012</v>
      </c>
      <c r="N622" s="185">
        <v>0</v>
      </c>
      <c r="O622" s="185">
        <v>704012</v>
      </c>
      <c r="P622" s="185">
        <v>0</v>
      </c>
      <c r="Q622" s="185">
        <v>704012</v>
      </c>
      <c r="R622" s="185">
        <v>0</v>
      </c>
      <c r="S622" s="185">
        <v>354315</v>
      </c>
      <c r="T622" s="185">
        <v>0</v>
      </c>
    </row>
    <row r="623" spans="1:20" x14ac:dyDescent="0.3">
      <c r="A623" s="182" t="s">
        <v>4020</v>
      </c>
      <c r="B623" s="186" t="s">
        <v>5005</v>
      </c>
      <c r="C623" s="184" t="s">
        <v>509</v>
      </c>
      <c r="D623" s="199">
        <v>463172</v>
      </c>
      <c r="E623" s="199">
        <v>160000</v>
      </c>
      <c r="F623" s="187">
        <v>0</v>
      </c>
      <c r="G623" s="187">
        <v>0</v>
      </c>
      <c r="H623" s="187">
        <v>58</v>
      </c>
      <c r="I623" s="187">
        <v>20</v>
      </c>
      <c r="J623" s="187">
        <v>0</v>
      </c>
      <c r="K623" s="185">
        <v>463172</v>
      </c>
      <c r="L623" s="185">
        <v>160000</v>
      </c>
      <c r="M623" s="185">
        <v>252105</v>
      </c>
      <c r="N623" s="185">
        <v>160000</v>
      </c>
      <c r="O623" s="185">
        <v>252105</v>
      </c>
      <c r="P623" s="185">
        <v>0</v>
      </c>
      <c r="Q623" s="185">
        <v>252105</v>
      </c>
      <c r="R623" s="185">
        <v>0</v>
      </c>
      <c r="S623" s="185">
        <v>252105</v>
      </c>
      <c r="T623" s="185">
        <v>0</v>
      </c>
    </row>
    <row r="624" spans="1:20" x14ac:dyDescent="0.3">
      <c r="A624" s="182" t="s">
        <v>4259</v>
      </c>
      <c r="B624" s="186" t="s">
        <v>5006</v>
      </c>
      <c r="C624" s="184" t="s">
        <v>628</v>
      </c>
      <c r="D624" s="199">
        <v>366276</v>
      </c>
      <c r="E624" s="199">
        <v>0</v>
      </c>
      <c r="F624" s="187">
        <v>0</v>
      </c>
      <c r="G624" s="187">
        <v>0</v>
      </c>
      <c r="H624" s="187">
        <v>51</v>
      </c>
      <c r="I624" s="187">
        <v>40</v>
      </c>
      <c r="J624" s="187">
        <v>0</v>
      </c>
      <c r="K624" s="185">
        <v>366276</v>
      </c>
      <c r="L624" s="185">
        <v>0</v>
      </c>
      <c r="M624" s="185">
        <v>142596</v>
      </c>
      <c r="N624" s="185">
        <v>0</v>
      </c>
      <c r="O624" s="185">
        <v>142596</v>
      </c>
      <c r="P624" s="185">
        <v>0</v>
      </c>
      <c r="Q624" s="185">
        <v>142596</v>
      </c>
      <c r="R624" s="185">
        <v>0</v>
      </c>
      <c r="S624" s="185">
        <v>142596</v>
      </c>
      <c r="T624" s="185">
        <v>0</v>
      </c>
    </row>
    <row r="625" spans="1:20" x14ac:dyDescent="0.3">
      <c r="A625" s="182" t="s">
        <v>3483</v>
      </c>
      <c r="B625" s="188" t="s">
        <v>5007</v>
      </c>
      <c r="C625" s="184" t="s">
        <v>266</v>
      </c>
      <c r="D625" s="199">
        <v>1304100</v>
      </c>
      <c r="E625" s="199">
        <v>1080000</v>
      </c>
      <c r="F625" s="187">
        <v>0</v>
      </c>
      <c r="G625" s="187">
        <v>0</v>
      </c>
      <c r="H625" s="187">
        <v>127</v>
      </c>
      <c r="I625" s="187">
        <v>178</v>
      </c>
      <c r="J625" s="187">
        <v>200</v>
      </c>
      <c r="K625" s="185">
        <v>450900</v>
      </c>
      <c r="L625" s="185">
        <v>1080000</v>
      </c>
      <c r="M625" s="185">
        <v>342900</v>
      </c>
      <c r="N625" s="185">
        <v>1080000</v>
      </c>
      <c r="O625" s="185">
        <v>342900</v>
      </c>
      <c r="P625" s="185">
        <v>0</v>
      </c>
      <c r="Q625" s="185">
        <v>342900</v>
      </c>
      <c r="R625" s="185">
        <v>0</v>
      </c>
      <c r="S625" s="185">
        <v>342900</v>
      </c>
      <c r="T625" s="185">
        <v>0</v>
      </c>
    </row>
    <row r="626" spans="1:20" x14ac:dyDescent="0.3">
      <c r="A626" s="182" t="s">
        <v>3078</v>
      </c>
      <c r="B626" s="186" t="s">
        <v>5008</v>
      </c>
      <c r="C626" s="184" t="s">
        <v>59</v>
      </c>
      <c r="D626" s="199">
        <v>346330.44</v>
      </c>
      <c r="E626" s="199">
        <v>0</v>
      </c>
      <c r="F626" s="187">
        <v>0</v>
      </c>
      <c r="G626" s="187">
        <v>0</v>
      </c>
      <c r="H626" s="187">
        <v>36</v>
      </c>
      <c r="I626" s="187">
        <v>0</v>
      </c>
      <c r="J626" s="187">
        <v>0</v>
      </c>
      <c r="K626" s="185">
        <v>126432</v>
      </c>
      <c r="L626" s="185">
        <v>0</v>
      </c>
      <c r="M626" s="185">
        <v>126432</v>
      </c>
      <c r="N626" s="185">
        <v>0</v>
      </c>
      <c r="O626" s="185">
        <v>126432</v>
      </c>
      <c r="P626" s="185">
        <v>0</v>
      </c>
      <c r="Q626" s="185">
        <v>126432</v>
      </c>
      <c r="R626" s="185">
        <v>0</v>
      </c>
      <c r="S626" s="185">
        <v>126432</v>
      </c>
      <c r="T626" s="185">
        <v>0</v>
      </c>
    </row>
    <row r="627" spans="1:20" x14ac:dyDescent="0.3">
      <c r="A627" s="182" t="s">
        <v>3024</v>
      </c>
      <c r="B627" s="186" t="s">
        <v>5009</v>
      </c>
      <c r="C627" s="184" t="s">
        <v>32</v>
      </c>
      <c r="D627" s="199">
        <v>487062</v>
      </c>
      <c r="E627" s="199">
        <v>0</v>
      </c>
      <c r="F627" s="187">
        <v>0</v>
      </c>
      <c r="G627" s="187">
        <v>0</v>
      </c>
      <c r="H627" s="187">
        <v>36</v>
      </c>
      <c r="I627" s="187">
        <v>20</v>
      </c>
      <c r="J627" s="187">
        <v>0</v>
      </c>
      <c r="K627" s="185">
        <v>487062</v>
      </c>
      <c r="L627" s="185">
        <v>0</v>
      </c>
      <c r="M627" s="185">
        <v>256381</v>
      </c>
      <c r="N627" s="185">
        <v>0</v>
      </c>
      <c r="O627" s="185">
        <v>256381</v>
      </c>
      <c r="P627" s="185">
        <v>0</v>
      </c>
      <c r="Q627" s="185">
        <v>256381</v>
      </c>
      <c r="R627" s="185">
        <v>0</v>
      </c>
      <c r="S627" s="185">
        <v>256381</v>
      </c>
      <c r="T627" s="185">
        <v>0</v>
      </c>
    </row>
    <row r="628" spans="1:20" x14ac:dyDescent="0.3">
      <c r="A628" s="182" t="s">
        <v>4024</v>
      </c>
      <c r="B628" s="188" t="s">
        <v>5010</v>
      </c>
      <c r="C628" s="184" t="s">
        <v>511</v>
      </c>
      <c r="D628" s="199">
        <v>680965</v>
      </c>
      <c r="E628" s="199">
        <v>459186</v>
      </c>
      <c r="F628" s="187">
        <v>0</v>
      </c>
      <c r="G628" s="187">
        <v>0</v>
      </c>
      <c r="H628" s="187">
        <v>0</v>
      </c>
      <c r="I628" s="187">
        <v>106</v>
      </c>
      <c r="J628" s="187">
        <v>78</v>
      </c>
      <c r="K628" s="185">
        <v>296100</v>
      </c>
      <c r="L628" s="185">
        <v>459186</v>
      </c>
      <c r="M628" s="185">
        <v>0</v>
      </c>
      <c r="N628" s="185">
        <v>459186</v>
      </c>
      <c r="O628" s="185">
        <v>0</v>
      </c>
      <c r="P628" s="185">
        <v>0</v>
      </c>
      <c r="Q628" s="185">
        <v>0</v>
      </c>
      <c r="R628" s="185">
        <v>0</v>
      </c>
      <c r="S628" s="185">
        <v>0</v>
      </c>
      <c r="T628" s="185">
        <v>0</v>
      </c>
    </row>
    <row r="629" spans="1:20" x14ac:dyDescent="0.3">
      <c r="A629" s="182" t="s">
        <v>3368</v>
      </c>
      <c r="B629" s="186" t="s">
        <v>5011</v>
      </c>
      <c r="C629" s="184" t="s">
        <v>206</v>
      </c>
      <c r="D629" s="199">
        <v>268401</v>
      </c>
      <c r="E629" s="199">
        <v>0</v>
      </c>
      <c r="F629" s="187">
        <v>0</v>
      </c>
      <c r="G629" s="187">
        <v>0</v>
      </c>
      <c r="H629" s="187">
        <v>21</v>
      </c>
      <c r="I629" s="187">
        <v>20</v>
      </c>
      <c r="J629" s="187">
        <v>0</v>
      </c>
      <c r="K629" s="185">
        <v>268401</v>
      </c>
      <c r="L629" s="185">
        <v>0</v>
      </c>
      <c r="M629" s="185">
        <v>87204</v>
      </c>
      <c r="N629" s="185">
        <v>0</v>
      </c>
      <c r="O629" s="185">
        <v>87204</v>
      </c>
      <c r="P629" s="185">
        <v>0</v>
      </c>
      <c r="Q629" s="185">
        <v>87204</v>
      </c>
      <c r="R629" s="185">
        <v>0</v>
      </c>
      <c r="S629" s="185">
        <v>87204</v>
      </c>
      <c r="T629" s="185">
        <v>0</v>
      </c>
    </row>
    <row r="630" spans="1:20" x14ac:dyDescent="0.3">
      <c r="A630" s="182" t="s">
        <v>3720</v>
      </c>
      <c r="B630" s="188" t="s">
        <v>5012</v>
      </c>
      <c r="C630" s="184" t="s">
        <v>355</v>
      </c>
      <c r="D630" s="199">
        <v>953990</v>
      </c>
      <c r="E630" s="199">
        <v>598344</v>
      </c>
      <c r="F630" s="187">
        <v>0</v>
      </c>
      <c r="G630" s="187">
        <v>0</v>
      </c>
      <c r="H630" s="187">
        <v>0</v>
      </c>
      <c r="I630" s="187">
        <v>162</v>
      </c>
      <c r="J630" s="187">
        <v>107</v>
      </c>
      <c r="K630" s="185">
        <v>285192</v>
      </c>
      <c r="L630" s="185">
        <v>598344</v>
      </c>
      <c r="M630" s="185">
        <v>0</v>
      </c>
      <c r="N630" s="185">
        <v>598344</v>
      </c>
      <c r="O630" s="185">
        <v>0</v>
      </c>
      <c r="P630" s="185">
        <v>0</v>
      </c>
      <c r="Q630" s="185">
        <v>0</v>
      </c>
      <c r="R630" s="185">
        <v>0</v>
      </c>
      <c r="S630" s="185">
        <v>0</v>
      </c>
      <c r="T630" s="185">
        <v>0</v>
      </c>
    </row>
    <row r="631" spans="1:20" x14ac:dyDescent="0.3">
      <c r="A631" s="182" t="s">
        <v>3550</v>
      </c>
      <c r="B631" s="188" t="s">
        <v>5013</v>
      </c>
      <c r="C631" s="184" t="s">
        <v>300</v>
      </c>
      <c r="D631" s="199">
        <v>415800</v>
      </c>
      <c r="E631" s="199">
        <v>286200</v>
      </c>
      <c r="F631" s="187">
        <v>0</v>
      </c>
      <c r="G631" s="187">
        <v>0</v>
      </c>
      <c r="H631" s="187">
        <v>0</v>
      </c>
      <c r="I631" s="187">
        <v>77</v>
      </c>
      <c r="J631" s="187">
        <v>53</v>
      </c>
      <c r="K631" s="185">
        <v>237600</v>
      </c>
      <c r="L631" s="185">
        <v>286200</v>
      </c>
      <c r="M631" s="185">
        <v>0</v>
      </c>
      <c r="N631" s="185">
        <v>286200</v>
      </c>
      <c r="O631" s="185">
        <v>0</v>
      </c>
      <c r="P631" s="185">
        <v>0</v>
      </c>
      <c r="Q631" s="185">
        <v>0</v>
      </c>
      <c r="R631" s="185">
        <v>0</v>
      </c>
      <c r="S631" s="185">
        <v>0</v>
      </c>
      <c r="T631" s="185">
        <v>0</v>
      </c>
    </row>
    <row r="632" spans="1:20" x14ac:dyDescent="0.3">
      <c r="A632" s="182" t="s">
        <v>4106</v>
      </c>
      <c r="B632" s="188" t="s">
        <v>5014</v>
      </c>
      <c r="C632" s="184" t="s">
        <v>552</v>
      </c>
      <c r="D632" s="199">
        <v>810000</v>
      </c>
      <c r="E632" s="199">
        <v>340200</v>
      </c>
      <c r="F632" s="187">
        <v>0</v>
      </c>
      <c r="G632" s="187">
        <v>0</v>
      </c>
      <c r="H632" s="187">
        <v>0</v>
      </c>
      <c r="I632" s="187">
        <v>150</v>
      </c>
      <c r="J632" s="187">
        <v>63</v>
      </c>
      <c r="K632" s="185">
        <v>307800</v>
      </c>
      <c r="L632" s="185">
        <v>340200</v>
      </c>
      <c r="M632" s="185">
        <v>0</v>
      </c>
      <c r="N632" s="185">
        <v>340200</v>
      </c>
      <c r="O632" s="185">
        <v>0</v>
      </c>
      <c r="P632" s="185">
        <v>0</v>
      </c>
      <c r="Q632" s="185">
        <v>0</v>
      </c>
      <c r="R632" s="185">
        <v>0</v>
      </c>
      <c r="S632" s="185">
        <v>0</v>
      </c>
      <c r="T632" s="185">
        <v>0</v>
      </c>
    </row>
    <row r="633" spans="1:20" x14ac:dyDescent="0.3">
      <c r="A633" s="182" t="s">
        <v>3287</v>
      </c>
      <c r="B633" s="186" t="s">
        <v>5015</v>
      </c>
      <c r="C633" s="184" t="s">
        <v>165</v>
      </c>
      <c r="D633" s="199">
        <v>1265192</v>
      </c>
      <c r="E633" s="199">
        <v>0</v>
      </c>
      <c r="F633" s="187">
        <v>0</v>
      </c>
      <c r="G633" s="187">
        <v>0</v>
      </c>
      <c r="H633" s="187">
        <v>230</v>
      </c>
      <c r="I633" s="187">
        <v>110</v>
      </c>
      <c r="J633" s="187">
        <v>0</v>
      </c>
      <c r="K633" s="185">
        <v>1265192</v>
      </c>
      <c r="L633" s="185">
        <v>0</v>
      </c>
      <c r="M633" s="185">
        <v>643437</v>
      </c>
      <c r="N633" s="185">
        <v>0</v>
      </c>
      <c r="O633" s="185">
        <v>643437</v>
      </c>
      <c r="P633" s="185">
        <v>0</v>
      </c>
      <c r="Q633" s="185">
        <v>643437</v>
      </c>
      <c r="R633" s="185">
        <v>0</v>
      </c>
      <c r="S633" s="185">
        <v>643437</v>
      </c>
      <c r="T633" s="185">
        <v>0</v>
      </c>
    </row>
    <row r="634" spans="1:20" x14ac:dyDescent="0.3">
      <c r="A634" s="182" t="s">
        <v>3050</v>
      </c>
      <c r="B634" s="186" t="s">
        <v>5016</v>
      </c>
      <c r="C634" s="184" t="s">
        <v>46</v>
      </c>
      <c r="D634" s="199">
        <v>76933</v>
      </c>
      <c r="E634" s="199">
        <v>0</v>
      </c>
      <c r="F634" s="187">
        <v>0</v>
      </c>
      <c r="G634" s="187">
        <v>0</v>
      </c>
      <c r="H634" s="187">
        <v>26</v>
      </c>
      <c r="I634" s="187">
        <v>0</v>
      </c>
      <c r="J634" s="187">
        <v>0</v>
      </c>
      <c r="K634" s="185">
        <v>76933</v>
      </c>
      <c r="L634" s="185">
        <v>0</v>
      </c>
      <c r="M634" s="185">
        <v>76933</v>
      </c>
      <c r="N634" s="185">
        <v>0</v>
      </c>
      <c r="O634" s="185">
        <v>76933</v>
      </c>
      <c r="P634" s="185">
        <v>0</v>
      </c>
      <c r="Q634" s="185">
        <v>76933</v>
      </c>
      <c r="R634" s="185">
        <v>0</v>
      </c>
      <c r="S634" s="185">
        <v>76933</v>
      </c>
      <c r="T634" s="185">
        <v>0</v>
      </c>
    </row>
    <row r="635" spans="1:20" x14ac:dyDescent="0.3">
      <c r="A635" s="182" t="s">
        <v>3565</v>
      </c>
      <c r="B635" s="186" t="s">
        <v>5017</v>
      </c>
      <c r="C635" s="184" t="s">
        <v>308</v>
      </c>
      <c r="D635" s="199">
        <v>1802980</v>
      </c>
      <c r="E635" s="199">
        <v>0</v>
      </c>
      <c r="F635" s="187">
        <v>0</v>
      </c>
      <c r="G635" s="187">
        <v>0</v>
      </c>
      <c r="H635" s="187">
        <v>285</v>
      </c>
      <c r="I635" s="187">
        <v>27</v>
      </c>
      <c r="J635" s="187">
        <v>0</v>
      </c>
      <c r="K635" s="185">
        <v>1802980</v>
      </c>
      <c r="L635" s="185">
        <v>0</v>
      </c>
      <c r="M635" s="185">
        <v>1492138</v>
      </c>
      <c r="N635" s="185">
        <v>0</v>
      </c>
      <c r="O635" s="185">
        <v>1492138</v>
      </c>
      <c r="P635" s="185">
        <v>0</v>
      </c>
      <c r="Q635" s="185">
        <v>1492138</v>
      </c>
      <c r="R635" s="185">
        <v>0</v>
      </c>
      <c r="S635" s="185">
        <v>1492138</v>
      </c>
      <c r="T635" s="185">
        <v>0</v>
      </c>
    </row>
    <row r="636" spans="1:20" x14ac:dyDescent="0.3">
      <c r="A636" s="182" t="s">
        <v>3124</v>
      </c>
      <c r="B636" s="186" t="s">
        <v>5018</v>
      </c>
      <c r="C636" s="184" t="s">
        <v>82</v>
      </c>
      <c r="D636" s="199">
        <v>71567</v>
      </c>
      <c r="E636" s="199">
        <v>0</v>
      </c>
      <c r="F636" s="187">
        <v>0</v>
      </c>
      <c r="G636" s="187">
        <v>0</v>
      </c>
      <c r="H636" s="187">
        <v>18</v>
      </c>
      <c r="I636" s="187">
        <v>0</v>
      </c>
      <c r="J636" s="187">
        <v>0</v>
      </c>
      <c r="K636" s="185">
        <v>71567</v>
      </c>
      <c r="L636" s="185">
        <v>0</v>
      </c>
      <c r="M636" s="185">
        <v>71567</v>
      </c>
      <c r="N636" s="185">
        <v>0</v>
      </c>
      <c r="O636" s="185">
        <v>71567</v>
      </c>
      <c r="P636" s="185">
        <v>0</v>
      </c>
      <c r="Q636" s="185">
        <v>71567</v>
      </c>
      <c r="R636" s="185">
        <v>0</v>
      </c>
      <c r="S636" s="185">
        <v>71567</v>
      </c>
      <c r="T636" s="185">
        <v>0</v>
      </c>
    </row>
    <row r="637" spans="1:20" x14ac:dyDescent="0.3">
      <c r="A637" s="182" t="s">
        <v>4127</v>
      </c>
      <c r="B637" s="186" t="s">
        <v>5019</v>
      </c>
      <c r="C637" s="184" t="s">
        <v>562</v>
      </c>
      <c r="D637" s="199">
        <v>171180</v>
      </c>
      <c r="E637" s="199">
        <v>0</v>
      </c>
      <c r="F637" s="187">
        <v>0</v>
      </c>
      <c r="G637" s="187">
        <v>0</v>
      </c>
      <c r="H637" s="187">
        <v>24</v>
      </c>
      <c r="I637" s="187">
        <v>20</v>
      </c>
      <c r="J637" s="187">
        <v>0</v>
      </c>
      <c r="K637" s="185">
        <v>171180</v>
      </c>
      <c r="L637" s="185">
        <v>0</v>
      </c>
      <c r="M637" s="185">
        <v>63180</v>
      </c>
      <c r="N637" s="185">
        <v>0</v>
      </c>
      <c r="O637" s="185">
        <v>63180</v>
      </c>
      <c r="P637" s="185">
        <v>0</v>
      </c>
      <c r="Q637" s="185">
        <v>63180</v>
      </c>
      <c r="R637" s="185">
        <v>0</v>
      </c>
      <c r="S637" s="185">
        <v>63180</v>
      </c>
      <c r="T637" s="185">
        <v>0</v>
      </c>
    </row>
    <row r="638" spans="1:20" x14ac:dyDescent="0.3">
      <c r="A638" s="182" t="s">
        <v>3731</v>
      </c>
      <c r="B638" s="188" t="s">
        <v>5020</v>
      </c>
      <c r="C638" s="184" t="s">
        <v>361</v>
      </c>
      <c r="D638" s="199">
        <v>362748</v>
      </c>
      <c r="E638" s="199">
        <v>243584</v>
      </c>
      <c r="F638" s="187">
        <v>0</v>
      </c>
      <c r="G638" s="187">
        <v>0</v>
      </c>
      <c r="H638" s="187">
        <v>0</v>
      </c>
      <c r="I638" s="187">
        <v>60</v>
      </c>
      <c r="J638" s="187">
        <v>44</v>
      </c>
      <c r="K638" s="185">
        <v>0</v>
      </c>
      <c r="L638" s="185">
        <v>243584</v>
      </c>
      <c r="M638" s="185">
        <v>0</v>
      </c>
      <c r="N638" s="185">
        <v>243584</v>
      </c>
      <c r="O638" s="185">
        <v>0</v>
      </c>
      <c r="P638" s="185">
        <v>0</v>
      </c>
      <c r="Q638" s="185">
        <v>0</v>
      </c>
      <c r="R638" s="185">
        <v>0</v>
      </c>
      <c r="S638" s="185">
        <v>0</v>
      </c>
      <c r="T638" s="185">
        <v>0</v>
      </c>
    </row>
    <row r="639" spans="1:20" x14ac:dyDescent="0.3">
      <c r="A639" s="182" t="s">
        <v>3714</v>
      </c>
      <c r="B639" s="186" t="s">
        <v>5021</v>
      </c>
      <c r="C639" s="184" t="s">
        <v>352</v>
      </c>
      <c r="D639" s="199">
        <v>251224</v>
      </c>
      <c r="E639" s="199">
        <v>0</v>
      </c>
      <c r="F639" s="187">
        <v>0</v>
      </c>
      <c r="G639" s="187">
        <v>0</v>
      </c>
      <c r="H639" s="187">
        <v>27</v>
      </c>
      <c r="I639" s="187">
        <v>20</v>
      </c>
      <c r="J639" s="187">
        <v>0</v>
      </c>
      <c r="K639" s="185">
        <v>251224</v>
      </c>
      <c r="L639" s="185">
        <v>0</v>
      </c>
      <c r="M639" s="185">
        <v>101304</v>
      </c>
      <c r="N639" s="185">
        <v>0</v>
      </c>
      <c r="O639" s="185">
        <v>101304</v>
      </c>
      <c r="P639" s="185">
        <v>0</v>
      </c>
      <c r="Q639" s="185">
        <v>101304</v>
      </c>
      <c r="R639" s="185">
        <v>0</v>
      </c>
      <c r="S639" s="185">
        <v>101304</v>
      </c>
      <c r="T639" s="185">
        <v>0</v>
      </c>
    </row>
    <row r="640" spans="1:20" x14ac:dyDescent="0.3">
      <c r="A640" s="182" t="s">
        <v>3485</v>
      </c>
      <c r="B640" s="188" t="s">
        <v>5022</v>
      </c>
      <c r="C640" s="184" t="s">
        <v>267</v>
      </c>
      <c r="D640" s="199">
        <v>81000</v>
      </c>
      <c r="E640" s="199">
        <v>111040</v>
      </c>
      <c r="F640" s="187">
        <v>0</v>
      </c>
      <c r="G640" s="187">
        <v>0</v>
      </c>
      <c r="H640" s="187">
        <v>30</v>
      </c>
      <c r="I640" s="187">
        <v>0</v>
      </c>
      <c r="J640" s="187">
        <v>20</v>
      </c>
      <c r="K640" s="185">
        <v>81000</v>
      </c>
      <c r="L640" s="185">
        <v>111040</v>
      </c>
      <c r="M640" s="185">
        <v>81000</v>
      </c>
      <c r="N640" s="185">
        <v>111040</v>
      </c>
      <c r="O640" s="185">
        <v>81000</v>
      </c>
      <c r="P640" s="185">
        <v>0</v>
      </c>
      <c r="Q640" s="185">
        <v>81000</v>
      </c>
      <c r="R640" s="185">
        <v>0</v>
      </c>
      <c r="S640" s="185">
        <v>0</v>
      </c>
      <c r="T640" s="185">
        <v>0</v>
      </c>
    </row>
    <row r="641" spans="1:20" x14ac:dyDescent="0.3">
      <c r="A641" s="182" t="s">
        <v>4357</v>
      </c>
      <c r="B641" s="186" t="s">
        <v>5023</v>
      </c>
      <c r="C641" s="184" t="s">
        <v>671</v>
      </c>
      <c r="D641" s="199">
        <v>3575186</v>
      </c>
      <c r="E641" s="199">
        <v>0</v>
      </c>
      <c r="F641" s="187">
        <v>0</v>
      </c>
      <c r="G641" s="187">
        <v>0</v>
      </c>
      <c r="H641" s="187">
        <v>316</v>
      </c>
      <c r="I641" s="187">
        <v>132</v>
      </c>
      <c r="J641" s="187">
        <v>0</v>
      </c>
      <c r="K641" s="185">
        <v>2402186</v>
      </c>
      <c r="L641" s="185">
        <v>0</v>
      </c>
      <c r="M641" s="185">
        <v>1986386</v>
      </c>
      <c r="N641" s="185">
        <v>0</v>
      </c>
      <c r="O641" s="185">
        <v>1986386</v>
      </c>
      <c r="P641" s="185">
        <v>0</v>
      </c>
      <c r="Q641" s="185">
        <v>1986386</v>
      </c>
      <c r="R641" s="185">
        <v>0</v>
      </c>
      <c r="S641" s="185">
        <v>1986386</v>
      </c>
      <c r="T641" s="185">
        <v>0</v>
      </c>
    </row>
    <row r="642" spans="1:20" x14ac:dyDescent="0.3">
      <c r="A642" s="182" t="s">
        <v>4250</v>
      </c>
      <c r="B642" s="188" t="s">
        <v>5024</v>
      </c>
      <c r="C642" s="184" t="s">
        <v>623</v>
      </c>
      <c r="D642" s="199">
        <v>282812</v>
      </c>
      <c r="E642" s="199">
        <v>183640</v>
      </c>
      <c r="F642" s="187">
        <v>0</v>
      </c>
      <c r="G642" s="187">
        <v>0</v>
      </c>
      <c r="H642" s="187">
        <v>21</v>
      </c>
      <c r="I642" s="187">
        <v>20</v>
      </c>
      <c r="J642" s="187">
        <v>20</v>
      </c>
      <c r="K642" s="185">
        <v>80262</v>
      </c>
      <c r="L642" s="185">
        <v>183640</v>
      </c>
      <c r="M642" s="185">
        <v>80262</v>
      </c>
      <c r="N642" s="185">
        <v>183640</v>
      </c>
      <c r="O642" s="185">
        <v>80262</v>
      </c>
      <c r="P642" s="185">
        <v>0</v>
      </c>
      <c r="Q642" s="185">
        <v>80262</v>
      </c>
      <c r="R642" s="185">
        <v>0</v>
      </c>
      <c r="S642" s="185">
        <v>80262</v>
      </c>
      <c r="T642" s="185">
        <v>0</v>
      </c>
    </row>
    <row r="643" spans="1:20" x14ac:dyDescent="0.3">
      <c r="A643" s="182" t="s">
        <v>3718</v>
      </c>
      <c r="B643" s="188" t="s">
        <v>5025</v>
      </c>
      <c r="C643" s="184" t="s">
        <v>354</v>
      </c>
      <c r="D643" s="199">
        <v>802368</v>
      </c>
      <c r="E643" s="199">
        <v>413920</v>
      </c>
      <c r="F643" s="187">
        <v>0</v>
      </c>
      <c r="G643" s="187">
        <v>0</v>
      </c>
      <c r="H643" s="187">
        <v>0</v>
      </c>
      <c r="I643" s="187">
        <v>126</v>
      </c>
      <c r="J643" s="187">
        <v>65</v>
      </c>
      <c r="K643" s="185">
        <v>273824</v>
      </c>
      <c r="L643" s="185">
        <v>413920</v>
      </c>
      <c r="M643" s="185">
        <v>0</v>
      </c>
      <c r="N643" s="185">
        <v>413920</v>
      </c>
      <c r="O643" s="185">
        <v>0</v>
      </c>
      <c r="P643" s="185">
        <v>0</v>
      </c>
      <c r="Q643" s="185">
        <v>0</v>
      </c>
      <c r="R643" s="185">
        <v>0</v>
      </c>
      <c r="S643" s="185">
        <v>0</v>
      </c>
      <c r="T643" s="185">
        <v>0</v>
      </c>
    </row>
    <row r="644" spans="1:20" x14ac:dyDescent="0.3">
      <c r="A644" s="182" t="s">
        <v>3018</v>
      </c>
      <c r="B644" s="186" t="s">
        <v>5026</v>
      </c>
      <c r="C644" s="184" t="s">
        <v>29</v>
      </c>
      <c r="D644" s="199">
        <v>37407</v>
      </c>
      <c r="E644" s="199">
        <v>0</v>
      </c>
      <c r="F644" s="187">
        <v>0</v>
      </c>
      <c r="G644" s="187">
        <v>0</v>
      </c>
      <c r="H644" s="187">
        <v>6</v>
      </c>
      <c r="I644" s="187">
        <v>0</v>
      </c>
      <c r="J644" s="187">
        <v>0</v>
      </c>
      <c r="K644" s="185">
        <v>37407</v>
      </c>
      <c r="L644" s="185">
        <v>0</v>
      </c>
      <c r="M644" s="185">
        <v>37407</v>
      </c>
      <c r="N644" s="185">
        <v>0</v>
      </c>
      <c r="O644" s="185">
        <v>37407</v>
      </c>
      <c r="P644" s="185">
        <v>0</v>
      </c>
      <c r="Q644" s="185">
        <v>37407</v>
      </c>
      <c r="R644" s="185">
        <v>0</v>
      </c>
      <c r="S644" s="185">
        <v>37407</v>
      </c>
      <c r="T644" s="185">
        <v>0</v>
      </c>
    </row>
    <row r="645" spans="1:20" x14ac:dyDescent="0.3">
      <c r="A645" s="182" t="s">
        <v>3041</v>
      </c>
      <c r="B645" s="186" t="s">
        <v>5027</v>
      </c>
      <c r="C645" s="184" t="s">
        <v>41</v>
      </c>
      <c r="D645" s="199">
        <v>1707412</v>
      </c>
      <c r="E645" s="199">
        <v>0</v>
      </c>
      <c r="F645" s="187">
        <v>0</v>
      </c>
      <c r="G645" s="187">
        <v>75</v>
      </c>
      <c r="H645" s="187">
        <v>57</v>
      </c>
      <c r="I645" s="187">
        <v>16</v>
      </c>
      <c r="J645" s="187">
        <v>0</v>
      </c>
      <c r="K645" s="185">
        <v>1707412</v>
      </c>
      <c r="L645" s="185">
        <v>0</v>
      </c>
      <c r="M645" s="185">
        <v>1707412</v>
      </c>
      <c r="N645" s="185">
        <v>0</v>
      </c>
      <c r="O645" s="185">
        <v>1707412</v>
      </c>
      <c r="P645" s="185">
        <v>0</v>
      </c>
      <c r="Q645" s="185">
        <v>1707412</v>
      </c>
      <c r="R645" s="185">
        <v>0</v>
      </c>
      <c r="S645" s="185">
        <v>1194486</v>
      </c>
      <c r="T645" s="185">
        <v>0</v>
      </c>
    </row>
    <row r="646" spans="1:20" x14ac:dyDescent="0.3">
      <c r="A646" s="182" t="s">
        <v>4056</v>
      </c>
      <c r="B646" s="186" t="s">
        <v>5028</v>
      </c>
      <c r="C646" s="184" t="s">
        <v>528</v>
      </c>
      <c r="D646" s="199">
        <v>3010407</v>
      </c>
      <c r="E646" s="199">
        <v>0</v>
      </c>
      <c r="F646" s="187">
        <v>0</v>
      </c>
      <c r="G646" s="187">
        <v>0</v>
      </c>
      <c r="H646" s="187">
        <v>363</v>
      </c>
      <c r="I646" s="187">
        <v>114</v>
      </c>
      <c r="J646" s="187">
        <v>0</v>
      </c>
      <c r="K646" s="185">
        <v>3010407</v>
      </c>
      <c r="L646" s="185">
        <v>0</v>
      </c>
      <c r="M646" s="185">
        <v>1486267</v>
      </c>
      <c r="N646" s="185">
        <v>0</v>
      </c>
      <c r="O646" s="185">
        <v>1486267</v>
      </c>
      <c r="P646" s="185">
        <v>0</v>
      </c>
      <c r="Q646" s="185">
        <v>1486267</v>
      </c>
      <c r="R646" s="185">
        <v>0</v>
      </c>
      <c r="S646" s="185">
        <v>1486267</v>
      </c>
      <c r="T646" s="185">
        <v>0</v>
      </c>
    </row>
    <row r="647" spans="1:20" x14ac:dyDescent="0.3">
      <c r="A647" s="182" t="s">
        <v>4267</v>
      </c>
      <c r="B647" s="186" t="s">
        <v>5029</v>
      </c>
      <c r="C647" s="184" t="s">
        <v>632</v>
      </c>
      <c r="D647" s="199">
        <v>629804</v>
      </c>
      <c r="E647" s="199">
        <v>0</v>
      </c>
      <c r="F647" s="187">
        <v>0</v>
      </c>
      <c r="G647" s="187">
        <v>0</v>
      </c>
      <c r="H647" s="187">
        <v>50</v>
      </c>
      <c r="I647" s="187">
        <v>20</v>
      </c>
      <c r="J647" s="187">
        <v>0</v>
      </c>
      <c r="K647" s="185">
        <v>326185</v>
      </c>
      <c r="L647" s="185">
        <v>0</v>
      </c>
      <c r="M647" s="185">
        <v>169080</v>
      </c>
      <c r="N647" s="185">
        <v>0</v>
      </c>
      <c r="O647" s="185">
        <v>169080</v>
      </c>
      <c r="P647" s="185">
        <v>0</v>
      </c>
      <c r="Q647" s="185">
        <v>169080</v>
      </c>
      <c r="R647" s="185">
        <v>0</v>
      </c>
      <c r="S647" s="185">
        <v>169080</v>
      </c>
      <c r="T647" s="185">
        <v>0</v>
      </c>
    </row>
    <row r="648" spans="1:20" x14ac:dyDescent="0.3">
      <c r="A648" s="182" t="s">
        <v>3238</v>
      </c>
      <c r="B648" s="188" t="s">
        <v>5030</v>
      </c>
      <c r="C648" s="184" t="s">
        <v>140</v>
      </c>
      <c r="D648" s="199">
        <v>1622631</v>
      </c>
      <c r="E648" s="199">
        <v>1290600</v>
      </c>
      <c r="F648" s="187">
        <v>0</v>
      </c>
      <c r="G648" s="187">
        <v>0</v>
      </c>
      <c r="H648" s="187">
        <v>201</v>
      </c>
      <c r="I648" s="187">
        <v>200</v>
      </c>
      <c r="J648" s="187">
        <v>239</v>
      </c>
      <c r="K648" s="185">
        <v>839631</v>
      </c>
      <c r="L648" s="185">
        <v>1290600</v>
      </c>
      <c r="M648" s="185">
        <v>542631</v>
      </c>
      <c r="N648" s="185">
        <v>1290600</v>
      </c>
      <c r="O648" s="185">
        <v>542631</v>
      </c>
      <c r="P648" s="185">
        <v>0</v>
      </c>
      <c r="Q648" s="185">
        <v>542631</v>
      </c>
      <c r="R648" s="185">
        <v>0</v>
      </c>
      <c r="S648" s="185">
        <v>542631</v>
      </c>
      <c r="T648" s="185">
        <v>0</v>
      </c>
    </row>
    <row r="649" spans="1:20" x14ac:dyDescent="0.3">
      <c r="A649" s="182" t="s">
        <v>3305</v>
      </c>
      <c r="B649" s="186" t="s">
        <v>5031</v>
      </c>
      <c r="C649" s="184" t="s">
        <v>174</v>
      </c>
      <c r="D649" s="199">
        <v>25138</v>
      </c>
      <c r="E649" s="199">
        <v>0</v>
      </c>
      <c r="F649" s="187">
        <v>0</v>
      </c>
      <c r="G649" s="187">
        <v>0</v>
      </c>
      <c r="H649" s="187">
        <v>9</v>
      </c>
      <c r="I649" s="187">
        <v>0</v>
      </c>
      <c r="J649" s="187">
        <v>0</v>
      </c>
      <c r="K649" s="185">
        <v>25138</v>
      </c>
      <c r="L649" s="185">
        <v>0</v>
      </c>
      <c r="M649" s="185">
        <v>25138</v>
      </c>
      <c r="N649" s="185">
        <v>0</v>
      </c>
      <c r="O649" s="185">
        <v>25138</v>
      </c>
      <c r="P649" s="185">
        <v>0</v>
      </c>
      <c r="Q649" s="185">
        <v>25138</v>
      </c>
      <c r="R649" s="185">
        <v>0</v>
      </c>
      <c r="S649" s="185">
        <v>25138</v>
      </c>
      <c r="T649" s="185">
        <v>0</v>
      </c>
    </row>
    <row r="650" spans="1:20" x14ac:dyDescent="0.3">
      <c r="A650" s="182" t="s">
        <v>3690</v>
      </c>
      <c r="B650" s="188" t="s">
        <v>5032</v>
      </c>
      <c r="C650" s="184" t="s">
        <v>339</v>
      </c>
      <c r="D650" s="199">
        <v>283150</v>
      </c>
      <c r="E650" s="199">
        <v>174300</v>
      </c>
      <c r="F650" s="187">
        <v>0</v>
      </c>
      <c r="G650" s="187">
        <v>0</v>
      </c>
      <c r="H650" s="187">
        <v>38</v>
      </c>
      <c r="I650" s="187">
        <v>20</v>
      </c>
      <c r="J650" s="187">
        <v>25</v>
      </c>
      <c r="K650" s="185">
        <v>131516</v>
      </c>
      <c r="L650" s="185">
        <v>174300</v>
      </c>
      <c r="M650" s="185">
        <v>131516</v>
      </c>
      <c r="N650" s="185">
        <v>174300</v>
      </c>
      <c r="O650" s="185">
        <v>131516</v>
      </c>
      <c r="P650" s="185">
        <v>0</v>
      </c>
      <c r="Q650" s="185">
        <v>131516</v>
      </c>
      <c r="R650" s="185">
        <v>0</v>
      </c>
      <c r="S650" s="185">
        <v>131516</v>
      </c>
      <c r="T650" s="185">
        <v>0</v>
      </c>
    </row>
    <row r="651" spans="1:20" x14ac:dyDescent="0.3">
      <c r="A651" s="182" t="s">
        <v>3358</v>
      </c>
      <c r="B651" s="188" t="s">
        <v>5033</v>
      </c>
      <c r="C651" s="189" t="s">
        <v>201</v>
      </c>
      <c r="D651" s="199">
        <v>108000</v>
      </c>
      <c r="E651" s="199">
        <v>0</v>
      </c>
      <c r="F651" s="187">
        <v>0</v>
      </c>
      <c r="G651" s="187">
        <v>0</v>
      </c>
      <c r="H651" s="187">
        <v>0</v>
      </c>
      <c r="I651" s="187">
        <v>20</v>
      </c>
      <c r="J651" s="187">
        <v>0</v>
      </c>
      <c r="K651" s="185">
        <v>108000</v>
      </c>
      <c r="L651" s="185">
        <v>0</v>
      </c>
      <c r="M651" s="185">
        <v>0</v>
      </c>
      <c r="N651" s="185">
        <v>0</v>
      </c>
      <c r="O651" s="185">
        <v>0</v>
      </c>
      <c r="P651" s="185">
        <v>0</v>
      </c>
      <c r="Q651" s="185">
        <v>0</v>
      </c>
      <c r="R651" s="185">
        <v>0</v>
      </c>
      <c r="S651" s="185">
        <v>0</v>
      </c>
      <c r="T651" s="185">
        <v>0</v>
      </c>
    </row>
    <row r="652" spans="1:20" x14ac:dyDescent="0.3">
      <c r="A652" s="182" t="s">
        <v>3048</v>
      </c>
      <c r="B652" s="186" t="s">
        <v>5034</v>
      </c>
      <c r="C652" s="184" t="s">
        <v>45</v>
      </c>
      <c r="D652" s="199">
        <v>540343</v>
      </c>
      <c r="E652" s="199">
        <v>0</v>
      </c>
      <c r="F652" s="187">
        <v>0</v>
      </c>
      <c r="G652" s="187">
        <v>18</v>
      </c>
      <c r="H652" s="187">
        <v>31</v>
      </c>
      <c r="I652" s="187">
        <v>36</v>
      </c>
      <c r="J652" s="187">
        <v>0</v>
      </c>
      <c r="K652" s="185">
        <v>540343</v>
      </c>
      <c r="L652" s="185">
        <v>0</v>
      </c>
      <c r="M652" s="185">
        <v>540343</v>
      </c>
      <c r="N652" s="185">
        <v>0</v>
      </c>
      <c r="O652" s="185">
        <v>540343</v>
      </c>
      <c r="P652" s="185">
        <v>0</v>
      </c>
      <c r="Q652" s="185">
        <v>540343</v>
      </c>
      <c r="R652" s="185">
        <v>0</v>
      </c>
      <c r="S652" s="185">
        <v>392185</v>
      </c>
      <c r="T652" s="185">
        <v>0</v>
      </c>
    </row>
    <row r="653" spans="1:20" x14ac:dyDescent="0.3">
      <c r="A653" s="182" t="s">
        <v>3852</v>
      </c>
      <c r="B653" s="186" t="s">
        <v>5035</v>
      </c>
      <c r="C653" s="184" t="s">
        <v>424</v>
      </c>
      <c r="D653" s="199">
        <v>76781</v>
      </c>
      <c r="E653" s="199">
        <v>0</v>
      </c>
      <c r="F653" s="187">
        <v>0</v>
      </c>
      <c r="G653" s="187">
        <v>0</v>
      </c>
      <c r="H653" s="187">
        <v>19</v>
      </c>
      <c r="I653" s="187">
        <v>0</v>
      </c>
      <c r="J653" s="187">
        <v>0</v>
      </c>
      <c r="K653" s="185">
        <v>76781</v>
      </c>
      <c r="L653" s="185">
        <v>0</v>
      </c>
      <c r="M653" s="185">
        <v>76781</v>
      </c>
      <c r="N653" s="185">
        <v>0</v>
      </c>
      <c r="O653" s="185">
        <v>76781</v>
      </c>
      <c r="P653" s="185">
        <v>0</v>
      </c>
      <c r="Q653" s="185">
        <v>76781</v>
      </c>
      <c r="R653" s="185">
        <v>0</v>
      </c>
      <c r="S653" s="185">
        <v>76781</v>
      </c>
      <c r="T653" s="185">
        <v>0</v>
      </c>
    </row>
    <row r="654" spans="1:20" x14ac:dyDescent="0.3">
      <c r="A654" s="182" t="s">
        <v>4036</v>
      </c>
      <c r="B654" s="186" t="s">
        <v>5036</v>
      </c>
      <c r="C654" s="184" t="s">
        <v>517</v>
      </c>
      <c r="D654" s="199">
        <v>833013</v>
      </c>
      <c r="E654" s="199">
        <v>0</v>
      </c>
      <c r="F654" s="187">
        <v>0</v>
      </c>
      <c r="G654" s="187">
        <v>0</v>
      </c>
      <c r="H654" s="187">
        <v>88</v>
      </c>
      <c r="I654" s="187">
        <v>24</v>
      </c>
      <c r="J654" s="187">
        <v>0</v>
      </c>
      <c r="K654" s="185">
        <v>833013</v>
      </c>
      <c r="L654" s="185">
        <v>0</v>
      </c>
      <c r="M654" s="185">
        <v>422639</v>
      </c>
      <c r="N654" s="185">
        <v>0</v>
      </c>
      <c r="O654" s="185">
        <v>422639</v>
      </c>
      <c r="P654" s="185">
        <v>0</v>
      </c>
      <c r="Q654" s="185">
        <v>422639</v>
      </c>
      <c r="R654" s="185">
        <v>0</v>
      </c>
      <c r="S654" s="185">
        <v>422639</v>
      </c>
      <c r="T654" s="185">
        <v>0</v>
      </c>
    </row>
    <row r="655" spans="1:20" x14ac:dyDescent="0.3">
      <c r="A655" s="182" t="s">
        <v>3877</v>
      </c>
      <c r="B655" s="188" t="s">
        <v>5037</v>
      </c>
      <c r="C655" s="184" t="s">
        <v>436</v>
      </c>
      <c r="D655" s="199">
        <v>0</v>
      </c>
      <c r="E655" s="199">
        <v>108000</v>
      </c>
      <c r="F655" s="187">
        <v>0</v>
      </c>
      <c r="G655" s="187">
        <v>0</v>
      </c>
      <c r="H655" s="187">
        <v>0</v>
      </c>
      <c r="I655" s="187">
        <v>0</v>
      </c>
      <c r="J655" s="187">
        <v>20</v>
      </c>
      <c r="K655" s="185">
        <v>0</v>
      </c>
      <c r="L655" s="185">
        <v>108000</v>
      </c>
      <c r="M655" s="185">
        <v>0</v>
      </c>
      <c r="N655" s="185">
        <v>108000</v>
      </c>
      <c r="O655" s="185">
        <v>0</v>
      </c>
      <c r="P655" s="185">
        <v>0</v>
      </c>
      <c r="Q655" s="185">
        <v>0</v>
      </c>
      <c r="R655" s="185">
        <v>0</v>
      </c>
      <c r="S655" s="185">
        <v>0</v>
      </c>
      <c r="T655" s="185">
        <v>0</v>
      </c>
    </row>
    <row r="656" spans="1:20" x14ac:dyDescent="0.3">
      <c r="A656" s="192" t="s">
        <v>4369</v>
      </c>
      <c r="B656" s="188" t="s">
        <v>5038</v>
      </c>
      <c r="C656" s="193" t="s">
        <v>677</v>
      </c>
      <c r="D656" s="199">
        <v>140000</v>
      </c>
      <c r="E656" s="199">
        <v>0</v>
      </c>
      <c r="F656" s="187">
        <v>0</v>
      </c>
      <c r="G656" s="187">
        <v>0</v>
      </c>
      <c r="H656" s="187">
        <v>0</v>
      </c>
      <c r="I656" s="187">
        <v>0</v>
      </c>
      <c r="J656" s="187">
        <v>0</v>
      </c>
      <c r="K656" s="185">
        <v>0</v>
      </c>
      <c r="L656" s="185">
        <v>0</v>
      </c>
      <c r="M656" s="185">
        <v>0</v>
      </c>
      <c r="N656" s="185">
        <v>0</v>
      </c>
      <c r="O656" s="185">
        <v>0</v>
      </c>
      <c r="P656" s="185">
        <v>0</v>
      </c>
      <c r="Q656" s="185">
        <v>0</v>
      </c>
      <c r="R656" s="185">
        <v>0</v>
      </c>
      <c r="S656" s="185">
        <v>0</v>
      </c>
      <c r="T656" s="185">
        <v>0</v>
      </c>
    </row>
    <row r="657" spans="1:20" x14ac:dyDescent="0.3">
      <c r="A657" s="182" t="s">
        <v>4359</v>
      </c>
      <c r="B657" s="186" t="s">
        <v>5039</v>
      </c>
      <c r="C657" s="184" t="s">
        <v>672</v>
      </c>
      <c r="D657" s="199">
        <v>12111980</v>
      </c>
      <c r="E657" s="199">
        <v>900000</v>
      </c>
      <c r="F657" s="187">
        <v>136</v>
      </c>
      <c r="G657" s="187">
        <v>0</v>
      </c>
      <c r="H657" s="187">
        <v>1581</v>
      </c>
      <c r="I657" s="187">
        <v>735</v>
      </c>
      <c r="J657" s="187">
        <v>0</v>
      </c>
      <c r="K657" s="185">
        <v>12111980</v>
      </c>
      <c r="L657" s="185">
        <v>900000</v>
      </c>
      <c r="M657" s="185">
        <v>12111980</v>
      </c>
      <c r="N657" s="185">
        <v>900000</v>
      </c>
      <c r="O657" s="185">
        <v>12111980</v>
      </c>
      <c r="P657" s="185">
        <v>0</v>
      </c>
      <c r="Q657" s="185">
        <v>12111980</v>
      </c>
      <c r="R657" s="185">
        <v>0</v>
      </c>
      <c r="S657" s="185">
        <v>4761980</v>
      </c>
      <c r="T657" s="185">
        <v>7293065.9000000004</v>
      </c>
    </row>
    <row r="658" spans="1:20" x14ac:dyDescent="0.3">
      <c r="A658" s="182" t="s">
        <v>3431</v>
      </c>
      <c r="B658" s="186" t="s">
        <v>5040</v>
      </c>
      <c r="C658" s="184" t="s">
        <v>239</v>
      </c>
      <c r="D658" s="199">
        <v>124245</v>
      </c>
      <c r="E658" s="199">
        <v>0</v>
      </c>
      <c r="F658" s="187">
        <v>0</v>
      </c>
      <c r="G658" s="187">
        <v>0</v>
      </c>
      <c r="H658" s="187">
        <v>30</v>
      </c>
      <c r="I658" s="187">
        <v>0</v>
      </c>
      <c r="J658" s="187">
        <v>0</v>
      </c>
      <c r="K658" s="185">
        <v>124245</v>
      </c>
      <c r="L658" s="185">
        <v>0</v>
      </c>
      <c r="M658" s="185">
        <v>124245</v>
      </c>
      <c r="N658" s="185">
        <v>0</v>
      </c>
      <c r="O658" s="185">
        <v>124245</v>
      </c>
      <c r="P658" s="185">
        <v>0</v>
      </c>
      <c r="Q658" s="185">
        <v>124245</v>
      </c>
      <c r="R658" s="185">
        <v>0</v>
      </c>
      <c r="S658" s="185">
        <v>124245</v>
      </c>
      <c r="T658" s="185">
        <v>0</v>
      </c>
    </row>
    <row r="659" spans="1:20" x14ac:dyDescent="0.3">
      <c r="A659" s="182" t="s">
        <v>3074</v>
      </c>
      <c r="B659" s="186" t="s">
        <v>5041</v>
      </c>
      <c r="C659" s="184" t="s">
        <v>57</v>
      </c>
      <c r="D659" s="199">
        <v>890402</v>
      </c>
      <c r="E659" s="199">
        <v>0</v>
      </c>
      <c r="F659" s="187">
        <v>0</v>
      </c>
      <c r="G659" s="187">
        <v>0</v>
      </c>
      <c r="H659" s="187">
        <v>122</v>
      </c>
      <c r="I659" s="187">
        <v>0</v>
      </c>
      <c r="J659" s="187">
        <v>0</v>
      </c>
      <c r="K659" s="185">
        <v>890402</v>
      </c>
      <c r="L659" s="185">
        <v>0</v>
      </c>
      <c r="M659" s="185">
        <v>890402</v>
      </c>
      <c r="N659" s="185">
        <v>0</v>
      </c>
      <c r="O659" s="185">
        <v>890402</v>
      </c>
      <c r="P659" s="185">
        <v>0</v>
      </c>
      <c r="Q659" s="185">
        <v>890402</v>
      </c>
      <c r="R659" s="185">
        <v>0</v>
      </c>
      <c r="S659" s="185">
        <v>890402</v>
      </c>
      <c r="T659" s="185">
        <v>0</v>
      </c>
    </row>
    <row r="660" spans="1:20" x14ac:dyDescent="0.3">
      <c r="A660" s="182" t="s">
        <v>4363</v>
      </c>
      <c r="B660" s="188" t="s">
        <v>5042</v>
      </c>
      <c r="C660" s="184" t="s">
        <v>674</v>
      </c>
      <c r="D660" s="199">
        <v>540000</v>
      </c>
      <c r="E660" s="199">
        <v>475200</v>
      </c>
      <c r="F660" s="187">
        <v>0</v>
      </c>
      <c r="G660" s="187">
        <v>0</v>
      </c>
      <c r="H660" s="187">
        <v>0</v>
      </c>
      <c r="I660" s="187">
        <v>100</v>
      </c>
      <c r="J660" s="187">
        <v>88</v>
      </c>
      <c r="K660" s="185">
        <v>334800</v>
      </c>
      <c r="L660" s="185">
        <v>475200</v>
      </c>
      <c r="M660" s="185">
        <v>0</v>
      </c>
      <c r="N660" s="185">
        <v>475200</v>
      </c>
      <c r="O660" s="185">
        <v>0</v>
      </c>
      <c r="P660" s="185">
        <v>0</v>
      </c>
      <c r="Q660" s="185">
        <v>0</v>
      </c>
      <c r="R660" s="185">
        <v>0</v>
      </c>
      <c r="S660" s="185">
        <v>0</v>
      </c>
      <c r="T660" s="185">
        <v>0</v>
      </c>
    </row>
    <row r="661" spans="1:20" x14ac:dyDescent="0.3">
      <c r="A661" s="194" t="s">
        <v>5043</v>
      </c>
      <c r="B661" s="195" t="s">
        <v>5044</v>
      </c>
      <c r="C661" s="196" t="str">
        <f>LEFT(A661,6)</f>
        <v>999999</v>
      </c>
      <c r="D661" s="197">
        <f t="shared" ref="D661:E661" si="0">SUM(D2:D660)</f>
        <v>1073529613.58</v>
      </c>
      <c r="E661" s="197">
        <f t="shared" si="0"/>
        <v>103355741</v>
      </c>
      <c r="F661" s="198">
        <f>SUM(F2:F660)</f>
        <v>1344</v>
      </c>
      <c r="G661" s="198">
        <f t="shared" ref="G661:J661" si="1">SUM(G2:G660)</f>
        <v>4739</v>
      </c>
      <c r="H661" s="198">
        <f t="shared" si="1"/>
        <v>94639</v>
      </c>
      <c r="I661" s="198">
        <f t="shared" si="1"/>
        <v>41022</v>
      </c>
      <c r="J661" s="198">
        <f t="shared" si="1"/>
        <v>14745</v>
      </c>
      <c r="K661" s="197">
        <f t="shared" ref="K661" si="2">SUM(K2:K660)</f>
        <v>948563061</v>
      </c>
      <c r="L661" s="197">
        <f>SUM(L2:L660)</f>
        <v>103355741</v>
      </c>
      <c r="M661" s="197">
        <f t="shared" ref="M661:N661" si="3">SUM(M2:M660)</f>
        <v>848563111</v>
      </c>
      <c r="N661" s="197">
        <f t="shared" si="3"/>
        <v>103355741</v>
      </c>
      <c r="O661" s="197">
        <f t="shared" ref="O661" si="4">SUM(O2:O660)</f>
        <v>848563111</v>
      </c>
      <c r="P661" s="197">
        <f t="shared" ref="P661" si="5">SUM(P2:P660)</f>
        <v>0</v>
      </c>
      <c r="Q661" s="197">
        <f t="shared" ref="Q661" si="6">SUM(Q2:Q660)</f>
        <v>848563111</v>
      </c>
      <c r="R661" s="197">
        <f t="shared" ref="R661" si="7">SUM(R2:R660)</f>
        <v>0</v>
      </c>
      <c r="S661" s="197">
        <f t="shared" ref="S661" si="8">SUM(S2:S660)</f>
        <v>808982428</v>
      </c>
      <c r="T661" s="197">
        <f t="shared" ref="T661" si="9">SUM(T2:T660)</f>
        <v>23749999.700000003</v>
      </c>
    </row>
  </sheetData>
  <sheetProtection selectLockedCells="1" selectUn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65F3D-2A6B-4C67-8A53-3CB77FF1A299}">
  <sheetPr filterMode="1"/>
  <dimension ref="A1:AR723"/>
  <sheetViews>
    <sheetView showGridLines="0" workbookViewId="0">
      <pane xSplit="2" ySplit="3" topLeftCell="C475" activePane="bottomRight" state="frozen"/>
      <selection pane="topRight" activeCell="C1" sqref="C1"/>
      <selection pane="bottomLeft" activeCell="A4" sqref="A4"/>
      <selection pane="bottomRight" activeCell="B678" sqref="B678"/>
    </sheetView>
  </sheetViews>
  <sheetFormatPr defaultRowHeight="14.5" x14ac:dyDescent="0.35"/>
  <cols>
    <col min="1" max="1" width="7.26953125" customWidth="1"/>
    <col min="2" max="2" width="28.26953125" customWidth="1"/>
    <col min="3" max="3" width="18.7265625" customWidth="1"/>
    <col min="4" max="6" width="15.453125" customWidth="1"/>
    <col min="7" max="7" width="17.1796875" style="137" customWidth="1"/>
    <col min="8" max="9" width="11.1796875" customWidth="1"/>
    <col min="10" max="10" width="12.81640625" customWidth="1"/>
    <col min="11" max="13" width="10.7265625" customWidth="1"/>
    <col min="14" max="15" width="11.7265625" customWidth="1"/>
    <col min="16" max="16" width="11.453125" customWidth="1"/>
    <col min="17" max="17" width="11.26953125" customWidth="1"/>
    <col min="18" max="26" width="11.54296875" customWidth="1"/>
    <col min="27" max="27" width="11.26953125" customWidth="1"/>
    <col min="28" max="33" width="11.54296875" customWidth="1"/>
    <col min="34" max="34" width="11.26953125" customWidth="1"/>
    <col min="35" max="40" width="11.54296875" customWidth="1"/>
    <col min="41" max="41" width="11.7265625" customWidth="1"/>
    <col min="42" max="42" width="12" customWidth="1"/>
    <col min="43" max="43" width="12.54296875" customWidth="1"/>
    <col min="44" max="44" width="12.7265625" customWidth="1"/>
  </cols>
  <sheetData>
    <row r="1" spans="1:44" ht="15" thickBot="1" x14ac:dyDescent="0.4">
      <c r="G1" s="71"/>
      <c r="AO1" s="72"/>
      <c r="AP1" s="72"/>
    </row>
    <row r="2" spans="1:44" ht="48" customHeight="1" thickBot="1" x14ac:dyDescent="0.4">
      <c r="G2" s="73" t="s">
        <v>2224</v>
      </c>
      <c r="H2" s="74"/>
      <c r="I2" s="74"/>
      <c r="J2" s="75"/>
      <c r="K2" s="76" t="s">
        <v>2225</v>
      </c>
      <c r="L2" s="77"/>
      <c r="M2" s="77"/>
      <c r="N2" s="76" t="s">
        <v>2226</v>
      </c>
      <c r="O2" s="77"/>
      <c r="P2" s="77"/>
      <c r="Q2" s="76" t="s">
        <v>2227</v>
      </c>
      <c r="R2" s="77"/>
      <c r="S2" s="77"/>
      <c r="T2" s="77"/>
      <c r="U2" s="77"/>
      <c r="V2" s="77"/>
      <c r="W2" s="78"/>
      <c r="X2" s="73" t="s">
        <v>2228</v>
      </c>
      <c r="Y2" s="74"/>
      <c r="Z2" s="79"/>
      <c r="AA2" s="76" t="s">
        <v>2229</v>
      </c>
      <c r="AB2" s="77"/>
      <c r="AC2" s="77"/>
      <c r="AD2" s="77"/>
      <c r="AE2" s="77"/>
      <c r="AF2" s="77"/>
      <c r="AG2" s="78"/>
      <c r="AH2" s="76" t="s">
        <v>2230</v>
      </c>
      <c r="AI2" s="77"/>
      <c r="AJ2" s="77"/>
      <c r="AK2" s="77"/>
      <c r="AL2" s="77"/>
      <c r="AM2" s="77"/>
      <c r="AN2" s="78"/>
      <c r="AO2" s="73" t="s">
        <v>2231</v>
      </c>
      <c r="AP2" s="74"/>
      <c r="AQ2" s="74"/>
      <c r="AR2" s="75"/>
    </row>
    <row r="3" spans="1:44" s="96" customFormat="1" ht="58" x14ac:dyDescent="0.35">
      <c r="A3" s="80" t="s">
        <v>2232</v>
      </c>
      <c r="B3" s="81" t="s">
        <v>2233</v>
      </c>
      <c r="C3" s="81" t="s">
        <v>2234</v>
      </c>
      <c r="D3" s="82" t="s">
        <v>2235</v>
      </c>
      <c r="E3" s="82" t="s">
        <v>2236</v>
      </c>
      <c r="F3" s="82" t="s">
        <v>2237</v>
      </c>
      <c r="G3" s="83" t="s">
        <v>2238</v>
      </c>
      <c r="H3" s="84" t="s">
        <v>2239</v>
      </c>
      <c r="I3" s="85" t="s">
        <v>2240</v>
      </c>
      <c r="J3" s="86" t="s">
        <v>2241</v>
      </c>
      <c r="K3" s="87" t="s">
        <v>2242</v>
      </c>
      <c r="L3" s="88" t="s">
        <v>2243</v>
      </c>
      <c r="M3" s="89" t="s">
        <v>2244</v>
      </c>
      <c r="N3" s="87" t="s">
        <v>2242</v>
      </c>
      <c r="O3" s="88" t="s">
        <v>2243</v>
      </c>
      <c r="P3" s="90" t="s">
        <v>2245</v>
      </c>
      <c r="Q3" s="87" t="s">
        <v>2246</v>
      </c>
      <c r="R3" s="91" t="s">
        <v>2247</v>
      </c>
      <c r="S3" s="91" t="s">
        <v>2248</v>
      </c>
      <c r="T3" s="91" t="s">
        <v>2249</v>
      </c>
      <c r="U3" s="91" t="s">
        <v>2250</v>
      </c>
      <c r="V3" s="91" t="s">
        <v>2251</v>
      </c>
      <c r="W3" s="89" t="s">
        <v>2252</v>
      </c>
      <c r="X3" s="92" t="s">
        <v>2242</v>
      </c>
      <c r="Y3" s="93" t="s">
        <v>2253</v>
      </c>
      <c r="Z3" s="93" t="s">
        <v>2254</v>
      </c>
      <c r="AA3" s="87" t="s">
        <v>2246</v>
      </c>
      <c r="AB3" s="91" t="s">
        <v>2247</v>
      </c>
      <c r="AC3" s="91" t="s">
        <v>2248</v>
      </c>
      <c r="AD3" s="91" t="s">
        <v>2249</v>
      </c>
      <c r="AE3" s="91" t="s">
        <v>2250</v>
      </c>
      <c r="AF3" s="91" t="s">
        <v>2251</v>
      </c>
      <c r="AG3" s="89" t="s">
        <v>2252</v>
      </c>
      <c r="AH3" s="87" t="s">
        <v>2246</v>
      </c>
      <c r="AI3" s="91" t="s">
        <v>2247</v>
      </c>
      <c r="AJ3" s="91" t="s">
        <v>2248</v>
      </c>
      <c r="AK3" s="91" t="s">
        <v>2249</v>
      </c>
      <c r="AL3" s="91" t="s">
        <v>2250</v>
      </c>
      <c r="AM3" s="91" t="s">
        <v>2251</v>
      </c>
      <c r="AN3" s="89" t="s">
        <v>2252</v>
      </c>
      <c r="AO3" s="94" t="s">
        <v>2255</v>
      </c>
      <c r="AP3" s="95" t="s">
        <v>2256</v>
      </c>
      <c r="AQ3" s="93" t="s">
        <v>2257</v>
      </c>
      <c r="AR3" s="92" t="s">
        <v>2258</v>
      </c>
    </row>
    <row r="4" spans="1:44" hidden="1" x14ac:dyDescent="0.35">
      <c r="A4" s="31" t="s">
        <v>10</v>
      </c>
      <c r="B4" s="97" t="s">
        <v>2259</v>
      </c>
      <c r="C4" s="97" t="s">
        <v>2260</v>
      </c>
      <c r="D4" s="98">
        <f>E4+F4</f>
        <v>930</v>
      </c>
      <c r="E4" s="98">
        <f>I4+K4+N4+Q4+T4+X4+AA4+AD4+AH4+AK4</f>
        <v>929</v>
      </c>
      <c r="F4" s="98">
        <f>H4+S4+V4+Y4+AC4+AF4+AJ4+AM4</f>
        <v>1</v>
      </c>
      <c r="G4" s="99">
        <f t="shared" ref="G4:G67" si="0">H4+I4</f>
        <v>590</v>
      </c>
      <c r="H4" s="100">
        <v>1</v>
      </c>
      <c r="I4" s="101">
        <v>589</v>
      </c>
      <c r="J4" s="102">
        <f>L4+O4+R4+U4+AB4+AE4+AI4+AL4</f>
        <v>0</v>
      </c>
      <c r="K4" s="100">
        <v>0</v>
      </c>
      <c r="L4" s="100">
        <v>0</v>
      </c>
      <c r="M4" s="101">
        <f>K4+L4</f>
        <v>0</v>
      </c>
      <c r="N4" s="100">
        <v>0</v>
      </c>
      <c r="O4" s="100">
        <v>0</v>
      </c>
      <c r="P4" s="103">
        <f>SUM(N4+O4)</f>
        <v>0</v>
      </c>
      <c r="Q4" s="104">
        <v>278</v>
      </c>
      <c r="R4" s="105">
        <v>0</v>
      </c>
      <c r="S4" s="105">
        <v>0</v>
      </c>
      <c r="T4" s="105">
        <v>62</v>
      </c>
      <c r="U4" s="105">
        <v>0</v>
      </c>
      <c r="V4" s="105">
        <v>0</v>
      </c>
      <c r="W4" s="106">
        <f>SUM(Q4:V4)</f>
        <v>340</v>
      </c>
      <c r="X4" s="105">
        <v>0</v>
      </c>
      <c r="Y4" s="105">
        <v>0</v>
      </c>
      <c r="Z4" s="105">
        <f>SUM(X4:Y4)</f>
        <v>0</v>
      </c>
      <c r="AA4" s="104">
        <v>0</v>
      </c>
      <c r="AB4" s="105">
        <v>0</v>
      </c>
      <c r="AC4" s="105">
        <v>0</v>
      </c>
      <c r="AD4" s="105">
        <v>0</v>
      </c>
      <c r="AE4" s="105">
        <v>0</v>
      </c>
      <c r="AF4" s="105">
        <v>0</v>
      </c>
      <c r="AG4" s="106">
        <f>SUM(AA4:AF4)</f>
        <v>0</v>
      </c>
      <c r="AH4" s="104"/>
      <c r="AI4" s="105"/>
      <c r="AJ4" s="105"/>
      <c r="AK4" s="105"/>
      <c r="AL4" s="105"/>
      <c r="AM4" s="105"/>
      <c r="AN4" s="106">
        <f>SUM(AH4:AM4)</f>
        <v>0</v>
      </c>
      <c r="AO4" s="107">
        <f>H4+V4+AF4+AM4</f>
        <v>1</v>
      </c>
      <c r="AP4" s="108">
        <f>I4+K4+N4+T4+AD4+AK4</f>
        <v>651</v>
      </c>
      <c r="AQ4" s="97">
        <v>728</v>
      </c>
      <c r="AR4" s="109">
        <f>IFERROR(MIN(100%,((AP4+AO4)/AQ4)),0)</f>
        <v>0.89560439560439564</v>
      </c>
    </row>
    <row r="5" spans="1:44" hidden="1" x14ac:dyDescent="0.35">
      <c r="A5" s="31" t="s">
        <v>11</v>
      </c>
      <c r="B5" s="97" t="s">
        <v>2261</v>
      </c>
      <c r="C5" s="97" t="s">
        <v>2260</v>
      </c>
      <c r="D5" s="98">
        <f t="shared" ref="D5:D68" si="1">E5+F5</f>
        <v>24</v>
      </c>
      <c r="E5" s="98">
        <f t="shared" ref="E5:E68" si="2">I5+K5+N5+Q5+T5+X5+AA5+AD5+AH5+AK5</f>
        <v>16</v>
      </c>
      <c r="F5" s="98">
        <f t="shared" ref="F5:F68" si="3">H5+S5+V5+Y5+AC5+AF5+AJ5+AM5</f>
        <v>8</v>
      </c>
      <c r="G5" s="99">
        <f t="shared" si="0"/>
        <v>24</v>
      </c>
      <c r="H5" s="100">
        <v>8</v>
      </c>
      <c r="I5" s="101">
        <v>16</v>
      </c>
      <c r="J5" s="102">
        <f t="shared" ref="J5:J68" si="4">L5+O5+R5+U5+AB5+AE5+AI5+AL5</f>
        <v>0</v>
      </c>
      <c r="K5" s="100">
        <v>0</v>
      </c>
      <c r="L5" s="100">
        <v>0</v>
      </c>
      <c r="M5" s="101">
        <f t="shared" ref="M5:M68" si="5">K5+L5</f>
        <v>0</v>
      </c>
      <c r="N5" s="100">
        <v>0</v>
      </c>
      <c r="O5" s="100">
        <v>0</v>
      </c>
      <c r="P5" s="103">
        <f t="shared" ref="P5:P68" si="6">SUM(N5+O5)</f>
        <v>0</v>
      </c>
      <c r="Q5" s="104">
        <v>0</v>
      </c>
      <c r="R5" s="105">
        <v>0</v>
      </c>
      <c r="S5" s="105">
        <v>0</v>
      </c>
      <c r="T5" s="105">
        <v>0</v>
      </c>
      <c r="U5" s="105">
        <v>0</v>
      </c>
      <c r="V5" s="105">
        <v>0</v>
      </c>
      <c r="W5" s="106">
        <f t="shared" ref="W5:W68" si="7">SUM(Q5:V5)</f>
        <v>0</v>
      </c>
      <c r="X5" s="105">
        <v>0</v>
      </c>
      <c r="Y5" s="105">
        <v>0</v>
      </c>
      <c r="Z5" s="105">
        <f t="shared" ref="Z5:Z68" si="8">SUM(X5:Y5)</f>
        <v>0</v>
      </c>
      <c r="AA5" s="104">
        <v>0</v>
      </c>
      <c r="AB5" s="105">
        <v>0</v>
      </c>
      <c r="AC5" s="105">
        <v>0</v>
      </c>
      <c r="AD5" s="105">
        <v>0</v>
      </c>
      <c r="AE5" s="105">
        <v>0</v>
      </c>
      <c r="AF5" s="105">
        <v>0</v>
      </c>
      <c r="AG5" s="106">
        <f t="shared" ref="AG5:AG68" si="9">SUM(AA5:AF5)</f>
        <v>0</v>
      </c>
      <c r="AH5" s="104"/>
      <c r="AI5" s="105"/>
      <c r="AJ5" s="105"/>
      <c r="AK5" s="105"/>
      <c r="AL5" s="105"/>
      <c r="AM5" s="105"/>
      <c r="AN5" s="106">
        <f t="shared" ref="AN5:AN68" si="10">SUM(AH5:AM5)</f>
        <v>0</v>
      </c>
      <c r="AO5" s="107">
        <f t="shared" ref="AO5:AO68" si="11">H5+V5+AF5+AM5</f>
        <v>8</v>
      </c>
      <c r="AP5" s="108">
        <f t="shared" ref="AP5:AP68" si="12">I5+K5+N5+T5+AD5+AK5</f>
        <v>16</v>
      </c>
      <c r="AQ5" s="97">
        <v>45</v>
      </c>
      <c r="AR5" s="109">
        <f t="shared" ref="AR5:AR68" si="13">IFERROR(MIN(100%,((AP5+AO5)/AQ5)),0)</f>
        <v>0.53333333333333333</v>
      </c>
    </row>
    <row r="6" spans="1:44" hidden="1" x14ac:dyDescent="0.35">
      <c r="A6" s="31" t="s">
        <v>12</v>
      </c>
      <c r="B6" s="97" t="s">
        <v>2262</v>
      </c>
      <c r="C6" s="97" t="s">
        <v>2260</v>
      </c>
      <c r="D6" s="98">
        <f t="shared" si="1"/>
        <v>0</v>
      </c>
      <c r="E6" s="98">
        <f t="shared" si="2"/>
        <v>0</v>
      </c>
      <c r="F6" s="98">
        <f t="shared" si="3"/>
        <v>0</v>
      </c>
      <c r="G6" s="99">
        <f t="shared" si="0"/>
        <v>0</v>
      </c>
      <c r="H6" s="100">
        <v>0</v>
      </c>
      <c r="I6" s="101">
        <v>0</v>
      </c>
      <c r="J6" s="102">
        <f t="shared" si="4"/>
        <v>0</v>
      </c>
      <c r="K6" s="100">
        <v>0</v>
      </c>
      <c r="L6" s="100">
        <v>0</v>
      </c>
      <c r="M6" s="101">
        <f t="shared" si="5"/>
        <v>0</v>
      </c>
      <c r="N6" s="100">
        <v>0</v>
      </c>
      <c r="O6" s="100">
        <v>0</v>
      </c>
      <c r="P6" s="103">
        <f t="shared" si="6"/>
        <v>0</v>
      </c>
      <c r="Q6" s="104">
        <v>0</v>
      </c>
      <c r="R6" s="105">
        <v>0</v>
      </c>
      <c r="S6" s="105">
        <v>0</v>
      </c>
      <c r="T6" s="105">
        <v>0</v>
      </c>
      <c r="U6" s="105">
        <v>0</v>
      </c>
      <c r="V6" s="105">
        <v>0</v>
      </c>
      <c r="W6" s="106">
        <f t="shared" si="7"/>
        <v>0</v>
      </c>
      <c r="X6" s="105">
        <v>0</v>
      </c>
      <c r="Y6" s="105">
        <v>0</v>
      </c>
      <c r="Z6" s="105">
        <f t="shared" si="8"/>
        <v>0</v>
      </c>
      <c r="AA6" s="104">
        <v>0</v>
      </c>
      <c r="AB6" s="105">
        <v>0</v>
      </c>
      <c r="AC6" s="105">
        <v>0</v>
      </c>
      <c r="AD6" s="105">
        <v>0</v>
      </c>
      <c r="AE6" s="105">
        <v>0</v>
      </c>
      <c r="AF6" s="105">
        <v>0</v>
      </c>
      <c r="AG6" s="106">
        <f t="shared" si="9"/>
        <v>0</v>
      </c>
      <c r="AH6" s="104"/>
      <c r="AI6" s="105"/>
      <c r="AJ6" s="105"/>
      <c r="AK6" s="105"/>
      <c r="AL6" s="105"/>
      <c r="AM6" s="105"/>
      <c r="AN6" s="106">
        <f t="shared" si="10"/>
        <v>0</v>
      </c>
      <c r="AO6" s="107">
        <f t="shared" si="11"/>
        <v>0</v>
      </c>
      <c r="AP6" s="108">
        <f t="shared" si="12"/>
        <v>0</v>
      </c>
      <c r="AQ6" s="97">
        <v>276</v>
      </c>
      <c r="AR6" s="109">
        <f t="shared" si="13"/>
        <v>0</v>
      </c>
    </row>
    <row r="7" spans="1:44" hidden="1" x14ac:dyDescent="0.35">
      <c r="A7" s="31" t="s">
        <v>13</v>
      </c>
      <c r="B7" s="97" t="s">
        <v>2263</v>
      </c>
      <c r="C7" s="97" t="s">
        <v>2260</v>
      </c>
      <c r="D7" s="98">
        <f t="shared" si="1"/>
        <v>78</v>
      </c>
      <c r="E7" s="98">
        <f t="shared" si="2"/>
        <v>0</v>
      </c>
      <c r="F7" s="98">
        <f t="shared" si="3"/>
        <v>78</v>
      </c>
      <c r="G7" s="99">
        <f t="shared" si="0"/>
        <v>78</v>
      </c>
      <c r="H7" s="100">
        <v>78</v>
      </c>
      <c r="I7" s="101">
        <v>0</v>
      </c>
      <c r="J7" s="102">
        <f t="shared" si="4"/>
        <v>0</v>
      </c>
      <c r="K7" s="100">
        <v>0</v>
      </c>
      <c r="L7" s="100">
        <v>0</v>
      </c>
      <c r="M7" s="101">
        <f t="shared" si="5"/>
        <v>0</v>
      </c>
      <c r="N7" s="100">
        <v>0</v>
      </c>
      <c r="O7" s="100">
        <v>0</v>
      </c>
      <c r="P7" s="103">
        <f t="shared" si="6"/>
        <v>0</v>
      </c>
      <c r="Q7" s="104">
        <v>0</v>
      </c>
      <c r="R7" s="105">
        <v>0</v>
      </c>
      <c r="S7" s="105">
        <v>0</v>
      </c>
      <c r="T7" s="105">
        <v>0</v>
      </c>
      <c r="U7" s="105">
        <v>0</v>
      </c>
      <c r="V7" s="105">
        <v>0</v>
      </c>
      <c r="W7" s="106">
        <f t="shared" si="7"/>
        <v>0</v>
      </c>
      <c r="X7" s="105">
        <v>0</v>
      </c>
      <c r="Y7" s="105">
        <v>0</v>
      </c>
      <c r="Z7" s="105">
        <f t="shared" si="8"/>
        <v>0</v>
      </c>
      <c r="AA7" s="104">
        <v>0</v>
      </c>
      <c r="AB7" s="105">
        <v>0</v>
      </c>
      <c r="AC7" s="105">
        <v>0</v>
      </c>
      <c r="AD7" s="105">
        <v>0</v>
      </c>
      <c r="AE7" s="105">
        <v>0</v>
      </c>
      <c r="AF7" s="105">
        <v>0</v>
      </c>
      <c r="AG7" s="106">
        <f t="shared" si="9"/>
        <v>0</v>
      </c>
      <c r="AH7" s="104"/>
      <c r="AI7" s="105"/>
      <c r="AJ7" s="105"/>
      <c r="AK7" s="105"/>
      <c r="AL7" s="105"/>
      <c r="AM7" s="105"/>
      <c r="AN7" s="106">
        <f t="shared" si="10"/>
        <v>0</v>
      </c>
      <c r="AO7" s="107">
        <f t="shared" si="11"/>
        <v>78</v>
      </c>
      <c r="AP7" s="108">
        <f t="shared" si="12"/>
        <v>0</v>
      </c>
      <c r="AQ7" s="97">
        <v>119</v>
      </c>
      <c r="AR7" s="109">
        <f t="shared" si="13"/>
        <v>0.65546218487394958</v>
      </c>
    </row>
    <row r="8" spans="1:44" x14ac:dyDescent="0.35">
      <c r="A8" s="31" t="s">
        <v>14</v>
      </c>
      <c r="B8" s="97" t="s">
        <v>2264</v>
      </c>
      <c r="C8" s="97" t="s">
        <v>2260</v>
      </c>
      <c r="D8" s="98">
        <f t="shared" si="1"/>
        <v>162</v>
      </c>
      <c r="E8" s="98">
        <f t="shared" si="2"/>
        <v>162</v>
      </c>
      <c r="F8" s="98">
        <f t="shared" si="3"/>
        <v>0</v>
      </c>
      <c r="G8" s="99">
        <f t="shared" si="0"/>
        <v>72</v>
      </c>
      <c r="H8" s="100">
        <v>0</v>
      </c>
      <c r="I8" s="101">
        <v>72</v>
      </c>
      <c r="J8" s="102">
        <f t="shared" si="4"/>
        <v>0</v>
      </c>
      <c r="K8" s="100">
        <v>0</v>
      </c>
      <c r="L8" s="100">
        <v>0</v>
      </c>
      <c r="M8" s="101">
        <f t="shared" si="5"/>
        <v>0</v>
      </c>
      <c r="N8" s="100">
        <v>0</v>
      </c>
      <c r="O8" s="100">
        <v>0</v>
      </c>
      <c r="P8" s="103">
        <f t="shared" si="6"/>
        <v>0</v>
      </c>
      <c r="Q8" s="104">
        <v>0</v>
      </c>
      <c r="R8" s="105">
        <v>0</v>
      </c>
      <c r="S8" s="105">
        <v>0</v>
      </c>
      <c r="T8" s="105">
        <v>36</v>
      </c>
      <c r="U8" s="105">
        <v>0</v>
      </c>
      <c r="V8" s="105">
        <v>0</v>
      </c>
      <c r="W8" s="106">
        <f t="shared" si="7"/>
        <v>36</v>
      </c>
      <c r="X8" s="110">
        <v>36</v>
      </c>
      <c r="Y8" s="105">
        <v>0</v>
      </c>
      <c r="Z8" s="105">
        <f t="shared" si="8"/>
        <v>36</v>
      </c>
      <c r="AA8" s="104">
        <v>0</v>
      </c>
      <c r="AB8" s="105">
        <v>0</v>
      </c>
      <c r="AC8" s="105">
        <v>0</v>
      </c>
      <c r="AD8" s="105">
        <v>0</v>
      </c>
      <c r="AE8" s="105">
        <v>0</v>
      </c>
      <c r="AF8" s="105">
        <v>0</v>
      </c>
      <c r="AG8" s="106">
        <f t="shared" si="9"/>
        <v>0</v>
      </c>
      <c r="AH8" s="104">
        <v>18</v>
      </c>
      <c r="AI8" s="105"/>
      <c r="AJ8" s="105"/>
      <c r="AK8" s="105"/>
      <c r="AL8" s="105"/>
      <c r="AM8" s="105"/>
      <c r="AN8" s="106">
        <f t="shared" si="10"/>
        <v>18</v>
      </c>
      <c r="AO8" s="107">
        <f t="shared" si="11"/>
        <v>0</v>
      </c>
      <c r="AP8" s="108">
        <f t="shared" si="12"/>
        <v>108</v>
      </c>
      <c r="AQ8" s="97">
        <v>127</v>
      </c>
      <c r="AR8" s="109">
        <f t="shared" si="13"/>
        <v>0.85039370078740162</v>
      </c>
    </row>
    <row r="9" spans="1:44" hidden="1" x14ac:dyDescent="0.35">
      <c r="A9" s="31" t="s">
        <v>15</v>
      </c>
      <c r="B9" s="97" t="s">
        <v>2265</v>
      </c>
      <c r="C9" s="97" t="s">
        <v>2260</v>
      </c>
      <c r="D9" s="98">
        <f t="shared" si="1"/>
        <v>198</v>
      </c>
      <c r="E9" s="98">
        <f t="shared" si="2"/>
        <v>54</v>
      </c>
      <c r="F9" s="98">
        <f t="shared" si="3"/>
        <v>144</v>
      </c>
      <c r="G9" s="99">
        <f t="shared" si="0"/>
        <v>144</v>
      </c>
      <c r="H9" s="100">
        <v>144</v>
      </c>
      <c r="I9" s="101">
        <v>0</v>
      </c>
      <c r="J9" s="102">
        <f t="shared" si="4"/>
        <v>0</v>
      </c>
      <c r="K9" s="100">
        <v>54</v>
      </c>
      <c r="L9" s="111">
        <v>0</v>
      </c>
      <c r="M9" s="101">
        <f t="shared" si="5"/>
        <v>54</v>
      </c>
      <c r="N9" s="100">
        <v>0</v>
      </c>
      <c r="O9" s="100">
        <v>0</v>
      </c>
      <c r="P9" s="103">
        <f t="shared" si="6"/>
        <v>0</v>
      </c>
      <c r="Q9" s="104">
        <v>0</v>
      </c>
      <c r="R9" s="104">
        <v>0</v>
      </c>
      <c r="S9" s="104">
        <v>0</v>
      </c>
      <c r="T9" s="104">
        <v>0</v>
      </c>
      <c r="U9" s="104">
        <v>0</v>
      </c>
      <c r="V9" s="104">
        <v>0</v>
      </c>
      <c r="W9" s="106">
        <f t="shared" si="7"/>
        <v>0</v>
      </c>
      <c r="X9" s="105">
        <v>0</v>
      </c>
      <c r="Y9" s="105">
        <v>0</v>
      </c>
      <c r="Z9" s="105">
        <f t="shared" si="8"/>
        <v>0</v>
      </c>
      <c r="AA9" s="104">
        <v>0</v>
      </c>
      <c r="AB9" s="105">
        <v>0</v>
      </c>
      <c r="AC9" s="105">
        <v>0</v>
      </c>
      <c r="AD9" s="105">
        <v>0</v>
      </c>
      <c r="AE9" s="105">
        <v>0</v>
      </c>
      <c r="AF9" s="105">
        <v>0</v>
      </c>
      <c r="AG9" s="106">
        <f t="shared" si="9"/>
        <v>0</v>
      </c>
      <c r="AH9" s="104"/>
      <c r="AI9" s="105"/>
      <c r="AJ9" s="105"/>
      <c r="AK9" s="105"/>
      <c r="AL9" s="105"/>
      <c r="AM9" s="105"/>
      <c r="AN9" s="106">
        <f t="shared" si="10"/>
        <v>0</v>
      </c>
      <c r="AO9" s="107">
        <f t="shared" si="11"/>
        <v>144</v>
      </c>
      <c r="AP9" s="108">
        <f t="shared" si="12"/>
        <v>54</v>
      </c>
      <c r="AQ9" s="97">
        <v>276</v>
      </c>
      <c r="AR9" s="109">
        <f t="shared" si="13"/>
        <v>0.71739130434782605</v>
      </c>
    </row>
    <row r="10" spans="1:44" hidden="1" x14ac:dyDescent="0.35">
      <c r="A10" s="31" t="s">
        <v>16</v>
      </c>
      <c r="B10" s="97" t="s">
        <v>2266</v>
      </c>
      <c r="C10" s="97" t="s">
        <v>2260</v>
      </c>
      <c r="D10" s="98">
        <f t="shared" si="1"/>
        <v>0</v>
      </c>
      <c r="E10" s="98">
        <f t="shared" si="2"/>
        <v>0</v>
      </c>
      <c r="F10" s="98">
        <f t="shared" si="3"/>
        <v>0</v>
      </c>
      <c r="G10" s="99">
        <f t="shared" si="0"/>
        <v>0</v>
      </c>
      <c r="H10" s="100">
        <v>0</v>
      </c>
      <c r="I10" s="101">
        <v>0</v>
      </c>
      <c r="J10" s="102">
        <f t="shared" si="4"/>
        <v>0</v>
      </c>
      <c r="K10" s="100">
        <v>0</v>
      </c>
      <c r="L10" s="100">
        <v>0</v>
      </c>
      <c r="M10" s="101">
        <f t="shared" si="5"/>
        <v>0</v>
      </c>
      <c r="N10" s="100">
        <v>0</v>
      </c>
      <c r="O10" s="100">
        <v>0</v>
      </c>
      <c r="P10" s="103">
        <f t="shared" si="6"/>
        <v>0</v>
      </c>
      <c r="Q10" s="104">
        <v>0</v>
      </c>
      <c r="R10" s="104">
        <v>0</v>
      </c>
      <c r="S10" s="104">
        <v>0</v>
      </c>
      <c r="T10" s="104">
        <v>0</v>
      </c>
      <c r="U10" s="104">
        <v>0</v>
      </c>
      <c r="V10" s="104">
        <v>0</v>
      </c>
      <c r="W10" s="106">
        <f t="shared" si="7"/>
        <v>0</v>
      </c>
      <c r="X10" s="105">
        <v>0</v>
      </c>
      <c r="Y10" s="105">
        <v>0</v>
      </c>
      <c r="Z10" s="105">
        <f t="shared" si="8"/>
        <v>0</v>
      </c>
      <c r="AA10" s="104">
        <v>0</v>
      </c>
      <c r="AB10" s="105">
        <v>0</v>
      </c>
      <c r="AC10" s="105">
        <v>0</v>
      </c>
      <c r="AD10" s="105">
        <v>0</v>
      </c>
      <c r="AE10" s="105">
        <v>0</v>
      </c>
      <c r="AF10" s="105">
        <v>0</v>
      </c>
      <c r="AG10" s="106">
        <f t="shared" si="9"/>
        <v>0</v>
      </c>
      <c r="AH10" s="104"/>
      <c r="AI10" s="105"/>
      <c r="AJ10" s="105"/>
      <c r="AK10" s="105"/>
      <c r="AL10" s="105"/>
      <c r="AM10" s="105"/>
      <c r="AN10" s="106">
        <f t="shared" si="10"/>
        <v>0</v>
      </c>
      <c r="AO10" s="107">
        <f t="shared" si="11"/>
        <v>0</v>
      </c>
      <c r="AP10" s="108">
        <f t="shared" si="12"/>
        <v>0</v>
      </c>
      <c r="AQ10" s="97">
        <v>32</v>
      </c>
      <c r="AR10" s="109">
        <f t="shared" si="13"/>
        <v>0</v>
      </c>
    </row>
    <row r="11" spans="1:44" hidden="1" x14ac:dyDescent="0.35">
      <c r="A11" s="31" t="s">
        <v>17</v>
      </c>
      <c r="B11" s="97" t="s">
        <v>2267</v>
      </c>
      <c r="C11" s="97" t="s">
        <v>2260</v>
      </c>
      <c r="D11" s="98">
        <f t="shared" si="1"/>
        <v>0</v>
      </c>
      <c r="E11" s="98">
        <f t="shared" si="2"/>
        <v>0</v>
      </c>
      <c r="F11" s="98">
        <f t="shared" si="3"/>
        <v>0</v>
      </c>
      <c r="G11" s="99">
        <f t="shared" si="0"/>
        <v>0</v>
      </c>
      <c r="H11" s="100">
        <v>0</v>
      </c>
      <c r="I11" s="101">
        <v>0</v>
      </c>
      <c r="J11" s="102">
        <f t="shared" si="4"/>
        <v>0</v>
      </c>
      <c r="K11" s="100">
        <v>0</v>
      </c>
      <c r="L11" s="111">
        <v>0</v>
      </c>
      <c r="M11" s="101">
        <f t="shared" si="5"/>
        <v>0</v>
      </c>
      <c r="N11" s="100">
        <v>0</v>
      </c>
      <c r="O11" s="112">
        <v>0</v>
      </c>
      <c r="P11" s="103">
        <f t="shared" si="6"/>
        <v>0</v>
      </c>
      <c r="Q11" s="104">
        <v>0</v>
      </c>
      <c r="R11" s="104">
        <v>0</v>
      </c>
      <c r="S11" s="104">
        <v>0</v>
      </c>
      <c r="T11" s="104">
        <v>0</v>
      </c>
      <c r="U11" s="104">
        <v>0</v>
      </c>
      <c r="V11" s="104">
        <v>0</v>
      </c>
      <c r="W11" s="106">
        <f t="shared" si="7"/>
        <v>0</v>
      </c>
      <c r="X11" s="105">
        <v>0</v>
      </c>
      <c r="Y11" s="105">
        <v>0</v>
      </c>
      <c r="Z11" s="105">
        <f t="shared" si="8"/>
        <v>0</v>
      </c>
      <c r="AA11" s="104">
        <v>0</v>
      </c>
      <c r="AB11" s="105">
        <v>0</v>
      </c>
      <c r="AC11" s="105">
        <v>0</v>
      </c>
      <c r="AD11" s="105">
        <v>0</v>
      </c>
      <c r="AE11" s="105">
        <v>0</v>
      </c>
      <c r="AF11" s="105">
        <v>0</v>
      </c>
      <c r="AG11" s="106">
        <f t="shared" si="9"/>
        <v>0</v>
      </c>
      <c r="AH11" s="104"/>
      <c r="AI11" s="105"/>
      <c r="AJ11" s="105"/>
      <c r="AK11" s="105"/>
      <c r="AL11" s="105"/>
      <c r="AM11" s="105"/>
      <c r="AN11" s="106">
        <f t="shared" si="10"/>
        <v>0</v>
      </c>
      <c r="AO11" s="107">
        <f t="shared" si="11"/>
        <v>0</v>
      </c>
      <c r="AP11" s="108">
        <f t="shared" si="12"/>
        <v>0</v>
      </c>
      <c r="AQ11" s="97">
        <v>405</v>
      </c>
      <c r="AR11" s="109">
        <f t="shared" si="13"/>
        <v>0</v>
      </c>
    </row>
    <row r="12" spans="1:44" hidden="1" x14ac:dyDescent="0.35">
      <c r="A12" s="31" t="s">
        <v>18</v>
      </c>
      <c r="B12" s="97" t="s">
        <v>2268</v>
      </c>
      <c r="C12" s="97" t="s">
        <v>2260</v>
      </c>
      <c r="D12" s="98">
        <f t="shared" si="1"/>
        <v>17</v>
      </c>
      <c r="E12" s="98">
        <f t="shared" si="2"/>
        <v>17</v>
      </c>
      <c r="F12" s="98">
        <f t="shared" si="3"/>
        <v>0</v>
      </c>
      <c r="G12" s="99">
        <f t="shared" si="0"/>
        <v>17</v>
      </c>
      <c r="H12" s="100">
        <v>0</v>
      </c>
      <c r="I12" s="101">
        <v>17</v>
      </c>
      <c r="J12" s="102">
        <f t="shared" si="4"/>
        <v>0</v>
      </c>
      <c r="K12" s="100">
        <v>0</v>
      </c>
      <c r="L12" s="111">
        <v>0</v>
      </c>
      <c r="M12" s="101">
        <f t="shared" si="5"/>
        <v>0</v>
      </c>
      <c r="N12" s="100">
        <v>0</v>
      </c>
      <c r="O12" s="112">
        <v>0</v>
      </c>
      <c r="P12" s="103">
        <f t="shared" si="6"/>
        <v>0</v>
      </c>
      <c r="Q12" s="104">
        <v>0</v>
      </c>
      <c r="R12" s="104">
        <v>0</v>
      </c>
      <c r="S12" s="104">
        <v>0</v>
      </c>
      <c r="T12" s="104">
        <v>0</v>
      </c>
      <c r="U12" s="104">
        <v>0</v>
      </c>
      <c r="V12" s="104">
        <v>0</v>
      </c>
      <c r="W12" s="106">
        <f t="shared" si="7"/>
        <v>0</v>
      </c>
      <c r="X12" s="105">
        <v>0</v>
      </c>
      <c r="Y12" s="105">
        <v>0</v>
      </c>
      <c r="Z12" s="105">
        <f t="shared" si="8"/>
        <v>0</v>
      </c>
      <c r="AA12" s="104">
        <v>0</v>
      </c>
      <c r="AB12" s="105">
        <v>0</v>
      </c>
      <c r="AC12" s="105">
        <v>0</v>
      </c>
      <c r="AD12" s="105">
        <v>0</v>
      </c>
      <c r="AE12" s="105">
        <v>0</v>
      </c>
      <c r="AF12" s="105">
        <v>0</v>
      </c>
      <c r="AG12" s="106">
        <f t="shared" si="9"/>
        <v>0</v>
      </c>
      <c r="AH12" s="104"/>
      <c r="AI12" s="105"/>
      <c r="AJ12" s="105"/>
      <c r="AK12" s="105"/>
      <c r="AL12" s="105"/>
      <c r="AM12" s="105"/>
      <c r="AN12" s="106">
        <f t="shared" si="10"/>
        <v>0</v>
      </c>
      <c r="AO12" s="107">
        <f t="shared" si="11"/>
        <v>0</v>
      </c>
      <c r="AP12" s="108">
        <f t="shared" si="12"/>
        <v>17</v>
      </c>
      <c r="AQ12" s="97">
        <v>16</v>
      </c>
      <c r="AR12" s="109">
        <f t="shared" si="13"/>
        <v>1</v>
      </c>
    </row>
    <row r="13" spans="1:44" hidden="1" x14ac:dyDescent="0.35">
      <c r="A13" s="31" t="s">
        <v>19</v>
      </c>
      <c r="B13" s="97" t="s">
        <v>2269</v>
      </c>
      <c r="C13" s="97" t="s">
        <v>2260</v>
      </c>
      <c r="D13" s="98">
        <f t="shared" si="1"/>
        <v>0</v>
      </c>
      <c r="E13" s="98">
        <f t="shared" si="2"/>
        <v>0</v>
      </c>
      <c r="F13" s="98">
        <f t="shared" si="3"/>
        <v>0</v>
      </c>
      <c r="G13" s="99">
        <f t="shared" si="0"/>
        <v>0</v>
      </c>
      <c r="H13" s="100">
        <v>0</v>
      </c>
      <c r="I13" s="101">
        <v>0</v>
      </c>
      <c r="J13" s="102">
        <f t="shared" si="4"/>
        <v>0</v>
      </c>
      <c r="K13" s="100">
        <v>0</v>
      </c>
      <c r="L13" s="111">
        <v>0</v>
      </c>
      <c r="M13" s="101">
        <f t="shared" si="5"/>
        <v>0</v>
      </c>
      <c r="N13" s="100">
        <v>0</v>
      </c>
      <c r="O13" s="112">
        <v>0</v>
      </c>
      <c r="P13" s="103">
        <f t="shared" si="6"/>
        <v>0</v>
      </c>
      <c r="Q13" s="104">
        <v>0</v>
      </c>
      <c r="R13" s="104">
        <v>0</v>
      </c>
      <c r="S13" s="104">
        <v>0</v>
      </c>
      <c r="T13" s="104">
        <v>0</v>
      </c>
      <c r="U13" s="104">
        <v>0</v>
      </c>
      <c r="V13" s="104">
        <v>0</v>
      </c>
      <c r="W13" s="106">
        <f t="shared" si="7"/>
        <v>0</v>
      </c>
      <c r="X13" s="105">
        <v>0</v>
      </c>
      <c r="Y13" s="105">
        <v>0</v>
      </c>
      <c r="Z13" s="105">
        <f t="shared" si="8"/>
        <v>0</v>
      </c>
      <c r="AA13" s="104">
        <v>0</v>
      </c>
      <c r="AB13" s="105">
        <v>0</v>
      </c>
      <c r="AC13" s="105">
        <v>0</v>
      </c>
      <c r="AD13" s="105">
        <v>0</v>
      </c>
      <c r="AE13" s="105">
        <v>0</v>
      </c>
      <c r="AF13" s="105">
        <v>0</v>
      </c>
      <c r="AG13" s="106">
        <f t="shared" si="9"/>
        <v>0</v>
      </c>
      <c r="AH13" s="104"/>
      <c r="AI13" s="105"/>
      <c r="AJ13" s="105"/>
      <c r="AK13" s="105"/>
      <c r="AL13" s="105"/>
      <c r="AM13" s="105"/>
      <c r="AN13" s="106">
        <f t="shared" si="10"/>
        <v>0</v>
      </c>
      <c r="AO13" s="107">
        <f t="shared" si="11"/>
        <v>0</v>
      </c>
      <c r="AP13" s="108">
        <f t="shared" si="12"/>
        <v>0</v>
      </c>
      <c r="AQ13" s="97">
        <v>330</v>
      </c>
      <c r="AR13" s="109">
        <f t="shared" si="13"/>
        <v>0</v>
      </c>
    </row>
    <row r="14" spans="1:44" hidden="1" x14ac:dyDescent="0.35">
      <c r="A14" s="31" t="s">
        <v>20</v>
      </c>
      <c r="B14" s="97" t="s">
        <v>2270</v>
      </c>
      <c r="C14" s="97" t="s">
        <v>2260</v>
      </c>
      <c r="D14" s="98">
        <f t="shared" si="1"/>
        <v>0</v>
      </c>
      <c r="E14" s="98">
        <f t="shared" si="2"/>
        <v>0</v>
      </c>
      <c r="F14" s="98">
        <f t="shared" si="3"/>
        <v>0</v>
      </c>
      <c r="G14" s="99">
        <f t="shared" si="0"/>
        <v>0</v>
      </c>
      <c r="H14" s="100">
        <v>0</v>
      </c>
      <c r="I14" s="101">
        <v>0</v>
      </c>
      <c r="J14" s="102">
        <f t="shared" si="4"/>
        <v>0</v>
      </c>
      <c r="K14" s="100">
        <v>0</v>
      </c>
      <c r="L14" s="111">
        <v>0</v>
      </c>
      <c r="M14" s="101">
        <f t="shared" si="5"/>
        <v>0</v>
      </c>
      <c r="N14" s="100">
        <v>0</v>
      </c>
      <c r="O14" s="112">
        <v>0</v>
      </c>
      <c r="P14" s="103">
        <f t="shared" si="6"/>
        <v>0</v>
      </c>
      <c r="Q14" s="104">
        <v>0</v>
      </c>
      <c r="R14" s="104">
        <v>0</v>
      </c>
      <c r="S14" s="104">
        <v>0</v>
      </c>
      <c r="T14" s="104">
        <v>0</v>
      </c>
      <c r="U14" s="104">
        <v>0</v>
      </c>
      <c r="V14" s="104">
        <v>0</v>
      </c>
      <c r="W14" s="106">
        <f t="shared" si="7"/>
        <v>0</v>
      </c>
      <c r="X14" s="105">
        <v>0</v>
      </c>
      <c r="Y14" s="105">
        <v>0</v>
      </c>
      <c r="Z14" s="105">
        <f t="shared" si="8"/>
        <v>0</v>
      </c>
      <c r="AA14" s="104">
        <v>0</v>
      </c>
      <c r="AB14" s="105">
        <v>0</v>
      </c>
      <c r="AC14" s="105">
        <v>0</v>
      </c>
      <c r="AD14" s="105">
        <v>0</v>
      </c>
      <c r="AE14" s="105">
        <v>0</v>
      </c>
      <c r="AF14" s="105">
        <v>0</v>
      </c>
      <c r="AG14" s="106">
        <f t="shared" si="9"/>
        <v>0</v>
      </c>
      <c r="AH14" s="104"/>
      <c r="AI14" s="105"/>
      <c r="AJ14" s="105"/>
      <c r="AK14" s="105"/>
      <c r="AL14" s="105"/>
      <c r="AM14" s="105"/>
      <c r="AN14" s="106">
        <f t="shared" si="10"/>
        <v>0</v>
      </c>
      <c r="AO14" s="107">
        <f t="shared" si="11"/>
        <v>0</v>
      </c>
      <c r="AP14" s="108">
        <f t="shared" si="12"/>
        <v>0</v>
      </c>
      <c r="AQ14" s="97">
        <v>72</v>
      </c>
      <c r="AR14" s="109">
        <f t="shared" si="13"/>
        <v>0</v>
      </c>
    </row>
    <row r="15" spans="1:44" x14ac:dyDescent="0.35">
      <c r="A15" s="31" t="s">
        <v>21</v>
      </c>
      <c r="B15" s="97" t="s">
        <v>2271</v>
      </c>
      <c r="C15" s="97" t="s">
        <v>2260</v>
      </c>
      <c r="D15" s="98">
        <f t="shared" si="1"/>
        <v>85</v>
      </c>
      <c r="E15" s="98">
        <f t="shared" si="2"/>
        <v>33</v>
      </c>
      <c r="F15" s="98">
        <f t="shared" si="3"/>
        <v>52</v>
      </c>
      <c r="G15" s="99">
        <f t="shared" si="0"/>
        <v>71</v>
      </c>
      <c r="H15" s="100">
        <v>52</v>
      </c>
      <c r="I15" s="101">
        <v>19</v>
      </c>
      <c r="J15" s="102">
        <f t="shared" si="4"/>
        <v>0</v>
      </c>
      <c r="K15" s="100">
        <v>0</v>
      </c>
      <c r="L15" s="111">
        <v>0</v>
      </c>
      <c r="M15" s="101">
        <f t="shared" si="5"/>
        <v>0</v>
      </c>
      <c r="N15" s="100">
        <v>0</v>
      </c>
      <c r="O15" s="112">
        <v>0</v>
      </c>
      <c r="P15" s="103">
        <f t="shared" si="6"/>
        <v>0</v>
      </c>
      <c r="Q15" s="104">
        <v>0</v>
      </c>
      <c r="R15" s="104">
        <v>0</v>
      </c>
      <c r="S15" s="104">
        <v>0</v>
      </c>
      <c r="T15" s="104">
        <v>0</v>
      </c>
      <c r="U15" s="104">
        <v>0</v>
      </c>
      <c r="V15" s="104">
        <v>0</v>
      </c>
      <c r="W15" s="106">
        <f t="shared" si="7"/>
        <v>0</v>
      </c>
      <c r="X15" s="105">
        <v>0</v>
      </c>
      <c r="Y15" s="105">
        <v>0</v>
      </c>
      <c r="Z15" s="105">
        <f t="shared" si="8"/>
        <v>0</v>
      </c>
      <c r="AA15" s="104">
        <v>0</v>
      </c>
      <c r="AB15" s="105">
        <v>0</v>
      </c>
      <c r="AC15" s="105">
        <v>0</v>
      </c>
      <c r="AD15" s="105">
        <v>0</v>
      </c>
      <c r="AE15" s="105">
        <v>0</v>
      </c>
      <c r="AF15" s="105">
        <v>0</v>
      </c>
      <c r="AG15" s="106">
        <f t="shared" si="9"/>
        <v>0</v>
      </c>
      <c r="AH15" s="104">
        <v>14</v>
      </c>
      <c r="AI15" s="105"/>
      <c r="AJ15" s="105"/>
      <c r="AK15" s="105"/>
      <c r="AL15" s="105"/>
      <c r="AM15" s="105"/>
      <c r="AN15" s="106">
        <f t="shared" si="10"/>
        <v>14</v>
      </c>
      <c r="AO15" s="107">
        <f t="shared" si="11"/>
        <v>52</v>
      </c>
      <c r="AP15" s="108">
        <f t="shared" si="12"/>
        <v>19</v>
      </c>
      <c r="AQ15" s="97">
        <v>81</v>
      </c>
      <c r="AR15" s="109">
        <f t="shared" si="13"/>
        <v>0.87654320987654322</v>
      </c>
    </row>
    <row r="16" spans="1:44" hidden="1" x14ac:dyDescent="0.35">
      <c r="A16" s="31" t="s">
        <v>22</v>
      </c>
      <c r="B16" s="97" t="s">
        <v>2272</v>
      </c>
      <c r="C16" s="97" t="s">
        <v>2273</v>
      </c>
      <c r="D16" s="98">
        <f t="shared" si="1"/>
        <v>18</v>
      </c>
      <c r="E16" s="98">
        <f t="shared" si="2"/>
        <v>18</v>
      </c>
      <c r="F16" s="98">
        <f t="shared" si="3"/>
        <v>0</v>
      </c>
      <c r="G16" s="99">
        <f t="shared" si="0"/>
        <v>18</v>
      </c>
      <c r="H16" s="100">
        <v>0</v>
      </c>
      <c r="I16" s="101">
        <v>18</v>
      </c>
      <c r="J16" s="102">
        <f t="shared" si="4"/>
        <v>0</v>
      </c>
      <c r="K16" s="100">
        <v>0</v>
      </c>
      <c r="L16" s="111">
        <v>0</v>
      </c>
      <c r="M16" s="101">
        <f t="shared" si="5"/>
        <v>0</v>
      </c>
      <c r="N16" s="100">
        <v>0</v>
      </c>
      <c r="O16" s="112">
        <v>0</v>
      </c>
      <c r="P16" s="103">
        <f t="shared" si="6"/>
        <v>0</v>
      </c>
      <c r="Q16" s="104">
        <v>0</v>
      </c>
      <c r="R16" s="104">
        <v>0</v>
      </c>
      <c r="S16" s="104">
        <v>0</v>
      </c>
      <c r="T16" s="104">
        <v>0</v>
      </c>
      <c r="U16" s="104">
        <v>0</v>
      </c>
      <c r="V16" s="104">
        <v>0</v>
      </c>
      <c r="W16" s="106">
        <f t="shared" si="7"/>
        <v>0</v>
      </c>
      <c r="X16" s="105">
        <v>0</v>
      </c>
      <c r="Y16" s="105">
        <v>0</v>
      </c>
      <c r="Z16" s="105">
        <f t="shared" si="8"/>
        <v>0</v>
      </c>
      <c r="AA16" s="104">
        <v>0</v>
      </c>
      <c r="AB16" s="105">
        <v>0</v>
      </c>
      <c r="AC16" s="105">
        <v>0</v>
      </c>
      <c r="AD16" s="105">
        <v>0</v>
      </c>
      <c r="AE16" s="105">
        <v>0</v>
      </c>
      <c r="AF16" s="105">
        <v>0</v>
      </c>
      <c r="AG16" s="106">
        <f t="shared" si="9"/>
        <v>0</v>
      </c>
      <c r="AH16" s="104"/>
      <c r="AI16" s="105"/>
      <c r="AJ16" s="105"/>
      <c r="AK16" s="105"/>
      <c r="AL16" s="105"/>
      <c r="AM16" s="105"/>
      <c r="AN16" s="106">
        <f t="shared" si="10"/>
        <v>0</v>
      </c>
      <c r="AO16" s="107">
        <f t="shared" si="11"/>
        <v>0</v>
      </c>
      <c r="AP16" s="108">
        <f t="shared" si="12"/>
        <v>18</v>
      </c>
      <c r="AQ16" s="97">
        <v>32</v>
      </c>
      <c r="AR16" s="109">
        <f t="shared" si="13"/>
        <v>0.5625</v>
      </c>
    </row>
    <row r="17" spans="1:44" hidden="1" x14ac:dyDescent="0.35">
      <c r="A17" s="31" t="s">
        <v>23</v>
      </c>
      <c r="B17" s="97" t="s">
        <v>2274</v>
      </c>
      <c r="C17" s="97" t="s">
        <v>2273</v>
      </c>
      <c r="D17" s="98">
        <f t="shared" si="1"/>
        <v>14</v>
      </c>
      <c r="E17" s="98">
        <f t="shared" si="2"/>
        <v>0</v>
      </c>
      <c r="F17" s="98">
        <f t="shared" si="3"/>
        <v>14</v>
      </c>
      <c r="G17" s="99">
        <f t="shared" si="0"/>
        <v>14</v>
      </c>
      <c r="H17" s="100">
        <v>14</v>
      </c>
      <c r="I17" s="101">
        <v>0</v>
      </c>
      <c r="J17" s="102">
        <f t="shared" si="4"/>
        <v>0</v>
      </c>
      <c r="K17" s="100">
        <v>0</v>
      </c>
      <c r="L17" s="111">
        <v>0</v>
      </c>
      <c r="M17" s="101">
        <f t="shared" si="5"/>
        <v>0</v>
      </c>
      <c r="N17" s="100">
        <v>0</v>
      </c>
      <c r="O17" s="112">
        <v>0</v>
      </c>
      <c r="P17" s="103">
        <f t="shared" si="6"/>
        <v>0</v>
      </c>
      <c r="Q17" s="104">
        <v>0</v>
      </c>
      <c r="R17" s="104">
        <v>0</v>
      </c>
      <c r="S17" s="104">
        <v>0</v>
      </c>
      <c r="T17" s="104">
        <v>0</v>
      </c>
      <c r="U17" s="104">
        <v>0</v>
      </c>
      <c r="V17" s="104">
        <v>0</v>
      </c>
      <c r="W17" s="106">
        <f t="shared" si="7"/>
        <v>0</v>
      </c>
      <c r="X17" s="105">
        <v>0</v>
      </c>
      <c r="Y17" s="105">
        <v>0</v>
      </c>
      <c r="Z17" s="105">
        <f t="shared" si="8"/>
        <v>0</v>
      </c>
      <c r="AA17" s="104">
        <v>0</v>
      </c>
      <c r="AB17" s="105">
        <v>0</v>
      </c>
      <c r="AC17" s="105">
        <v>0</v>
      </c>
      <c r="AD17" s="105">
        <v>0</v>
      </c>
      <c r="AE17" s="105">
        <v>0</v>
      </c>
      <c r="AF17" s="105">
        <v>0</v>
      </c>
      <c r="AG17" s="106">
        <f t="shared" si="9"/>
        <v>0</v>
      </c>
      <c r="AH17" s="104"/>
      <c r="AI17" s="105"/>
      <c r="AJ17" s="105"/>
      <c r="AK17" s="105"/>
      <c r="AL17" s="105"/>
      <c r="AM17" s="105"/>
      <c r="AN17" s="106">
        <f t="shared" si="10"/>
        <v>0</v>
      </c>
      <c r="AO17" s="107">
        <f t="shared" si="11"/>
        <v>14</v>
      </c>
      <c r="AP17" s="108">
        <f t="shared" si="12"/>
        <v>0</v>
      </c>
      <c r="AQ17" s="97">
        <v>15</v>
      </c>
      <c r="AR17" s="109">
        <f t="shared" si="13"/>
        <v>0.93333333333333335</v>
      </c>
    </row>
    <row r="18" spans="1:44" hidden="1" x14ac:dyDescent="0.35">
      <c r="A18" s="31" t="s">
        <v>24</v>
      </c>
      <c r="B18" s="97" t="s">
        <v>2275</v>
      </c>
      <c r="C18" s="97" t="s">
        <v>2273</v>
      </c>
      <c r="D18" s="98">
        <f t="shared" si="1"/>
        <v>57</v>
      </c>
      <c r="E18" s="98">
        <f t="shared" si="2"/>
        <v>57</v>
      </c>
      <c r="F18" s="98">
        <f t="shared" si="3"/>
        <v>0</v>
      </c>
      <c r="G18" s="99">
        <f t="shared" si="0"/>
        <v>30</v>
      </c>
      <c r="H18" s="100">
        <v>0</v>
      </c>
      <c r="I18" s="101">
        <v>30</v>
      </c>
      <c r="J18" s="102">
        <f t="shared" si="4"/>
        <v>0</v>
      </c>
      <c r="K18" s="100">
        <v>0</v>
      </c>
      <c r="L18" s="111">
        <v>0</v>
      </c>
      <c r="M18" s="101">
        <f t="shared" si="5"/>
        <v>0</v>
      </c>
      <c r="N18" s="100">
        <v>0</v>
      </c>
      <c r="O18" s="112">
        <v>0</v>
      </c>
      <c r="P18" s="103">
        <f t="shared" si="6"/>
        <v>0</v>
      </c>
      <c r="Q18" s="104">
        <v>0</v>
      </c>
      <c r="R18" s="104">
        <v>0</v>
      </c>
      <c r="S18" s="104">
        <v>0</v>
      </c>
      <c r="T18" s="104">
        <v>0</v>
      </c>
      <c r="U18" s="104">
        <v>0</v>
      </c>
      <c r="V18" s="104">
        <v>0</v>
      </c>
      <c r="W18" s="106">
        <f t="shared" si="7"/>
        <v>0</v>
      </c>
      <c r="X18" s="110">
        <v>27</v>
      </c>
      <c r="Y18" s="105">
        <v>0</v>
      </c>
      <c r="Z18" s="105">
        <f t="shared" si="8"/>
        <v>27</v>
      </c>
      <c r="AA18" s="104">
        <v>0</v>
      </c>
      <c r="AB18" s="105">
        <v>0</v>
      </c>
      <c r="AC18" s="105">
        <v>0</v>
      </c>
      <c r="AD18" s="105">
        <v>0</v>
      </c>
      <c r="AE18" s="105">
        <v>0</v>
      </c>
      <c r="AF18" s="105">
        <v>0</v>
      </c>
      <c r="AG18" s="106">
        <f t="shared" si="9"/>
        <v>0</v>
      </c>
      <c r="AH18" s="104"/>
      <c r="AI18" s="105"/>
      <c r="AJ18" s="105"/>
      <c r="AK18" s="105"/>
      <c r="AL18" s="105"/>
      <c r="AM18" s="105"/>
      <c r="AN18" s="106">
        <f t="shared" si="10"/>
        <v>0</v>
      </c>
      <c r="AO18" s="107">
        <f t="shared" si="11"/>
        <v>0</v>
      </c>
      <c r="AP18" s="108">
        <f t="shared" si="12"/>
        <v>30</v>
      </c>
      <c r="AQ18" s="97">
        <v>34</v>
      </c>
      <c r="AR18" s="109">
        <f t="shared" si="13"/>
        <v>0.88235294117647056</v>
      </c>
    </row>
    <row r="19" spans="1:44" hidden="1" x14ac:dyDescent="0.35">
      <c r="A19" s="31" t="s">
        <v>25</v>
      </c>
      <c r="B19" s="97" t="s">
        <v>2276</v>
      </c>
      <c r="C19" s="97" t="s">
        <v>2273</v>
      </c>
      <c r="D19" s="98">
        <f t="shared" si="1"/>
        <v>17</v>
      </c>
      <c r="E19" s="98">
        <f t="shared" si="2"/>
        <v>0</v>
      </c>
      <c r="F19" s="98">
        <f t="shared" si="3"/>
        <v>17</v>
      </c>
      <c r="G19" s="99">
        <f t="shared" si="0"/>
        <v>17</v>
      </c>
      <c r="H19" s="100">
        <v>17</v>
      </c>
      <c r="I19" s="101">
        <v>0</v>
      </c>
      <c r="J19" s="102">
        <f t="shared" si="4"/>
        <v>0</v>
      </c>
      <c r="K19" s="100">
        <v>0</v>
      </c>
      <c r="L19" s="111">
        <v>0</v>
      </c>
      <c r="M19" s="101">
        <f t="shared" si="5"/>
        <v>0</v>
      </c>
      <c r="N19" s="100">
        <v>0</v>
      </c>
      <c r="O19" s="112">
        <v>0</v>
      </c>
      <c r="P19" s="103">
        <f t="shared" si="6"/>
        <v>0</v>
      </c>
      <c r="Q19" s="104">
        <v>0</v>
      </c>
      <c r="R19" s="104">
        <v>0</v>
      </c>
      <c r="S19" s="104">
        <v>0</v>
      </c>
      <c r="T19" s="104">
        <v>0</v>
      </c>
      <c r="U19" s="104">
        <v>0</v>
      </c>
      <c r="V19" s="104">
        <v>0</v>
      </c>
      <c r="W19" s="106">
        <f t="shared" si="7"/>
        <v>0</v>
      </c>
      <c r="X19" s="105">
        <v>0</v>
      </c>
      <c r="Y19" s="105">
        <v>0</v>
      </c>
      <c r="Z19" s="105">
        <f t="shared" si="8"/>
        <v>0</v>
      </c>
      <c r="AA19" s="104">
        <v>0</v>
      </c>
      <c r="AB19" s="105">
        <v>0</v>
      </c>
      <c r="AC19" s="105">
        <v>0</v>
      </c>
      <c r="AD19" s="105">
        <v>0</v>
      </c>
      <c r="AE19" s="105">
        <v>0</v>
      </c>
      <c r="AF19" s="105">
        <v>0</v>
      </c>
      <c r="AG19" s="106">
        <f t="shared" si="9"/>
        <v>0</v>
      </c>
      <c r="AH19" s="104"/>
      <c r="AI19" s="105"/>
      <c r="AJ19" s="105"/>
      <c r="AK19" s="105"/>
      <c r="AL19" s="105"/>
      <c r="AM19" s="105"/>
      <c r="AN19" s="106">
        <f t="shared" si="10"/>
        <v>0</v>
      </c>
      <c r="AO19" s="107">
        <f t="shared" si="11"/>
        <v>17</v>
      </c>
      <c r="AP19" s="108">
        <f t="shared" si="12"/>
        <v>0</v>
      </c>
      <c r="AQ19" s="97">
        <v>16</v>
      </c>
      <c r="AR19" s="109">
        <f t="shared" si="13"/>
        <v>1</v>
      </c>
    </row>
    <row r="20" spans="1:44" hidden="1" x14ac:dyDescent="0.35">
      <c r="A20" s="31" t="s">
        <v>26</v>
      </c>
      <c r="B20" s="97" t="s">
        <v>2277</v>
      </c>
      <c r="C20" s="97" t="s">
        <v>2273</v>
      </c>
      <c r="D20" s="98">
        <f t="shared" si="1"/>
        <v>19</v>
      </c>
      <c r="E20" s="98">
        <f t="shared" si="2"/>
        <v>19</v>
      </c>
      <c r="F20" s="98">
        <f t="shared" si="3"/>
        <v>0</v>
      </c>
      <c r="G20" s="99">
        <f t="shared" si="0"/>
        <v>19</v>
      </c>
      <c r="H20" s="100">
        <v>0</v>
      </c>
      <c r="I20" s="101">
        <v>19</v>
      </c>
      <c r="J20" s="102">
        <f t="shared" si="4"/>
        <v>0</v>
      </c>
      <c r="K20" s="100">
        <v>0</v>
      </c>
      <c r="L20" s="111">
        <v>0</v>
      </c>
      <c r="M20" s="101">
        <f t="shared" si="5"/>
        <v>0</v>
      </c>
      <c r="N20" s="100">
        <v>0</v>
      </c>
      <c r="O20" s="112">
        <v>0</v>
      </c>
      <c r="P20" s="103">
        <f t="shared" si="6"/>
        <v>0</v>
      </c>
      <c r="Q20" s="104">
        <v>0</v>
      </c>
      <c r="R20" s="104">
        <v>0</v>
      </c>
      <c r="S20" s="104">
        <v>0</v>
      </c>
      <c r="T20" s="104">
        <v>0</v>
      </c>
      <c r="U20" s="104">
        <v>0</v>
      </c>
      <c r="V20" s="104">
        <v>0</v>
      </c>
      <c r="W20" s="106">
        <f t="shared" si="7"/>
        <v>0</v>
      </c>
      <c r="X20" s="105">
        <v>0</v>
      </c>
      <c r="Y20" s="105">
        <v>0</v>
      </c>
      <c r="Z20" s="105">
        <f t="shared" si="8"/>
        <v>0</v>
      </c>
      <c r="AA20" s="104">
        <v>0</v>
      </c>
      <c r="AB20" s="105">
        <v>0</v>
      </c>
      <c r="AC20" s="105">
        <v>0</v>
      </c>
      <c r="AD20" s="105">
        <v>0</v>
      </c>
      <c r="AE20" s="105">
        <v>0</v>
      </c>
      <c r="AF20" s="105">
        <v>0</v>
      </c>
      <c r="AG20" s="106">
        <f t="shared" si="9"/>
        <v>0</v>
      </c>
      <c r="AH20" s="104"/>
      <c r="AI20" s="105"/>
      <c r="AJ20" s="105"/>
      <c r="AK20" s="105"/>
      <c r="AL20" s="105"/>
      <c r="AM20" s="105"/>
      <c r="AN20" s="106">
        <f t="shared" si="10"/>
        <v>0</v>
      </c>
      <c r="AO20" s="107">
        <f t="shared" si="11"/>
        <v>0</v>
      </c>
      <c r="AP20" s="108">
        <f t="shared" si="12"/>
        <v>19</v>
      </c>
      <c r="AQ20" s="97">
        <v>14</v>
      </c>
      <c r="AR20" s="109">
        <f t="shared" si="13"/>
        <v>1</v>
      </c>
    </row>
    <row r="21" spans="1:44" hidden="1" x14ac:dyDescent="0.35">
      <c r="A21" s="31" t="s">
        <v>27</v>
      </c>
      <c r="B21" s="97" t="s">
        <v>2278</v>
      </c>
      <c r="C21" s="97" t="s">
        <v>2273</v>
      </c>
      <c r="D21" s="98">
        <f t="shared" si="1"/>
        <v>19</v>
      </c>
      <c r="E21" s="98">
        <f t="shared" si="2"/>
        <v>0</v>
      </c>
      <c r="F21" s="98">
        <f t="shared" si="3"/>
        <v>19</v>
      </c>
      <c r="G21" s="99">
        <f t="shared" si="0"/>
        <v>19</v>
      </c>
      <c r="H21" s="100">
        <v>19</v>
      </c>
      <c r="I21" s="101">
        <v>0</v>
      </c>
      <c r="J21" s="102">
        <f t="shared" si="4"/>
        <v>0</v>
      </c>
      <c r="K21" s="100">
        <v>0</v>
      </c>
      <c r="L21" s="111">
        <v>0</v>
      </c>
      <c r="M21" s="101">
        <f t="shared" si="5"/>
        <v>0</v>
      </c>
      <c r="N21" s="100">
        <v>0</v>
      </c>
      <c r="O21" s="112">
        <v>0</v>
      </c>
      <c r="P21" s="103">
        <f t="shared" si="6"/>
        <v>0</v>
      </c>
      <c r="Q21" s="104">
        <v>0</v>
      </c>
      <c r="R21" s="104">
        <v>0</v>
      </c>
      <c r="S21" s="104">
        <v>0</v>
      </c>
      <c r="T21" s="104">
        <v>0</v>
      </c>
      <c r="U21" s="104">
        <v>0</v>
      </c>
      <c r="V21" s="104">
        <v>0</v>
      </c>
      <c r="W21" s="106">
        <f t="shared" si="7"/>
        <v>0</v>
      </c>
      <c r="X21" s="105">
        <v>0</v>
      </c>
      <c r="Y21" s="105">
        <v>0</v>
      </c>
      <c r="Z21" s="105">
        <f>SUM(X21:Y21)</f>
        <v>0</v>
      </c>
      <c r="AA21" s="104">
        <v>0</v>
      </c>
      <c r="AB21" s="105">
        <v>0</v>
      </c>
      <c r="AC21" s="105">
        <v>0</v>
      </c>
      <c r="AD21" s="105">
        <v>0</v>
      </c>
      <c r="AE21" s="105">
        <v>0</v>
      </c>
      <c r="AF21" s="105">
        <v>0</v>
      </c>
      <c r="AG21" s="106">
        <f t="shared" si="9"/>
        <v>0</v>
      </c>
      <c r="AH21" s="104"/>
      <c r="AI21" s="105"/>
      <c r="AJ21" s="105"/>
      <c r="AK21" s="105"/>
      <c r="AL21" s="105"/>
      <c r="AM21" s="105"/>
      <c r="AN21" s="106">
        <f t="shared" si="10"/>
        <v>0</v>
      </c>
      <c r="AO21" s="107">
        <f t="shared" si="11"/>
        <v>19</v>
      </c>
      <c r="AP21" s="108">
        <f t="shared" si="12"/>
        <v>0</v>
      </c>
      <c r="AQ21" s="97">
        <v>16</v>
      </c>
      <c r="AR21" s="109">
        <f t="shared" si="13"/>
        <v>1</v>
      </c>
    </row>
    <row r="22" spans="1:44" hidden="1" x14ac:dyDescent="0.35">
      <c r="A22" s="31" t="s">
        <v>28</v>
      </c>
      <c r="B22" s="97" t="s">
        <v>2279</v>
      </c>
      <c r="C22" s="97" t="s">
        <v>2273</v>
      </c>
      <c r="D22" s="98">
        <f t="shared" si="1"/>
        <v>59</v>
      </c>
      <c r="E22" s="98">
        <f t="shared" si="2"/>
        <v>0</v>
      </c>
      <c r="F22" s="98">
        <f t="shared" si="3"/>
        <v>59</v>
      </c>
      <c r="G22" s="99">
        <f t="shared" si="0"/>
        <v>34</v>
      </c>
      <c r="H22" s="100">
        <v>34</v>
      </c>
      <c r="I22" s="101">
        <v>0</v>
      </c>
      <c r="J22" s="102">
        <f t="shared" si="4"/>
        <v>0</v>
      </c>
      <c r="K22" s="100">
        <v>0</v>
      </c>
      <c r="L22" s="111">
        <v>0</v>
      </c>
      <c r="M22" s="101">
        <f t="shared" si="5"/>
        <v>0</v>
      </c>
      <c r="N22" s="100">
        <v>0</v>
      </c>
      <c r="O22" s="100">
        <v>0</v>
      </c>
      <c r="P22" s="103">
        <f t="shared" si="6"/>
        <v>0</v>
      </c>
      <c r="Q22" s="104">
        <v>0</v>
      </c>
      <c r="R22" s="104">
        <v>0</v>
      </c>
      <c r="S22" s="104">
        <v>0</v>
      </c>
      <c r="T22" s="104">
        <v>0</v>
      </c>
      <c r="U22" s="104">
        <v>0</v>
      </c>
      <c r="V22" s="104">
        <v>0</v>
      </c>
      <c r="W22" s="106">
        <f t="shared" si="7"/>
        <v>0</v>
      </c>
      <c r="X22" s="110">
        <v>0</v>
      </c>
      <c r="Y22" s="105">
        <v>25</v>
      </c>
      <c r="Z22" s="105">
        <f t="shared" si="8"/>
        <v>25</v>
      </c>
      <c r="AA22" s="104">
        <v>0</v>
      </c>
      <c r="AB22" s="105">
        <v>0</v>
      </c>
      <c r="AC22" s="105">
        <v>0</v>
      </c>
      <c r="AD22" s="105">
        <v>0</v>
      </c>
      <c r="AE22" s="105">
        <v>0</v>
      </c>
      <c r="AF22" s="105">
        <v>0</v>
      </c>
      <c r="AG22" s="106">
        <f t="shared" si="9"/>
        <v>0</v>
      </c>
      <c r="AH22" s="104"/>
      <c r="AI22" s="105"/>
      <c r="AJ22" s="105"/>
      <c r="AK22" s="105"/>
      <c r="AL22" s="105"/>
      <c r="AM22" s="105"/>
      <c r="AN22" s="106">
        <f t="shared" si="10"/>
        <v>0</v>
      </c>
      <c r="AO22" s="107">
        <f t="shared" si="11"/>
        <v>34</v>
      </c>
      <c r="AP22" s="108">
        <f t="shared" si="12"/>
        <v>0</v>
      </c>
      <c r="AQ22" s="97">
        <v>36</v>
      </c>
      <c r="AR22" s="109">
        <f t="shared" si="13"/>
        <v>0.94444444444444442</v>
      </c>
    </row>
    <row r="23" spans="1:44" hidden="1" x14ac:dyDescent="0.35">
      <c r="A23" s="31" t="s">
        <v>29</v>
      </c>
      <c r="B23" s="97" t="s">
        <v>2280</v>
      </c>
      <c r="C23" s="97" t="s">
        <v>2273</v>
      </c>
      <c r="D23" s="98">
        <f t="shared" si="1"/>
        <v>10</v>
      </c>
      <c r="E23" s="98">
        <f t="shared" si="2"/>
        <v>0</v>
      </c>
      <c r="F23" s="98">
        <f t="shared" si="3"/>
        <v>10</v>
      </c>
      <c r="G23" s="99">
        <f t="shared" si="0"/>
        <v>10</v>
      </c>
      <c r="H23" s="100">
        <v>10</v>
      </c>
      <c r="I23" s="101">
        <v>0</v>
      </c>
      <c r="J23" s="102">
        <f t="shared" si="4"/>
        <v>0</v>
      </c>
      <c r="K23" s="100">
        <v>0</v>
      </c>
      <c r="L23" s="111">
        <v>0</v>
      </c>
      <c r="M23" s="101">
        <f t="shared" si="5"/>
        <v>0</v>
      </c>
      <c r="N23" s="100">
        <v>0</v>
      </c>
      <c r="O23" s="100">
        <v>0</v>
      </c>
      <c r="P23" s="103">
        <f t="shared" si="6"/>
        <v>0</v>
      </c>
      <c r="Q23" s="104">
        <v>0</v>
      </c>
      <c r="R23" s="104">
        <v>0</v>
      </c>
      <c r="S23" s="104">
        <v>0</v>
      </c>
      <c r="T23" s="104">
        <v>0</v>
      </c>
      <c r="U23" s="104">
        <v>0</v>
      </c>
      <c r="V23" s="104">
        <v>0</v>
      </c>
      <c r="W23" s="106">
        <f t="shared" si="7"/>
        <v>0</v>
      </c>
      <c r="X23" s="105">
        <v>0</v>
      </c>
      <c r="Y23" s="105">
        <v>0</v>
      </c>
      <c r="Z23" s="105">
        <f t="shared" si="8"/>
        <v>0</v>
      </c>
      <c r="AA23" s="104">
        <v>0</v>
      </c>
      <c r="AB23" s="105">
        <v>0</v>
      </c>
      <c r="AC23" s="105">
        <v>0</v>
      </c>
      <c r="AD23" s="105">
        <v>0</v>
      </c>
      <c r="AE23" s="105">
        <v>0</v>
      </c>
      <c r="AF23" s="105">
        <v>0</v>
      </c>
      <c r="AG23" s="106">
        <f t="shared" si="9"/>
        <v>0</v>
      </c>
      <c r="AH23" s="104"/>
      <c r="AI23" s="105"/>
      <c r="AJ23" s="105"/>
      <c r="AK23" s="105"/>
      <c r="AL23" s="105"/>
      <c r="AM23" s="105"/>
      <c r="AN23" s="106">
        <f t="shared" si="10"/>
        <v>0</v>
      </c>
      <c r="AO23" s="107">
        <f t="shared" si="11"/>
        <v>10</v>
      </c>
      <c r="AP23" s="108">
        <f t="shared" si="12"/>
        <v>0</v>
      </c>
      <c r="AQ23" s="97">
        <v>11</v>
      </c>
      <c r="AR23" s="109">
        <f t="shared" si="13"/>
        <v>0.90909090909090906</v>
      </c>
    </row>
    <row r="24" spans="1:44" hidden="1" x14ac:dyDescent="0.35">
      <c r="A24" s="31" t="s">
        <v>30</v>
      </c>
      <c r="B24" s="97" t="s">
        <v>2281</v>
      </c>
      <c r="C24" s="97" t="s">
        <v>2273</v>
      </c>
      <c r="D24" s="98">
        <f t="shared" si="1"/>
        <v>38</v>
      </c>
      <c r="E24" s="98">
        <f t="shared" si="2"/>
        <v>0</v>
      </c>
      <c r="F24" s="98">
        <f t="shared" si="3"/>
        <v>38</v>
      </c>
      <c r="G24" s="99">
        <f t="shared" si="0"/>
        <v>38</v>
      </c>
      <c r="H24" s="100">
        <v>38</v>
      </c>
      <c r="I24" s="101">
        <v>0</v>
      </c>
      <c r="J24" s="102">
        <f t="shared" si="4"/>
        <v>0</v>
      </c>
      <c r="K24" s="100">
        <v>0</v>
      </c>
      <c r="L24" s="111">
        <v>0</v>
      </c>
      <c r="M24" s="101">
        <f t="shared" si="5"/>
        <v>0</v>
      </c>
      <c r="N24" s="100">
        <v>0</v>
      </c>
      <c r="O24" s="100">
        <v>0</v>
      </c>
      <c r="P24" s="103">
        <f t="shared" si="6"/>
        <v>0</v>
      </c>
      <c r="Q24" s="104">
        <v>0</v>
      </c>
      <c r="R24" s="104">
        <v>0</v>
      </c>
      <c r="S24" s="104">
        <v>0</v>
      </c>
      <c r="T24" s="104">
        <v>0</v>
      </c>
      <c r="U24" s="104">
        <v>0</v>
      </c>
      <c r="V24" s="104">
        <v>0</v>
      </c>
      <c r="W24" s="106">
        <f t="shared" si="7"/>
        <v>0</v>
      </c>
      <c r="X24" s="105">
        <v>0</v>
      </c>
      <c r="Y24" s="105">
        <v>0</v>
      </c>
      <c r="Z24" s="105">
        <f t="shared" si="8"/>
        <v>0</v>
      </c>
      <c r="AA24" s="104">
        <v>0</v>
      </c>
      <c r="AB24" s="105">
        <v>0</v>
      </c>
      <c r="AC24" s="105">
        <v>0</v>
      </c>
      <c r="AD24" s="105">
        <v>0</v>
      </c>
      <c r="AE24" s="105">
        <v>0</v>
      </c>
      <c r="AF24" s="105">
        <v>0</v>
      </c>
      <c r="AG24" s="106">
        <f t="shared" si="9"/>
        <v>0</v>
      </c>
      <c r="AH24" s="104"/>
      <c r="AI24" s="105"/>
      <c r="AJ24" s="105"/>
      <c r="AK24" s="105"/>
      <c r="AL24" s="105"/>
      <c r="AM24" s="105"/>
      <c r="AN24" s="106">
        <f t="shared" si="10"/>
        <v>0</v>
      </c>
      <c r="AO24" s="107">
        <f t="shared" si="11"/>
        <v>38</v>
      </c>
      <c r="AP24" s="108">
        <f t="shared" si="12"/>
        <v>0</v>
      </c>
      <c r="AQ24" s="97">
        <v>44</v>
      </c>
      <c r="AR24" s="109">
        <f t="shared" si="13"/>
        <v>0.86363636363636365</v>
      </c>
    </row>
    <row r="25" spans="1:44" hidden="1" x14ac:dyDescent="0.35">
      <c r="A25" s="31" t="s">
        <v>31</v>
      </c>
      <c r="B25" s="97" t="s">
        <v>2282</v>
      </c>
      <c r="C25" s="97" t="s">
        <v>2273</v>
      </c>
      <c r="D25" s="98">
        <f t="shared" si="1"/>
        <v>15</v>
      </c>
      <c r="E25" s="98">
        <f t="shared" si="2"/>
        <v>0</v>
      </c>
      <c r="F25" s="98">
        <f t="shared" si="3"/>
        <v>15</v>
      </c>
      <c r="G25" s="99">
        <f t="shared" si="0"/>
        <v>15</v>
      </c>
      <c r="H25" s="100">
        <v>15</v>
      </c>
      <c r="I25" s="101">
        <v>0</v>
      </c>
      <c r="J25" s="102">
        <f t="shared" si="4"/>
        <v>0</v>
      </c>
      <c r="K25" s="100">
        <v>0</v>
      </c>
      <c r="L25" s="111">
        <v>0</v>
      </c>
      <c r="M25" s="101">
        <f t="shared" si="5"/>
        <v>0</v>
      </c>
      <c r="N25" s="100">
        <v>0</v>
      </c>
      <c r="O25" s="100">
        <v>0</v>
      </c>
      <c r="P25" s="103">
        <f t="shared" si="6"/>
        <v>0</v>
      </c>
      <c r="Q25" s="104">
        <v>0</v>
      </c>
      <c r="R25" s="104">
        <v>0</v>
      </c>
      <c r="S25" s="104">
        <v>0</v>
      </c>
      <c r="T25" s="104">
        <v>0</v>
      </c>
      <c r="U25" s="104">
        <v>0</v>
      </c>
      <c r="V25" s="104">
        <v>0</v>
      </c>
      <c r="W25" s="106">
        <f t="shared" si="7"/>
        <v>0</v>
      </c>
      <c r="X25" s="105">
        <v>0</v>
      </c>
      <c r="Y25" s="105">
        <v>0</v>
      </c>
      <c r="Z25" s="105">
        <f t="shared" si="8"/>
        <v>0</v>
      </c>
      <c r="AA25" s="104">
        <v>0</v>
      </c>
      <c r="AB25" s="105">
        <v>0</v>
      </c>
      <c r="AC25" s="105">
        <v>0</v>
      </c>
      <c r="AD25" s="105">
        <v>0</v>
      </c>
      <c r="AE25" s="105">
        <v>0</v>
      </c>
      <c r="AF25" s="105">
        <v>0</v>
      </c>
      <c r="AG25" s="106">
        <f t="shared" si="9"/>
        <v>0</v>
      </c>
      <c r="AH25" s="104"/>
      <c r="AI25" s="105"/>
      <c r="AJ25" s="105"/>
      <c r="AK25" s="105"/>
      <c r="AL25" s="105"/>
      <c r="AM25" s="105"/>
      <c r="AN25" s="106">
        <f t="shared" si="10"/>
        <v>0</v>
      </c>
      <c r="AO25" s="107">
        <f t="shared" si="11"/>
        <v>15</v>
      </c>
      <c r="AP25" s="108">
        <f t="shared" si="12"/>
        <v>0</v>
      </c>
      <c r="AQ25" s="97">
        <v>16</v>
      </c>
      <c r="AR25" s="109">
        <f t="shared" si="13"/>
        <v>0.9375</v>
      </c>
    </row>
    <row r="26" spans="1:44" hidden="1" x14ac:dyDescent="0.35">
      <c r="A26" s="31" t="s">
        <v>32</v>
      </c>
      <c r="B26" s="97" t="s">
        <v>2283</v>
      </c>
      <c r="C26" s="97" t="s">
        <v>2273</v>
      </c>
      <c r="D26" s="98">
        <f t="shared" si="1"/>
        <v>50</v>
      </c>
      <c r="E26" s="98">
        <f t="shared" si="2"/>
        <v>50</v>
      </c>
      <c r="F26" s="98">
        <f t="shared" si="3"/>
        <v>0</v>
      </c>
      <c r="G26" s="99">
        <f t="shared" si="0"/>
        <v>50</v>
      </c>
      <c r="H26" s="100">
        <v>0</v>
      </c>
      <c r="I26" s="101">
        <v>50</v>
      </c>
      <c r="J26" s="102">
        <f t="shared" si="4"/>
        <v>0</v>
      </c>
      <c r="K26" s="100">
        <v>0</v>
      </c>
      <c r="L26" s="111">
        <v>0</v>
      </c>
      <c r="M26" s="101">
        <f t="shared" si="5"/>
        <v>0</v>
      </c>
      <c r="N26" s="100">
        <v>0</v>
      </c>
      <c r="O26" s="100">
        <v>0</v>
      </c>
      <c r="P26" s="103">
        <f t="shared" si="6"/>
        <v>0</v>
      </c>
      <c r="Q26" s="104">
        <v>0</v>
      </c>
      <c r="R26" s="104">
        <v>0</v>
      </c>
      <c r="S26" s="104">
        <v>0</v>
      </c>
      <c r="T26" s="104">
        <v>0</v>
      </c>
      <c r="U26" s="104">
        <v>0</v>
      </c>
      <c r="V26" s="104">
        <v>0</v>
      </c>
      <c r="W26" s="106">
        <f t="shared" si="7"/>
        <v>0</v>
      </c>
      <c r="X26" s="105">
        <v>0</v>
      </c>
      <c r="Y26" s="105">
        <v>0</v>
      </c>
      <c r="Z26" s="105">
        <f t="shared" si="8"/>
        <v>0</v>
      </c>
      <c r="AA26" s="104">
        <v>0</v>
      </c>
      <c r="AB26" s="105">
        <v>0</v>
      </c>
      <c r="AC26" s="105">
        <v>0</v>
      </c>
      <c r="AD26" s="105">
        <v>0</v>
      </c>
      <c r="AE26" s="105">
        <v>0</v>
      </c>
      <c r="AF26" s="105">
        <v>0</v>
      </c>
      <c r="AG26" s="106">
        <f t="shared" si="9"/>
        <v>0</v>
      </c>
      <c r="AH26" s="104"/>
      <c r="AI26" s="105"/>
      <c r="AJ26" s="105"/>
      <c r="AK26" s="105"/>
      <c r="AL26" s="105"/>
      <c r="AM26" s="105"/>
      <c r="AN26" s="106">
        <f t="shared" si="10"/>
        <v>0</v>
      </c>
      <c r="AO26" s="107">
        <f t="shared" si="11"/>
        <v>0</v>
      </c>
      <c r="AP26" s="108">
        <f t="shared" si="12"/>
        <v>50</v>
      </c>
      <c r="AQ26" s="97">
        <v>56</v>
      </c>
      <c r="AR26" s="109">
        <f t="shared" si="13"/>
        <v>0.8928571428571429</v>
      </c>
    </row>
    <row r="27" spans="1:44" hidden="1" x14ac:dyDescent="0.35">
      <c r="A27" s="31" t="s">
        <v>33</v>
      </c>
      <c r="B27" s="97" t="s">
        <v>2284</v>
      </c>
      <c r="C27" s="97" t="s">
        <v>2273</v>
      </c>
      <c r="D27" s="98">
        <f t="shared" si="1"/>
        <v>42</v>
      </c>
      <c r="E27" s="98">
        <f t="shared" si="2"/>
        <v>28</v>
      </c>
      <c r="F27" s="98">
        <f t="shared" si="3"/>
        <v>14</v>
      </c>
      <c r="G27" s="99">
        <f t="shared" si="0"/>
        <v>42</v>
      </c>
      <c r="H27" s="100">
        <v>14</v>
      </c>
      <c r="I27" s="101">
        <v>28</v>
      </c>
      <c r="J27" s="102">
        <f t="shared" si="4"/>
        <v>0</v>
      </c>
      <c r="K27" s="100">
        <v>0</v>
      </c>
      <c r="L27" s="111">
        <v>0</v>
      </c>
      <c r="M27" s="101">
        <f t="shared" si="5"/>
        <v>0</v>
      </c>
      <c r="N27" s="100">
        <v>0</v>
      </c>
      <c r="O27" s="100">
        <v>0</v>
      </c>
      <c r="P27" s="103">
        <f t="shared" si="6"/>
        <v>0</v>
      </c>
      <c r="Q27" s="104">
        <v>0</v>
      </c>
      <c r="R27" s="104">
        <v>0</v>
      </c>
      <c r="S27" s="104">
        <v>0</v>
      </c>
      <c r="T27" s="104">
        <v>0</v>
      </c>
      <c r="U27" s="104">
        <v>0</v>
      </c>
      <c r="V27" s="104">
        <v>0</v>
      </c>
      <c r="W27" s="106">
        <f t="shared" si="7"/>
        <v>0</v>
      </c>
      <c r="X27" s="105">
        <v>0</v>
      </c>
      <c r="Y27" s="105">
        <v>0</v>
      </c>
      <c r="Z27" s="105">
        <f t="shared" si="8"/>
        <v>0</v>
      </c>
      <c r="AA27" s="104">
        <v>0</v>
      </c>
      <c r="AB27" s="105">
        <v>0</v>
      </c>
      <c r="AC27" s="105">
        <v>0</v>
      </c>
      <c r="AD27" s="105">
        <v>0</v>
      </c>
      <c r="AE27" s="105">
        <v>0</v>
      </c>
      <c r="AF27" s="105">
        <v>0</v>
      </c>
      <c r="AG27" s="106">
        <f t="shared" si="9"/>
        <v>0</v>
      </c>
      <c r="AH27" s="104"/>
      <c r="AI27" s="105"/>
      <c r="AJ27" s="105"/>
      <c r="AK27" s="105"/>
      <c r="AL27" s="105"/>
      <c r="AM27" s="105"/>
      <c r="AN27" s="106">
        <f t="shared" si="10"/>
        <v>0</v>
      </c>
      <c r="AO27" s="107">
        <f t="shared" si="11"/>
        <v>14</v>
      </c>
      <c r="AP27" s="108">
        <f t="shared" si="12"/>
        <v>28</v>
      </c>
      <c r="AQ27" s="97">
        <v>52</v>
      </c>
      <c r="AR27" s="109">
        <f t="shared" si="13"/>
        <v>0.80769230769230771</v>
      </c>
    </row>
    <row r="28" spans="1:44" hidden="1" x14ac:dyDescent="0.35">
      <c r="A28" s="31" t="s">
        <v>34</v>
      </c>
      <c r="B28" s="97" t="s">
        <v>2285</v>
      </c>
      <c r="C28" s="97" t="s">
        <v>2286</v>
      </c>
      <c r="D28" s="98">
        <f t="shared" si="1"/>
        <v>64</v>
      </c>
      <c r="E28" s="98">
        <f t="shared" si="2"/>
        <v>0</v>
      </c>
      <c r="F28" s="98">
        <f t="shared" si="3"/>
        <v>64</v>
      </c>
      <c r="G28" s="99">
        <f t="shared" si="0"/>
        <v>64</v>
      </c>
      <c r="H28" s="100">
        <v>64</v>
      </c>
      <c r="I28" s="101">
        <v>0</v>
      </c>
      <c r="J28" s="102">
        <f t="shared" si="4"/>
        <v>0</v>
      </c>
      <c r="K28" s="100">
        <v>0</v>
      </c>
      <c r="L28" s="111">
        <v>0</v>
      </c>
      <c r="M28" s="101">
        <f t="shared" si="5"/>
        <v>0</v>
      </c>
      <c r="N28" s="100">
        <v>0</v>
      </c>
      <c r="O28" s="100">
        <v>0</v>
      </c>
      <c r="P28" s="103">
        <f t="shared" si="6"/>
        <v>0</v>
      </c>
      <c r="Q28" s="104">
        <v>0</v>
      </c>
      <c r="R28" s="104">
        <v>0</v>
      </c>
      <c r="S28" s="104">
        <v>0</v>
      </c>
      <c r="T28" s="104">
        <v>0</v>
      </c>
      <c r="U28" s="104">
        <v>0</v>
      </c>
      <c r="V28" s="104">
        <v>0</v>
      </c>
      <c r="W28" s="106">
        <f t="shared" si="7"/>
        <v>0</v>
      </c>
      <c r="X28" s="105">
        <v>0</v>
      </c>
      <c r="Y28" s="105">
        <v>0</v>
      </c>
      <c r="Z28" s="105">
        <f t="shared" si="8"/>
        <v>0</v>
      </c>
      <c r="AA28" s="104">
        <v>0</v>
      </c>
      <c r="AB28" s="105">
        <v>0</v>
      </c>
      <c r="AC28" s="105">
        <v>0</v>
      </c>
      <c r="AD28" s="105">
        <v>0</v>
      </c>
      <c r="AE28" s="105">
        <v>0</v>
      </c>
      <c r="AF28" s="105">
        <v>0</v>
      </c>
      <c r="AG28" s="106">
        <f t="shared" si="9"/>
        <v>0</v>
      </c>
      <c r="AH28" s="104"/>
      <c r="AI28" s="105"/>
      <c r="AJ28" s="105"/>
      <c r="AK28" s="105"/>
      <c r="AL28" s="105"/>
      <c r="AM28" s="105"/>
      <c r="AN28" s="106">
        <f t="shared" si="10"/>
        <v>0</v>
      </c>
      <c r="AO28" s="107">
        <f t="shared" si="11"/>
        <v>64</v>
      </c>
      <c r="AP28" s="108">
        <f t="shared" si="12"/>
        <v>0</v>
      </c>
      <c r="AQ28" s="97">
        <v>79</v>
      </c>
      <c r="AR28" s="109">
        <f t="shared" si="13"/>
        <v>0.810126582278481</v>
      </c>
    </row>
    <row r="29" spans="1:44" hidden="1" x14ac:dyDescent="0.35">
      <c r="A29" s="31" t="s">
        <v>35</v>
      </c>
      <c r="B29" s="97" t="s">
        <v>2287</v>
      </c>
      <c r="C29" s="97" t="s">
        <v>2286</v>
      </c>
      <c r="D29" s="98">
        <f t="shared" si="1"/>
        <v>360</v>
      </c>
      <c r="E29" s="98">
        <f t="shared" si="2"/>
        <v>215</v>
      </c>
      <c r="F29" s="98">
        <f t="shared" si="3"/>
        <v>145</v>
      </c>
      <c r="G29" s="99">
        <f t="shared" si="0"/>
        <v>300</v>
      </c>
      <c r="H29" s="100">
        <v>111</v>
      </c>
      <c r="I29" s="101">
        <v>189</v>
      </c>
      <c r="J29" s="102">
        <f t="shared" si="4"/>
        <v>14</v>
      </c>
      <c r="K29" s="100">
        <v>0</v>
      </c>
      <c r="L29" s="111">
        <v>0</v>
      </c>
      <c r="M29" s="101">
        <f t="shared" si="5"/>
        <v>0</v>
      </c>
      <c r="N29" s="100">
        <v>0</v>
      </c>
      <c r="O29" s="100">
        <v>0</v>
      </c>
      <c r="P29" s="103">
        <f t="shared" si="6"/>
        <v>0</v>
      </c>
      <c r="Q29" s="104">
        <v>16</v>
      </c>
      <c r="R29" s="105">
        <v>0</v>
      </c>
      <c r="S29" s="105">
        <v>34</v>
      </c>
      <c r="T29" s="105">
        <v>10</v>
      </c>
      <c r="U29" s="105">
        <v>14</v>
      </c>
      <c r="V29" s="105">
        <v>0</v>
      </c>
      <c r="W29" s="106">
        <f t="shared" si="7"/>
        <v>74</v>
      </c>
      <c r="X29" s="105">
        <v>0</v>
      </c>
      <c r="Y29" s="105">
        <v>0</v>
      </c>
      <c r="Z29" s="105">
        <f t="shared" si="8"/>
        <v>0</v>
      </c>
      <c r="AA29" s="104">
        <v>0</v>
      </c>
      <c r="AB29" s="105">
        <v>0</v>
      </c>
      <c r="AC29" s="105">
        <v>0</v>
      </c>
      <c r="AD29" s="105">
        <v>0</v>
      </c>
      <c r="AE29" s="105">
        <v>0</v>
      </c>
      <c r="AF29" s="105">
        <v>0</v>
      </c>
      <c r="AG29" s="106">
        <f t="shared" si="9"/>
        <v>0</v>
      </c>
      <c r="AH29" s="104"/>
      <c r="AI29" s="105"/>
      <c r="AJ29" s="105"/>
      <c r="AK29" s="105"/>
      <c r="AL29" s="105"/>
      <c r="AM29" s="105"/>
      <c r="AN29" s="106">
        <f t="shared" si="10"/>
        <v>0</v>
      </c>
      <c r="AO29" s="107">
        <f t="shared" si="11"/>
        <v>111</v>
      </c>
      <c r="AP29" s="108">
        <f t="shared" si="12"/>
        <v>199</v>
      </c>
      <c r="AQ29" s="97">
        <v>414</v>
      </c>
      <c r="AR29" s="109">
        <f t="shared" si="13"/>
        <v>0.74879227053140096</v>
      </c>
    </row>
    <row r="30" spans="1:44" hidden="1" x14ac:dyDescent="0.35">
      <c r="A30" s="31" t="s">
        <v>36</v>
      </c>
      <c r="B30" s="97" t="s">
        <v>2288</v>
      </c>
      <c r="C30" s="97" t="s">
        <v>2286</v>
      </c>
      <c r="D30" s="98">
        <f t="shared" si="1"/>
        <v>24</v>
      </c>
      <c r="E30" s="98">
        <f t="shared" si="2"/>
        <v>24</v>
      </c>
      <c r="F30" s="98">
        <f t="shared" si="3"/>
        <v>0</v>
      </c>
      <c r="G30" s="99">
        <f t="shared" si="0"/>
        <v>24</v>
      </c>
      <c r="H30" s="100">
        <v>0</v>
      </c>
      <c r="I30" s="101">
        <v>24</v>
      </c>
      <c r="J30" s="102">
        <f t="shared" si="4"/>
        <v>0</v>
      </c>
      <c r="K30" s="100">
        <v>0</v>
      </c>
      <c r="L30" s="111">
        <v>0</v>
      </c>
      <c r="M30" s="101">
        <f t="shared" si="5"/>
        <v>0</v>
      </c>
      <c r="N30" s="100">
        <v>0</v>
      </c>
      <c r="O30" s="100">
        <v>0</v>
      </c>
      <c r="P30" s="103">
        <f t="shared" si="6"/>
        <v>0</v>
      </c>
      <c r="Q30" s="104">
        <v>0</v>
      </c>
      <c r="R30" s="104">
        <v>0</v>
      </c>
      <c r="S30" s="104">
        <v>0</v>
      </c>
      <c r="T30" s="104">
        <v>0</v>
      </c>
      <c r="U30" s="104">
        <v>0</v>
      </c>
      <c r="V30" s="104">
        <v>0</v>
      </c>
      <c r="W30" s="106">
        <f t="shared" si="7"/>
        <v>0</v>
      </c>
      <c r="X30" s="105">
        <v>0</v>
      </c>
      <c r="Y30" s="105">
        <v>0</v>
      </c>
      <c r="Z30" s="105">
        <f t="shared" si="8"/>
        <v>0</v>
      </c>
      <c r="AA30" s="104">
        <v>0</v>
      </c>
      <c r="AB30" s="105">
        <v>0</v>
      </c>
      <c r="AC30" s="105">
        <v>0</v>
      </c>
      <c r="AD30" s="105">
        <v>0</v>
      </c>
      <c r="AE30" s="105">
        <v>0</v>
      </c>
      <c r="AF30" s="105">
        <v>0</v>
      </c>
      <c r="AG30" s="106">
        <f t="shared" si="9"/>
        <v>0</v>
      </c>
      <c r="AH30" s="104"/>
      <c r="AI30" s="105"/>
      <c r="AJ30" s="105"/>
      <c r="AK30" s="105"/>
      <c r="AL30" s="105"/>
      <c r="AM30" s="105"/>
      <c r="AN30" s="106">
        <f t="shared" si="10"/>
        <v>0</v>
      </c>
      <c r="AO30" s="107">
        <f t="shared" si="11"/>
        <v>0</v>
      </c>
      <c r="AP30" s="108">
        <f t="shared" si="12"/>
        <v>24</v>
      </c>
      <c r="AQ30" s="97">
        <v>40</v>
      </c>
      <c r="AR30" s="109">
        <f t="shared" si="13"/>
        <v>0.6</v>
      </c>
    </row>
    <row r="31" spans="1:44" hidden="1" x14ac:dyDescent="0.35">
      <c r="A31" s="31" t="s">
        <v>37</v>
      </c>
      <c r="B31" s="97" t="s">
        <v>2289</v>
      </c>
      <c r="C31" s="97" t="s">
        <v>2286</v>
      </c>
      <c r="D31" s="98">
        <f t="shared" si="1"/>
        <v>0</v>
      </c>
      <c r="E31" s="98">
        <f t="shared" si="2"/>
        <v>0</v>
      </c>
      <c r="F31" s="98">
        <f t="shared" si="3"/>
        <v>0</v>
      </c>
      <c r="G31" s="99">
        <f t="shared" si="0"/>
        <v>0</v>
      </c>
      <c r="H31" s="100">
        <v>0</v>
      </c>
      <c r="I31" s="101">
        <v>0</v>
      </c>
      <c r="J31" s="102">
        <f t="shared" si="4"/>
        <v>0</v>
      </c>
      <c r="K31" s="100">
        <v>0</v>
      </c>
      <c r="L31" s="111">
        <v>0</v>
      </c>
      <c r="M31" s="101">
        <f t="shared" si="5"/>
        <v>0</v>
      </c>
      <c r="N31" s="100">
        <v>0</v>
      </c>
      <c r="O31" s="100">
        <v>0</v>
      </c>
      <c r="P31" s="103">
        <f t="shared" si="6"/>
        <v>0</v>
      </c>
      <c r="Q31" s="104">
        <v>0</v>
      </c>
      <c r="R31" s="104">
        <v>0</v>
      </c>
      <c r="S31" s="104">
        <v>0</v>
      </c>
      <c r="T31" s="104">
        <v>0</v>
      </c>
      <c r="U31" s="104">
        <v>0</v>
      </c>
      <c r="V31" s="104">
        <v>0</v>
      </c>
      <c r="W31" s="106">
        <f t="shared" si="7"/>
        <v>0</v>
      </c>
      <c r="X31" s="105">
        <v>0</v>
      </c>
      <c r="Y31" s="105">
        <v>0</v>
      </c>
      <c r="Z31" s="105">
        <f t="shared" si="8"/>
        <v>0</v>
      </c>
      <c r="AA31" s="104">
        <v>0</v>
      </c>
      <c r="AB31" s="105">
        <v>0</v>
      </c>
      <c r="AC31" s="105">
        <v>0</v>
      </c>
      <c r="AD31" s="105">
        <v>0</v>
      </c>
      <c r="AE31" s="105">
        <v>0</v>
      </c>
      <c r="AF31" s="105">
        <v>0</v>
      </c>
      <c r="AG31" s="106">
        <f t="shared" si="9"/>
        <v>0</v>
      </c>
      <c r="AH31" s="104"/>
      <c r="AI31" s="105"/>
      <c r="AJ31" s="105"/>
      <c r="AK31" s="105"/>
      <c r="AL31" s="105"/>
      <c r="AM31" s="105"/>
      <c r="AN31" s="106">
        <f t="shared" si="10"/>
        <v>0</v>
      </c>
      <c r="AO31" s="107">
        <f t="shared" si="11"/>
        <v>0</v>
      </c>
      <c r="AP31" s="108">
        <f t="shared" si="12"/>
        <v>0</v>
      </c>
      <c r="AQ31" s="97">
        <v>99</v>
      </c>
      <c r="AR31" s="109">
        <f t="shared" si="13"/>
        <v>0</v>
      </c>
    </row>
    <row r="32" spans="1:44" hidden="1" x14ac:dyDescent="0.35">
      <c r="A32" s="31" t="s">
        <v>38</v>
      </c>
      <c r="B32" s="97" t="s">
        <v>2290</v>
      </c>
      <c r="C32" s="97" t="s">
        <v>2286</v>
      </c>
      <c r="D32" s="98">
        <f t="shared" si="1"/>
        <v>96</v>
      </c>
      <c r="E32" s="98">
        <f t="shared" si="2"/>
        <v>0</v>
      </c>
      <c r="F32" s="98">
        <f t="shared" si="3"/>
        <v>96</v>
      </c>
      <c r="G32" s="99">
        <f t="shared" si="0"/>
        <v>96</v>
      </c>
      <c r="H32" s="100">
        <v>96</v>
      </c>
      <c r="I32" s="101">
        <v>0</v>
      </c>
      <c r="J32" s="102">
        <f t="shared" si="4"/>
        <v>0</v>
      </c>
      <c r="K32" s="100">
        <v>0</v>
      </c>
      <c r="L32" s="111">
        <v>0</v>
      </c>
      <c r="M32" s="101">
        <f t="shared" si="5"/>
        <v>0</v>
      </c>
      <c r="N32" s="100">
        <v>0</v>
      </c>
      <c r="O32" s="100">
        <v>0</v>
      </c>
      <c r="P32" s="103">
        <f t="shared" si="6"/>
        <v>0</v>
      </c>
      <c r="Q32" s="104">
        <v>0</v>
      </c>
      <c r="R32" s="104">
        <v>0</v>
      </c>
      <c r="S32" s="104">
        <v>0</v>
      </c>
      <c r="T32" s="104">
        <v>0</v>
      </c>
      <c r="U32" s="104">
        <v>0</v>
      </c>
      <c r="V32" s="104">
        <v>0</v>
      </c>
      <c r="W32" s="106">
        <f t="shared" si="7"/>
        <v>0</v>
      </c>
      <c r="X32" s="105">
        <v>0</v>
      </c>
      <c r="Y32" s="105">
        <v>0</v>
      </c>
      <c r="Z32" s="105">
        <f t="shared" si="8"/>
        <v>0</v>
      </c>
      <c r="AA32" s="104">
        <v>0</v>
      </c>
      <c r="AB32" s="105">
        <v>0</v>
      </c>
      <c r="AC32" s="105">
        <v>0</v>
      </c>
      <c r="AD32" s="105">
        <v>0</v>
      </c>
      <c r="AE32" s="105">
        <v>0</v>
      </c>
      <c r="AF32" s="105">
        <v>0</v>
      </c>
      <c r="AG32" s="106">
        <f t="shared" si="9"/>
        <v>0</v>
      </c>
      <c r="AH32" s="104"/>
      <c r="AI32" s="105"/>
      <c r="AJ32" s="105"/>
      <c r="AK32" s="105"/>
      <c r="AL32" s="105"/>
      <c r="AM32" s="105"/>
      <c r="AN32" s="106">
        <f t="shared" si="10"/>
        <v>0</v>
      </c>
      <c r="AO32" s="107">
        <f t="shared" si="11"/>
        <v>96</v>
      </c>
      <c r="AP32" s="108">
        <f t="shared" si="12"/>
        <v>0</v>
      </c>
      <c r="AQ32" s="97">
        <v>119</v>
      </c>
      <c r="AR32" s="109">
        <f t="shared" si="13"/>
        <v>0.80672268907563027</v>
      </c>
    </row>
    <row r="33" spans="1:44" hidden="1" x14ac:dyDescent="0.35">
      <c r="A33" s="31" t="s">
        <v>39</v>
      </c>
      <c r="B33" s="97" t="s">
        <v>2291</v>
      </c>
      <c r="C33" s="97" t="s">
        <v>2286</v>
      </c>
      <c r="D33" s="98">
        <f t="shared" si="1"/>
        <v>64</v>
      </c>
      <c r="E33" s="98">
        <f t="shared" si="2"/>
        <v>0</v>
      </c>
      <c r="F33" s="98">
        <f t="shared" si="3"/>
        <v>64</v>
      </c>
      <c r="G33" s="99">
        <f t="shared" si="0"/>
        <v>64</v>
      </c>
      <c r="H33" s="100">
        <v>64</v>
      </c>
      <c r="I33" s="101">
        <v>0</v>
      </c>
      <c r="J33" s="102">
        <f t="shared" si="4"/>
        <v>0</v>
      </c>
      <c r="K33" s="100">
        <v>0</v>
      </c>
      <c r="L33" s="111">
        <v>0</v>
      </c>
      <c r="M33" s="101">
        <f t="shared" si="5"/>
        <v>0</v>
      </c>
      <c r="N33" s="100">
        <v>0</v>
      </c>
      <c r="O33" s="100">
        <v>0</v>
      </c>
      <c r="P33" s="103">
        <f t="shared" si="6"/>
        <v>0</v>
      </c>
      <c r="Q33" s="104">
        <v>0</v>
      </c>
      <c r="R33" s="104">
        <v>0</v>
      </c>
      <c r="S33" s="104">
        <v>0</v>
      </c>
      <c r="T33" s="104">
        <v>0</v>
      </c>
      <c r="U33" s="104">
        <v>0</v>
      </c>
      <c r="V33" s="104">
        <v>0</v>
      </c>
      <c r="W33" s="106">
        <f t="shared" si="7"/>
        <v>0</v>
      </c>
      <c r="X33" s="105">
        <v>0</v>
      </c>
      <c r="Y33" s="105">
        <v>0</v>
      </c>
      <c r="Z33" s="105">
        <f t="shared" si="8"/>
        <v>0</v>
      </c>
      <c r="AA33" s="104">
        <v>0</v>
      </c>
      <c r="AB33" s="105">
        <v>0</v>
      </c>
      <c r="AC33" s="105">
        <v>0</v>
      </c>
      <c r="AD33" s="105">
        <v>0</v>
      </c>
      <c r="AE33" s="105">
        <v>0</v>
      </c>
      <c r="AF33" s="105">
        <v>0</v>
      </c>
      <c r="AG33" s="106">
        <f t="shared" si="9"/>
        <v>0</v>
      </c>
      <c r="AH33" s="104"/>
      <c r="AI33" s="105"/>
      <c r="AJ33" s="105"/>
      <c r="AK33" s="105"/>
      <c r="AL33" s="105"/>
      <c r="AM33" s="105"/>
      <c r="AN33" s="106">
        <f t="shared" si="10"/>
        <v>0</v>
      </c>
      <c r="AO33" s="107">
        <f t="shared" si="11"/>
        <v>64</v>
      </c>
      <c r="AP33" s="108">
        <f t="shared" si="12"/>
        <v>0</v>
      </c>
      <c r="AQ33" s="97">
        <v>209</v>
      </c>
      <c r="AR33" s="109">
        <f t="shared" si="13"/>
        <v>0.30622009569377989</v>
      </c>
    </row>
    <row r="34" spans="1:44" hidden="1" x14ac:dyDescent="0.35">
      <c r="A34" s="31" t="s">
        <v>40</v>
      </c>
      <c r="B34" s="97" t="s">
        <v>2292</v>
      </c>
      <c r="C34" s="97" t="s">
        <v>2286</v>
      </c>
      <c r="D34" s="98">
        <f t="shared" si="1"/>
        <v>20</v>
      </c>
      <c r="E34" s="98">
        <f t="shared" si="2"/>
        <v>0</v>
      </c>
      <c r="F34" s="98">
        <f t="shared" si="3"/>
        <v>20</v>
      </c>
      <c r="G34" s="99">
        <f t="shared" si="0"/>
        <v>20</v>
      </c>
      <c r="H34" s="100">
        <v>20</v>
      </c>
      <c r="I34" s="101">
        <v>0</v>
      </c>
      <c r="J34" s="102">
        <f t="shared" si="4"/>
        <v>0</v>
      </c>
      <c r="K34" s="100">
        <v>0</v>
      </c>
      <c r="L34" s="111">
        <v>0</v>
      </c>
      <c r="M34" s="101">
        <f t="shared" si="5"/>
        <v>0</v>
      </c>
      <c r="N34" s="100">
        <v>0</v>
      </c>
      <c r="O34" s="100">
        <v>0</v>
      </c>
      <c r="P34" s="103">
        <f t="shared" si="6"/>
        <v>0</v>
      </c>
      <c r="Q34" s="104">
        <v>0</v>
      </c>
      <c r="R34" s="104">
        <v>0</v>
      </c>
      <c r="S34" s="104">
        <v>0</v>
      </c>
      <c r="T34" s="104">
        <v>0</v>
      </c>
      <c r="U34" s="104">
        <v>0</v>
      </c>
      <c r="V34" s="104">
        <v>0</v>
      </c>
      <c r="W34" s="106">
        <f t="shared" si="7"/>
        <v>0</v>
      </c>
      <c r="X34" s="105">
        <v>0</v>
      </c>
      <c r="Y34" s="105">
        <v>0</v>
      </c>
      <c r="Z34" s="105">
        <f t="shared" si="8"/>
        <v>0</v>
      </c>
      <c r="AA34" s="104">
        <v>0</v>
      </c>
      <c r="AB34" s="105">
        <v>0</v>
      </c>
      <c r="AC34" s="105">
        <v>0</v>
      </c>
      <c r="AD34" s="105">
        <v>0</v>
      </c>
      <c r="AE34" s="105">
        <v>0</v>
      </c>
      <c r="AF34" s="105">
        <v>0</v>
      </c>
      <c r="AG34" s="106">
        <f t="shared" si="9"/>
        <v>0</v>
      </c>
      <c r="AH34" s="104"/>
      <c r="AI34" s="105"/>
      <c r="AJ34" s="105"/>
      <c r="AK34" s="105"/>
      <c r="AL34" s="105"/>
      <c r="AM34" s="105"/>
      <c r="AN34" s="106">
        <f t="shared" si="10"/>
        <v>0</v>
      </c>
      <c r="AO34" s="107">
        <f t="shared" si="11"/>
        <v>20</v>
      </c>
      <c r="AP34" s="108">
        <f t="shared" si="12"/>
        <v>0</v>
      </c>
      <c r="AQ34" s="97">
        <v>22</v>
      </c>
      <c r="AR34" s="109">
        <f t="shared" si="13"/>
        <v>0.90909090909090906</v>
      </c>
    </row>
    <row r="35" spans="1:44" hidden="1" x14ac:dyDescent="0.35">
      <c r="A35" s="31" t="s">
        <v>41</v>
      </c>
      <c r="B35" s="97" t="s">
        <v>2293</v>
      </c>
      <c r="C35" s="97" t="s">
        <v>2286</v>
      </c>
      <c r="D35" s="98">
        <f t="shared" si="1"/>
        <v>162</v>
      </c>
      <c r="E35" s="98">
        <f t="shared" si="2"/>
        <v>117</v>
      </c>
      <c r="F35" s="98">
        <f t="shared" si="3"/>
        <v>45</v>
      </c>
      <c r="G35" s="99">
        <f t="shared" si="0"/>
        <v>101</v>
      </c>
      <c r="H35" s="100">
        <v>0</v>
      </c>
      <c r="I35" s="101">
        <v>101</v>
      </c>
      <c r="J35" s="102">
        <f t="shared" si="4"/>
        <v>70</v>
      </c>
      <c r="K35" s="100">
        <v>16</v>
      </c>
      <c r="L35" s="111">
        <v>70</v>
      </c>
      <c r="M35" s="101">
        <f t="shared" si="5"/>
        <v>86</v>
      </c>
      <c r="N35" s="100">
        <v>0</v>
      </c>
      <c r="O35" s="100">
        <v>0</v>
      </c>
      <c r="P35" s="103">
        <f t="shared" si="6"/>
        <v>0</v>
      </c>
      <c r="Q35" s="104">
        <v>0</v>
      </c>
      <c r="R35" s="104">
        <v>0</v>
      </c>
      <c r="S35" s="104">
        <v>0</v>
      </c>
      <c r="T35" s="104">
        <v>0</v>
      </c>
      <c r="U35" s="104">
        <v>0</v>
      </c>
      <c r="V35" s="104">
        <v>0</v>
      </c>
      <c r="W35" s="106">
        <f t="shared" si="7"/>
        <v>0</v>
      </c>
      <c r="X35" s="110">
        <v>0</v>
      </c>
      <c r="Y35" s="105">
        <v>45</v>
      </c>
      <c r="Z35" s="105">
        <f t="shared" si="8"/>
        <v>45</v>
      </c>
      <c r="AA35" s="104">
        <v>0</v>
      </c>
      <c r="AB35" s="105">
        <v>0</v>
      </c>
      <c r="AC35" s="105">
        <v>0</v>
      </c>
      <c r="AD35" s="105">
        <v>0</v>
      </c>
      <c r="AE35" s="105">
        <v>0</v>
      </c>
      <c r="AF35" s="105">
        <v>0</v>
      </c>
      <c r="AG35" s="106">
        <f t="shared" si="9"/>
        <v>0</v>
      </c>
      <c r="AH35" s="104"/>
      <c r="AI35" s="105"/>
      <c r="AJ35" s="105"/>
      <c r="AK35" s="105"/>
      <c r="AL35" s="105"/>
      <c r="AM35" s="105"/>
      <c r="AN35" s="106">
        <f t="shared" si="10"/>
        <v>0</v>
      </c>
      <c r="AO35" s="107">
        <f t="shared" si="11"/>
        <v>0</v>
      </c>
      <c r="AP35" s="108">
        <f t="shared" si="12"/>
        <v>117</v>
      </c>
      <c r="AQ35" s="97">
        <v>86</v>
      </c>
      <c r="AR35" s="109">
        <f t="shared" si="13"/>
        <v>1</v>
      </c>
    </row>
    <row r="36" spans="1:44" hidden="1" x14ac:dyDescent="0.35">
      <c r="A36" s="31" t="s">
        <v>42</v>
      </c>
      <c r="B36" s="97" t="s">
        <v>2294</v>
      </c>
      <c r="C36" s="97" t="s">
        <v>2286</v>
      </c>
      <c r="D36" s="98">
        <f t="shared" si="1"/>
        <v>149</v>
      </c>
      <c r="E36" s="98">
        <f t="shared" si="2"/>
        <v>0</v>
      </c>
      <c r="F36" s="98">
        <f t="shared" si="3"/>
        <v>149</v>
      </c>
      <c r="G36" s="99">
        <f t="shared" si="0"/>
        <v>149</v>
      </c>
      <c r="H36" s="100">
        <v>149</v>
      </c>
      <c r="I36" s="101">
        <v>0</v>
      </c>
      <c r="J36" s="102">
        <f t="shared" si="4"/>
        <v>0</v>
      </c>
      <c r="K36" s="100">
        <v>0</v>
      </c>
      <c r="L36" s="111">
        <v>0</v>
      </c>
      <c r="M36" s="101">
        <f t="shared" si="5"/>
        <v>0</v>
      </c>
      <c r="N36" s="100">
        <v>0</v>
      </c>
      <c r="O36" s="100">
        <v>0</v>
      </c>
      <c r="P36" s="103">
        <f t="shared" si="6"/>
        <v>0</v>
      </c>
      <c r="Q36" s="104">
        <v>0</v>
      </c>
      <c r="R36" s="104">
        <v>0</v>
      </c>
      <c r="S36" s="104">
        <v>0</v>
      </c>
      <c r="T36" s="104">
        <v>0</v>
      </c>
      <c r="U36" s="104">
        <v>0</v>
      </c>
      <c r="V36" s="104">
        <v>0</v>
      </c>
      <c r="W36" s="106">
        <f t="shared" si="7"/>
        <v>0</v>
      </c>
      <c r="X36" s="105">
        <v>0</v>
      </c>
      <c r="Y36" s="105">
        <v>0</v>
      </c>
      <c r="Z36" s="105">
        <f t="shared" si="8"/>
        <v>0</v>
      </c>
      <c r="AA36" s="104">
        <v>0</v>
      </c>
      <c r="AB36" s="105">
        <v>0</v>
      </c>
      <c r="AC36" s="105">
        <v>0</v>
      </c>
      <c r="AD36" s="105">
        <v>0</v>
      </c>
      <c r="AE36" s="105">
        <v>0</v>
      </c>
      <c r="AF36" s="105">
        <v>0</v>
      </c>
      <c r="AG36" s="106">
        <f t="shared" si="9"/>
        <v>0</v>
      </c>
      <c r="AH36" s="104"/>
      <c r="AI36" s="105"/>
      <c r="AJ36" s="105"/>
      <c r="AK36" s="105"/>
      <c r="AL36" s="105"/>
      <c r="AM36" s="105"/>
      <c r="AN36" s="106">
        <f t="shared" si="10"/>
        <v>0</v>
      </c>
      <c r="AO36" s="107">
        <f t="shared" si="11"/>
        <v>149</v>
      </c>
      <c r="AP36" s="108">
        <f t="shared" si="12"/>
        <v>0</v>
      </c>
      <c r="AQ36" s="97">
        <v>238</v>
      </c>
      <c r="AR36" s="109">
        <f t="shared" si="13"/>
        <v>0.62605042016806722</v>
      </c>
    </row>
    <row r="37" spans="1:44" hidden="1" x14ac:dyDescent="0.35">
      <c r="A37" s="31" t="s">
        <v>43</v>
      </c>
      <c r="B37" s="97" t="s">
        <v>2295</v>
      </c>
      <c r="C37" s="97" t="s">
        <v>2286</v>
      </c>
      <c r="D37" s="98">
        <f t="shared" si="1"/>
        <v>92</v>
      </c>
      <c r="E37" s="98">
        <f t="shared" si="2"/>
        <v>66</v>
      </c>
      <c r="F37" s="98">
        <f t="shared" si="3"/>
        <v>26</v>
      </c>
      <c r="G37" s="99">
        <f t="shared" si="0"/>
        <v>92</v>
      </c>
      <c r="H37" s="100">
        <v>26</v>
      </c>
      <c r="I37" s="101">
        <v>66</v>
      </c>
      <c r="J37" s="102">
        <f t="shared" si="4"/>
        <v>0</v>
      </c>
      <c r="K37" s="100">
        <v>0</v>
      </c>
      <c r="L37" s="111">
        <v>0</v>
      </c>
      <c r="M37" s="101">
        <f t="shared" si="5"/>
        <v>0</v>
      </c>
      <c r="N37" s="100">
        <v>0</v>
      </c>
      <c r="O37" s="100">
        <v>0</v>
      </c>
      <c r="P37" s="103">
        <f t="shared" si="6"/>
        <v>0</v>
      </c>
      <c r="Q37" s="104">
        <v>0</v>
      </c>
      <c r="R37" s="104">
        <v>0</v>
      </c>
      <c r="S37" s="104">
        <v>0</v>
      </c>
      <c r="T37" s="104">
        <v>0</v>
      </c>
      <c r="U37" s="104">
        <v>0</v>
      </c>
      <c r="V37" s="104">
        <v>0</v>
      </c>
      <c r="W37" s="106">
        <f t="shared" si="7"/>
        <v>0</v>
      </c>
      <c r="X37" s="105">
        <v>0</v>
      </c>
      <c r="Y37" s="105">
        <v>0</v>
      </c>
      <c r="Z37" s="105">
        <f t="shared" si="8"/>
        <v>0</v>
      </c>
      <c r="AA37" s="104">
        <v>0</v>
      </c>
      <c r="AB37" s="105">
        <v>0</v>
      </c>
      <c r="AC37" s="105">
        <v>0</v>
      </c>
      <c r="AD37" s="105">
        <v>0</v>
      </c>
      <c r="AE37" s="105">
        <v>0</v>
      </c>
      <c r="AF37" s="105">
        <v>0</v>
      </c>
      <c r="AG37" s="106">
        <f t="shared" si="9"/>
        <v>0</v>
      </c>
      <c r="AH37" s="104"/>
      <c r="AI37" s="105"/>
      <c r="AJ37" s="105"/>
      <c r="AK37" s="105"/>
      <c r="AL37" s="105"/>
      <c r="AM37" s="105"/>
      <c r="AN37" s="106">
        <f t="shared" si="10"/>
        <v>0</v>
      </c>
      <c r="AO37" s="107">
        <f t="shared" si="11"/>
        <v>26</v>
      </c>
      <c r="AP37" s="108">
        <f t="shared" si="12"/>
        <v>66</v>
      </c>
      <c r="AQ37" s="97">
        <v>167</v>
      </c>
      <c r="AR37" s="109">
        <f t="shared" si="13"/>
        <v>0.55089820359281438</v>
      </c>
    </row>
    <row r="38" spans="1:44" hidden="1" x14ac:dyDescent="0.35">
      <c r="A38" s="31" t="s">
        <v>44</v>
      </c>
      <c r="B38" s="97" t="s">
        <v>2296</v>
      </c>
      <c r="C38" s="97" t="s">
        <v>2286</v>
      </c>
      <c r="D38" s="98">
        <f t="shared" si="1"/>
        <v>99</v>
      </c>
      <c r="E38" s="98">
        <f t="shared" si="2"/>
        <v>0</v>
      </c>
      <c r="F38" s="98">
        <f t="shared" si="3"/>
        <v>99</v>
      </c>
      <c r="G38" s="99">
        <f t="shared" si="0"/>
        <v>99</v>
      </c>
      <c r="H38" s="100">
        <v>99</v>
      </c>
      <c r="I38" s="101">
        <v>0</v>
      </c>
      <c r="J38" s="102">
        <f t="shared" si="4"/>
        <v>0</v>
      </c>
      <c r="K38" s="100">
        <v>0</v>
      </c>
      <c r="L38" s="111">
        <v>0</v>
      </c>
      <c r="M38" s="101">
        <f t="shared" si="5"/>
        <v>0</v>
      </c>
      <c r="N38" s="100">
        <v>0</v>
      </c>
      <c r="O38" s="100">
        <v>0</v>
      </c>
      <c r="P38" s="103">
        <f t="shared" si="6"/>
        <v>0</v>
      </c>
      <c r="Q38" s="104">
        <v>0</v>
      </c>
      <c r="R38" s="104">
        <v>0</v>
      </c>
      <c r="S38" s="104">
        <v>0</v>
      </c>
      <c r="T38" s="104">
        <v>0</v>
      </c>
      <c r="U38" s="104">
        <v>0</v>
      </c>
      <c r="V38" s="104">
        <v>0</v>
      </c>
      <c r="W38" s="106">
        <f t="shared" si="7"/>
        <v>0</v>
      </c>
      <c r="X38" s="105">
        <v>0</v>
      </c>
      <c r="Y38" s="105">
        <v>0</v>
      </c>
      <c r="Z38" s="105">
        <f t="shared" si="8"/>
        <v>0</v>
      </c>
      <c r="AA38" s="104">
        <v>0</v>
      </c>
      <c r="AB38" s="105">
        <v>0</v>
      </c>
      <c r="AC38" s="105">
        <v>0</v>
      </c>
      <c r="AD38" s="105">
        <v>0</v>
      </c>
      <c r="AE38" s="105">
        <v>0</v>
      </c>
      <c r="AF38" s="105">
        <v>0</v>
      </c>
      <c r="AG38" s="106">
        <f t="shared" si="9"/>
        <v>0</v>
      </c>
      <c r="AH38" s="104"/>
      <c r="AI38" s="105"/>
      <c r="AJ38" s="105"/>
      <c r="AK38" s="105"/>
      <c r="AL38" s="105"/>
      <c r="AM38" s="105"/>
      <c r="AN38" s="106">
        <f t="shared" si="10"/>
        <v>0</v>
      </c>
      <c r="AO38" s="107">
        <f t="shared" si="11"/>
        <v>99</v>
      </c>
      <c r="AP38" s="108">
        <f t="shared" si="12"/>
        <v>0</v>
      </c>
      <c r="AQ38" s="97">
        <v>224</v>
      </c>
      <c r="AR38" s="109">
        <f t="shared" si="13"/>
        <v>0.4419642857142857</v>
      </c>
    </row>
    <row r="39" spans="1:44" hidden="1" x14ac:dyDescent="0.35">
      <c r="A39" s="31" t="s">
        <v>45</v>
      </c>
      <c r="B39" s="97" t="s">
        <v>2297</v>
      </c>
      <c r="C39" s="97" t="s">
        <v>2286</v>
      </c>
      <c r="D39" s="98">
        <f t="shared" si="1"/>
        <v>89</v>
      </c>
      <c r="E39" s="98">
        <f t="shared" si="2"/>
        <v>89</v>
      </c>
      <c r="F39" s="98">
        <f t="shared" si="3"/>
        <v>0</v>
      </c>
      <c r="G39" s="99">
        <f t="shared" si="0"/>
        <v>89</v>
      </c>
      <c r="H39" s="100">
        <v>0</v>
      </c>
      <c r="I39" s="101">
        <v>89</v>
      </c>
      <c r="J39" s="102">
        <f t="shared" si="4"/>
        <v>36</v>
      </c>
      <c r="K39" s="100">
        <v>0</v>
      </c>
      <c r="L39" s="111">
        <v>0</v>
      </c>
      <c r="M39" s="101">
        <f t="shared" si="5"/>
        <v>0</v>
      </c>
      <c r="N39" s="100">
        <v>0</v>
      </c>
      <c r="O39" s="100">
        <v>0</v>
      </c>
      <c r="P39" s="103">
        <f t="shared" si="6"/>
        <v>0</v>
      </c>
      <c r="Q39" s="104">
        <v>0</v>
      </c>
      <c r="R39" s="104">
        <v>0</v>
      </c>
      <c r="S39" s="104">
        <v>0</v>
      </c>
      <c r="T39" s="104">
        <v>0</v>
      </c>
      <c r="U39" s="104">
        <v>0</v>
      </c>
      <c r="V39" s="104">
        <v>0</v>
      </c>
      <c r="W39" s="106">
        <f t="shared" si="7"/>
        <v>0</v>
      </c>
      <c r="X39" s="105">
        <v>0</v>
      </c>
      <c r="Y39" s="105">
        <v>0</v>
      </c>
      <c r="Z39" s="105">
        <f t="shared" si="8"/>
        <v>0</v>
      </c>
      <c r="AA39" s="104">
        <v>0</v>
      </c>
      <c r="AB39" s="105">
        <v>0</v>
      </c>
      <c r="AC39" s="105">
        <v>0</v>
      </c>
      <c r="AD39" s="105">
        <v>0</v>
      </c>
      <c r="AE39" s="105">
        <v>36</v>
      </c>
      <c r="AF39" s="105">
        <v>0</v>
      </c>
      <c r="AG39" s="106">
        <f t="shared" si="9"/>
        <v>36</v>
      </c>
      <c r="AH39" s="104"/>
      <c r="AI39" s="105"/>
      <c r="AJ39" s="105"/>
      <c r="AK39" s="105"/>
      <c r="AL39" s="105"/>
      <c r="AM39" s="105"/>
      <c r="AN39" s="106">
        <f t="shared" si="10"/>
        <v>0</v>
      </c>
      <c r="AO39" s="107">
        <f t="shared" si="11"/>
        <v>0</v>
      </c>
      <c r="AP39" s="108">
        <f t="shared" si="12"/>
        <v>89</v>
      </c>
      <c r="AQ39" s="97">
        <v>97</v>
      </c>
      <c r="AR39" s="109">
        <f t="shared" si="13"/>
        <v>0.91752577319587625</v>
      </c>
    </row>
    <row r="40" spans="1:44" hidden="1" x14ac:dyDescent="0.35">
      <c r="A40" s="31" t="s">
        <v>46</v>
      </c>
      <c r="B40" s="97" t="s">
        <v>2298</v>
      </c>
      <c r="C40" s="97" t="s">
        <v>2273</v>
      </c>
      <c r="D40" s="98">
        <f t="shared" si="1"/>
        <v>12</v>
      </c>
      <c r="E40" s="98">
        <f t="shared" si="2"/>
        <v>12</v>
      </c>
      <c r="F40" s="98">
        <f t="shared" si="3"/>
        <v>0</v>
      </c>
      <c r="G40" s="99">
        <f t="shared" si="0"/>
        <v>12</v>
      </c>
      <c r="H40" s="100">
        <v>0</v>
      </c>
      <c r="I40" s="101">
        <v>12</v>
      </c>
      <c r="J40" s="102">
        <f t="shared" si="4"/>
        <v>0</v>
      </c>
      <c r="K40" s="100">
        <v>0</v>
      </c>
      <c r="L40" s="111">
        <v>0</v>
      </c>
      <c r="M40" s="101">
        <f t="shared" si="5"/>
        <v>0</v>
      </c>
      <c r="N40" s="100">
        <v>0</v>
      </c>
      <c r="O40" s="100">
        <v>0</v>
      </c>
      <c r="P40" s="103">
        <f t="shared" si="6"/>
        <v>0</v>
      </c>
      <c r="Q40" s="104">
        <v>0</v>
      </c>
      <c r="R40" s="104">
        <v>0</v>
      </c>
      <c r="S40" s="104">
        <v>0</v>
      </c>
      <c r="T40" s="104">
        <v>0</v>
      </c>
      <c r="U40" s="104">
        <v>0</v>
      </c>
      <c r="V40" s="104">
        <v>0</v>
      </c>
      <c r="W40" s="106">
        <f t="shared" si="7"/>
        <v>0</v>
      </c>
      <c r="X40" s="105">
        <v>0</v>
      </c>
      <c r="Y40" s="105">
        <v>0</v>
      </c>
      <c r="Z40" s="105">
        <f t="shared" si="8"/>
        <v>0</v>
      </c>
      <c r="AA40" s="104">
        <v>0</v>
      </c>
      <c r="AB40" s="105">
        <v>0</v>
      </c>
      <c r="AC40" s="105">
        <v>0</v>
      </c>
      <c r="AD40" s="105">
        <v>0</v>
      </c>
      <c r="AE40" s="105">
        <v>0</v>
      </c>
      <c r="AF40" s="105">
        <v>0</v>
      </c>
      <c r="AG40" s="106">
        <f t="shared" si="9"/>
        <v>0</v>
      </c>
      <c r="AH40" s="104"/>
      <c r="AI40" s="105"/>
      <c r="AJ40" s="105"/>
      <c r="AK40" s="105"/>
      <c r="AL40" s="105"/>
      <c r="AM40" s="105"/>
      <c r="AN40" s="106">
        <f t="shared" si="10"/>
        <v>0</v>
      </c>
      <c r="AO40" s="107">
        <f t="shared" si="11"/>
        <v>0</v>
      </c>
      <c r="AP40" s="108">
        <f t="shared" si="12"/>
        <v>12</v>
      </c>
      <c r="AQ40" s="97">
        <v>13</v>
      </c>
      <c r="AR40" s="109">
        <f t="shared" si="13"/>
        <v>0.92307692307692313</v>
      </c>
    </row>
    <row r="41" spans="1:44" hidden="1" x14ac:dyDescent="0.35">
      <c r="A41" s="31" t="s">
        <v>47</v>
      </c>
      <c r="B41" s="97" t="s">
        <v>2299</v>
      </c>
      <c r="C41" s="97" t="s">
        <v>2273</v>
      </c>
      <c r="D41" s="98">
        <f t="shared" si="1"/>
        <v>53</v>
      </c>
      <c r="E41" s="98">
        <f t="shared" si="2"/>
        <v>53</v>
      </c>
      <c r="F41" s="98">
        <f t="shared" si="3"/>
        <v>0</v>
      </c>
      <c r="G41" s="99">
        <f t="shared" si="0"/>
        <v>53</v>
      </c>
      <c r="H41" s="100">
        <v>0</v>
      </c>
      <c r="I41" s="101">
        <v>53</v>
      </c>
      <c r="J41" s="102">
        <f t="shared" si="4"/>
        <v>0</v>
      </c>
      <c r="K41" s="100">
        <v>0</v>
      </c>
      <c r="L41" s="111">
        <v>0</v>
      </c>
      <c r="M41" s="101">
        <f t="shared" si="5"/>
        <v>0</v>
      </c>
      <c r="N41" s="100">
        <v>0</v>
      </c>
      <c r="O41" s="100">
        <v>0</v>
      </c>
      <c r="P41" s="103">
        <f t="shared" si="6"/>
        <v>0</v>
      </c>
      <c r="Q41" s="104">
        <v>0</v>
      </c>
      <c r="R41" s="104">
        <v>0</v>
      </c>
      <c r="S41" s="104">
        <v>0</v>
      </c>
      <c r="T41" s="104">
        <v>0</v>
      </c>
      <c r="U41" s="104">
        <v>0</v>
      </c>
      <c r="V41" s="104">
        <v>0</v>
      </c>
      <c r="W41" s="106">
        <f t="shared" si="7"/>
        <v>0</v>
      </c>
      <c r="X41" s="105">
        <v>0</v>
      </c>
      <c r="Y41" s="105">
        <v>0</v>
      </c>
      <c r="Z41" s="105">
        <f t="shared" si="8"/>
        <v>0</v>
      </c>
      <c r="AA41" s="104">
        <v>0</v>
      </c>
      <c r="AB41" s="105">
        <v>0</v>
      </c>
      <c r="AC41" s="105">
        <v>0</v>
      </c>
      <c r="AD41" s="105">
        <v>0</v>
      </c>
      <c r="AE41" s="105">
        <v>0</v>
      </c>
      <c r="AF41" s="105">
        <v>0</v>
      </c>
      <c r="AG41" s="106">
        <f t="shared" si="9"/>
        <v>0</v>
      </c>
      <c r="AH41" s="104"/>
      <c r="AI41" s="105"/>
      <c r="AJ41" s="105"/>
      <c r="AK41" s="105"/>
      <c r="AL41" s="105"/>
      <c r="AM41" s="105"/>
      <c r="AN41" s="106">
        <f t="shared" si="10"/>
        <v>0</v>
      </c>
      <c r="AO41" s="107">
        <f t="shared" si="11"/>
        <v>0</v>
      </c>
      <c r="AP41" s="108">
        <f t="shared" si="12"/>
        <v>53</v>
      </c>
      <c r="AQ41" s="97">
        <v>75</v>
      </c>
      <c r="AR41" s="109">
        <f t="shared" si="13"/>
        <v>0.70666666666666667</v>
      </c>
    </row>
    <row r="42" spans="1:44" hidden="1" x14ac:dyDescent="0.35">
      <c r="A42" s="31" t="s">
        <v>48</v>
      </c>
      <c r="B42" s="97" t="s">
        <v>2300</v>
      </c>
      <c r="C42" s="97" t="s">
        <v>2273</v>
      </c>
      <c r="D42" s="98">
        <f t="shared" si="1"/>
        <v>26</v>
      </c>
      <c r="E42" s="98">
        <f t="shared" si="2"/>
        <v>0</v>
      </c>
      <c r="F42" s="98">
        <f t="shared" si="3"/>
        <v>26</v>
      </c>
      <c r="G42" s="99">
        <f t="shared" si="0"/>
        <v>26</v>
      </c>
      <c r="H42" s="100">
        <v>26</v>
      </c>
      <c r="I42" s="101">
        <v>0</v>
      </c>
      <c r="J42" s="102">
        <f t="shared" si="4"/>
        <v>0</v>
      </c>
      <c r="K42" s="100">
        <v>0</v>
      </c>
      <c r="L42" s="111">
        <v>0</v>
      </c>
      <c r="M42" s="101">
        <f t="shared" si="5"/>
        <v>0</v>
      </c>
      <c r="N42" s="100">
        <v>0</v>
      </c>
      <c r="O42" s="100">
        <v>0</v>
      </c>
      <c r="P42" s="103">
        <f t="shared" si="6"/>
        <v>0</v>
      </c>
      <c r="Q42" s="104">
        <v>0</v>
      </c>
      <c r="R42" s="104">
        <v>0</v>
      </c>
      <c r="S42" s="104">
        <v>0</v>
      </c>
      <c r="T42" s="104">
        <v>0</v>
      </c>
      <c r="U42" s="104">
        <v>0</v>
      </c>
      <c r="V42" s="104">
        <v>0</v>
      </c>
      <c r="W42" s="106">
        <f t="shared" si="7"/>
        <v>0</v>
      </c>
      <c r="X42" s="105">
        <v>0</v>
      </c>
      <c r="Y42" s="105">
        <v>0</v>
      </c>
      <c r="Z42" s="105">
        <f t="shared" si="8"/>
        <v>0</v>
      </c>
      <c r="AA42" s="104">
        <v>0</v>
      </c>
      <c r="AB42" s="105">
        <v>0</v>
      </c>
      <c r="AC42" s="105">
        <v>0</v>
      </c>
      <c r="AD42" s="105">
        <v>0</v>
      </c>
      <c r="AE42" s="105">
        <v>0</v>
      </c>
      <c r="AF42" s="105">
        <v>0</v>
      </c>
      <c r="AG42" s="106">
        <f t="shared" si="9"/>
        <v>0</v>
      </c>
      <c r="AH42" s="104"/>
      <c r="AI42" s="105"/>
      <c r="AJ42" s="105"/>
      <c r="AK42" s="105"/>
      <c r="AL42" s="105"/>
      <c r="AM42" s="105"/>
      <c r="AN42" s="106">
        <f t="shared" si="10"/>
        <v>0</v>
      </c>
      <c r="AO42" s="107">
        <f t="shared" si="11"/>
        <v>26</v>
      </c>
      <c r="AP42" s="108">
        <f t="shared" si="12"/>
        <v>0</v>
      </c>
      <c r="AQ42" s="97">
        <v>34</v>
      </c>
      <c r="AR42" s="109">
        <f t="shared" si="13"/>
        <v>0.76470588235294112</v>
      </c>
    </row>
    <row r="43" spans="1:44" hidden="1" x14ac:dyDescent="0.35">
      <c r="A43" s="31" t="s">
        <v>49</v>
      </c>
      <c r="B43" s="97" t="s">
        <v>2301</v>
      </c>
      <c r="C43" s="97" t="s">
        <v>2273</v>
      </c>
      <c r="D43" s="98">
        <f t="shared" si="1"/>
        <v>40</v>
      </c>
      <c r="E43" s="98">
        <f t="shared" si="2"/>
        <v>40</v>
      </c>
      <c r="F43" s="98">
        <f t="shared" si="3"/>
        <v>0</v>
      </c>
      <c r="G43" s="99">
        <f t="shared" si="0"/>
        <v>35</v>
      </c>
      <c r="H43" s="100">
        <v>0</v>
      </c>
      <c r="I43" s="101">
        <v>35</v>
      </c>
      <c r="J43" s="102">
        <f t="shared" si="4"/>
        <v>38</v>
      </c>
      <c r="K43" s="100">
        <v>5</v>
      </c>
      <c r="L43" s="111">
        <v>38</v>
      </c>
      <c r="M43" s="101">
        <f t="shared" si="5"/>
        <v>43</v>
      </c>
      <c r="N43" s="100">
        <v>0</v>
      </c>
      <c r="O43" s="100">
        <v>0</v>
      </c>
      <c r="P43" s="103">
        <f t="shared" si="6"/>
        <v>0</v>
      </c>
      <c r="Q43" s="104">
        <v>0</v>
      </c>
      <c r="R43" s="104">
        <v>0</v>
      </c>
      <c r="S43" s="104">
        <v>0</v>
      </c>
      <c r="T43" s="104">
        <v>0</v>
      </c>
      <c r="U43" s="104">
        <v>0</v>
      </c>
      <c r="V43" s="104">
        <v>0</v>
      </c>
      <c r="W43" s="106">
        <f t="shared" si="7"/>
        <v>0</v>
      </c>
      <c r="X43" s="105">
        <v>0</v>
      </c>
      <c r="Y43" s="105">
        <v>0</v>
      </c>
      <c r="Z43" s="105">
        <f t="shared" si="8"/>
        <v>0</v>
      </c>
      <c r="AA43" s="104">
        <v>0</v>
      </c>
      <c r="AB43" s="105">
        <v>0</v>
      </c>
      <c r="AC43" s="105">
        <v>0</v>
      </c>
      <c r="AD43" s="105">
        <v>0</v>
      </c>
      <c r="AE43" s="105">
        <v>0</v>
      </c>
      <c r="AF43" s="105">
        <v>0</v>
      </c>
      <c r="AG43" s="106">
        <f t="shared" si="9"/>
        <v>0</v>
      </c>
      <c r="AH43" s="104"/>
      <c r="AI43" s="105"/>
      <c r="AJ43" s="105"/>
      <c r="AK43" s="105"/>
      <c r="AL43" s="105"/>
      <c r="AM43" s="105"/>
      <c r="AN43" s="106">
        <f t="shared" si="10"/>
        <v>0</v>
      </c>
      <c r="AO43" s="107">
        <f t="shared" si="11"/>
        <v>0</v>
      </c>
      <c r="AP43" s="108">
        <f t="shared" si="12"/>
        <v>40</v>
      </c>
      <c r="AQ43" s="97">
        <v>37</v>
      </c>
      <c r="AR43" s="109">
        <f t="shared" si="13"/>
        <v>1</v>
      </c>
    </row>
    <row r="44" spans="1:44" hidden="1" x14ac:dyDescent="0.35">
      <c r="A44" s="31" t="s">
        <v>50</v>
      </c>
      <c r="B44" s="97" t="s">
        <v>2302</v>
      </c>
      <c r="C44" s="97" t="s">
        <v>2273</v>
      </c>
      <c r="D44" s="98">
        <f t="shared" si="1"/>
        <v>31</v>
      </c>
      <c r="E44" s="98">
        <f t="shared" si="2"/>
        <v>31</v>
      </c>
      <c r="F44" s="98">
        <f t="shared" si="3"/>
        <v>0</v>
      </c>
      <c r="G44" s="99">
        <f t="shared" si="0"/>
        <v>31</v>
      </c>
      <c r="H44" s="100">
        <v>0</v>
      </c>
      <c r="I44" s="101">
        <v>31</v>
      </c>
      <c r="J44" s="102">
        <f t="shared" si="4"/>
        <v>0</v>
      </c>
      <c r="K44" s="100">
        <v>0</v>
      </c>
      <c r="L44" s="111">
        <v>0</v>
      </c>
      <c r="M44" s="101">
        <f t="shared" si="5"/>
        <v>0</v>
      </c>
      <c r="N44" s="100">
        <v>0</v>
      </c>
      <c r="O44" s="100">
        <v>0</v>
      </c>
      <c r="P44" s="103">
        <f t="shared" si="6"/>
        <v>0</v>
      </c>
      <c r="Q44" s="104">
        <v>0</v>
      </c>
      <c r="R44" s="104">
        <v>0</v>
      </c>
      <c r="S44" s="104">
        <v>0</v>
      </c>
      <c r="T44" s="104">
        <v>0</v>
      </c>
      <c r="U44" s="104">
        <v>0</v>
      </c>
      <c r="V44" s="104">
        <v>0</v>
      </c>
      <c r="W44" s="106">
        <f t="shared" si="7"/>
        <v>0</v>
      </c>
      <c r="X44" s="105">
        <v>0</v>
      </c>
      <c r="Y44" s="105">
        <v>0</v>
      </c>
      <c r="Z44" s="105">
        <f t="shared" si="8"/>
        <v>0</v>
      </c>
      <c r="AA44" s="104">
        <v>0</v>
      </c>
      <c r="AB44" s="105">
        <v>0</v>
      </c>
      <c r="AC44" s="105">
        <v>0</v>
      </c>
      <c r="AD44" s="105">
        <v>0</v>
      </c>
      <c r="AE44" s="105">
        <v>0</v>
      </c>
      <c r="AF44" s="105">
        <v>0</v>
      </c>
      <c r="AG44" s="106">
        <f t="shared" si="9"/>
        <v>0</v>
      </c>
      <c r="AH44" s="104"/>
      <c r="AI44" s="105"/>
      <c r="AJ44" s="105"/>
      <c r="AK44" s="105"/>
      <c r="AL44" s="105"/>
      <c r="AM44" s="105"/>
      <c r="AN44" s="106">
        <f t="shared" si="10"/>
        <v>0</v>
      </c>
      <c r="AO44" s="107">
        <f t="shared" si="11"/>
        <v>0</v>
      </c>
      <c r="AP44" s="108">
        <f t="shared" si="12"/>
        <v>31</v>
      </c>
      <c r="AQ44" s="97">
        <v>21</v>
      </c>
      <c r="AR44" s="109">
        <f t="shared" si="13"/>
        <v>1</v>
      </c>
    </row>
    <row r="45" spans="1:44" hidden="1" x14ac:dyDescent="0.35">
      <c r="A45" s="31" t="s">
        <v>51</v>
      </c>
      <c r="B45" s="97" t="s">
        <v>2303</v>
      </c>
      <c r="C45" s="97" t="s">
        <v>2273</v>
      </c>
      <c r="D45" s="98">
        <f t="shared" si="1"/>
        <v>59</v>
      </c>
      <c r="E45" s="98">
        <f t="shared" si="2"/>
        <v>59</v>
      </c>
      <c r="F45" s="98">
        <f t="shared" si="3"/>
        <v>0</v>
      </c>
      <c r="G45" s="99">
        <f t="shared" si="0"/>
        <v>59</v>
      </c>
      <c r="H45" s="100">
        <v>0</v>
      </c>
      <c r="I45" s="101">
        <v>59</v>
      </c>
      <c r="J45" s="102">
        <f t="shared" si="4"/>
        <v>59</v>
      </c>
      <c r="K45" s="100">
        <v>0</v>
      </c>
      <c r="L45" s="111">
        <v>59</v>
      </c>
      <c r="M45" s="101">
        <f t="shared" si="5"/>
        <v>59</v>
      </c>
      <c r="N45" s="100">
        <v>0</v>
      </c>
      <c r="O45" s="100">
        <v>0</v>
      </c>
      <c r="P45" s="103">
        <f t="shared" si="6"/>
        <v>0</v>
      </c>
      <c r="Q45" s="104">
        <v>0</v>
      </c>
      <c r="R45" s="104">
        <v>0</v>
      </c>
      <c r="S45" s="104">
        <v>0</v>
      </c>
      <c r="T45" s="104">
        <v>0</v>
      </c>
      <c r="U45" s="104">
        <v>0</v>
      </c>
      <c r="V45" s="104">
        <v>0</v>
      </c>
      <c r="W45" s="106">
        <f t="shared" si="7"/>
        <v>0</v>
      </c>
      <c r="X45" s="105">
        <v>0</v>
      </c>
      <c r="Y45" s="105">
        <v>0</v>
      </c>
      <c r="Z45" s="105">
        <f t="shared" si="8"/>
        <v>0</v>
      </c>
      <c r="AA45" s="104">
        <v>0</v>
      </c>
      <c r="AB45" s="105">
        <v>0</v>
      </c>
      <c r="AC45" s="105">
        <v>0</v>
      </c>
      <c r="AD45" s="105">
        <v>0</v>
      </c>
      <c r="AE45" s="105">
        <v>0</v>
      </c>
      <c r="AF45" s="105">
        <v>0</v>
      </c>
      <c r="AG45" s="106">
        <f t="shared" si="9"/>
        <v>0</v>
      </c>
      <c r="AH45" s="104"/>
      <c r="AI45" s="105"/>
      <c r="AJ45" s="105"/>
      <c r="AK45" s="105"/>
      <c r="AL45" s="105"/>
      <c r="AM45" s="105"/>
      <c r="AN45" s="106">
        <f t="shared" si="10"/>
        <v>0</v>
      </c>
      <c r="AO45" s="107">
        <f t="shared" si="11"/>
        <v>0</v>
      </c>
      <c r="AP45" s="108">
        <f t="shared" si="12"/>
        <v>59</v>
      </c>
      <c r="AQ45" s="97">
        <v>44</v>
      </c>
      <c r="AR45" s="109">
        <f t="shared" si="13"/>
        <v>1</v>
      </c>
    </row>
    <row r="46" spans="1:44" hidden="1" x14ac:dyDescent="0.35">
      <c r="A46" s="31" t="s">
        <v>52</v>
      </c>
      <c r="B46" s="97" t="s">
        <v>2304</v>
      </c>
      <c r="C46" s="97" t="s">
        <v>2273</v>
      </c>
      <c r="D46" s="98">
        <f t="shared" si="1"/>
        <v>137</v>
      </c>
      <c r="E46" s="98">
        <f t="shared" si="2"/>
        <v>137</v>
      </c>
      <c r="F46" s="98">
        <f t="shared" si="3"/>
        <v>0</v>
      </c>
      <c r="G46" s="99">
        <f t="shared" si="0"/>
        <v>137</v>
      </c>
      <c r="H46" s="100">
        <v>0</v>
      </c>
      <c r="I46" s="101">
        <v>137</v>
      </c>
      <c r="J46" s="102">
        <f t="shared" si="4"/>
        <v>0</v>
      </c>
      <c r="K46" s="100">
        <v>0</v>
      </c>
      <c r="L46" s="111">
        <v>0</v>
      </c>
      <c r="M46" s="101">
        <f t="shared" si="5"/>
        <v>0</v>
      </c>
      <c r="N46" s="100">
        <v>0</v>
      </c>
      <c r="O46" s="100">
        <v>0</v>
      </c>
      <c r="P46" s="103">
        <f t="shared" si="6"/>
        <v>0</v>
      </c>
      <c r="Q46" s="104">
        <v>0</v>
      </c>
      <c r="R46" s="104">
        <v>0</v>
      </c>
      <c r="S46" s="104">
        <v>0</v>
      </c>
      <c r="T46" s="104">
        <v>0</v>
      </c>
      <c r="U46" s="104">
        <v>0</v>
      </c>
      <c r="V46" s="104">
        <v>0</v>
      </c>
      <c r="W46" s="106">
        <f t="shared" si="7"/>
        <v>0</v>
      </c>
      <c r="X46" s="105">
        <v>0</v>
      </c>
      <c r="Y46" s="105">
        <v>0</v>
      </c>
      <c r="Z46" s="105">
        <f t="shared" si="8"/>
        <v>0</v>
      </c>
      <c r="AA46" s="104">
        <v>0</v>
      </c>
      <c r="AB46" s="105">
        <v>0</v>
      </c>
      <c r="AC46" s="105">
        <v>0</v>
      </c>
      <c r="AD46" s="105">
        <v>0</v>
      </c>
      <c r="AE46" s="105">
        <v>0</v>
      </c>
      <c r="AF46" s="105">
        <v>0</v>
      </c>
      <c r="AG46" s="106">
        <f t="shared" si="9"/>
        <v>0</v>
      </c>
      <c r="AH46" s="104"/>
      <c r="AI46" s="105"/>
      <c r="AJ46" s="105"/>
      <c r="AK46" s="105"/>
      <c r="AL46" s="105"/>
      <c r="AM46" s="105"/>
      <c r="AN46" s="106">
        <f t="shared" si="10"/>
        <v>0</v>
      </c>
      <c r="AO46" s="107">
        <f t="shared" si="11"/>
        <v>0</v>
      </c>
      <c r="AP46" s="108">
        <f t="shared" si="12"/>
        <v>137</v>
      </c>
      <c r="AQ46" s="97">
        <v>128</v>
      </c>
      <c r="AR46" s="109">
        <f t="shared" si="13"/>
        <v>1</v>
      </c>
    </row>
    <row r="47" spans="1:44" hidden="1" x14ac:dyDescent="0.35">
      <c r="A47" s="31" t="s">
        <v>53</v>
      </c>
      <c r="B47" s="97" t="s">
        <v>2305</v>
      </c>
      <c r="C47" s="97" t="s">
        <v>2273</v>
      </c>
      <c r="D47" s="98">
        <f t="shared" si="1"/>
        <v>36</v>
      </c>
      <c r="E47" s="98">
        <f t="shared" si="2"/>
        <v>36</v>
      </c>
      <c r="F47" s="98">
        <f t="shared" si="3"/>
        <v>0</v>
      </c>
      <c r="G47" s="99">
        <f t="shared" si="0"/>
        <v>36</v>
      </c>
      <c r="H47" s="100">
        <v>0</v>
      </c>
      <c r="I47" s="101">
        <v>36</v>
      </c>
      <c r="J47" s="102">
        <f t="shared" si="4"/>
        <v>0</v>
      </c>
      <c r="K47" s="100">
        <v>0</v>
      </c>
      <c r="L47" s="111">
        <v>0</v>
      </c>
      <c r="M47" s="101">
        <f t="shared" si="5"/>
        <v>0</v>
      </c>
      <c r="N47" s="100">
        <v>0</v>
      </c>
      <c r="O47" s="100">
        <v>0</v>
      </c>
      <c r="P47" s="103">
        <f t="shared" si="6"/>
        <v>0</v>
      </c>
      <c r="Q47" s="104">
        <v>0</v>
      </c>
      <c r="R47" s="104">
        <v>0</v>
      </c>
      <c r="S47" s="104">
        <v>0</v>
      </c>
      <c r="T47" s="104">
        <v>0</v>
      </c>
      <c r="U47" s="104">
        <v>0</v>
      </c>
      <c r="V47" s="104">
        <v>0</v>
      </c>
      <c r="W47" s="106">
        <f t="shared" si="7"/>
        <v>0</v>
      </c>
      <c r="X47" s="105">
        <v>0</v>
      </c>
      <c r="Y47" s="105">
        <v>0</v>
      </c>
      <c r="Z47" s="105">
        <f t="shared" si="8"/>
        <v>0</v>
      </c>
      <c r="AA47" s="104">
        <v>0</v>
      </c>
      <c r="AB47" s="105">
        <v>0</v>
      </c>
      <c r="AC47" s="105">
        <v>0</v>
      </c>
      <c r="AD47" s="105">
        <v>0</v>
      </c>
      <c r="AE47" s="105">
        <v>0</v>
      </c>
      <c r="AF47" s="105">
        <v>0</v>
      </c>
      <c r="AG47" s="106">
        <f t="shared" si="9"/>
        <v>0</v>
      </c>
      <c r="AH47" s="104"/>
      <c r="AI47" s="105"/>
      <c r="AJ47" s="105"/>
      <c r="AK47" s="105"/>
      <c r="AL47" s="105"/>
      <c r="AM47" s="105"/>
      <c r="AN47" s="106">
        <f t="shared" si="10"/>
        <v>0</v>
      </c>
      <c r="AO47" s="107">
        <f t="shared" si="11"/>
        <v>0</v>
      </c>
      <c r="AP47" s="108">
        <f t="shared" si="12"/>
        <v>36</v>
      </c>
      <c r="AQ47" s="97">
        <v>77</v>
      </c>
      <c r="AR47" s="109">
        <f t="shared" si="13"/>
        <v>0.46753246753246752</v>
      </c>
    </row>
    <row r="48" spans="1:44" hidden="1" x14ac:dyDescent="0.35">
      <c r="A48" s="31" t="s">
        <v>54</v>
      </c>
      <c r="B48" s="97" t="s">
        <v>2306</v>
      </c>
      <c r="C48" s="97" t="s">
        <v>2273</v>
      </c>
      <c r="D48" s="98">
        <f t="shared" si="1"/>
        <v>57</v>
      </c>
      <c r="E48" s="98">
        <f t="shared" si="2"/>
        <v>0</v>
      </c>
      <c r="F48" s="98">
        <f t="shared" si="3"/>
        <v>57</v>
      </c>
      <c r="G48" s="99">
        <f t="shared" si="0"/>
        <v>57</v>
      </c>
      <c r="H48" s="100">
        <v>57</v>
      </c>
      <c r="I48" s="101">
        <v>0</v>
      </c>
      <c r="J48" s="102">
        <f t="shared" si="4"/>
        <v>0</v>
      </c>
      <c r="K48" s="100">
        <v>0</v>
      </c>
      <c r="L48" s="111">
        <v>0</v>
      </c>
      <c r="M48" s="101">
        <f t="shared" si="5"/>
        <v>0</v>
      </c>
      <c r="N48" s="100">
        <v>0</v>
      </c>
      <c r="O48" s="100">
        <v>0</v>
      </c>
      <c r="P48" s="103">
        <f t="shared" si="6"/>
        <v>0</v>
      </c>
      <c r="Q48" s="104">
        <v>0</v>
      </c>
      <c r="R48" s="104">
        <v>0</v>
      </c>
      <c r="S48" s="104">
        <v>0</v>
      </c>
      <c r="T48" s="104">
        <v>0</v>
      </c>
      <c r="U48" s="104">
        <v>0</v>
      </c>
      <c r="V48" s="104">
        <v>0</v>
      </c>
      <c r="W48" s="106">
        <f t="shared" si="7"/>
        <v>0</v>
      </c>
      <c r="X48" s="105">
        <v>0</v>
      </c>
      <c r="Y48" s="105">
        <v>0</v>
      </c>
      <c r="Z48" s="105">
        <f t="shared" si="8"/>
        <v>0</v>
      </c>
      <c r="AA48" s="104">
        <v>0</v>
      </c>
      <c r="AB48" s="105">
        <v>0</v>
      </c>
      <c r="AC48" s="105">
        <v>0</v>
      </c>
      <c r="AD48" s="105">
        <v>0</v>
      </c>
      <c r="AE48" s="105">
        <v>0</v>
      </c>
      <c r="AF48" s="105">
        <v>0</v>
      </c>
      <c r="AG48" s="106">
        <f t="shared" si="9"/>
        <v>0</v>
      </c>
      <c r="AH48" s="104"/>
      <c r="AI48" s="105"/>
      <c r="AJ48" s="105"/>
      <c r="AK48" s="105"/>
      <c r="AL48" s="105"/>
      <c r="AM48" s="105"/>
      <c r="AN48" s="106">
        <f t="shared" si="10"/>
        <v>0</v>
      </c>
      <c r="AO48" s="107">
        <f t="shared" si="11"/>
        <v>57</v>
      </c>
      <c r="AP48" s="108">
        <f t="shared" si="12"/>
        <v>0</v>
      </c>
      <c r="AQ48" s="97">
        <v>59</v>
      </c>
      <c r="AR48" s="109">
        <f t="shared" si="13"/>
        <v>0.96610169491525422</v>
      </c>
    </row>
    <row r="49" spans="1:44" hidden="1" x14ac:dyDescent="0.35">
      <c r="A49" s="31" t="s">
        <v>55</v>
      </c>
      <c r="B49" s="97" t="s">
        <v>2307</v>
      </c>
      <c r="C49" s="97" t="s">
        <v>2273</v>
      </c>
      <c r="D49" s="98">
        <f t="shared" si="1"/>
        <v>42</v>
      </c>
      <c r="E49" s="98">
        <f t="shared" si="2"/>
        <v>42</v>
      </c>
      <c r="F49" s="98">
        <f t="shared" si="3"/>
        <v>0</v>
      </c>
      <c r="G49" s="99">
        <f t="shared" si="0"/>
        <v>42</v>
      </c>
      <c r="H49" s="100">
        <v>0</v>
      </c>
      <c r="I49" s="101">
        <v>42</v>
      </c>
      <c r="J49" s="102">
        <f t="shared" si="4"/>
        <v>0</v>
      </c>
      <c r="K49" s="100">
        <v>0</v>
      </c>
      <c r="L49" s="111">
        <v>0</v>
      </c>
      <c r="M49" s="101">
        <f t="shared" si="5"/>
        <v>0</v>
      </c>
      <c r="N49" s="100">
        <v>0</v>
      </c>
      <c r="O49" s="100">
        <v>0</v>
      </c>
      <c r="P49" s="103">
        <f t="shared" si="6"/>
        <v>0</v>
      </c>
      <c r="Q49" s="104">
        <v>0</v>
      </c>
      <c r="R49" s="104">
        <v>0</v>
      </c>
      <c r="S49" s="104">
        <v>0</v>
      </c>
      <c r="T49" s="104">
        <v>0</v>
      </c>
      <c r="U49" s="104">
        <v>0</v>
      </c>
      <c r="V49" s="104">
        <v>0</v>
      </c>
      <c r="W49" s="106">
        <f t="shared" si="7"/>
        <v>0</v>
      </c>
      <c r="X49" s="105">
        <v>0</v>
      </c>
      <c r="Y49" s="105">
        <v>0</v>
      </c>
      <c r="Z49" s="105">
        <f t="shared" si="8"/>
        <v>0</v>
      </c>
      <c r="AA49" s="104">
        <v>0</v>
      </c>
      <c r="AB49" s="105">
        <v>0</v>
      </c>
      <c r="AC49" s="105">
        <v>0</v>
      </c>
      <c r="AD49" s="105">
        <v>0</v>
      </c>
      <c r="AE49" s="105">
        <v>0</v>
      </c>
      <c r="AF49" s="105">
        <v>0</v>
      </c>
      <c r="AG49" s="106">
        <f t="shared" si="9"/>
        <v>0</v>
      </c>
      <c r="AH49" s="104"/>
      <c r="AI49" s="105"/>
      <c r="AJ49" s="105"/>
      <c r="AK49" s="105"/>
      <c r="AL49" s="105"/>
      <c r="AM49" s="105"/>
      <c r="AN49" s="106">
        <f t="shared" si="10"/>
        <v>0</v>
      </c>
      <c r="AO49" s="107">
        <f t="shared" si="11"/>
        <v>0</v>
      </c>
      <c r="AP49" s="108">
        <f t="shared" si="12"/>
        <v>42</v>
      </c>
      <c r="AQ49" s="97">
        <v>45</v>
      </c>
      <c r="AR49" s="109">
        <f t="shared" si="13"/>
        <v>0.93333333333333335</v>
      </c>
    </row>
    <row r="50" spans="1:44" hidden="1" x14ac:dyDescent="0.35">
      <c r="A50" s="31" t="s">
        <v>56</v>
      </c>
      <c r="B50" s="97" t="s">
        <v>2308</v>
      </c>
      <c r="C50" s="97" t="s">
        <v>2273</v>
      </c>
      <c r="D50" s="98">
        <f t="shared" si="1"/>
        <v>78</v>
      </c>
      <c r="E50" s="98">
        <f t="shared" si="2"/>
        <v>52</v>
      </c>
      <c r="F50" s="98">
        <f t="shared" si="3"/>
        <v>26</v>
      </c>
      <c r="G50" s="99">
        <f t="shared" si="0"/>
        <v>60</v>
      </c>
      <c r="H50" s="100">
        <v>26</v>
      </c>
      <c r="I50" s="101">
        <v>34</v>
      </c>
      <c r="J50" s="102">
        <f t="shared" si="4"/>
        <v>0</v>
      </c>
      <c r="K50" s="100">
        <v>18</v>
      </c>
      <c r="L50" s="111">
        <v>0</v>
      </c>
      <c r="M50" s="101">
        <f t="shared" si="5"/>
        <v>18</v>
      </c>
      <c r="N50" s="100">
        <v>0</v>
      </c>
      <c r="O50" s="100">
        <v>0</v>
      </c>
      <c r="P50" s="103">
        <f t="shared" si="6"/>
        <v>0</v>
      </c>
      <c r="Q50" s="104">
        <v>0</v>
      </c>
      <c r="R50" s="104">
        <v>0</v>
      </c>
      <c r="S50" s="104">
        <v>0</v>
      </c>
      <c r="T50" s="104">
        <v>0</v>
      </c>
      <c r="U50" s="104">
        <v>0</v>
      </c>
      <c r="V50" s="104">
        <v>0</v>
      </c>
      <c r="W50" s="106">
        <f t="shared" si="7"/>
        <v>0</v>
      </c>
      <c r="X50" s="105">
        <v>0</v>
      </c>
      <c r="Y50" s="105">
        <v>0</v>
      </c>
      <c r="Z50" s="105">
        <f t="shared" si="8"/>
        <v>0</v>
      </c>
      <c r="AA50" s="104">
        <v>0</v>
      </c>
      <c r="AB50" s="105">
        <v>0</v>
      </c>
      <c r="AC50" s="105">
        <v>0</v>
      </c>
      <c r="AD50" s="105">
        <v>0</v>
      </c>
      <c r="AE50" s="105">
        <v>0</v>
      </c>
      <c r="AF50" s="105">
        <v>0</v>
      </c>
      <c r="AG50" s="106">
        <f t="shared" si="9"/>
        <v>0</v>
      </c>
      <c r="AH50" s="104"/>
      <c r="AI50" s="105"/>
      <c r="AJ50" s="105"/>
      <c r="AK50" s="105"/>
      <c r="AL50" s="105"/>
      <c r="AM50" s="105"/>
      <c r="AN50" s="106">
        <f t="shared" si="10"/>
        <v>0</v>
      </c>
      <c r="AO50" s="107">
        <f t="shared" si="11"/>
        <v>26</v>
      </c>
      <c r="AP50" s="108">
        <f t="shared" si="12"/>
        <v>52</v>
      </c>
      <c r="AQ50" s="97">
        <v>87</v>
      </c>
      <c r="AR50" s="109">
        <f t="shared" si="13"/>
        <v>0.89655172413793105</v>
      </c>
    </row>
    <row r="51" spans="1:44" hidden="1" x14ac:dyDescent="0.35">
      <c r="A51" s="31" t="s">
        <v>57</v>
      </c>
      <c r="B51" s="97" t="s">
        <v>2309</v>
      </c>
      <c r="C51" s="97" t="s">
        <v>2273</v>
      </c>
      <c r="D51" s="98">
        <f t="shared" si="1"/>
        <v>181</v>
      </c>
      <c r="E51" s="98">
        <f t="shared" si="2"/>
        <v>181</v>
      </c>
      <c r="F51" s="98">
        <f t="shared" si="3"/>
        <v>0</v>
      </c>
      <c r="G51" s="99">
        <f t="shared" si="0"/>
        <v>115</v>
      </c>
      <c r="H51" s="100">
        <v>0</v>
      </c>
      <c r="I51" s="101">
        <v>115</v>
      </c>
      <c r="J51" s="102">
        <f t="shared" si="4"/>
        <v>56</v>
      </c>
      <c r="K51" s="100">
        <v>66</v>
      </c>
      <c r="L51" s="111">
        <v>56</v>
      </c>
      <c r="M51" s="101">
        <f t="shared" si="5"/>
        <v>122</v>
      </c>
      <c r="N51" s="100">
        <v>0</v>
      </c>
      <c r="O51" s="100">
        <v>0</v>
      </c>
      <c r="P51" s="103">
        <f t="shared" si="6"/>
        <v>0</v>
      </c>
      <c r="Q51" s="104">
        <v>0</v>
      </c>
      <c r="R51" s="104">
        <v>0</v>
      </c>
      <c r="S51" s="104">
        <v>0</v>
      </c>
      <c r="T51" s="104">
        <v>0</v>
      </c>
      <c r="U51" s="104">
        <v>0</v>
      </c>
      <c r="V51" s="104">
        <v>0</v>
      </c>
      <c r="W51" s="106">
        <f t="shared" si="7"/>
        <v>0</v>
      </c>
      <c r="X51" s="105">
        <v>0</v>
      </c>
      <c r="Y51" s="105">
        <v>0</v>
      </c>
      <c r="Z51" s="105">
        <f t="shared" si="8"/>
        <v>0</v>
      </c>
      <c r="AA51" s="104">
        <v>0</v>
      </c>
      <c r="AB51" s="105">
        <v>0</v>
      </c>
      <c r="AC51" s="105">
        <v>0</v>
      </c>
      <c r="AD51" s="105">
        <v>0</v>
      </c>
      <c r="AE51" s="105">
        <v>0</v>
      </c>
      <c r="AF51" s="105">
        <v>0</v>
      </c>
      <c r="AG51" s="106">
        <f t="shared" si="9"/>
        <v>0</v>
      </c>
      <c r="AH51" s="104"/>
      <c r="AI51" s="105"/>
      <c r="AJ51" s="105"/>
      <c r="AK51" s="105"/>
      <c r="AL51" s="105"/>
      <c r="AM51" s="105"/>
      <c r="AN51" s="106">
        <f t="shared" si="10"/>
        <v>0</v>
      </c>
      <c r="AO51" s="107">
        <f t="shared" si="11"/>
        <v>0</v>
      </c>
      <c r="AP51" s="108">
        <f t="shared" si="12"/>
        <v>181</v>
      </c>
      <c r="AQ51" s="97">
        <v>139</v>
      </c>
      <c r="AR51" s="109">
        <f t="shared" si="13"/>
        <v>1</v>
      </c>
    </row>
    <row r="52" spans="1:44" hidden="1" x14ac:dyDescent="0.35">
      <c r="A52" s="31" t="s">
        <v>58</v>
      </c>
      <c r="B52" s="97" t="s">
        <v>2310</v>
      </c>
      <c r="C52" s="97" t="s">
        <v>2311</v>
      </c>
      <c r="D52" s="98">
        <f t="shared" si="1"/>
        <v>441</v>
      </c>
      <c r="E52" s="98">
        <f t="shared" si="2"/>
        <v>360</v>
      </c>
      <c r="F52" s="98">
        <f t="shared" si="3"/>
        <v>81</v>
      </c>
      <c r="G52" s="99">
        <f t="shared" si="0"/>
        <v>290</v>
      </c>
      <c r="H52" s="100">
        <v>12</v>
      </c>
      <c r="I52" s="101">
        <v>278</v>
      </c>
      <c r="J52" s="102">
        <f t="shared" si="4"/>
        <v>279</v>
      </c>
      <c r="K52" s="100">
        <v>0</v>
      </c>
      <c r="L52" s="111">
        <v>279</v>
      </c>
      <c r="M52" s="101">
        <f t="shared" si="5"/>
        <v>279</v>
      </c>
      <c r="N52" s="100">
        <v>0</v>
      </c>
      <c r="O52" s="100">
        <v>0</v>
      </c>
      <c r="P52" s="103">
        <f t="shared" si="6"/>
        <v>0</v>
      </c>
      <c r="Q52" s="104">
        <v>0</v>
      </c>
      <c r="R52" s="104">
        <v>0</v>
      </c>
      <c r="S52" s="104">
        <v>0</v>
      </c>
      <c r="T52" s="104">
        <v>0</v>
      </c>
      <c r="U52" s="104">
        <v>0</v>
      </c>
      <c r="V52" s="104">
        <v>0</v>
      </c>
      <c r="W52" s="106">
        <f t="shared" si="7"/>
        <v>0</v>
      </c>
      <c r="X52" s="110">
        <v>82</v>
      </c>
      <c r="Y52" s="105">
        <v>69</v>
      </c>
      <c r="Z52" s="105">
        <f t="shared" si="8"/>
        <v>151</v>
      </c>
      <c r="AA52" s="104">
        <v>0</v>
      </c>
      <c r="AB52" s="105">
        <v>0</v>
      </c>
      <c r="AC52" s="105">
        <v>0</v>
      </c>
      <c r="AD52" s="105">
        <v>0</v>
      </c>
      <c r="AE52" s="105">
        <v>0</v>
      </c>
      <c r="AF52" s="105">
        <v>0</v>
      </c>
      <c r="AG52" s="106">
        <f t="shared" si="9"/>
        <v>0</v>
      </c>
      <c r="AH52" s="104"/>
      <c r="AI52" s="105"/>
      <c r="AJ52" s="105"/>
      <c r="AK52" s="105"/>
      <c r="AL52" s="105"/>
      <c r="AM52" s="105"/>
      <c r="AN52" s="106">
        <f t="shared" si="10"/>
        <v>0</v>
      </c>
      <c r="AO52" s="107">
        <f t="shared" si="11"/>
        <v>12</v>
      </c>
      <c r="AP52" s="108">
        <f t="shared" si="12"/>
        <v>278</v>
      </c>
      <c r="AQ52" s="97">
        <v>275</v>
      </c>
      <c r="AR52" s="109">
        <f t="shared" si="13"/>
        <v>1</v>
      </c>
    </row>
    <row r="53" spans="1:44" hidden="1" x14ac:dyDescent="0.35">
      <c r="A53" s="31" t="s">
        <v>59</v>
      </c>
      <c r="B53" s="97" t="s">
        <v>2312</v>
      </c>
      <c r="C53" s="97" t="s">
        <v>2311</v>
      </c>
      <c r="D53" s="98">
        <f t="shared" si="1"/>
        <v>33</v>
      </c>
      <c r="E53" s="98">
        <f t="shared" si="2"/>
        <v>1</v>
      </c>
      <c r="F53" s="98">
        <f t="shared" si="3"/>
        <v>32</v>
      </c>
      <c r="G53" s="99">
        <f t="shared" si="0"/>
        <v>0</v>
      </c>
      <c r="H53" s="100">
        <v>0</v>
      </c>
      <c r="I53" s="101">
        <v>0</v>
      </c>
      <c r="J53" s="102">
        <f t="shared" si="4"/>
        <v>0</v>
      </c>
      <c r="K53" s="100">
        <v>0</v>
      </c>
      <c r="L53" s="111">
        <v>0</v>
      </c>
      <c r="M53" s="101">
        <f t="shared" si="5"/>
        <v>0</v>
      </c>
      <c r="N53" s="100">
        <v>0</v>
      </c>
      <c r="O53" s="100">
        <v>0</v>
      </c>
      <c r="P53" s="103">
        <f t="shared" si="6"/>
        <v>0</v>
      </c>
      <c r="Q53" s="104">
        <v>0</v>
      </c>
      <c r="R53" s="104">
        <v>0</v>
      </c>
      <c r="S53" s="104">
        <v>0</v>
      </c>
      <c r="T53" s="104">
        <v>0</v>
      </c>
      <c r="U53" s="104">
        <v>0</v>
      </c>
      <c r="V53" s="104">
        <v>0</v>
      </c>
      <c r="W53" s="106">
        <f t="shared" si="7"/>
        <v>0</v>
      </c>
      <c r="X53" s="105">
        <v>0</v>
      </c>
      <c r="Y53" s="105">
        <v>0</v>
      </c>
      <c r="Z53" s="105">
        <f t="shared" si="8"/>
        <v>0</v>
      </c>
      <c r="AA53" s="104">
        <v>0</v>
      </c>
      <c r="AB53" s="105">
        <v>0</v>
      </c>
      <c r="AC53" s="105">
        <v>1</v>
      </c>
      <c r="AD53" s="105">
        <v>1</v>
      </c>
      <c r="AE53" s="105">
        <v>0</v>
      </c>
      <c r="AF53" s="105">
        <v>31</v>
      </c>
      <c r="AG53" s="106">
        <f t="shared" si="9"/>
        <v>33</v>
      </c>
      <c r="AH53" s="104"/>
      <c r="AI53" s="105"/>
      <c r="AJ53" s="105"/>
      <c r="AK53" s="105"/>
      <c r="AL53" s="105"/>
      <c r="AM53" s="105"/>
      <c r="AN53" s="106">
        <f t="shared" si="10"/>
        <v>0</v>
      </c>
      <c r="AO53" s="107">
        <f t="shared" si="11"/>
        <v>31</v>
      </c>
      <c r="AP53" s="108">
        <f t="shared" si="12"/>
        <v>1</v>
      </c>
      <c r="AQ53" s="97">
        <v>52</v>
      </c>
      <c r="AR53" s="109">
        <f t="shared" si="13"/>
        <v>0.61538461538461542</v>
      </c>
    </row>
    <row r="54" spans="1:44" hidden="1" x14ac:dyDescent="0.35">
      <c r="A54" s="31" t="s">
        <v>60</v>
      </c>
      <c r="B54" s="97" t="s">
        <v>2313</v>
      </c>
      <c r="C54" s="97" t="s">
        <v>2311</v>
      </c>
      <c r="D54" s="98">
        <f t="shared" si="1"/>
        <v>46</v>
      </c>
      <c r="E54" s="98">
        <f t="shared" si="2"/>
        <v>0</v>
      </c>
      <c r="F54" s="98">
        <f t="shared" si="3"/>
        <v>46</v>
      </c>
      <c r="G54" s="99">
        <f t="shared" si="0"/>
        <v>46</v>
      </c>
      <c r="H54" s="100">
        <v>46</v>
      </c>
      <c r="I54" s="101">
        <v>0</v>
      </c>
      <c r="J54" s="102">
        <f t="shared" si="4"/>
        <v>0</v>
      </c>
      <c r="K54" s="100">
        <v>0</v>
      </c>
      <c r="L54" s="111">
        <v>0</v>
      </c>
      <c r="M54" s="101">
        <f t="shared" si="5"/>
        <v>0</v>
      </c>
      <c r="N54" s="100">
        <v>0</v>
      </c>
      <c r="O54" s="100">
        <v>0</v>
      </c>
      <c r="P54" s="103">
        <f t="shared" si="6"/>
        <v>0</v>
      </c>
      <c r="Q54" s="104">
        <v>0</v>
      </c>
      <c r="R54" s="104">
        <v>0</v>
      </c>
      <c r="S54" s="104">
        <v>0</v>
      </c>
      <c r="T54" s="104">
        <v>0</v>
      </c>
      <c r="U54" s="104">
        <v>0</v>
      </c>
      <c r="V54" s="104">
        <v>0</v>
      </c>
      <c r="W54" s="106">
        <f t="shared" si="7"/>
        <v>0</v>
      </c>
      <c r="X54" s="105">
        <v>0</v>
      </c>
      <c r="Y54" s="105">
        <v>0</v>
      </c>
      <c r="Z54" s="105">
        <f t="shared" si="8"/>
        <v>0</v>
      </c>
      <c r="AA54" s="104">
        <v>0</v>
      </c>
      <c r="AB54" s="105">
        <v>0</v>
      </c>
      <c r="AC54" s="105">
        <v>0</v>
      </c>
      <c r="AD54" s="105">
        <v>0</v>
      </c>
      <c r="AE54" s="105">
        <v>0</v>
      </c>
      <c r="AF54" s="105">
        <v>0</v>
      </c>
      <c r="AG54" s="106">
        <f t="shared" si="9"/>
        <v>0</v>
      </c>
      <c r="AH54" s="104"/>
      <c r="AI54" s="105"/>
      <c r="AJ54" s="105"/>
      <c r="AK54" s="105"/>
      <c r="AL54" s="105"/>
      <c r="AM54" s="105"/>
      <c r="AN54" s="106">
        <f t="shared" si="10"/>
        <v>0</v>
      </c>
      <c r="AO54" s="107">
        <f t="shared" si="11"/>
        <v>46</v>
      </c>
      <c r="AP54" s="108">
        <f t="shared" si="12"/>
        <v>0</v>
      </c>
      <c r="AQ54" s="97">
        <v>49</v>
      </c>
      <c r="AR54" s="109">
        <f t="shared" si="13"/>
        <v>0.93877551020408168</v>
      </c>
    </row>
    <row r="55" spans="1:44" hidden="1" x14ac:dyDescent="0.35">
      <c r="A55" s="31" t="s">
        <v>61</v>
      </c>
      <c r="B55" s="97" t="s">
        <v>2314</v>
      </c>
      <c r="C55" s="97" t="s">
        <v>2311</v>
      </c>
      <c r="D55" s="98">
        <f t="shared" si="1"/>
        <v>17</v>
      </c>
      <c r="E55" s="98">
        <f t="shared" si="2"/>
        <v>17</v>
      </c>
      <c r="F55" s="98">
        <f t="shared" si="3"/>
        <v>0</v>
      </c>
      <c r="G55" s="99">
        <f t="shared" si="0"/>
        <v>17</v>
      </c>
      <c r="H55" s="100">
        <v>0</v>
      </c>
      <c r="I55" s="101">
        <v>17</v>
      </c>
      <c r="J55" s="102">
        <f t="shared" si="4"/>
        <v>0</v>
      </c>
      <c r="K55" s="100">
        <v>0</v>
      </c>
      <c r="L55" s="111">
        <v>0</v>
      </c>
      <c r="M55" s="101">
        <f t="shared" si="5"/>
        <v>0</v>
      </c>
      <c r="N55" s="100">
        <v>0</v>
      </c>
      <c r="O55" s="100">
        <v>0</v>
      </c>
      <c r="P55" s="103">
        <f t="shared" si="6"/>
        <v>0</v>
      </c>
      <c r="Q55" s="104">
        <v>0</v>
      </c>
      <c r="R55" s="104">
        <v>0</v>
      </c>
      <c r="S55" s="104">
        <v>0</v>
      </c>
      <c r="T55" s="104">
        <v>0</v>
      </c>
      <c r="U55" s="104">
        <v>0</v>
      </c>
      <c r="V55" s="104">
        <v>0</v>
      </c>
      <c r="W55" s="106">
        <f t="shared" si="7"/>
        <v>0</v>
      </c>
      <c r="X55" s="105">
        <v>0</v>
      </c>
      <c r="Y55" s="105">
        <v>0</v>
      </c>
      <c r="Z55" s="105">
        <f t="shared" si="8"/>
        <v>0</v>
      </c>
      <c r="AA55" s="104">
        <v>0</v>
      </c>
      <c r="AB55" s="105">
        <v>0</v>
      </c>
      <c r="AC55" s="105">
        <v>0</v>
      </c>
      <c r="AD55" s="105">
        <v>0</v>
      </c>
      <c r="AE55" s="105">
        <v>0</v>
      </c>
      <c r="AF55" s="105">
        <v>0</v>
      </c>
      <c r="AG55" s="106">
        <f t="shared" si="9"/>
        <v>0</v>
      </c>
      <c r="AH55" s="104"/>
      <c r="AI55" s="105"/>
      <c r="AJ55" s="105"/>
      <c r="AK55" s="105"/>
      <c r="AL55" s="105"/>
      <c r="AM55" s="105"/>
      <c r="AN55" s="106">
        <f t="shared" si="10"/>
        <v>0</v>
      </c>
      <c r="AO55" s="107">
        <f t="shared" si="11"/>
        <v>0</v>
      </c>
      <c r="AP55" s="108">
        <f t="shared" si="12"/>
        <v>17</v>
      </c>
      <c r="AQ55" s="97">
        <v>48</v>
      </c>
      <c r="AR55" s="109">
        <f t="shared" si="13"/>
        <v>0.35416666666666669</v>
      </c>
    </row>
    <row r="56" spans="1:44" hidden="1" x14ac:dyDescent="0.35">
      <c r="A56" s="31" t="s">
        <v>62</v>
      </c>
      <c r="B56" s="97" t="s">
        <v>2315</v>
      </c>
      <c r="C56" s="97" t="s">
        <v>2311</v>
      </c>
      <c r="D56" s="98">
        <f t="shared" si="1"/>
        <v>39</v>
      </c>
      <c r="E56" s="98">
        <f t="shared" si="2"/>
        <v>39</v>
      </c>
      <c r="F56" s="98">
        <f t="shared" si="3"/>
        <v>0</v>
      </c>
      <c r="G56" s="99">
        <f t="shared" si="0"/>
        <v>39</v>
      </c>
      <c r="H56" s="100">
        <v>0</v>
      </c>
      <c r="I56" s="101">
        <v>39</v>
      </c>
      <c r="J56" s="102">
        <f t="shared" si="4"/>
        <v>39</v>
      </c>
      <c r="K56" s="100">
        <v>0</v>
      </c>
      <c r="L56" s="111">
        <v>39</v>
      </c>
      <c r="M56" s="101">
        <f t="shared" si="5"/>
        <v>39</v>
      </c>
      <c r="N56" s="100">
        <v>0</v>
      </c>
      <c r="O56" s="100">
        <v>0</v>
      </c>
      <c r="P56" s="103">
        <f t="shared" si="6"/>
        <v>0</v>
      </c>
      <c r="Q56" s="104">
        <v>0</v>
      </c>
      <c r="R56" s="104">
        <v>0</v>
      </c>
      <c r="S56" s="104">
        <v>0</v>
      </c>
      <c r="T56" s="104">
        <v>0</v>
      </c>
      <c r="U56" s="104">
        <v>0</v>
      </c>
      <c r="V56" s="104">
        <v>0</v>
      </c>
      <c r="W56" s="106">
        <f t="shared" si="7"/>
        <v>0</v>
      </c>
      <c r="X56" s="105">
        <v>0</v>
      </c>
      <c r="Y56" s="105">
        <v>0</v>
      </c>
      <c r="Z56" s="105">
        <f t="shared" si="8"/>
        <v>0</v>
      </c>
      <c r="AA56" s="104">
        <v>0</v>
      </c>
      <c r="AB56" s="105">
        <v>0</v>
      </c>
      <c r="AC56" s="105">
        <v>0</v>
      </c>
      <c r="AD56" s="105">
        <v>0</v>
      </c>
      <c r="AE56" s="105">
        <v>0</v>
      </c>
      <c r="AF56" s="105">
        <v>0</v>
      </c>
      <c r="AG56" s="106">
        <f t="shared" si="9"/>
        <v>0</v>
      </c>
      <c r="AH56" s="104"/>
      <c r="AI56" s="105"/>
      <c r="AJ56" s="105"/>
      <c r="AK56" s="105"/>
      <c r="AL56" s="105"/>
      <c r="AM56" s="105"/>
      <c r="AN56" s="106">
        <f t="shared" si="10"/>
        <v>0</v>
      </c>
      <c r="AO56" s="107">
        <f t="shared" si="11"/>
        <v>0</v>
      </c>
      <c r="AP56" s="108">
        <f t="shared" si="12"/>
        <v>39</v>
      </c>
      <c r="AQ56" s="97">
        <v>40</v>
      </c>
      <c r="AR56" s="109">
        <f t="shared" si="13"/>
        <v>0.97499999999999998</v>
      </c>
    </row>
    <row r="57" spans="1:44" hidden="1" x14ac:dyDescent="0.35">
      <c r="A57" s="31" t="s">
        <v>63</v>
      </c>
      <c r="B57" s="97" t="s">
        <v>2316</v>
      </c>
      <c r="C57" s="97" t="s">
        <v>2311</v>
      </c>
      <c r="D57" s="98">
        <f t="shared" si="1"/>
        <v>37</v>
      </c>
      <c r="E57" s="98">
        <f t="shared" si="2"/>
        <v>0</v>
      </c>
      <c r="F57" s="98">
        <f t="shared" si="3"/>
        <v>37</v>
      </c>
      <c r="G57" s="99">
        <f t="shared" si="0"/>
        <v>37</v>
      </c>
      <c r="H57" s="100">
        <v>37</v>
      </c>
      <c r="I57" s="101">
        <v>0</v>
      </c>
      <c r="J57" s="102">
        <f t="shared" si="4"/>
        <v>0</v>
      </c>
      <c r="K57" s="100">
        <v>0</v>
      </c>
      <c r="L57" s="111">
        <v>0</v>
      </c>
      <c r="M57" s="101">
        <f t="shared" si="5"/>
        <v>0</v>
      </c>
      <c r="N57" s="100">
        <v>0</v>
      </c>
      <c r="O57" s="100">
        <v>0</v>
      </c>
      <c r="P57" s="103">
        <f t="shared" si="6"/>
        <v>0</v>
      </c>
      <c r="Q57" s="104">
        <v>0</v>
      </c>
      <c r="R57" s="104">
        <v>0</v>
      </c>
      <c r="S57" s="104">
        <v>0</v>
      </c>
      <c r="T57" s="104">
        <v>0</v>
      </c>
      <c r="U57" s="104">
        <v>0</v>
      </c>
      <c r="V57" s="104">
        <v>0</v>
      </c>
      <c r="W57" s="106">
        <f t="shared" si="7"/>
        <v>0</v>
      </c>
      <c r="X57" s="105">
        <v>0</v>
      </c>
      <c r="Y57" s="105">
        <v>0</v>
      </c>
      <c r="Z57" s="105">
        <f t="shared" si="8"/>
        <v>0</v>
      </c>
      <c r="AA57" s="104">
        <v>0</v>
      </c>
      <c r="AB57" s="105">
        <v>0</v>
      </c>
      <c r="AC57" s="105">
        <v>0</v>
      </c>
      <c r="AD57" s="105">
        <v>0</v>
      </c>
      <c r="AE57" s="105">
        <v>0</v>
      </c>
      <c r="AF57" s="105">
        <v>0</v>
      </c>
      <c r="AG57" s="106">
        <f t="shared" si="9"/>
        <v>0</v>
      </c>
      <c r="AH57" s="104"/>
      <c r="AI57" s="105"/>
      <c r="AJ57" s="105"/>
      <c r="AK57" s="105"/>
      <c r="AL57" s="105"/>
      <c r="AM57" s="105"/>
      <c r="AN57" s="106">
        <f t="shared" si="10"/>
        <v>0</v>
      </c>
      <c r="AO57" s="107">
        <f t="shared" si="11"/>
        <v>37</v>
      </c>
      <c r="AP57" s="108">
        <f t="shared" si="12"/>
        <v>0</v>
      </c>
      <c r="AQ57" s="97">
        <v>44</v>
      </c>
      <c r="AR57" s="109">
        <f t="shared" si="13"/>
        <v>0.84090909090909094</v>
      </c>
    </row>
    <row r="58" spans="1:44" hidden="1" x14ac:dyDescent="0.35">
      <c r="A58" s="31" t="s">
        <v>64</v>
      </c>
      <c r="B58" s="97" t="s">
        <v>2317</v>
      </c>
      <c r="C58" s="97" t="s">
        <v>2311</v>
      </c>
      <c r="D58" s="98">
        <f t="shared" si="1"/>
        <v>30</v>
      </c>
      <c r="E58" s="98">
        <f t="shared" si="2"/>
        <v>30</v>
      </c>
      <c r="F58" s="98">
        <f t="shared" si="3"/>
        <v>0</v>
      </c>
      <c r="G58" s="99">
        <f t="shared" si="0"/>
        <v>0</v>
      </c>
      <c r="H58" s="100">
        <v>0</v>
      </c>
      <c r="I58" s="101">
        <v>0</v>
      </c>
      <c r="J58" s="102">
        <f t="shared" si="4"/>
        <v>0</v>
      </c>
      <c r="K58" s="100">
        <v>30</v>
      </c>
      <c r="L58" s="111">
        <v>0</v>
      </c>
      <c r="M58" s="101">
        <f t="shared" si="5"/>
        <v>30</v>
      </c>
      <c r="N58" s="100">
        <v>0</v>
      </c>
      <c r="O58" s="100">
        <v>0</v>
      </c>
      <c r="P58" s="103">
        <f t="shared" si="6"/>
        <v>0</v>
      </c>
      <c r="Q58" s="104">
        <v>0</v>
      </c>
      <c r="R58" s="104">
        <v>0</v>
      </c>
      <c r="S58" s="104">
        <v>0</v>
      </c>
      <c r="T58" s="104">
        <v>0</v>
      </c>
      <c r="U58" s="104">
        <v>0</v>
      </c>
      <c r="V58" s="104">
        <v>0</v>
      </c>
      <c r="W58" s="106">
        <f t="shared" si="7"/>
        <v>0</v>
      </c>
      <c r="X58" s="105">
        <v>0</v>
      </c>
      <c r="Y58" s="105">
        <v>0</v>
      </c>
      <c r="Z58" s="105">
        <f t="shared" si="8"/>
        <v>0</v>
      </c>
      <c r="AA58" s="104">
        <v>0</v>
      </c>
      <c r="AB58" s="105">
        <v>0</v>
      </c>
      <c r="AC58" s="105">
        <v>0</v>
      </c>
      <c r="AD58" s="105">
        <v>0</v>
      </c>
      <c r="AE58" s="105">
        <v>0</v>
      </c>
      <c r="AF58" s="105">
        <v>0</v>
      </c>
      <c r="AG58" s="106">
        <f t="shared" si="9"/>
        <v>0</v>
      </c>
      <c r="AH58" s="104"/>
      <c r="AI58" s="105"/>
      <c r="AJ58" s="105"/>
      <c r="AK58" s="105"/>
      <c r="AL58" s="105"/>
      <c r="AM58" s="105"/>
      <c r="AN58" s="106">
        <f t="shared" si="10"/>
        <v>0</v>
      </c>
      <c r="AO58" s="107">
        <f t="shared" si="11"/>
        <v>0</v>
      </c>
      <c r="AP58" s="108">
        <f t="shared" si="12"/>
        <v>30</v>
      </c>
      <c r="AQ58" s="97">
        <v>45</v>
      </c>
      <c r="AR58" s="109">
        <f t="shared" si="13"/>
        <v>0.66666666666666663</v>
      </c>
    </row>
    <row r="59" spans="1:44" hidden="1" x14ac:dyDescent="0.35">
      <c r="A59" s="31" t="s">
        <v>65</v>
      </c>
      <c r="B59" s="97" t="s">
        <v>2318</v>
      </c>
      <c r="C59" s="97" t="s">
        <v>2273</v>
      </c>
      <c r="D59" s="98">
        <f t="shared" si="1"/>
        <v>56</v>
      </c>
      <c r="E59" s="98">
        <f t="shared" si="2"/>
        <v>0</v>
      </c>
      <c r="F59" s="98">
        <f t="shared" si="3"/>
        <v>56</v>
      </c>
      <c r="G59" s="99">
        <f t="shared" si="0"/>
        <v>56</v>
      </c>
      <c r="H59" s="100">
        <v>56</v>
      </c>
      <c r="I59" s="101">
        <v>0</v>
      </c>
      <c r="J59" s="102">
        <f t="shared" si="4"/>
        <v>0</v>
      </c>
      <c r="K59" s="100">
        <v>0</v>
      </c>
      <c r="L59" s="111">
        <v>0</v>
      </c>
      <c r="M59" s="101">
        <f t="shared" si="5"/>
        <v>0</v>
      </c>
      <c r="N59" s="100">
        <v>0</v>
      </c>
      <c r="O59" s="100">
        <v>0</v>
      </c>
      <c r="P59" s="103">
        <f t="shared" si="6"/>
        <v>0</v>
      </c>
      <c r="Q59" s="104">
        <v>0</v>
      </c>
      <c r="R59" s="104">
        <v>0</v>
      </c>
      <c r="S59" s="104">
        <v>0</v>
      </c>
      <c r="T59" s="104">
        <v>0</v>
      </c>
      <c r="U59" s="104">
        <v>0</v>
      </c>
      <c r="V59" s="104">
        <v>0</v>
      </c>
      <c r="W59" s="106">
        <f t="shared" si="7"/>
        <v>0</v>
      </c>
      <c r="X59" s="105">
        <v>0</v>
      </c>
      <c r="Y59" s="105">
        <v>0</v>
      </c>
      <c r="Z59" s="105">
        <f t="shared" si="8"/>
        <v>0</v>
      </c>
      <c r="AA59" s="104">
        <v>0</v>
      </c>
      <c r="AB59" s="105">
        <v>0</v>
      </c>
      <c r="AC59" s="105">
        <v>0</v>
      </c>
      <c r="AD59" s="105">
        <v>0</v>
      </c>
      <c r="AE59" s="105">
        <v>0</v>
      </c>
      <c r="AF59" s="105">
        <v>0</v>
      </c>
      <c r="AG59" s="106">
        <f t="shared" si="9"/>
        <v>0</v>
      </c>
      <c r="AH59" s="104"/>
      <c r="AI59" s="105"/>
      <c r="AJ59" s="105"/>
      <c r="AK59" s="105"/>
      <c r="AL59" s="105"/>
      <c r="AM59" s="105"/>
      <c r="AN59" s="106">
        <f t="shared" si="10"/>
        <v>0</v>
      </c>
      <c r="AO59" s="107">
        <f t="shared" si="11"/>
        <v>56</v>
      </c>
      <c r="AP59" s="108">
        <f t="shared" si="12"/>
        <v>0</v>
      </c>
      <c r="AQ59" s="97">
        <v>71</v>
      </c>
      <c r="AR59" s="109">
        <f t="shared" si="13"/>
        <v>0.78873239436619713</v>
      </c>
    </row>
    <row r="60" spans="1:44" hidden="1" x14ac:dyDescent="0.35">
      <c r="A60" s="31" t="s">
        <v>66</v>
      </c>
      <c r="B60" s="97" t="s">
        <v>2319</v>
      </c>
      <c r="C60" s="97" t="s">
        <v>2273</v>
      </c>
      <c r="D60" s="98">
        <f t="shared" si="1"/>
        <v>40</v>
      </c>
      <c r="E60" s="98">
        <f t="shared" si="2"/>
        <v>0</v>
      </c>
      <c r="F60" s="98">
        <f t="shared" si="3"/>
        <v>40</v>
      </c>
      <c r="G60" s="99">
        <f t="shared" si="0"/>
        <v>40</v>
      </c>
      <c r="H60" s="100">
        <v>40</v>
      </c>
      <c r="I60" s="101">
        <v>0</v>
      </c>
      <c r="J60" s="102">
        <f t="shared" si="4"/>
        <v>0</v>
      </c>
      <c r="K60" s="100">
        <v>0</v>
      </c>
      <c r="L60" s="111">
        <v>0</v>
      </c>
      <c r="M60" s="101">
        <f t="shared" si="5"/>
        <v>0</v>
      </c>
      <c r="N60" s="100">
        <v>0</v>
      </c>
      <c r="O60" s="100">
        <v>0</v>
      </c>
      <c r="P60" s="103">
        <f t="shared" si="6"/>
        <v>0</v>
      </c>
      <c r="Q60" s="104">
        <v>0</v>
      </c>
      <c r="R60" s="104">
        <v>0</v>
      </c>
      <c r="S60" s="104">
        <v>0</v>
      </c>
      <c r="T60" s="104">
        <v>0</v>
      </c>
      <c r="U60" s="104">
        <v>0</v>
      </c>
      <c r="V60" s="104">
        <v>0</v>
      </c>
      <c r="W60" s="106">
        <f t="shared" si="7"/>
        <v>0</v>
      </c>
      <c r="X60" s="105">
        <v>0</v>
      </c>
      <c r="Y60" s="105">
        <v>0</v>
      </c>
      <c r="Z60" s="105">
        <f t="shared" si="8"/>
        <v>0</v>
      </c>
      <c r="AA60" s="104">
        <v>0</v>
      </c>
      <c r="AB60" s="105">
        <v>0</v>
      </c>
      <c r="AC60" s="105">
        <v>0</v>
      </c>
      <c r="AD60" s="105">
        <v>0</v>
      </c>
      <c r="AE60" s="105">
        <v>0</v>
      </c>
      <c r="AF60" s="105">
        <v>0</v>
      </c>
      <c r="AG60" s="106">
        <f t="shared" si="9"/>
        <v>0</v>
      </c>
      <c r="AH60" s="104"/>
      <c r="AI60" s="105"/>
      <c r="AJ60" s="105"/>
      <c r="AK60" s="105"/>
      <c r="AL60" s="105"/>
      <c r="AM60" s="105"/>
      <c r="AN60" s="106">
        <f t="shared" si="10"/>
        <v>0</v>
      </c>
      <c r="AO60" s="107">
        <f t="shared" si="11"/>
        <v>40</v>
      </c>
      <c r="AP60" s="108">
        <f t="shared" si="12"/>
        <v>0</v>
      </c>
      <c r="AQ60" s="97">
        <v>41</v>
      </c>
      <c r="AR60" s="109">
        <f t="shared" si="13"/>
        <v>0.97560975609756095</v>
      </c>
    </row>
    <row r="61" spans="1:44" hidden="1" x14ac:dyDescent="0.35">
      <c r="A61" s="31" t="s">
        <v>67</v>
      </c>
      <c r="B61" s="97" t="s">
        <v>2320</v>
      </c>
      <c r="C61" s="97" t="s">
        <v>2273</v>
      </c>
      <c r="D61" s="98">
        <f t="shared" si="1"/>
        <v>48</v>
      </c>
      <c r="E61" s="98">
        <f t="shared" si="2"/>
        <v>20</v>
      </c>
      <c r="F61" s="98">
        <f t="shared" si="3"/>
        <v>28</v>
      </c>
      <c r="G61" s="99">
        <f t="shared" si="0"/>
        <v>48</v>
      </c>
      <c r="H61" s="100">
        <v>28</v>
      </c>
      <c r="I61" s="101">
        <v>20</v>
      </c>
      <c r="J61" s="102">
        <f t="shared" si="4"/>
        <v>0</v>
      </c>
      <c r="K61" s="100">
        <v>0</v>
      </c>
      <c r="L61" s="111">
        <v>0</v>
      </c>
      <c r="M61" s="101">
        <f t="shared" si="5"/>
        <v>0</v>
      </c>
      <c r="N61" s="100">
        <v>0</v>
      </c>
      <c r="O61" s="100">
        <v>0</v>
      </c>
      <c r="P61" s="103">
        <f t="shared" si="6"/>
        <v>0</v>
      </c>
      <c r="Q61" s="104">
        <v>0</v>
      </c>
      <c r="R61" s="104">
        <v>0</v>
      </c>
      <c r="S61" s="104">
        <v>0</v>
      </c>
      <c r="T61" s="104">
        <v>0</v>
      </c>
      <c r="U61" s="104">
        <v>0</v>
      </c>
      <c r="V61" s="104">
        <v>0</v>
      </c>
      <c r="W61" s="106">
        <f t="shared" si="7"/>
        <v>0</v>
      </c>
      <c r="X61" s="105">
        <v>0</v>
      </c>
      <c r="Y61" s="105">
        <v>0</v>
      </c>
      <c r="Z61" s="105">
        <f t="shared" si="8"/>
        <v>0</v>
      </c>
      <c r="AA61" s="104">
        <v>0</v>
      </c>
      <c r="AB61" s="105">
        <v>0</v>
      </c>
      <c r="AC61" s="105">
        <v>0</v>
      </c>
      <c r="AD61" s="105">
        <v>0</v>
      </c>
      <c r="AE61" s="105">
        <v>0</v>
      </c>
      <c r="AF61" s="105">
        <v>0</v>
      </c>
      <c r="AG61" s="106">
        <f t="shared" si="9"/>
        <v>0</v>
      </c>
      <c r="AH61" s="104"/>
      <c r="AI61" s="105"/>
      <c r="AJ61" s="105"/>
      <c r="AK61" s="105"/>
      <c r="AL61" s="105"/>
      <c r="AM61" s="105"/>
      <c r="AN61" s="106">
        <f t="shared" si="10"/>
        <v>0</v>
      </c>
      <c r="AO61" s="107">
        <f t="shared" si="11"/>
        <v>28</v>
      </c>
      <c r="AP61" s="108">
        <f t="shared" si="12"/>
        <v>20</v>
      </c>
      <c r="AQ61" s="97">
        <v>62</v>
      </c>
      <c r="AR61" s="109">
        <f t="shared" si="13"/>
        <v>0.77419354838709675</v>
      </c>
    </row>
    <row r="62" spans="1:44" hidden="1" x14ac:dyDescent="0.35">
      <c r="A62" s="31" t="s">
        <v>68</v>
      </c>
      <c r="B62" s="97" t="s">
        <v>2321</v>
      </c>
      <c r="C62" s="97" t="s">
        <v>2273</v>
      </c>
      <c r="D62" s="98">
        <f t="shared" si="1"/>
        <v>20</v>
      </c>
      <c r="E62" s="98">
        <f t="shared" si="2"/>
        <v>0</v>
      </c>
      <c r="F62" s="98">
        <f t="shared" si="3"/>
        <v>20</v>
      </c>
      <c r="G62" s="99">
        <f t="shared" si="0"/>
        <v>20</v>
      </c>
      <c r="H62" s="100">
        <v>20</v>
      </c>
      <c r="I62" s="101">
        <v>0</v>
      </c>
      <c r="J62" s="102">
        <f t="shared" si="4"/>
        <v>0</v>
      </c>
      <c r="K62" s="100">
        <v>0</v>
      </c>
      <c r="L62" s="111">
        <v>0</v>
      </c>
      <c r="M62" s="101">
        <f t="shared" si="5"/>
        <v>0</v>
      </c>
      <c r="N62" s="100">
        <v>0</v>
      </c>
      <c r="O62" s="100">
        <v>0</v>
      </c>
      <c r="P62" s="103">
        <f t="shared" si="6"/>
        <v>0</v>
      </c>
      <c r="Q62" s="104">
        <v>0</v>
      </c>
      <c r="R62" s="104">
        <v>0</v>
      </c>
      <c r="S62" s="104">
        <v>0</v>
      </c>
      <c r="T62" s="104">
        <v>0</v>
      </c>
      <c r="U62" s="104">
        <v>0</v>
      </c>
      <c r="V62" s="104">
        <v>0</v>
      </c>
      <c r="W62" s="106">
        <f t="shared" si="7"/>
        <v>0</v>
      </c>
      <c r="X62" s="105">
        <v>0</v>
      </c>
      <c r="Y62" s="105">
        <v>0</v>
      </c>
      <c r="Z62" s="105">
        <f t="shared" si="8"/>
        <v>0</v>
      </c>
      <c r="AA62" s="104">
        <v>0</v>
      </c>
      <c r="AB62" s="105">
        <v>0</v>
      </c>
      <c r="AC62" s="105">
        <v>0</v>
      </c>
      <c r="AD62" s="105">
        <v>0</v>
      </c>
      <c r="AE62" s="105">
        <v>0</v>
      </c>
      <c r="AF62" s="105">
        <v>0</v>
      </c>
      <c r="AG62" s="106">
        <f t="shared" si="9"/>
        <v>0</v>
      </c>
      <c r="AH62" s="104"/>
      <c r="AI62" s="105"/>
      <c r="AJ62" s="105"/>
      <c r="AK62" s="105"/>
      <c r="AL62" s="105"/>
      <c r="AM62" s="105"/>
      <c r="AN62" s="106">
        <f t="shared" si="10"/>
        <v>0</v>
      </c>
      <c r="AO62" s="107">
        <f t="shared" si="11"/>
        <v>20</v>
      </c>
      <c r="AP62" s="108">
        <f t="shared" si="12"/>
        <v>0</v>
      </c>
      <c r="AQ62" s="97">
        <v>38</v>
      </c>
      <c r="AR62" s="109">
        <f t="shared" si="13"/>
        <v>0.52631578947368418</v>
      </c>
    </row>
    <row r="63" spans="1:44" hidden="1" x14ac:dyDescent="0.35">
      <c r="A63" s="31" t="s">
        <v>69</v>
      </c>
      <c r="B63" s="97" t="s">
        <v>2322</v>
      </c>
      <c r="C63" s="97" t="s">
        <v>2273</v>
      </c>
      <c r="D63" s="98">
        <f t="shared" si="1"/>
        <v>39</v>
      </c>
      <c r="E63" s="98">
        <f t="shared" si="2"/>
        <v>39</v>
      </c>
      <c r="F63" s="98">
        <f t="shared" si="3"/>
        <v>0</v>
      </c>
      <c r="G63" s="99">
        <f t="shared" si="0"/>
        <v>39</v>
      </c>
      <c r="H63" s="100">
        <v>0</v>
      </c>
      <c r="I63" s="101">
        <v>39</v>
      </c>
      <c r="J63" s="102">
        <f t="shared" si="4"/>
        <v>0</v>
      </c>
      <c r="K63" s="100">
        <v>0</v>
      </c>
      <c r="L63" s="111">
        <v>0</v>
      </c>
      <c r="M63" s="101">
        <f t="shared" si="5"/>
        <v>0</v>
      </c>
      <c r="N63" s="100">
        <v>0</v>
      </c>
      <c r="O63" s="100">
        <v>0</v>
      </c>
      <c r="P63" s="103">
        <f t="shared" si="6"/>
        <v>0</v>
      </c>
      <c r="Q63" s="104">
        <v>0</v>
      </c>
      <c r="R63" s="104">
        <v>0</v>
      </c>
      <c r="S63" s="104">
        <v>0</v>
      </c>
      <c r="T63" s="104">
        <v>0</v>
      </c>
      <c r="U63" s="104">
        <v>0</v>
      </c>
      <c r="V63" s="104">
        <v>0</v>
      </c>
      <c r="W63" s="106">
        <f t="shared" si="7"/>
        <v>0</v>
      </c>
      <c r="X63" s="105">
        <v>0</v>
      </c>
      <c r="Y63" s="105">
        <v>0</v>
      </c>
      <c r="Z63" s="105">
        <f t="shared" si="8"/>
        <v>0</v>
      </c>
      <c r="AA63" s="104">
        <v>0</v>
      </c>
      <c r="AB63" s="105">
        <v>0</v>
      </c>
      <c r="AC63" s="105">
        <v>0</v>
      </c>
      <c r="AD63" s="105">
        <v>0</v>
      </c>
      <c r="AE63" s="105">
        <v>0</v>
      </c>
      <c r="AF63" s="105">
        <v>0</v>
      </c>
      <c r="AG63" s="106">
        <f t="shared" si="9"/>
        <v>0</v>
      </c>
      <c r="AH63" s="104"/>
      <c r="AI63" s="105"/>
      <c r="AJ63" s="105"/>
      <c r="AK63" s="105"/>
      <c r="AL63" s="105"/>
      <c r="AM63" s="105"/>
      <c r="AN63" s="106">
        <f t="shared" si="10"/>
        <v>0</v>
      </c>
      <c r="AO63" s="107">
        <f t="shared" si="11"/>
        <v>0</v>
      </c>
      <c r="AP63" s="108">
        <f t="shared" si="12"/>
        <v>39</v>
      </c>
      <c r="AQ63" s="97">
        <v>29</v>
      </c>
      <c r="AR63" s="109">
        <f t="shared" si="13"/>
        <v>1</v>
      </c>
    </row>
    <row r="64" spans="1:44" hidden="1" x14ac:dyDescent="0.35">
      <c r="A64" s="31" t="s">
        <v>70</v>
      </c>
      <c r="B64" s="97" t="s">
        <v>2323</v>
      </c>
      <c r="C64" s="97" t="s">
        <v>2273</v>
      </c>
      <c r="D64" s="98">
        <f t="shared" si="1"/>
        <v>19</v>
      </c>
      <c r="E64" s="98">
        <f t="shared" si="2"/>
        <v>0</v>
      </c>
      <c r="F64" s="98">
        <f t="shared" si="3"/>
        <v>19</v>
      </c>
      <c r="G64" s="99">
        <f t="shared" si="0"/>
        <v>19</v>
      </c>
      <c r="H64" s="100">
        <v>19</v>
      </c>
      <c r="I64" s="101">
        <v>0</v>
      </c>
      <c r="J64" s="102">
        <f t="shared" si="4"/>
        <v>0</v>
      </c>
      <c r="K64" s="100">
        <v>0</v>
      </c>
      <c r="L64" s="111">
        <v>0</v>
      </c>
      <c r="M64" s="101">
        <f t="shared" si="5"/>
        <v>0</v>
      </c>
      <c r="N64" s="100">
        <v>0</v>
      </c>
      <c r="O64" s="100">
        <v>0</v>
      </c>
      <c r="P64" s="103">
        <f t="shared" si="6"/>
        <v>0</v>
      </c>
      <c r="Q64" s="104">
        <v>0</v>
      </c>
      <c r="R64" s="104">
        <v>0</v>
      </c>
      <c r="S64" s="104">
        <v>0</v>
      </c>
      <c r="T64" s="104">
        <v>0</v>
      </c>
      <c r="U64" s="104">
        <v>0</v>
      </c>
      <c r="V64" s="104">
        <v>0</v>
      </c>
      <c r="W64" s="106">
        <f t="shared" si="7"/>
        <v>0</v>
      </c>
      <c r="X64" s="105">
        <v>0</v>
      </c>
      <c r="Y64" s="105">
        <v>0</v>
      </c>
      <c r="Z64" s="105">
        <f t="shared" si="8"/>
        <v>0</v>
      </c>
      <c r="AA64" s="104">
        <v>0</v>
      </c>
      <c r="AB64" s="105">
        <v>0</v>
      </c>
      <c r="AC64" s="105">
        <v>0</v>
      </c>
      <c r="AD64" s="105">
        <v>0</v>
      </c>
      <c r="AE64" s="105">
        <v>0</v>
      </c>
      <c r="AF64" s="105">
        <v>0</v>
      </c>
      <c r="AG64" s="106">
        <f t="shared" si="9"/>
        <v>0</v>
      </c>
      <c r="AH64" s="104"/>
      <c r="AI64" s="105"/>
      <c r="AJ64" s="105"/>
      <c r="AK64" s="105"/>
      <c r="AL64" s="105"/>
      <c r="AM64" s="105"/>
      <c r="AN64" s="106">
        <f t="shared" si="10"/>
        <v>0</v>
      </c>
      <c r="AO64" s="107">
        <f t="shared" si="11"/>
        <v>19</v>
      </c>
      <c r="AP64" s="108">
        <f t="shared" si="12"/>
        <v>0</v>
      </c>
      <c r="AQ64" s="97">
        <v>27</v>
      </c>
      <c r="AR64" s="109">
        <f t="shared" si="13"/>
        <v>0.70370370370370372</v>
      </c>
    </row>
    <row r="65" spans="1:44" x14ac:dyDescent="0.35">
      <c r="A65" s="31" t="s">
        <v>71</v>
      </c>
      <c r="B65" s="97" t="s">
        <v>2324</v>
      </c>
      <c r="C65" s="97" t="s">
        <v>2273</v>
      </c>
      <c r="D65" s="98">
        <f t="shared" si="1"/>
        <v>211</v>
      </c>
      <c r="E65" s="98">
        <f t="shared" si="2"/>
        <v>80</v>
      </c>
      <c r="F65" s="98">
        <f t="shared" si="3"/>
        <v>131</v>
      </c>
      <c r="G65" s="99">
        <f t="shared" si="0"/>
        <v>95</v>
      </c>
      <c r="H65" s="100">
        <v>95</v>
      </c>
      <c r="I65" s="101">
        <v>0</v>
      </c>
      <c r="J65" s="102">
        <f t="shared" si="4"/>
        <v>17</v>
      </c>
      <c r="K65" s="100">
        <v>0</v>
      </c>
      <c r="L65" s="111">
        <v>0</v>
      </c>
      <c r="M65" s="101">
        <f t="shared" si="5"/>
        <v>0</v>
      </c>
      <c r="N65" s="100">
        <v>0</v>
      </c>
      <c r="O65" s="100">
        <v>0</v>
      </c>
      <c r="P65" s="103">
        <f t="shared" si="6"/>
        <v>0</v>
      </c>
      <c r="Q65" s="104">
        <v>0</v>
      </c>
      <c r="R65" s="104">
        <v>0</v>
      </c>
      <c r="S65" s="104">
        <v>0</v>
      </c>
      <c r="T65" s="104">
        <v>0</v>
      </c>
      <c r="U65" s="104">
        <v>0</v>
      </c>
      <c r="V65" s="104">
        <v>0</v>
      </c>
      <c r="W65" s="106">
        <f t="shared" si="7"/>
        <v>0</v>
      </c>
      <c r="X65" s="110">
        <v>43</v>
      </c>
      <c r="Y65" s="105">
        <v>36</v>
      </c>
      <c r="Z65" s="105">
        <f t="shared" si="8"/>
        <v>79</v>
      </c>
      <c r="AA65" s="104">
        <v>0</v>
      </c>
      <c r="AB65" s="105">
        <v>0</v>
      </c>
      <c r="AC65" s="105">
        <v>0</v>
      </c>
      <c r="AD65" s="105">
        <v>0</v>
      </c>
      <c r="AE65" s="105">
        <v>0</v>
      </c>
      <c r="AF65" s="105">
        <v>0</v>
      </c>
      <c r="AG65" s="106">
        <f t="shared" si="9"/>
        <v>0</v>
      </c>
      <c r="AH65" s="104">
        <v>9</v>
      </c>
      <c r="AI65" s="105">
        <v>7</v>
      </c>
      <c r="AJ65" s="105"/>
      <c r="AK65" s="105">
        <v>28</v>
      </c>
      <c r="AL65" s="105">
        <v>10</v>
      </c>
      <c r="AM65" s="105"/>
      <c r="AN65" s="106">
        <f t="shared" si="10"/>
        <v>54</v>
      </c>
      <c r="AO65" s="107">
        <f t="shared" si="11"/>
        <v>95</v>
      </c>
      <c r="AP65" s="108">
        <f t="shared" si="12"/>
        <v>28</v>
      </c>
      <c r="AQ65" s="97">
        <v>137</v>
      </c>
      <c r="AR65" s="109">
        <f t="shared" si="13"/>
        <v>0.8978102189781022</v>
      </c>
    </row>
    <row r="66" spans="1:44" hidden="1" x14ac:dyDescent="0.35">
      <c r="A66" s="31" t="s">
        <v>72</v>
      </c>
      <c r="B66" s="97" t="s">
        <v>2325</v>
      </c>
      <c r="C66" s="97" t="s">
        <v>2273</v>
      </c>
      <c r="D66" s="98">
        <f t="shared" si="1"/>
        <v>35</v>
      </c>
      <c r="E66" s="98">
        <f t="shared" si="2"/>
        <v>35</v>
      </c>
      <c r="F66" s="98">
        <f t="shared" si="3"/>
        <v>0</v>
      </c>
      <c r="G66" s="99">
        <f t="shared" si="0"/>
        <v>35</v>
      </c>
      <c r="H66" s="100">
        <v>0</v>
      </c>
      <c r="I66" s="101">
        <v>35</v>
      </c>
      <c r="J66" s="102">
        <f t="shared" si="4"/>
        <v>0</v>
      </c>
      <c r="K66" s="100">
        <v>0</v>
      </c>
      <c r="L66" s="111">
        <v>0</v>
      </c>
      <c r="M66" s="101">
        <f t="shared" si="5"/>
        <v>0</v>
      </c>
      <c r="N66" s="100">
        <v>0</v>
      </c>
      <c r="O66" s="100">
        <v>0</v>
      </c>
      <c r="P66" s="103">
        <f t="shared" si="6"/>
        <v>0</v>
      </c>
      <c r="Q66" s="104">
        <v>0</v>
      </c>
      <c r="R66" s="104">
        <v>0</v>
      </c>
      <c r="S66" s="104">
        <v>0</v>
      </c>
      <c r="T66" s="104">
        <v>0</v>
      </c>
      <c r="U66" s="104">
        <v>0</v>
      </c>
      <c r="V66" s="104">
        <v>0</v>
      </c>
      <c r="W66" s="106">
        <f t="shared" si="7"/>
        <v>0</v>
      </c>
      <c r="X66" s="105">
        <v>0</v>
      </c>
      <c r="Y66" s="105">
        <v>0</v>
      </c>
      <c r="Z66" s="105">
        <f t="shared" si="8"/>
        <v>0</v>
      </c>
      <c r="AA66" s="104">
        <v>0</v>
      </c>
      <c r="AB66" s="105">
        <v>0</v>
      </c>
      <c r="AC66" s="105">
        <v>0</v>
      </c>
      <c r="AD66" s="105">
        <v>0</v>
      </c>
      <c r="AE66" s="105">
        <v>0</v>
      </c>
      <c r="AF66" s="105">
        <v>0</v>
      </c>
      <c r="AG66" s="106">
        <f t="shared" si="9"/>
        <v>0</v>
      </c>
      <c r="AH66" s="104"/>
      <c r="AI66" s="105"/>
      <c r="AJ66" s="105"/>
      <c r="AK66" s="105"/>
      <c r="AL66" s="105"/>
      <c r="AM66" s="105"/>
      <c r="AN66" s="106">
        <f t="shared" si="10"/>
        <v>0</v>
      </c>
      <c r="AO66" s="107">
        <f t="shared" si="11"/>
        <v>0</v>
      </c>
      <c r="AP66" s="108">
        <f t="shared" si="12"/>
        <v>35</v>
      </c>
      <c r="AQ66" s="97">
        <v>27</v>
      </c>
      <c r="AR66" s="109">
        <f t="shared" si="13"/>
        <v>1</v>
      </c>
    </row>
    <row r="67" spans="1:44" hidden="1" x14ac:dyDescent="0.35">
      <c r="A67" s="31" t="s">
        <v>73</v>
      </c>
      <c r="B67" s="97" t="s">
        <v>2326</v>
      </c>
      <c r="C67" s="97" t="s">
        <v>2273</v>
      </c>
      <c r="D67" s="98">
        <f t="shared" si="1"/>
        <v>54</v>
      </c>
      <c r="E67" s="98">
        <f t="shared" si="2"/>
        <v>0</v>
      </c>
      <c r="F67" s="98">
        <f t="shared" si="3"/>
        <v>54</v>
      </c>
      <c r="G67" s="99">
        <f t="shared" si="0"/>
        <v>54</v>
      </c>
      <c r="H67" s="100">
        <v>54</v>
      </c>
      <c r="I67" s="101">
        <v>0</v>
      </c>
      <c r="J67" s="102">
        <f t="shared" si="4"/>
        <v>0</v>
      </c>
      <c r="K67" s="100">
        <v>0</v>
      </c>
      <c r="L67" s="111">
        <v>0</v>
      </c>
      <c r="M67" s="101">
        <f t="shared" si="5"/>
        <v>0</v>
      </c>
      <c r="N67" s="100">
        <v>0</v>
      </c>
      <c r="O67" s="100">
        <v>0</v>
      </c>
      <c r="P67" s="103">
        <f t="shared" si="6"/>
        <v>0</v>
      </c>
      <c r="Q67" s="104">
        <v>0</v>
      </c>
      <c r="R67" s="104">
        <v>0</v>
      </c>
      <c r="S67" s="104">
        <v>0</v>
      </c>
      <c r="T67" s="104">
        <v>0</v>
      </c>
      <c r="U67" s="104">
        <v>0</v>
      </c>
      <c r="V67" s="104">
        <v>0</v>
      </c>
      <c r="W67" s="106">
        <f t="shared" si="7"/>
        <v>0</v>
      </c>
      <c r="X67" s="105">
        <v>0</v>
      </c>
      <c r="Y67" s="105">
        <v>0</v>
      </c>
      <c r="Z67" s="105">
        <f t="shared" si="8"/>
        <v>0</v>
      </c>
      <c r="AA67" s="104">
        <v>0</v>
      </c>
      <c r="AB67" s="105">
        <v>0</v>
      </c>
      <c r="AC67" s="105">
        <v>0</v>
      </c>
      <c r="AD67" s="105">
        <v>0</v>
      </c>
      <c r="AE67" s="105">
        <v>0</v>
      </c>
      <c r="AF67" s="105">
        <v>0</v>
      </c>
      <c r="AG67" s="106">
        <f t="shared" si="9"/>
        <v>0</v>
      </c>
      <c r="AH67" s="104"/>
      <c r="AI67" s="105"/>
      <c r="AJ67" s="105"/>
      <c r="AK67" s="105"/>
      <c r="AL67" s="105"/>
      <c r="AM67" s="105"/>
      <c r="AN67" s="106">
        <f t="shared" si="10"/>
        <v>0</v>
      </c>
      <c r="AO67" s="107">
        <f t="shared" si="11"/>
        <v>54</v>
      </c>
      <c r="AP67" s="108">
        <f t="shared" si="12"/>
        <v>0</v>
      </c>
      <c r="AQ67" s="97">
        <v>72</v>
      </c>
      <c r="AR67" s="109">
        <f t="shared" si="13"/>
        <v>0.75</v>
      </c>
    </row>
    <row r="68" spans="1:44" hidden="1" x14ac:dyDescent="0.35">
      <c r="A68" s="31" t="s">
        <v>74</v>
      </c>
      <c r="B68" s="97" t="s">
        <v>2327</v>
      </c>
      <c r="C68" s="97" t="s">
        <v>2273</v>
      </c>
      <c r="D68" s="98">
        <f t="shared" si="1"/>
        <v>58</v>
      </c>
      <c r="E68" s="98">
        <f t="shared" si="2"/>
        <v>58</v>
      </c>
      <c r="F68" s="98">
        <f t="shared" si="3"/>
        <v>0</v>
      </c>
      <c r="G68" s="99">
        <f t="shared" ref="G68:G131" si="14">H68+I68</f>
        <v>40</v>
      </c>
      <c r="H68" s="100">
        <v>0</v>
      </c>
      <c r="I68" s="101">
        <v>40</v>
      </c>
      <c r="J68" s="102">
        <f t="shared" si="4"/>
        <v>9</v>
      </c>
      <c r="K68" s="100">
        <v>18</v>
      </c>
      <c r="L68" s="111">
        <v>9</v>
      </c>
      <c r="M68" s="101">
        <f t="shared" si="5"/>
        <v>27</v>
      </c>
      <c r="N68" s="100">
        <v>0</v>
      </c>
      <c r="O68" s="100">
        <v>0</v>
      </c>
      <c r="P68" s="103">
        <f t="shared" si="6"/>
        <v>0</v>
      </c>
      <c r="Q68" s="104">
        <v>0</v>
      </c>
      <c r="R68" s="104">
        <v>0</v>
      </c>
      <c r="S68" s="104">
        <v>0</v>
      </c>
      <c r="T68" s="104">
        <v>0</v>
      </c>
      <c r="U68" s="104">
        <v>0</v>
      </c>
      <c r="V68" s="104">
        <v>0</v>
      </c>
      <c r="W68" s="106">
        <f t="shared" si="7"/>
        <v>0</v>
      </c>
      <c r="X68" s="105">
        <v>0</v>
      </c>
      <c r="Y68" s="105">
        <v>0</v>
      </c>
      <c r="Z68" s="105">
        <f t="shared" si="8"/>
        <v>0</v>
      </c>
      <c r="AA68" s="104">
        <v>0</v>
      </c>
      <c r="AB68" s="105">
        <v>0</v>
      </c>
      <c r="AC68" s="105">
        <v>0</v>
      </c>
      <c r="AD68" s="105">
        <v>0</v>
      </c>
      <c r="AE68" s="105">
        <v>0</v>
      </c>
      <c r="AF68" s="105">
        <v>0</v>
      </c>
      <c r="AG68" s="106">
        <f t="shared" si="9"/>
        <v>0</v>
      </c>
      <c r="AH68" s="104"/>
      <c r="AI68" s="105"/>
      <c r="AJ68" s="105"/>
      <c r="AK68" s="105"/>
      <c r="AL68" s="105"/>
      <c r="AM68" s="105"/>
      <c r="AN68" s="106">
        <f t="shared" si="10"/>
        <v>0</v>
      </c>
      <c r="AO68" s="107">
        <f t="shared" si="11"/>
        <v>0</v>
      </c>
      <c r="AP68" s="108">
        <f t="shared" si="12"/>
        <v>58</v>
      </c>
      <c r="AQ68" s="97">
        <v>56</v>
      </c>
      <c r="AR68" s="109">
        <f t="shared" si="13"/>
        <v>1</v>
      </c>
    </row>
    <row r="69" spans="1:44" x14ac:dyDescent="0.35">
      <c r="A69" s="31" t="s">
        <v>75</v>
      </c>
      <c r="B69" s="97" t="s">
        <v>2328</v>
      </c>
      <c r="C69" s="97" t="s">
        <v>2273</v>
      </c>
      <c r="D69" s="98">
        <f t="shared" ref="D69:D132" si="15">E69+F69</f>
        <v>21</v>
      </c>
      <c r="E69" s="98">
        <f t="shared" ref="E69:E132" si="16">I69+K69+N69+Q69+T69+X69+AA69+AD69+AH69+AK69</f>
        <v>0</v>
      </c>
      <c r="F69" s="98">
        <f t="shared" ref="F69:F132" si="17">H69+S69+V69+Y69+AC69+AF69+AJ69+AM69</f>
        <v>21</v>
      </c>
      <c r="G69" s="99">
        <f t="shared" si="14"/>
        <v>21</v>
      </c>
      <c r="H69" s="100">
        <v>21</v>
      </c>
      <c r="I69" s="101">
        <v>0</v>
      </c>
      <c r="J69" s="102">
        <f t="shared" ref="J69:J132" si="18">L69+O69+R69+U69+AB69+AE69+AI69+AL69</f>
        <v>21</v>
      </c>
      <c r="K69" s="100">
        <v>0</v>
      </c>
      <c r="L69" s="111">
        <v>0</v>
      </c>
      <c r="M69" s="101">
        <f t="shared" ref="M69:M132" si="19">K69+L69</f>
        <v>0</v>
      </c>
      <c r="N69" s="100">
        <v>0</v>
      </c>
      <c r="O69" s="100">
        <v>0</v>
      </c>
      <c r="P69" s="103">
        <f t="shared" ref="P69:P132" si="20">SUM(N69+O69)</f>
        <v>0</v>
      </c>
      <c r="Q69" s="104">
        <v>0</v>
      </c>
      <c r="R69" s="104">
        <v>0</v>
      </c>
      <c r="S69" s="104">
        <v>0</v>
      </c>
      <c r="T69" s="104">
        <v>0</v>
      </c>
      <c r="U69" s="104">
        <v>0</v>
      </c>
      <c r="V69" s="104">
        <v>0</v>
      </c>
      <c r="W69" s="106">
        <f t="shared" ref="W69:W132" si="21">SUM(Q69:V69)</f>
        <v>0</v>
      </c>
      <c r="X69" s="105">
        <v>0</v>
      </c>
      <c r="Y69" s="105">
        <v>0</v>
      </c>
      <c r="Z69" s="105">
        <f t="shared" ref="Z69:Z132" si="22">SUM(X69:Y69)</f>
        <v>0</v>
      </c>
      <c r="AA69" s="104">
        <v>0</v>
      </c>
      <c r="AB69" s="105">
        <v>0</v>
      </c>
      <c r="AC69" s="105">
        <v>0</v>
      </c>
      <c r="AD69" s="105">
        <v>0</v>
      </c>
      <c r="AE69" s="105">
        <v>0</v>
      </c>
      <c r="AF69" s="105">
        <v>0</v>
      </c>
      <c r="AG69" s="106">
        <f t="shared" ref="AG69:AG132" si="23">SUM(AA69:AF69)</f>
        <v>0</v>
      </c>
      <c r="AH69" s="104"/>
      <c r="AI69" s="105"/>
      <c r="AJ69" s="105"/>
      <c r="AK69" s="105"/>
      <c r="AL69" s="105">
        <v>21</v>
      </c>
      <c r="AM69" s="105"/>
      <c r="AN69" s="106">
        <f t="shared" ref="AN69:AN132" si="24">SUM(AH69:AM69)</f>
        <v>21</v>
      </c>
      <c r="AO69" s="107">
        <f t="shared" ref="AO69:AO132" si="25">H69+V69+AF69+AM69</f>
        <v>21</v>
      </c>
      <c r="AP69" s="108">
        <f t="shared" ref="AP69:AP132" si="26">I69+K69+N69+T69+AD69+AK69</f>
        <v>0</v>
      </c>
      <c r="AQ69" s="97">
        <v>22</v>
      </c>
      <c r="AR69" s="109">
        <f t="shared" ref="AR69:AR132" si="27">IFERROR(MIN(100%,((AP69+AO69)/AQ69)),0)</f>
        <v>0.95454545454545459</v>
      </c>
    </row>
    <row r="70" spans="1:44" hidden="1" x14ac:dyDescent="0.35">
      <c r="A70" s="31" t="s">
        <v>76</v>
      </c>
      <c r="B70" s="97" t="s">
        <v>2329</v>
      </c>
      <c r="C70" s="97" t="s">
        <v>2273</v>
      </c>
      <c r="D70" s="98">
        <f t="shared" si="15"/>
        <v>23</v>
      </c>
      <c r="E70" s="98">
        <f t="shared" si="16"/>
        <v>0</v>
      </c>
      <c r="F70" s="98">
        <f t="shared" si="17"/>
        <v>23</v>
      </c>
      <c r="G70" s="99">
        <f t="shared" si="14"/>
        <v>23</v>
      </c>
      <c r="H70" s="100">
        <v>23</v>
      </c>
      <c r="I70" s="101">
        <v>0</v>
      </c>
      <c r="J70" s="102">
        <f t="shared" si="18"/>
        <v>0</v>
      </c>
      <c r="K70" s="100">
        <v>0</v>
      </c>
      <c r="L70" s="111">
        <v>0</v>
      </c>
      <c r="M70" s="101">
        <f t="shared" si="19"/>
        <v>0</v>
      </c>
      <c r="N70" s="100">
        <v>0</v>
      </c>
      <c r="O70" s="100">
        <v>0</v>
      </c>
      <c r="P70" s="103">
        <f t="shared" si="20"/>
        <v>0</v>
      </c>
      <c r="Q70" s="104">
        <v>0</v>
      </c>
      <c r="R70" s="104">
        <v>0</v>
      </c>
      <c r="S70" s="104">
        <v>0</v>
      </c>
      <c r="T70" s="104">
        <v>0</v>
      </c>
      <c r="U70" s="104">
        <v>0</v>
      </c>
      <c r="V70" s="104">
        <v>0</v>
      </c>
      <c r="W70" s="106">
        <f t="shared" si="21"/>
        <v>0</v>
      </c>
      <c r="X70" s="105">
        <v>0</v>
      </c>
      <c r="Y70" s="105">
        <v>0</v>
      </c>
      <c r="Z70" s="105">
        <f t="shared" si="22"/>
        <v>0</v>
      </c>
      <c r="AA70" s="104">
        <v>0</v>
      </c>
      <c r="AB70" s="105">
        <v>0</v>
      </c>
      <c r="AC70" s="105">
        <v>0</v>
      </c>
      <c r="AD70" s="105">
        <v>0</v>
      </c>
      <c r="AE70" s="105">
        <v>0</v>
      </c>
      <c r="AF70" s="105">
        <v>0</v>
      </c>
      <c r="AG70" s="106">
        <f t="shared" si="23"/>
        <v>0</v>
      </c>
      <c r="AH70" s="104"/>
      <c r="AI70" s="105"/>
      <c r="AJ70" s="105"/>
      <c r="AK70" s="105"/>
      <c r="AL70" s="105"/>
      <c r="AM70" s="105"/>
      <c r="AN70" s="106">
        <f t="shared" si="24"/>
        <v>0</v>
      </c>
      <c r="AO70" s="107">
        <f t="shared" si="25"/>
        <v>23</v>
      </c>
      <c r="AP70" s="108">
        <f t="shared" si="26"/>
        <v>0</v>
      </c>
      <c r="AQ70" s="97">
        <v>22</v>
      </c>
      <c r="AR70" s="109">
        <f t="shared" si="27"/>
        <v>1</v>
      </c>
    </row>
    <row r="71" spans="1:44" hidden="1" x14ac:dyDescent="0.35">
      <c r="A71" s="31" t="s">
        <v>77</v>
      </c>
      <c r="B71" s="97" t="s">
        <v>2330</v>
      </c>
      <c r="C71" s="97" t="s">
        <v>2273</v>
      </c>
      <c r="D71" s="98">
        <f t="shared" si="15"/>
        <v>414</v>
      </c>
      <c r="E71" s="98">
        <f t="shared" si="16"/>
        <v>302</v>
      </c>
      <c r="F71" s="98">
        <f t="shared" si="17"/>
        <v>112</v>
      </c>
      <c r="G71" s="99">
        <f t="shared" si="14"/>
        <v>300</v>
      </c>
      <c r="H71" s="100">
        <v>80</v>
      </c>
      <c r="I71" s="101">
        <v>220</v>
      </c>
      <c r="J71" s="102">
        <f t="shared" si="18"/>
        <v>0</v>
      </c>
      <c r="K71" s="100">
        <v>0</v>
      </c>
      <c r="L71" s="111">
        <v>0</v>
      </c>
      <c r="M71" s="101">
        <f t="shared" si="19"/>
        <v>0</v>
      </c>
      <c r="N71" s="100">
        <v>0</v>
      </c>
      <c r="O71" s="100">
        <v>0</v>
      </c>
      <c r="P71" s="103">
        <f t="shared" si="20"/>
        <v>0</v>
      </c>
      <c r="Q71" s="104">
        <v>75</v>
      </c>
      <c r="R71" s="105">
        <v>0</v>
      </c>
      <c r="S71" s="105">
        <v>32</v>
      </c>
      <c r="T71" s="105">
        <v>7</v>
      </c>
      <c r="U71" s="105">
        <v>0</v>
      </c>
      <c r="V71" s="105">
        <v>0</v>
      </c>
      <c r="W71" s="106">
        <f t="shared" si="21"/>
        <v>114</v>
      </c>
      <c r="X71" s="105">
        <v>0</v>
      </c>
      <c r="Y71" s="105">
        <v>0</v>
      </c>
      <c r="Z71" s="105">
        <f t="shared" si="22"/>
        <v>0</v>
      </c>
      <c r="AA71" s="104">
        <v>0</v>
      </c>
      <c r="AB71" s="105">
        <v>0</v>
      </c>
      <c r="AC71" s="105">
        <v>0</v>
      </c>
      <c r="AD71" s="105">
        <v>0</v>
      </c>
      <c r="AE71" s="105">
        <v>0</v>
      </c>
      <c r="AF71" s="105">
        <v>0</v>
      </c>
      <c r="AG71" s="106">
        <f t="shared" si="23"/>
        <v>0</v>
      </c>
      <c r="AH71" s="104"/>
      <c r="AI71" s="105"/>
      <c r="AJ71" s="105"/>
      <c r="AK71" s="105"/>
      <c r="AL71" s="105"/>
      <c r="AM71" s="105"/>
      <c r="AN71" s="106">
        <f t="shared" si="24"/>
        <v>0</v>
      </c>
      <c r="AO71" s="107">
        <f t="shared" si="25"/>
        <v>80</v>
      </c>
      <c r="AP71" s="108">
        <f t="shared" si="26"/>
        <v>227</v>
      </c>
      <c r="AQ71" s="97">
        <v>291</v>
      </c>
      <c r="AR71" s="109">
        <f t="shared" si="27"/>
        <v>1</v>
      </c>
    </row>
    <row r="72" spans="1:44" hidden="1" x14ac:dyDescent="0.35">
      <c r="A72" s="31" t="s">
        <v>78</v>
      </c>
      <c r="B72" s="97" t="s">
        <v>2331</v>
      </c>
      <c r="C72" s="97" t="s">
        <v>2273</v>
      </c>
      <c r="D72" s="98">
        <f t="shared" si="15"/>
        <v>59</v>
      </c>
      <c r="E72" s="98">
        <f t="shared" si="16"/>
        <v>45</v>
      </c>
      <c r="F72" s="98">
        <f t="shared" si="17"/>
        <v>14</v>
      </c>
      <c r="G72" s="99">
        <f t="shared" si="14"/>
        <v>59</v>
      </c>
      <c r="H72" s="100">
        <v>14</v>
      </c>
      <c r="I72" s="101">
        <v>45</v>
      </c>
      <c r="J72" s="102">
        <f t="shared" si="18"/>
        <v>0</v>
      </c>
      <c r="K72" s="100">
        <v>0</v>
      </c>
      <c r="L72" s="111">
        <v>0</v>
      </c>
      <c r="M72" s="101">
        <f t="shared" si="19"/>
        <v>0</v>
      </c>
      <c r="N72" s="100">
        <v>0</v>
      </c>
      <c r="O72" s="100">
        <v>0</v>
      </c>
      <c r="P72" s="103">
        <f t="shared" si="20"/>
        <v>0</v>
      </c>
      <c r="Q72" s="104">
        <v>0</v>
      </c>
      <c r="R72" s="105">
        <v>0</v>
      </c>
      <c r="S72" s="105">
        <v>0</v>
      </c>
      <c r="T72" s="105">
        <v>0</v>
      </c>
      <c r="U72" s="105">
        <v>0</v>
      </c>
      <c r="V72" s="105">
        <v>0</v>
      </c>
      <c r="W72" s="106">
        <f t="shared" si="21"/>
        <v>0</v>
      </c>
      <c r="X72" s="105">
        <v>0</v>
      </c>
      <c r="Y72" s="105">
        <v>0</v>
      </c>
      <c r="Z72" s="105">
        <f t="shared" si="22"/>
        <v>0</v>
      </c>
      <c r="AA72" s="104">
        <v>0</v>
      </c>
      <c r="AB72" s="105">
        <v>0</v>
      </c>
      <c r="AC72" s="105">
        <v>0</v>
      </c>
      <c r="AD72" s="105">
        <v>0</v>
      </c>
      <c r="AE72" s="105">
        <v>0</v>
      </c>
      <c r="AF72" s="105">
        <v>0</v>
      </c>
      <c r="AG72" s="106">
        <f t="shared" si="23"/>
        <v>0</v>
      </c>
      <c r="AH72" s="104"/>
      <c r="AI72" s="105"/>
      <c r="AJ72" s="105"/>
      <c r="AK72" s="105"/>
      <c r="AL72" s="105"/>
      <c r="AM72" s="105"/>
      <c r="AN72" s="106">
        <f t="shared" si="24"/>
        <v>0</v>
      </c>
      <c r="AO72" s="107">
        <f t="shared" si="25"/>
        <v>14</v>
      </c>
      <c r="AP72" s="108">
        <f t="shared" si="26"/>
        <v>45</v>
      </c>
      <c r="AQ72" s="97">
        <v>84</v>
      </c>
      <c r="AR72" s="109">
        <f t="shared" si="27"/>
        <v>0.70238095238095233</v>
      </c>
    </row>
    <row r="73" spans="1:44" x14ac:dyDescent="0.35">
      <c r="A73" s="31" t="s">
        <v>79</v>
      </c>
      <c r="B73" s="97" t="s">
        <v>2332</v>
      </c>
      <c r="C73" s="97" t="s">
        <v>2273</v>
      </c>
      <c r="D73" s="98">
        <f t="shared" si="15"/>
        <v>34</v>
      </c>
      <c r="E73" s="98">
        <f t="shared" si="16"/>
        <v>34</v>
      </c>
      <c r="F73" s="98">
        <f t="shared" si="17"/>
        <v>0</v>
      </c>
      <c r="G73" s="99">
        <f t="shared" si="14"/>
        <v>34</v>
      </c>
      <c r="H73" s="100">
        <v>0</v>
      </c>
      <c r="I73" s="101">
        <v>34</v>
      </c>
      <c r="J73" s="102">
        <f t="shared" si="18"/>
        <v>30</v>
      </c>
      <c r="K73" s="100">
        <v>0</v>
      </c>
      <c r="L73" s="111">
        <v>0</v>
      </c>
      <c r="M73" s="101">
        <f t="shared" si="19"/>
        <v>0</v>
      </c>
      <c r="N73" s="100">
        <v>0</v>
      </c>
      <c r="O73" s="100">
        <v>0</v>
      </c>
      <c r="P73" s="103">
        <f t="shared" si="20"/>
        <v>0</v>
      </c>
      <c r="Q73" s="104">
        <v>0</v>
      </c>
      <c r="R73" s="105">
        <v>0</v>
      </c>
      <c r="S73" s="105">
        <v>0</v>
      </c>
      <c r="T73" s="105">
        <v>0</v>
      </c>
      <c r="U73" s="105">
        <v>0</v>
      </c>
      <c r="V73" s="105">
        <v>0</v>
      </c>
      <c r="W73" s="106">
        <f t="shared" si="21"/>
        <v>0</v>
      </c>
      <c r="X73" s="105">
        <v>0</v>
      </c>
      <c r="Y73" s="105">
        <v>0</v>
      </c>
      <c r="Z73" s="105">
        <f t="shared" si="22"/>
        <v>0</v>
      </c>
      <c r="AA73" s="104">
        <v>0</v>
      </c>
      <c r="AB73" s="105">
        <v>0</v>
      </c>
      <c r="AC73" s="105">
        <v>0</v>
      </c>
      <c r="AD73" s="105">
        <v>0</v>
      </c>
      <c r="AE73" s="105">
        <v>0</v>
      </c>
      <c r="AF73" s="105">
        <v>0</v>
      </c>
      <c r="AG73" s="106">
        <f t="shared" si="23"/>
        <v>0</v>
      </c>
      <c r="AH73" s="104"/>
      <c r="AI73" s="105"/>
      <c r="AJ73" s="105"/>
      <c r="AK73" s="105"/>
      <c r="AL73" s="105">
        <v>30</v>
      </c>
      <c r="AM73" s="105"/>
      <c r="AN73" s="106">
        <f t="shared" si="24"/>
        <v>30</v>
      </c>
      <c r="AO73" s="107">
        <f t="shared" si="25"/>
        <v>0</v>
      </c>
      <c r="AP73" s="108">
        <f t="shared" si="26"/>
        <v>34</v>
      </c>
      <c r="AQ73" s="97">
        <v>28</v>
      </c>
      <c r="AR73" s="109">
        <f t="shared" si="27"/>
        <v>1</v>
      </c>
    </row>
    <row r="74" spans="1:44" hidden="1" x14ac:dyDescent="0.35">
      <c r="A74" s="31" t="s">
        <v>80</v>
      </c>
      <c r="B74" s="97" t="s">
        <v>2333</v>
      </c>
      <c r="C74" s="97" t="s">
        <v>2273</v>
      </c>
      <c r="D74" s="98">
        <f t="shared" si="15"/>
        <v>49</v>
      </c>
      <c r="E74" s="98">
        <f t="shared" si="16"/>
        <v>49</v>
      </c>
      <c r="F74" s="98">
        <f t="shared" si="17"/>
        <v>0</v>
      </c>
      <c r="G74" s="99">
        <f t="shared" si="14"/>
        <v>24</v>
      </c>
      <c r="H74" s="100">
        <v>0</v>
      </c>
      <c r="I74" s="101">
        <v>24</v>
      </c>
      <c r="J74" s="102">
        <f t="shared" si="18"/>
        <v>0</v>
      </c>
      <c r="K74" s="100">
        <v>0</v>
      </c>
      <c r="L74" s="111">
        <v>0</v>
      </c>
      <c r="M74" s="101">
        <f t="shared" si="19"/>
        <v>0</v>
      </c>
      <c r="N74" s="100">
        <v>0</v>
      </c>
      <c r="O74" s="100">
        <v>0</v>
      </c>
      <c r="P74" s="103">
        <f t="shared" si="20"/>
        <v>0</v>
      </c>
      <c r="Q74" s="104">
        <v>11</v>
      </c>
      <c r="R74" s="105">
        <v>0</v>
      </c>
      <c r="S74" s="105">
        <v>0</v>
      </c>
      <c r="T74" s="105">
        <v>14</v>
      </c>
      <c r="U74" s="105">
        <v>0</v>
      </c>
      <c r="V74" s="105">
        <v>0</v>
      </c>
      <c r="W74" s="106">
        <f t="shared" si="21"/>
        <v>25</v>
      </c>
      <c r="X74" s="105">
        <v>0</v>
      </c>
      <c r="Y74" s="105">
        <v>0</v>
      </c>
      <c r="Z74" s="105">
        <f t="shared" si="22"/>
        <v>0</v>
      </c>
      <c r="AA74" s="104">
        <v>0</v>
      </c>
      <c r="AB74" s="105">
        <v>0</v>
      </c>
      <c r="AC74" s="105">
        <v>0</v>
      </c>
      <c r="AD74" s="105">
        <v>0</v>
      </c>
      <c r="AE74" s="105">
        <v>0</v>
      </c>
      <c r="AF74" s="105">
        <v>0</v>
      </c>
      <c r="AG74" s="106">
        <f t="shared" si="23"/>
        <v>0</v>
      </c>
      <c r="AH74" s="104"/>
      <c r="AI74" s="105"/>
      <c r="AJ74" s="105"/>
      <c r="AK74" s="105"/>
      <c r="AL74" s="105"/>
      <c r="AM74" s="105"/>
      <c r="AN74" s="106">
        <f t="shared" si="24"/>
        <v>0</v>
      </c>
      <c r="AO74" s="107">
        <f t="shared" si="25"/>
        <v>0</v>
      </c>
      <c r="AP74" s="108">
        <f t="shared" si="26"/>
        <v>38</v>
      </c>
      <c r="AQ74" s="97">
        <v>17</v>
      </c>
      <c r="AR74" s="109">
        <f t="shared" si="27"/>
        <v>1</v>
      </c>
    </row>
    <row r="75" spans="1:44" hidden="1" x14ac:dyDescent="0.35">
      <c r="A75" s="31" t="s">
        <v>81</v>
      </c>
      <c r="B75" s="97" t="s">
        <v>2334</v>
      </c>
      <c r="C75" s="97" t="s">
        <v>2273</v>
      </c>
      <c r="D75" s="98">
        <f t="shared" si="15"/>
        <v>24</v>
      </c>
      <c r="E75" s="98">
        <f t="shared" si="16"/>
        <v>24</v>
      </c>
      <c r="F75" s="98">
        <f t="shared" si="17"/>
        <v>0</v>
      </c>
      <c r="G75" s="99">
        <f t="shared" si="14"/>
        <v>24</v>
      </c>
      <c r="H75" s="100">
        <v>0</v>
      </c>
      <c r="I75" s="101">
        <v>24</v>
      </c>
      <c r="J75" s="102">
        <f t="shared" si="18"/>
        <v>22</v>
      </c>
      <c r="K75" s="100">
        <v>0</v>
      </c>
      <c r="L75" s="111">
        <v>22</v>
      </c>
      <c r="M75" s="101">
        <f t="shared" si="19"/>
        <v>22</v>
      </c>
      <c r="N75" s="100">
        <v>0</v>
      </c>
      <c r="O75" s="100">
        <v>0</v>
      </c>
      <c r="P75" s="103">
        <f t="shared" si="20"/>
        <v>0</v>
      </c>
      <c r="Q75" s="105">
        <v>0</v>
      </c>
      <c r="R75" s="105">
        <v>0</v>
      </c>
      <c r="S75" s="105">
        <v>0</v>
      </c>
      <c r="T75" s="105">
        <v>0</v>
      </c>
      <c r="U75" s="105">
        <v>0</v>
      </c>
      <c r="V75" s="105">
        <v>0</v>
      </c>
      <c r="W75" s="106">
        <f t="shared" si="21"/>
        <v>0</v>
      </c>
      <c r="X75" s="105">
        <v>0</v>
      </c>
      <c r="Y75" s="105">
        <v>0</v>
      </c>
      <c r="Z75" s="105">
        <f t="shared" si="22"/>
        <v>0</v>
      </c>
      <c r="AA75" s="104">
        <v>0</v>
      </c>
      <c r="AB75" s="105">
        <v>0</v>
      </c>
      <c r="AC75" s="105">
        <v>0</v>
      </c>
      <c r="AD75" s="105">
        <v>0</v>
      </c>
      <c r="AE75" s="105">
        <v>0</v>
      </c>
      <c r="AF75" s="105">
        <v>0</v>
      </c>
      <c r="AG75" s="106">
        <f t="shared" si="23"/>
        <v>0</v>
      </c>
      <c r="AH75" s="104"/>
      <c r="AI75" s="105"/>
      <c r="AJ75" s="105"/>
      <c r="AK75" s="105"/>
      <c r="AL75" s="105"/>
      <c r="AM75" s="105"/>
      <c r="AN75" s="106">
        <f t="shared" si="24"/>
        <v>0</v>
      </c>
      <c r="AO75" s="107">
        <f t="shared" si="25"/>
        <v>0</v>
      </c>
      <c r="AP75" s="108">
        <f t="shared" si="26"/>
        <v>24</v>
      </c>
      <c r="AQ75" s="97">
        <v>22</v>
      </c>
      <c r="AR75" s="109">
        <f t="shared" si="27"/>
        <v>1</v>
      </c>
    </row>
    <row r="76" spans="1:44" hidden="1" x14ac:dyDescent="0.35">
      <c r="A76" s="31" t="s">
        <v>82</v>
      </c>
      <c r="B76" s="97" t="s">
        <v>2335</v>
      </c>
      <c r="C76" s="97" t="s">
        <v>2273</v>
      </c>
      <c r="D76" s="98">
        <f t="shared" si="15"/>
        <v>43</v>
      </c>
      <c r="E76" s="98">
        <f t="shared" si="16"/>
        <v>12</v>
      </c>
      <c r="F76" s="98">
        <f t="shared" si="17"/>
        <v>31</v>
      </c>
      <c r="G76" s="99">
        <f t="shared" si="14"/>
        <v>43</v>
      </c>
      <c r="H76" s="100">
        <v>31</v>
      </c>
      <c r="I76" s="101">
        <v>12</v>
      </c>
      <c r="J76" s="102">
        <f t="shared" si="18"/>
        <v>0</v>
      </c>
      <c r="K76" s="100">
        <v>0</v>
      </c>
      <c r="L76" s="111">
        <v>0</v>
      </c>
      <c r="M76" s="101">
        <f t="shared" si="19"/>
        <v>0</v>
      </c>
      <c r="N76" s="100">
        <v>0</v>
      </c>
      <c r="O76" s="100">
        <v>0</v>
      </c>
      <c r="P76" s="103">
        <f t="shared" si="20"/>
        <v>0</v>
      </c>
      <c r="Q76" s="105">
        <v>0</v>
      </c>
      <c r="R76" s="105">
        <v>0</v>
      </c>
      <c r="S76" s="105">
        <v>0</v>
      </c>
      <c r="T76" s="105">
        <v>0</v>
      </c>
      <c r="U76" s="105">
        <v>0</v>
      </c>
      <c r="V76" s="105">
        <v>0</v>
      </c>
      <c r="W76" s="106">
        <f t="shared" si="21"/>
        <v>0</v>
      </c>
      <c r="X76" s="105">
        <v>0</v>
      </c>
      <c r="Y76" s="105">
        <v>0</v>
      </c>
      <c r="Z76" s="105">
        <f t="shared" si="22"/>
        <v>0</v>
      </c>
      <c r="AA76" s="104">
        <v>0</v>
      </c>
      <c r="AB76" s="105">
        <v>0</v>
      </c>
      <c r="AC76" s="105">
        <v>0</v>
      </c>
      <c r="AD76" s="105">
        <v>0</v>
      </c>
      <c r="AE76" s="105">
        <v>0</v>
      </c>
      <c r="AF76" s="105">
        <v>0</v>
      </c>
      <c r="AG76" s="106">
        <f t="shared" si="23"/>
        <v>0</v>
      </c>
      <c r="AH76" s="104"/>
      <c r="AI76" s="105"/>
      <c r="AJ76" s="105"/>
      <c r="AK76" s="105"/>
      <c r="AL76" s="105"/>
      <c r="AM76" s="105"/>
      <c r="AN76" s="106">
        <f t="shared" si="24"/>
        <v>0</v>
      </c>
      <c r="AO76" s="107">
        <f t="shared" si="25"/>
        <v>31</v>
      </c>
      <c r="AP76" s="108">
        <f t="shared" si="26"/>
        <v>12</v>
      </c>
      <c r="AQ76" s="97">
        <v>31</v>
      </c>
      <c r="AR76" s="109">
        <f t="shared" si="27"/>
        <v>1</v>
      </c>
    </row>
    <row r="77" spans="1:44" hidden="1" x14ac:dyDescent="0.35">
      <c r="A77" s="31" t="s">
        <v>83</v>
      </c>
      <c r="B77" s="97" t="s">
        <v>2336</v>
      </c>
      <c r="C77" s="97" t="s">
        <v>2286</v>
      </c>
      <c r="D77" s="98">
        <f t="shared" si="15"/>
        <v>332</v>
      </c>
      <c r="E77" s="98">
        <f t="shared" si="16"/>
        <v>314</v>
      </c>
      <c r="F77" s="98">
        <f t="shared" si="17"/>
        <v>18</v>
      </c>
      <c r="G77" s="99">
        <f t="shared" si="14"/>
        <v>332</v>
      </c>
      <c r="H77" s="100">
        <v>18</v>
      </c>
      <c r="I77" s="101">
        <v>314</v>
      </c>
      <c r="J77" s="102">
        <f t="shared" si="18"/>
        <v>0</v>
      </c>
      <c r="K77" s="100">
        <v>0</v>
      </c>
      <c r="L77" s="111">
        <v>0</v>
      </c>
      <c r="M77" s="101">
        <f t="shared" si="19"/>
        <v>0</v>
      </c>
      <c r="N77" s="100">
        <v>0</v>
      </c>
      <c r="O77" s="100">
        <v>0</v>
      </c>
      <c r="P77" s="103">
        <f t="shared" si="20"/>
        <v>0</v>
      </c>
      <c r="Q77" s="105">
        <v>0</v>
      </c>
      <c r="R77" s="105">
        <v>0</v>
      </c>
      <c r="S77" s="105">
        <v>0</v>
      </c>
      <c r="T77" s="105">
        <v>0</v>
      </c>
      <c r="U77" s="105">
        <v>0</v>
      </c>
      <c r="V77" s="105">
        <v>0</v>
      </c>
      <c r="W77" s="106">
        <f t="shared" si="21"/>
        <v>0</v>
      </c>
      <c r="X77" s="105">
        <v>0</v>
      </c>
      <c r="Y77" s="105">
        <v>0</v>
      </c>
      <c r="Z77" s="105">
        <f t="shared" si="22"/>
        <v>0</v>
      </c>
      <c r="AA77" s="104">
        <v>0</v>
      </c>
      <c r="AB77" s="105">
        <v>0</v>
      </c>
      <c r="AC77" s="105">
        <v>0</v>
      </c>
      <c r="AD77" s="105">
        <v>0</v>
      </c>
      <c r="AE77" s="105">
        <v>0</v>
      </c>
      <c r="AF77" s="105">
        <v>0</v>
      </c>
      <c r="AG77" s="106">
        <f t="shared" si="23"/>
        <v>0</v>
      </c>
      <c r="AH77" s="104"/>
      <c r="AI77" s="105"/>
      <c r="AJ77" s="105"/>
      <c r="AK77" s="105"/>
      <c r="AL77" s="105"/>
      <c r="AM77" s="105"/>
      <c r="AN77" s="106">
        <f t="shared" si="24"/>
        <v>0</v>
      </c>
      <c r="AO77" s="107">
        <f t="shared" si="25"/>
        <v>18</v>
      </c>
      <c r="AP77" s="108">
        <f t="shared" si="26"/>
        <v>314</v>
      </c>
      <c r="AQ77" s="97">
        <v>413</v>
      </c>
      <c r="AR77" s="109">
        <f t="shared" si="27"/>
        <v>0.80387409200968518</v>
      </c>
    </row>
    <row r="78" spans="1:44" hidden="1" x14ac:dyDescent="0.35">
      <c r="A78" s="31" t="s">
        <v>84</v>
      </c>
      <c r="B78" s="97" t="s">
        <v>2337</v>
      </c>
      <c r="C78" s="97" t="s">
        <v>2286</v>
      </c>
      <c r="D78" s="98">
        <f t="shared" si="15"/>
        <v>159</v>
      </c>
      <c r="E78" s="98">
        <f t="shared" si="16"/>
        <v>144</v>
      </c>
      <c r="F78" s="98">
        <f t="shared" si="17"/>
        <v>15</v>
      </c>
      <c r="G78" s="99">
        <f t="shared" si="14"/>
        <v>159</v>
      </c>
      <c r="H78" s="100">
        <v>15</v>
      </c>
      <c r="I78" s="101">
        <v>144</v>
      </c>
      <c r="J78" s="102">
        <f t="shared" si="18"/>
        <v>0</v>
      </c>
      <c r="K78" s="100">
        <v>0</v>
      </c>
      <c r="L78" s="111">
        <v>0</v>
      </c>
      <c r="M78" s="101">
        <f t="shared" si="19"/>
        <v>0</v>
      </c>
      <c r="N78" s="100">
        <v>0</v>
      </c>
      <c r="O78" s="100">
        <v>0</v>
      </c>
      <c r="P78" s="103">
        <f t="shared" si="20"/>
        <v>0</v>
      </c>
      <c r="Q78" s="105">
        <v>0</v>
      </c>
      <c r="R78" s="105">
        <v>0</v>
      </c>
      <c r="S78" s="105">
        <v>0</v>
      </c>
      <c r="T78" s="105">
        <v>0</v>
      </c>
      <c r="U78" s="105">
        <v>0</v>
      </c>
      <c r="V78" s="105">
        <v>0</v>
      </c>
      <c r="W78" s="106">
        <f t="shared" si="21"/>
        <v>0</v>
      </c>
      <c r="X78" s="105">
        <v>0</v>
      </c>
      <c r="Y78" s="105">
        <v>0</v>
      </c>
      <c r="Z78" s="105">
        <f t="shared" si="22"/>
        <v>0</v>
      </c>
      <c r="AA78" s="104">
        <v>0</v>
      </c>
      <c r="AB78" s="105">
        <v>0</v>
      </c>
      <c r="AC78" s="105">
        <v>0</v>
      </c>
      <c r="AD78" s="105">
        <v>0</v>
      </c>
      <c r="AE78" s="105">
        <v>0</v>
      </c>
      <c r="AF78" s="105">
        <v>0</v>
      </c>
      <c r="AG78" s="106">
        <f t="shared" si="23"/>
        <v>0</v>
      </c>
      <c r="AH78" s="104"/>
      <c r="AI78" s="105"/>
      <c r="AJ78" s="105"/>
      <c r="AK78" s="105"/>
      <c r="AL78" s="105"/>
      <c r="AM78" s="105"/>
      <c r="AN78" s="106">
        <f t="shared" si="24"/>
        <v>0</v>
      </c>
      <c r="AO78" s="107">
        <f t="shared" si="25"/>
        <v>15</v>
      </c>
      <c r="AP78" s="108">
        <f t="shared" si="26"/>
        <v>144</v>
      </c>
      <c r="AQ78" s="97">
        <v>264</v>
      </c>
      <c r="AR78" s="109">
        <f t="shared" si="27"/>
        <v>0.60227272727272729</v>
      </c>
    </row>
    <row r="79" spans="1:44" hidden="1" x14ac:dyDescent="0.35">
      <c r="A79" s="31" t="s">
        <v>85</v>
      </c>
      <c r="B79" s="97" t="s">
        <v>2338</v>
      </c>
      <c r="C79" s="97" t="s">
        <v>2286</v>
      </c>
      <c r="D79" s="98">
        <f t="shared" si="15"/>
        <v>53</v>
      </c>
      <c r="E79" s="98">
        <f t="shared" si="16"/>
        <v>53</v>
      </c>
      <c r="F79" s="98">
        <f t="shared" si="17"/>
        <v>0</v>
      </c>
      <c r="G79" s="99">
        <f t="shared" si="14"/>
        <v>53</v>
      </c>
      <c r="H79" s="100">
        <v>0</v>
      </c>
      <c r="I79" s="101">
        <v>53</v>
      </c>
      <c r="J79" s="102">
        <f t="shared" si="18"/>
        <v>0</v>
      </c>
      <c r="K79" s="100">
        <v>0</v>
      </c>
      <c r="L79" s="111">
        <v>0</v>
      </c>
      <c r="M79" s="101">
        <f t="shared" si="19"/>
        <v>0</v>
      </c>
      <c r="N79" s="100">
        <v>0</v>
      </c>
      <c r="O79" s="100">
        <v>0</v>
      </c>
      <c r="P79" s="103">
        <f t="shared" si="20"/>
        <v>0</v>
      </c>
      <c r="Q79" s="105">
        <v>0</v>
      </c>
      <c r="R79" s="105">
        <v>0</v>
      </c>
      <c r="S79" s="105">
        <v>0</v>
      </c>
      <c r="T79" s="105">
        <v>0</v>
      </c>
      <c r="U79" s="105">
        <v>0</v>
      </c>
      <c r="V79" s="105">
        <v>0</v>
      </c>
      <c r="W79" s="106">
        <f t="shared" si="21"/>
        <v>0</v>
      </c>
      <c r="X79" s="105">
        <v>0</v>
      </c>
      <c r="Y79" s="105">
        <v>0</v>
      </c>
      <c r="Z79" s="105">
        <f t="shared" si="22"/>
        <v>0</v>
      </c>
      <c r="AA79" s="104">
        <v>0</v>
      </c>
      <c r="AB79" s="105">
        <v>0</v>
      </c>
      <c r="AC79" s="105">
        <v>0</v>
      </c>
      <c r="AD79" s="105">
        <v>0</v>
      </c>
      <c r="AE79" s="105">
        <v>0</v>
      </c>
      <c r="AF79" s="105">
        <v>0</v>
      </c>
      <c r="AG79" s="106">
        <f t="shared" si="23"/>
        <v>0</v>
      </c>
      <c r="AH79" s="104"/>
      <c r="AI79" s="105"/>
      <c r="AJ79" s="105"/>
      <c r="AK79" s="105"/>
      <c r="AL79" s="105"/>
      <c r="AM79" s="105"/>
      <c r="AN79" s="106">
        <f t="shared" si="24"/>
        <v>0</v>
      </c>
      <c r="AO79" s="107">
        <f t="shared" si="25"/>
        <v>0</v>
      </c>
      <c r="AP79" s="108">
        <f t="shared" si="26"/>
        <v>53</v>
      </c>
      <c r="AQ79" s="97">
        <v>73</v>
      </c>
      <c r="AR79" s="109">
        <f t="shared" si="27"/>
        <v>0.72602739726027399</v>
      </c>
    </row>
    <row r="80" spans="1:44" hidden="1" x14ac:dyDescent="0.35">
      <c r="A80" s="31" t="s">
        <v>86</v>
      </c>
      <c r="B80" s="97" t="s">
        <v>2339</v>
      </c>
      <c r="C80" s="97" t="s">
        <v>2286</v>
      </c>
      <c r="D80" s="98">
        <f t="shared" si="15"/>
        <v>21</v>
      </c>
      <c r="E80" s="98">
        <f t="shared" si="16"/>
        <v>0</v>
      </c>
      <c r="F80" s="98">
        <f t="shared" si="17"/>
        <v>21</v>
      </c>
      <c r="G80" s="99">
        <f t="shared" si="14"/>
        <v>21</v>
      </c>
      <c r="H80" s="100">
        <v>21</v>
      </c>
      <c r="I80" s="101">
        <v>0</v>
      </c>
      <c r="J80" s="102">
        <f t="shared" si="18"/>
        <v>0</v>
      </c>
      <c r="K80" s="100">
        <v>0</v>
      </c>
      <c r="L80" s="111">
        <v>0</v>
      </c>
      <c r="M80" s="101">
        <f t="shared" si="19"/>
        <v>0</v>
      </c>
      <c r="N80" s="100">
        <v>0</v>
      </c>
      <c r="O80" s="100">
        <v>0</v>
      </c>
      <c r="P80" s="103">
        <f t="shared" si="20"/>
        <v>0</v>
      </c>
      <c r="Q80" s="105">
        <v>0</v>
      </c>
      <c r="R80" s="105">
        <v>0</v>
      </c>
      <c r="S80" s="105">
        <v>0</v>
      </c>
      <c r="T80" s="105">
        <v>0</v>
      </c>
      <c r="U80" s="105">
        <v>0</v>
      </c>
      <c r="V80" s="105">
        <v>0</v>
      </c>
      <c r="W80" s="106">
        <f t="shared" si="21"/>
        <v>0</v>
      </c>
      <c r="X80" s="105">
        <v>0</v>
      </c>
      <c r="Y80" s="105">
        <v>0</v>
      </c>
      <c r="Z80" s="105">
        <f t="shared" si="22"/>
        <v>0</v>
      </c>
      <c r="AA80" s="104">
        <v>0</v>
      </c>
      <c r="AB80" s="105">
        <v>0</v>
      </c>
      <c r="AC80" s="105">
        <v>0</v>
      </c>
      <c r="AD80" s="105">
        <v>0</v>
      </c>
      <c r="AE80" s="105">
        <v>0</v>
      </c>
      <c r="AF80" s="105">
        <v>0</v>
      </c>
      <c r="AG80" s="106">
        <f t="shared" si="23"/>
        <v>0</v>
      </c>
      <c r="AH80" s="104"/>
      <c r="AI80" s="105"/>
      <c r="AJ80" s="105"/>
      <c r="AK80" s="105"/>
      <c r="AL80" s="105"/>
      <c r="AM80" s="105"/>
      <c r="AN80" s="106">
        <f t="shared" si="24"/>
        <v>0</v>
      </c>
      <c r="AO80" s="107">
        <f t="shared" si="25"/>
        <v>21</v>
      </c>
      <c r="AP80" s="108">
        <f t="shared" si="26"/>
        <v>0</v>
      </c>
      <c r="AQ80" s="97">
        <v>28</v>
      </c>
      <c r="AR80" s="109">
        <f t="shared" si="27"/>
        <v>0.75</v>
      </c>
    </row>
    <row r="81" spans="1:44" hidden="1" x14ac:dyDescent="0.35">
      <c r="A81" s="31" t="s">
        <v>87</v>
      </c>
      <c r="B81" s="97" t="s">
        <v>2340</v>
      </c>
      <c r="C81" s="97" t="s">
        <v>2286</v>
      </c>
      <c r="D81" s="98">
        <f t="shared" si="15"/>
        <v>36</v>
      </c>
      <c r="E81" s="98">
        <f t="shared" si="16"/>
        <v>36</v>
      </c>
      <c r="F81" s="98">
        <f t="shared" si="17"/>
        <v>0</v>
      </c>
      <c r="G81" s="99">
        <f t="shared" si="14"/>
        <v>36</v>
      </c>
      <c r="H81" s="100">
        <v>0</v>
      </c>
      <c r="I81" s="101">
        <v>36</v>
      </c>
      <c r="J81" s="102">
        <f t="shared" si="18"/>
        <v>0</v>
      </c>
      <c r="K81" s="100">
        <v>0</v>
      </c>
      <c r="L81" s="111">
        <v>0</v>
      </c>
      <c r="M81" s="101">
        <f t="shared" si="19"/>
        <v>0</v>
      </c>
      <c r="N81" s="100">
        <v>0</v>
      </c>
      <c r="O81" s="100">
        <v>0</v>
      </c>
      <c r="P81" s="103">
        <f t="shared" si="20"/>
        <v>0</v>
      </c>
      <c r="Q81" s="105">
        <v>0</v>
      </c>
      <c r="R81" s="105">
        <v>0</v>
      </c>
      <c r="S81" s="105">
        <v>0</v>
      </c>
      <c r="T81" s="105">
        <v>0</v>
      </c>
      <c r="U81" s="105">
        <v>0</v>
      </c>
      <c r="V81" s="105">
        <v>0</v>
      </c>
      <c r="W81" s="106">
        <f t="shared" si="21"/>
        <v>0</v>
      </c>
      <c r="X81" s="105">
        <v>0</v>
      </c>
      <c r="Y81" s="105">
        <v>0</v>
      </c>
      <c r="Z81" s="105">
        <f t="shared" si="22"/>
        <v>0</v>
      </c>
      <c r="AA81" s="104">
        <v>0</v>
      </c>
      <c r="AB81" s="105">
        <v>0</v>
      </c>
      <c r="AC81" s="105">
        <v>0</v>
      </c>
      <c r="AD81" s="105">
        <v>0</v>
      </c>
      <c r="AE81" s="105">
        <v>0</v>
      </c>
      <c r="AF81" s="105">
        <v>0</v>
      </c>
      <c r="AG81" s="106">
        <f t="shared" si="23"/>
        <v>0</v>
      </c>
      <c r="AH81" s="104"/>
      <c r="AI81" s="105"/>
      <c r="AJ81" s="105"/>
      <c r="AK81" s="105"/>
      <c r="AL81" s="105"/>
      <c r="AM81" s="105"/>
      <c r="AN81" s="106">
        <f t="shared" si="24"/>
        <v>0</v>
      </c>
      <c r="AO81" s="107">
        <f t="shared" si="25"/>
        <v>0</v>
      </c>
      <c r="AP81" s="108">
        <f t="shared" si="26"/>
        <v>36</v>
      </c>
      <c r="AQ81" s="97">
        <v>48</v>
      </c>
      <c r="AR81" s="109">
        <f t="shared" si="27"/>
        <v>0.75</v>
      </c>
    </row>
    <row r="82" spans="1:44" hidden="1" x14ac:dyDescent="0.35">
      <c r="A82" s="31" t="s">
        <v>88</v>
      </c>
      <c r="B82" s="97" t="s">
        <v>2341</v>
      </c>
      <c r="C82" s="97" t="s">
        <v>2286</v>
      </c>
      <c r="D82" s="98">
        <f t="shared" si="15"/>
        <v>30</v>
      </c>
      <c r="E82" s="98">
        <f t="shared" si="16"/>
        <v>0</v>
      </c>
      <c r="F82" s="98">
        <f t="shared" si="17"/>
        <v>30</v>
      </c>
      <c r="G82" s="99">
        <f t="shared" si="14"/>
        <v>30</v>
      </c>
      <c r="H82" s="100">
        <v>30</v>
      </c>
      <c r="I82" s="101">
        <v>0</v>
      </c>
      <c r="J82" s="102">
        <f t="shared" si="18"/>
        <v>0</v>
      </c>
      <c r="K82" s="100">
        <v>0</v>
      </c>
      <c r="L82" s="111">
        <v>0</v>
      </c>
      <c r="M82" s="101">
        <f t="shared" si="19"/>
        <v>0</v>
      </c>
      <c r="N82" s="100">
        <v>0</v>
      </c>
      <c r="O82" s="100">
        <v>0</v>
      </c>
      <c r="P82" s="103">
        <f t="shared" si="20"/>
        <v>0</v>
      </c>
      <c r="Q82" s="105">
        <v>0</v>
      </c>
      <c r="R82" s="105">
        <v>0</v>
      </c>
      <c r="S82" s="105">
        <v>0</v>
      </c>
      <c r="T82" s="105">
        <v>0</v>
      </c>
      <c r="U82" s="105">
        <v>0</v>
      </c>
      <c r="V82" s="105">
        <v>0</v>
      </c>
      <c r="W82" s="106">
        <f t="shared" si="21"/>
        <v>0</v>
      </c>
      <c r="X82" s="105">
        <v>0</v>
      </c>
      <c r="Y82" s="105">
        <v>0</v>
      </c>
      <c r="Z82" s="105">
        <f t="shared" si="22"/>
        <v>0</v>
      </c>
      <c r="AA82" s="104">
        <v>0</v>
      </c>
      <c r="AB82" s="105">
        <v>0</v>
      </c>
      <c r="AC82" s="105">
        <v>0</v>
      </c>
      <c r="AD82" s="105">
        <v>0</v>
      </c>
      <c r="AE82" s="105">
        <v>0</v>
      </c>
      <c r="AF82" s="105">
        <v>0</v>
      </c>
      <c r="AG82" s="106">
        <f t="shared" si="23"/>
        <v>0</v>
      </c>
      <c r="AH82" s="104"/>
      <c r="AI82" s="105"/>
      <c r="AJ82" s="105"/>
      <c r="AK82" s="105"/>
      <c r="AL82" s="105"/>
      <c r="AM82" s="105"/>
      <c r="AN82" s="106">
        <f t="shared" si="24"/>
        <v>0</v>
      </c>
      <c r="AO82" s="107">
        <f t="shared" si="25"/>
        <v>30</v>
      </c>
      <c r="AP82" s="108">
        <f t="shared" si="26"/>
        <v>0</v>
      </c>
      <c r="AQ82" s="97">
        <v>59</v>
      </c>
      <c r="AR82" s="109">
        <f t="shared" si="27"/>
        <v>0.50847457627118642</v>
      </c>
    </row>
    <row r="83" spans="1:44" hidden="1" x14ac:dyDescent="0.35">
      <c r="A83" s="31" t="s">
        <v>89</v>
      </c>
      <c r="B83" s="97" t="s">
        <v>2342</v>
      </c>
      <c r="C83" s="97" t="s">
        <v>2286</v>
      </c>
      <c r="D83" s="98">
        <f t="shared" si="15"/>
        <v>36</v>
      </c>
      <c r="E83" s="98">
        <f t="shared" si="16"/>
        <v>36</v>
      </c>
      <c r="F83" s="98">
        <f t="shared" si="17"/>
        <v>0</v>
      </c>
      <c r="G83" s="99">
        <f t="shared" si="14"/>
        <v>36</v>
      </c>
      <c r="H83" s="100">
        <v>0</v>
      </c>
      <c r="I83" s="101">
        <v>36</v>
      </c>
      <c r="J83" s="102">
        <f t="shared" si="18"/>
        <v>0</v>
      </c>
      <c r="K83" s="100">
        <v>0</v>
      </c>
      <c r="L83" s="111">
        <v>0</v>
      </c>
      <c r="M83" s="101">
        <f t="shared" si="19"/>
        <v>0</v>
      </c>
      <c r="N83" s="100">
        <v>0</v>
      </c>
      <c r="O83" s="100">
        <v>0</v>
      </c>
      <c r="P83" s="103">
        <f t="shared" si="20"/>
        <v>0</v>
      </c>
      <c r="Q83" s="105">
        <v>0</v>
      </c>
      <c r="R83" s="105">
        <v>0</v>
      </c>
      <c r="S83" s="105">
        <v>0</v>
      </c>
      <c r="T83" s="105">
        <v>0</v>
      </c>
      <c r="U83" s="105">
        <v>0</v>
      </c>
      <c r="V83" s="105">
        <v>0</v>
      </c>
      <c r="W83" s="106">
        <f t="shared" si="21"/>
        <v>0</v>
      </c>
      <c r="X83" s="105">
        <v>0</v>
      </c>
      <c r="Y83" s="105">
        <v>0</v>
      </c>
      <c r="Z83" s="105">
        <f t="shared" si="22"/>
        <v>0</v>
      </c>
      <c r="AA83" s="104">
        <v>0</v>
      </c>
      <c r="AB83" s="105">
        <v>0</v>
      </c>
      <c r="AC83" s="105">
        <v>0</v>
      </c>
      <c r="AD83" s="105">
        <v>0</v>
      </c>
      <c r="AE83" s="105">
        <v>0</v>
      </c>
      <c r="AF83" s="105">
        <v>0</v>
      </c>
      <c r="AG83" s="106">
        <f t="shared" si="23"/>
        <v>0</v>
      </c>
      <c r="AH83" s="104"/>
      <c r="AI83" s="105"/>
      <c r="AJ83" s="105"/>
      <c r="AK83" s="105"/>
      <c r="AL83" s="105"/>
      <c r="AM83" s="105"/>
      <c r="AN83" s="106">
        <f t="shared" si="24"/>
        <v>0</v>
      </c>
      <c r="AO83" s="107">
        <f t="shared" si="25"/>
        <v>0</v>
      </c>
      <c r="AP83" s="108">
        <f t="shared" si="26"/>
        <v>36</v>
      </c>
      <c r="AQ83" s="97">
        <v>38</v>
      </c>
      <c r="AR83" s="109">
        <f t="shared" si="27"/>
        <v>0.94736842105263153</v>
      </c>
    </row>
    <row r="84" spans="1:44" hidden="1" x14ac:dyDescent="0.35">
      <c r="A84" s="31" t="s">
        <v>90</v>
      </c>
      <c r="B84" s="97" t="s">
        <v>2343</v>
      </c>
      <c r="C84" s="97" t="s">
        <v>2286</v>
      </c>
      <c r="D84" s="98">
        <f t="shared" si="15"/>
        <v>89</v>
      </c>
      <c r="E84" s="98">
        <f t="shared" si="16"/>
        <v>55</v>
      </c>
      <c r="F84" s="98">
        <f t="shared" si="17"/>
        <v>34</v>
      </c>
      <c r="G84" s="99">
        <f t="shared" si="14"/>
        <v>89</v>
      </c>
      <c r="H84" s="100">
        <v>34</v>
      </c>
      <c r="I84" s="101">
        <v>55</v>
      </c>
      <c r="J84" s="102">
        <f t="shared" si="18"/>
        <v>0</v>
      </c>
      <c r="K84" s="100">
        <v>0</v>
      </c>
      <c r="L84" s="111">
        <v>0</v>
      </c>
      <c r="M84" s="101">
        <f t="shared" si="19"/>
        <v>0</v>
      </c>
      <c r="N84" s="100">
        <v>0</v>
      </c>
      <c r="O84" s="100">
        <v>0</v>
      </c>
      <c r="P84" s="103">
        <f t="shared" si="20"/>
        <v>0</v>
      </c>
      <c r="Q84" s="105">
        <v>0</v>
      </c>
      <c r="R84" s="105">
        <v>0</v>
      </c>
      <c r="S84" s="105">
        <v>0</v>
      </c>
      <c r="T84" s="105">
        <v>0</v>
      </c>
      <c r="U84" s="105">
        <v>0</v>
      </c>
      <c r="V84" s="105">
        <v>0</v>
      </c>
      <c r="W84" s="106">
        <f t="shared" si="21"/>
        <v>0</v>
      </c>
      <c r="X84" s="105">
        <v>0</v>
      </c>
      <c r="Y84" s="105">
        <v>0</v>
      </c>
      <c r="Z84" s="105">
        <f t="shared" si="22"/>
        <v>0</v>
      </c>
      <c r="AA84" s="104">
        <v>0</v>
      </c>
      <c r="AB84" s="105">
        <v>0</v>
      </c>
      <c r="AC84" s="105">
        <v>0</v>
      </c>
      <c r="AD84" s="105">
        <v>0</v>
      </c>
      <c r="AE84" s="105">
        <v>0</v>
      </c>
      <c r="AF84" s="105">
        <v>0</v>
      </c>
      <c r="AG84" s="106">
        <f t="shared" si="23"/>
        <v>0</v>
      </c>
      <c r="AH84" s="104"/>
      <c r="AI84" s="105"/>
      <c r="AJ84" s="105"/>
      <c r="AK84" s="105"/>
      <c r="AL84" s="105"/>
      <c r="AM84" s="105"/>
      <c r="AN84" s="106">
        <f t="shared" si="24"/>
        <v>0</v>
      </c>
      <c r="AO84" s="107">
        <f t="shared" si="25"/>
        <v>34</v>
      </c>
      <c r="AP84" s="108">
        <f t="shared" si="26"/>
        <v>55</v>
      </c>
      <c r="AQ84" s="97">
        <v>116</v>
      </c>
      <c r="AR84" s="109">
        <f t="shared" si="27"/>
        <v>0.76724137931034486</v>
      </c>
    </row>
    <row r="85" spans="1:44" hidden="1" x14ac:dyDescent="0.35">
      <c r="A85" s="31" t="s">
        <v>91</v>
      </c>
      <c r="B85" s="97" t="s">
        <v>2344</v>
      </c>
      <c r="C85" s="97" t="s">
        <v>2286</v>
      </c>
      <c r="D85" s="98">
        <f t="shared" si="15"/>
        <v>42</v>
      </c>
      <c r="E85" s="98">
        <f t="shared" si="16"/>
        <v>42</v>
      </c>
      <c r="F85" s="98">
        <f t="shared" si="17"/>
        <v>0</v>
      </c>
      <c r="G85" s="99">
        <f t="shared" si="14"/>
        <v>21</v>
      </c>
      <c r="H85" s="100">
        <v>0</v>
      </c>
      <c r="I85" s="101">
        <v>21</v>
      </c>
      <c r="J85" s="102">
        <f t="shared" si="18"/>
        <v>21</v>
      </c>
      <c r="K85" s="100">
        <v>21</v>
      </c>
      <c r="L85" s="111">
        <v>21</v>
      </c>
      <c r="M85" s="101">
        <f t="shared" si="19"/>
        <v>42</v>
      </c>
      <c r="N85" s="100">
        <v>0</v>
      </c>
      <c r="O85" s="100">
        <v>0</v>
      </c>
      <c r="P85" s="103">
        <f t="shared" si="20"/>
        <v>0</v>
      </c>
      <c r="Q85" s="105">
        <v>0</v>
      </c>
      <c r="R85" s="105">
        <v>0</v>
      </c>
      <c r="S85" s="105">
        <v>0</v>
      </c>
      <c r="T85" s="105">
        <v>0</v>
      </c>
      <c r="U85" s="105">
        <v>0</v>
      </c>
      <c r="V85" s="105">
        <v>0</v>
      </c>
      <c r="W85" s="106">
        <f t="shared" si="21"/>
        <v>0</v>
      </c>
      <c r="X85" s="105">
        <v>0</v>
      </c>
      <c r="Y85" s="105">
        <v>0</v>
      </c>
      <c r="Z85" s="105">
        <f t="shared" si="22"/>
        <v>0</v>
      </c>
      <c r="AA85" s="104">
        <v>0</v>
      </c>
      <c r="AB85" s="105">
        <v>0</v>
      </c>
      <c r="AC85" s="105">
        <v>0</v>
      </c>
      <c r="AD85" s="105">
        <v>0</v>
      </c>
      <c r="AE85" s="105">
        <v>0</v>
      </c>
      <c r="AF85" s="105">
        <v>0</v>
      </c>
      <c r="AG85" s="106">
        <f t="shared" si="23"/>
        <v>0</v>
      </c>
      <c r="AH85" s="104"/>
      <c r="AI85" s="105"/>
      <c r="AJ85" s="105"/>
      <c r="AK85" s="105"/>
      <c r="AL85" s="105"/>
      <c r="AM85" s="105"/>
      <c r="AN85" s="106">
        <f t="shared" si="24"/>
        <v>0</v>
      </c>
      <c r="AO85" s="107">
        <f t="shared" si="25"/>
        <v>0</v>
      </c>
      <c r="AP85" s="108">
        <f t="shared" si="26"/>
        <v>42</v>
      </c>
      <c r="AQ85" s="97">
        <v>9</v>
      </c>
      <c r="AR85" s="109">
        <f t="shared" si="27"/>
        <v>1</v>
      </c>
    </row>
    <row r="86" spans="1:44" hidden="1" x14ac:dyDescent="0.35">
      <c r="A86" s="31" t="s">
        <v>92</v>
      </c>
      <c r="B86" s="97" t="s">
        <v>2345</v>
      </c>
      <c r="C86" s="97" t="s">
        <v>2286</v>
      </c>
      <c r="D86" s="98">
        <f t="shared" si="15"/>
        <v>36</v>
      </c>
      <c r="E86" s="98">
        <f t="shared" si="16"/>
        <v>36</v>
      </c>
      <c r="F86" s="98">
        <f t="shared" si="17"/>
        <v>0</v>
      </c>
      <c r="G86" s="99">
        <f t="shared" si="14"/>
        <v>36</v>
      </c>
      <c r="H86" s="100">
        <v>0</v>
      </c>
      <c r="I86" s="101">
        <v>36</v>
      </c>
      <c r="J86" s="102">
        <f t="shared" si="18"/>
        <v>0</v>
      </c>
      <c r="K86" s="100">
        <v>0</v>
      </c>
      <c r="L86" s="111">
        <v>0</v>
      </c>
      <c r="M86" s="101">
        <f t="shared" si="19"/>
        <v>0</v>
      </c>
      <c r="N86" s="100">
        <v>0</v>
      </c>
      <c r="O86" s="100">
        <v>0</v>
      </c>
      <c r="P86" s="103">
        <f t="shared" si="20"/>
        <v>0</v>
      </c>
      <c r="Q86" s="105">
        <v>0</v>
      </c>
      <c r="R86" s="105">
        <v>0</v>
      </c>
      <c r="S86" s="105">
        <v>0</v>
      </c>
      <c r="T86" s="105">
        <v>0</v>
      </c>
      <c r="U86" s="105">
        <v>0</v>
      </c>
      <c r="V86" s="105">
        <v>0</v>
      </c>
      <c r="W86" s="106">
        <f t="shared" si="21"/>
        <v>0</v>
      </c>
      <c r="X86" s="105">
        <v>0</v>
      </c>
      <c r="Y86" s="105">
        <v>0</v>
      </c>
      <c r="Z86" s="105">
        <f t="shared" si="22"/>
        <v>0</v>
      </c>
      <c r="AA86" s="104">
        <v>0</v>
      </c>
      <c r="AB86" s="105">
        <v>0</v>
      </c>
      <c r="AC86" s="105">
        <v>0</v>
      </c>
      <c r="AD86" s="105">
        <v>0</v>
      </c>
      <c r="AE86" s="105">
        <v>0</v>
      </c>
      <c r="AF86" s="105">
        <v>0</v>
      </c>
      <c r="AG86" s="106">
        <f t="shared" si="23"/>
        <v>0</v>
      </c>
      <c r="AH86" s="104"/>
      <c r="AI86" s="105"/>
      <c r="AJ86" s="105"/>
      <c r="AK86" s="105"/>
      <c r="AL86" s="105"/>
      <c r="AM86" s="105"/>
      <c r="AN86" s="106">
        <f t="shared" si="24"/>
        <v>0</v>
      </c>
      <c r="AO86" s="107">
        <f t="shared" si="25"/>
        <v>0</v>
      </c>
      <c r="AP86" s="108">
        <f t="shared" si="26"/>
        <v>36</v>
      </c>
      <c r="AQ86" s="97">
        <v>45</v>
      </c>
      <c r="AR86" s="109">
        <f t="shared" si="27"/>
        <v>0.8</v>
      </c>
    </row>
    <row r="87" spans="1:44" hidden="1" x14ac:dyDescent="0.35">
      <c r="A87" s="31" t="s">
        <v>93</v>
      </c>
      <c r="B87" s="97" t="s">
        <v>2346</v>
      </c>
      <c r="C87" s="97" t="s">
        <v>2286</v>
      </c>
      <c r="D87" s="98">
        <f t="shared" si="15"/>
        <v>58</v>
      </c>
      <c r="E87" s="98">
        <f t="shared" si="16"/>
        <v>0</v>
      </c>
      <c r="F87" s="98">
        <f t="shared" si="17"/>
        <v>58</v>
      </c>
      <c r="G87" s="99">
        <f t="shared" si="14"/>
        <v>58</v>
      </c>
      <c r="H87" s="100">
        <v>58</v>
      </c>
      <c r="I87" s="101">
        <v>0</v>
      </c>
      <c r="J87" s="102">
        <f t="shared" si="18"/>
        <v>0</v>
      </c>
      <c r="K87" s="100">
        <v>0</v>
      </c>
      <c r="L87" s="111">
        <v>0</v>
      </c>
      <c r="M87" s="101">
        <f t="shared" si="19"/>
        <v>0</v>
      </c>
      <c r="N87" s="100">
        <v>0</v>
      </c>
      <c r="O87" s="100">
        <v>0</v>
      </c>
      <c r="P87" s="103">
        <f t="shared" si="20"/>
        <v>0</v>
      </c>
      <c r="Q87" s="105">
        <v>0</v>
      </c>
      <c r="R87" s="105">
        <v>0</v>
      </c>
      <c r="S87" s="105">
        <v>0</v>
      </c>
      <c r="T87" s="105">
        <v>0</v>
      </c>
      <c r="U87" s="105">
        <v>0</v>
      </c>
      <c r="V87" s="105">
        <v>0</v>
      </c>
      <c r="W87" s="106">
        <f t="shared" si="21"/>
        <v>0</v>
      </c>
      <c r="X87" s="105">
        <v>0</v>
      </c>
      <c r="Y87" s="105">
        <v>0</v>
      </c>
      <c r="Z87" s="105">
        <f t="shared" si="22"/>
        <v>0</v>
      </c>
      <c r="AA87" s="104">
        <v>0</v>
      </c>
      <c r="AB87" s="105">
        <v>0</v>
      </c>
      <c r="AC87" s="105">
        <v>0</v>
      </c>
      <c r="AD87" s="105">
        <v>0</v>
      </c>
      <c r="AE87" s="105">
        <v>0</v>
      </c>
      <c r="AF87" s="105">
        <v>0</v>
      </c>
      <c r="AG87" s="106">
        <f t="shared" si="23"/>
        <v>0</v>
      </c>
      <c r="AH87" s="104"/>
      <c r="AI87" s="105"/>
      <c r="AJ87" s="105"/>
      <c r="AK87" s="105"/>
      <c r="AL87" s="105"/>
      <c r="AM87" s="105"/>
      <c r="AN87" s="106">
        <f t="shared" si="24"/>
        <v>0</v>
      </c>
      <c r="AO87" s="107">
        <f t="shared" si="25"/>
        <v>58</v>
      </c>
      <c r="AP87" s="108">
        <f t="shared" si="26"/>
        <v>0</v>
      </c>
      <c r="AQ87" s="97">
        <v>83</v>
      </c>
      <c r="AR87" s="109">
        <f t="shared" si="27"/>
        <v>0.6987951807228916</v>
      </c>
    </row>
    <row r="88" spans="1:44" hidden="1" x14ac:dyDescent="0.35">
      <c r="A88" s="31" t="s">
        <v>94</v>
      </c>
      <c r="B88" s="97" t="s">
        <v>2347</v>
      </c>
      <c r="C88" s="97" t="s">
        <v>2348</v>
      </c>
      <c r="D88" s="98">
        <f t="shared" si="15"/>
        <v>42</v>
      </c>
      <c r="E88" s="98">
        <f t="shared" si="16"/>
        <v>42</v>
      </c>
      <c r="F88" s="98">
        <f t="shared" si="17"/>
        <v>0</v>
      </c>
      <c r="G88" s="99">
        <f t="shared" si="14"/>
        <v>0</v>
      </c>
      <c r="H88" s="100">
        <v>0</v>
      </c>
      <c r="I88" s="101">
        <v>0</v>
      </c>
      <c r="J88" s="102">
        <f t="shared" si="18"/>
        <v>0</v>
      </c>
      <c r="K88" s="100">
        <v>0</v>
      </c>
      <c r="L88" s="111">
        <v>0</v>
      </c>
      <c r="M88" s="101">
        <f t="shared" si="19"/>
        <v>0</v>
      </c>
      <c r="N88" s="100">
        <v>0</v>
      </c>
      <c r="O88" s="100">
        <v>0</v>
      </c>
      <c r="P88" s="103">
        <f t="shared" si="20"/>
        <v>0</v>
      </c>
      <c r="Q88" s="105">
        <v>0</v>
      </c>
      <c r="R88" s="105">
        <v>0</v>
      </c>
      <c r="S88" s="105">
        <v>0</v>
      </c>
      <c r="T88" s="105">
        <v>0</v>
      </c>
      <c r="U88" s="105">
        <v>0</v>
      </c>
      <c r="V88" s="105">
        <v>0</v>
      </c>
      <c r="W88" s="106">
        <f t="shared" si="21"/>
        <v>0</v>
      </c>
      <c r="X88" s="105">
        <v>0</v>
      </c>
      <c r="Y88" s="105">
        <v>0</v>
      </c>
      <c r="Z88" s="105">
        <f t="shared" si="22"/>
        <v>0</v>
      </c>
      <c r="AA88" s="104">
        <v>0</v>
      </c>
      <c r="AB88" s="105">
        <v>0</v>
      </c>
      <c r="AC88" s="105">
        <v>0</v>
      </c>
      <c r="AD88" s="105">
        <v>42</v>
      </c>
      <c r="AE88" s="105">
        <v>0</v>
      </c>
      <c r="AF88" s="105">
        <v>0</v>
      </c>
      <c r="AG88" s="106">
        <f t="shared" si="23"/>
        <v>42</v>
      </c>
      <c r="AH88" s="104"/>
      <c r="AI88" s="105"/>
      <c r="AJ88" s="105"/>
      <c r="AK88" s="105"/>
      <c r="AL88" s="105"/>
      <c r="AM88" s="105"/>
      <c r="AN88" s="106">
        <f t="shared" si="24"/>
        <v>0</v>
      </c>
      <c r="AO88" s="107">
        <f t="shared" si="25"/>
        <v>0</v>
      </c>
      <c r="AP88" s="108">
        <f t="shared" si="26"/>
        <v>42</v>
      </c>
      <c r="AQ88" s="97">
        <v>79</v>
      </c>
      <c r="AR88" s="109">
        <f t="shared" si="27"/>
        <v>0.53164556962025311</v>
      </c>
    </row>
    <row r="89" spans="1:44" hidden="1" x14ac:dyDescent="0.35">
      <c r="A89" s="31" t="s">
        <v>95</v>
      </c>
      <c r="B89" s="97" t="s">
        <v>2349</v>
      </c>
      <c r="C89" s="97" t="s">
        <v>2348</v>
      </c>
      <c r="D89" s="98">
        <f t="shared" si="15"/>
        <v>107</v>
      </c>
      <c r="E89" s="98">
        <f t="shared" si="16"/>
        <v>107</v>
      </c>
      <c r="F89" s="98">
        <f t="shared" si="17"/>
        <v>0</v>
      </c>
      <c r="G89" s="99">
        <f t="shared" si="14"/>
        <v>71</v>
      </c>
      <c r="H89" s="100">
        <v>0</v>
      </c>
      <c r="I89" s="101">
        <v>71</v>
      </c>
      <c r="J89" s="102">
        <f t="shared" si="18"/>
        <v>0</v>
      </c>
      <c r="K89" s="100">
        <v>0</v>
      </c>
      <c r="L89" s="111">
        <v>0</v>
      </c>
      <c r="M89" s="101">
        <f t="shared" si="19"/>
        <v>0</v>
      </c>
      <c r="N89" s="100">
        <v>0</v>
      </c>
      <c r="O89" s="100">
        <v>0</v>
      </c>
      <c r="P89" s="103">
        <f t="shared" si="20"/>
        <v>0</v>
      </c>
      <c r="Q89" s="105">
        <v>0</v>
      </c>
      <c r="R89" s="105">
        <v>0</v>
      </c>
      <c r="S89" s="105">
        <v>0</v>
      </c>
      <c r="T89" s="105">
        <v>0</v>
      </c>
      <c r="U89" s="105">
        <v>0</v>
      </c>
      <c r="V89" s="105">
        <v>0</v>
      </c>
      <c r="W89" s="106">
        <f t="shared" si="21"/>
        <v>0</v>
      </c>
      <c r="X89" s="110">
        <v>36</v>
      </c>
      <c r="Y89" s="105">
        <v>0</v>
      </c>
      <c r="Z89" s="105">
        <f t="shared" si="22"/>
        <v>36</v>
      </c>
      <c r="AA89" s="104">
        <v>0</v>
      </c>
      <c r="AB89" s="105">
        <v>0</v>
      </c>
      <c r="AC89" s="105">
        <v>0</v>
      </c>
      <c r="AD89" s="105">
        <v>0</v>
      </c>
      <c r="AE89" s="105">
        <v>0</v>
      </c>
      <c r="AF89" s="105">
        <v>0</v>
      </c>
      <c r="AG89" s="106">
        <f t="shared" si="23"/>
        <v>0</v>
      </c>
      <c r="AH89" s="104"/>
      <c r="AI89" s="105"/>
      <c r="AJ89" s="105"/>
      <c r="AK89" s="105"/>
      <c r="AL89" s="105"/>
      <c r="AM89" s="105"/>
      <c r="AN89" s="106">
        <f t="shared" si="24"/>
        <v>0</v>
      </c>
      <c r="AO89" s="107">
        <f t="shared" si="25"/>
        <v>0</v>
      </c>
      <c r="AP89" s="108">
        <f t="shared" si="26"/>
        <v>71</v>
      </c>
      <c r="AQ89" s="97">
        <v>113</v>
      </c>
      <c r="AR89" s="109">
        <f t="shared" si="27"/>
        <v>0.62831858407079644</v>
      </c>
    </row>
    <row r="90" spans="1:44" hidden="1" x14ac:dyDescent="0.35">
      <c r="A90" s="31" t="s">
        <v>96</v>
      </c>
      <c r="B90" s="97" t="s">
        <v>2350</v>
      </c>
      <c r="C90" s="97" t="s">
        <v>2348</v>
      </c>
      <c r="D90" s="98">
        <f t="shared" si="15"/>
        <v>56</v>
      </c>
      <c r="E90" s="98">
        <f t="shared" si="16"/>
        <v>0</v>
      </c>
      <c r="F90" s="98">
        <f t="shared" si="17"/>
        <v>56</v>
      </c>
      <c r="G90" s="99">
        <f t="shared" si="14"/>
        <v>56</v>
      </c>
      <c r="H90" s="100">
        <v>56</v>
      </c>
      <c r="I90" s="101">
        <v>0</v>
      </c>
      <c r="J90" s="102">
        <f t="shared" si="18"/>
        <v>0</v>
      </c>
      <c r="K90" s="100">
        <v>0</v>
      </c>
      <c r="L90" s="111">
        <v>0</v>
      </c>
      <c r="M90" s="101">
        <f t="shared" si="19"/>
        <v>0</v>
      </c>
      <c r="N90" s="100">
        <v>0</v>
      </c>
      <c r="O90" s="100">
        <v>0</v>
      </c>
      <c r="P90" s="103">
        <f t="shared" si="20"/>
        <v>0</v>
      </c>
      <c r="Q90" s="105">
        <v>0</v>
      </c>
      <c r="R90" s="105">
        <v>0</v>
      </c>
      <c r="S90" s="105">
        <v>0</v>
      </c>
      <c r="T90" s="105">
        <v>0</v>
      </c>
      <c r="U90" s="105">
        <v>0</v>
      </c>
      <c r="V90" s="105">
        <v>0</v>
      </c>
      <c r="W90" s="106">
        <f t="shared" si="21"/>
        <v>0</v>
      </c>
      <c r="X90" s="105">
        <v>0</v>
      </c>
      <c r="Y90" s="105">
        <v>0</v>
      </c>
      <c r="Z90" s="105">
        <f t="shared" si="22"/>
        <v>0</v>
      </c>
      <c r="AA90" s="104">
        <v>0</v>
      </c>
      <c r="AB90" s="105">
        <v>0</v>
      </c>
      <c r="AC90" s="105">
        <v>0</v>
      </c>
      <c r="AD90" s="105">
        <v>0</v>
      </c>
      <c r="AE90" s="105">
        <v>0</v>
      </c>
      <c r="AF90" s="105">
        <v>0</v>
      </c>
      <c r="AG90" s="106">
        <f t="shared" si="23"/>
        <v>0</v>
      </c>
      <c r="AH90" s="104"/>
      <c r="AI90" s="105"/>
      <c r="AJ90" s="105"/>
      <c r="AK90" s="105"/>
      <c r="AL90" s="105"/>
      <c r="AM90" s="105"/>
      <c r="AN90" s="106">
        <f t="shared" si="24"/>
        <v>0</v>
      </c>
      <c r="AO90" s="107">
        <f t="shared" si="25"/>
        <v>56</v>
      </c>
      <c r="AP90" s="108">
        <f t="shared" si="26"/>
        <v>0</v>
      </c>
      <c r="AQ90" s="97">
        <v>81</v>
      </c>
      <c r="AR90" s="109">
        <f t="shared" si="27"/>
        <v>0.69135802469135799</v>
      </c>
    </row>
    <row r="91" spans="1:44" hidden="1" x14ac:dyDescent="0.35">
      <c r="A91" s="31" t="s">
        <v>97</v>
      </c>
      <c r="B91" s="97" t="s">
        <v>2351</v>
      </c>
      <c r="C91" s="97" t="s">
        <v>2348</v>
      </c>
      <c r="D91" s="98">
        <f t="shared" si="15"/>
        <v>0</v>
      </c>
      <c r="E91" s="98">
        <f t="shared" si="16"/>
        <v>0</v>
      </c>
      <c r="F91" s="98">
        <f t="shared" si="17"/>
        <v>0</v>
      </c>
      <c r="G91" s="99">
        <f t="shared" si="14"/>
        <v>0</v>
      </c>
      <c r="H91" s="100">
        <v>0</v>
      </c>
      <c r="I91" s="101">
        <v>0</v>
      </c>
      <c r="J91" s="102">
        <f t="shared" si="18"/>
        <v>0</v>
      </c>
      <c r="K91" s="100">
        <v>0</v>
      </c>
      <c r="L91" s="111">
        <v>0</v>
      </c>
      <c r="M91" s="101">
        <f t="shared" si="19"/>
        <v>0</v>
      </c>
      <c r="N91" s="100">
        <v>0</v>
      </c>
      <c r="O91" s="100">
        <v>0</v>
      </c>
      <c r="P91" s="103">
        <f t="shared" si="20"/>
        <v>0</v>
      </c>
      <c r="Q91" s="105">
        <v>0</v>
      </c>
      <c r="R91" s="105">
        <v>0</v>
      </c>
      <c r="S91" s="105">
        <v>0</v>
      </c>
      <c r="T91" s="105">
        <v>0</v>
      </c>
      <c r="U91" s="105">
        <v>0</v>
      </c>
      <c r="V91" s="105">
        <v>0</v>
      </c>
      <c r="W91" s="106">
        <f t="shared" si="21"/>
        <v>0</v>
      </c>
      <c r="X91" s="105">
        <v>0</v>
      </c>
      <c r="Y91" s="105">
        <v>0</v>
      </c>
      <c r="Z91" s="105">
        <f t="shared" si="22"/>
        <v>0</v>
      </c>
      <c r="AA91" s="104">
        <v>0</v>
      </c>
      <c r="AB91" s="105">
        <v>0</v>
      </c>
      <c r="AC91" s="105">
        <v>0</v>
      </c>
      <c r="AD91" s="105">
        <v>0</v>
      </c>
      <c r="AE91" s="105">
        <v>0</v>
      </c>
      <c r="AF91" s="105">
        <v>0</v>
      </c>
      <c r="AG91" s="106">
        <f t="shared" si="23"/>
        <v>0</v>
      </c>
      <c r="AH91" s="104"/>
      <c r="AI91" s="105"/>
      <c r="AJ91" s="105"/>
      <c r="AK91" s="105"/>
      <c r="AL91" s="105"/>
      <c r="AM91" s="105"/>
      <c r="AN91" s="106">
        <f t="shared" si="24"/>
        <v>0</v>
      </c>
      <c r="AO91" s="107">
        <f t="shared" si="25"/>
        <v>0</v>
      </c>
      <c r="AP91" s="108">
        <f t="shared" si="26"/>
        <v>0</v>
      </c>
      <c r="AQ91" s="97">
        <v>31</v>
      </c>
      <c r="AR91" s="109">
        <f t="shared" si="27"/>
        <v>0</v>
      </c>
    </row>
    <row r="92" spans="1:44" hidden="1" x14ac:dyDescent="0.35">
      <c r="A92" s="31" t="s">
        <v>98</v>
      </c>
      <c r="B92" s="97" t="s">
        <v>2352</v>
      </c>
      <c r="C92" s="97" t="s">
        <v>2348</v>
      </c>
      <c r="D92" s="98">
        <f t="shared" si="15"/>
        <v>31</v>
      </c>
      <c r="E92" s="98">
        <f t="shared" si="16"/>
        <v>31</v>
      </c>
      <c r="F92" s="98">
        <f t="shared" si="17"/>
        <v>0</v>
      </c>
      <c r="G92" s="99">
        <f t="shared" si="14"/>
        <v>0</v>
      </c>
      <c r="H92" s="100">
        <v>0</v>
      </c>
      <c r="I92" s="101">
        <v>0</v>
      </c>
      <c r="J92" s="102">
        <f t="shared" si="18"/>
        <v>0</v>
      </c>
      <c r="K92" s="100">
        <v>0</v>
      </c>
      <c r="L92" s="111">
        <v>0</v>
      </c>
      <c r="M92" s="101">
        <f t="shared" si="19"/>
        <v>0</v>
      </c>
      <c r="N92" s="100">
        <v>0</v>
      </c>
      <c r="O92" s="100">
        <v>0</v>
      </c>
      <c r="P92" s="103">
        <f t="shared" si="20"/>
        <v>0</v>
      </c>
      <c r="Q92" s="104">
        <v>0</v>
      </c>
      <c r="R92" s="105">
        <v>0</v>
      </c>
      <c r="S92" s="105">
        <v>0</v>
      </c>
      <c r="T92" s="105">
        <v>31</v>
      </c>
      <c r="U92" s="105">
        <v>0</v>
      </c>
      <c r="V92" s="105">
        <v>0</v>
      </c>
      <c r="W92" s="106">
        <f t="shared" si="21"/>
        <v>31</v>
      </c>
      <c r="X92" s="105">
        <v>0</v>
      </c>
      <c r="Y92" s="105">
        <v>0</v>
      </c>
      <c r="Z92" s="105">
        <f t="shared" si="22"/>
        <v>0</v>
      </c>
      <c r="AA92" s="104">
        <v>0</v>
      </c>
      <c r="AB92" s="105">
        <v>0</v>
      </c>
      <c r="AC92" s="105">
        <v>0</v>
      </c>
      <c r="AD92" s="105">
        <v>0</v>
      </c>
      <c r="AE92" s="105">
        <v>0</v>
      </c>
      <c r="AF92" s="105">
        <v>0</v>
      </c>
      <c r="AG92" s="106">
        <f t="shared" si="23"/>
        <v>0</v>
      </c>
      <c r="AH92" s="104"/>
      <c r="AI92" s="105"/>
      <c r="AJ92" s="105"/>
      <c r="AK92" s="105"/>
      <c r="AL92" s="105"/>
      <c r="AM92" s="105"/>
      <c r="AN92" s="106">
        <f t="shared" si="24"/>
        <v>0</v>
      </c>
      <c r="AO92" s="107">
        <f t="shared" si="25"/>
        <v>0</v>
      </c>
      <c r="AP92" s="108">
        <f t="shared" si="26"/>
        <v>31</v>
      </c>
      <c r="AQ92" s="97">
        <v>44</v>
      </c>
      <c r="AR92" s="109">
        <f t="shared" si="27"/>
        <v>0.70454545454545459</v>
      </c>
    </row>
    <row r="93" spans="1:44" hidden="1" x14ac:dyDescent="0.35">
      <c r="A93" s="31" t="s">
        <v>99</v>
      </c>
      <c r="B93" s="97" t="s">
        <v>2353</v>
      </c>
      <c r="C93" s="97" t="s">
        <v>2348</v>
      </c>
      <c r="D93" s="98">
        <f t="shared" si="15"/>
        <v>36</v>
      </c>
      <c r="E93" s="98">
        <f t="shared" si="16"/>
        <v>36</v>
      </c>
      <c r="F93" s="98">
        <f t="shared" si="17"/>
        <v>0</v>
      </c>
      <c r="G93" s="99">
        <f t="shared" si="14"/>
        <v>0</v>
      </c>
      <c r="H93" s="100">
        <v>0</v>
      </c>
      <c r="I93" s="101">
        <v>0</v>
      </c>
      <c r="J93" s="102">
        <f t="shared" si="18"/>
        <v>0</v>
      </c>
      <c r="K93" s="100">
        <v>0</v>
      </c>
      <c r="L93" s="111">
        <v>0</v>
      </c>
      <c r="M93" s="101">
        <f t="shared" si="19"/>
        <v>0</v>
      </c>
      <c r="N93" s="100">
        <v>0</v>
      </c>
      <c r="O93" s="100">
        <v>0</v>
      </c>
      <c r="P93" s="103">
        <f t="shared" si="20"/>
        <v>0</v>
      </c>
      <c r="Q93" s="104">
        <v>0</v>
      </c>
      <c r="R93" s="104">
        <v>0</v>
      </c>
      <c r="S93" s="104">
        <v>0</v>
      </c>
      <c r="T93" s="104">
        <v>0</v>
      </c>
      <c r="U93" s="104">
        <v>0</v>
      </c>
      <c r="V93" s="104">
        <v>0</v>
      </c>
      <c r="W93" s="106">
        <f t="shared" si="21"/>
        <v>0</v>
      </c>
      <c r="X93" s="105">
        <v>0</v>
      </c>
      <c r="Y93" s="105">
        <v>0</v>
      </c>
      <c r="Z93" s="105">
        <f t="shared" si="22"/>
        <v>0</v>
      </c>
      <c r="AA93" s="104">
        <v>0</v>
      </c>
      <c r="AB93" s="105">
        <v>0</v>
      </c>
      <c r="AC93" s="105">
        <v>0</v>
      </c>
      <c r="AD93" s="105">
        <v>36</v>
      </c>
      <c r="AE93" s="105">
        <v>0</v>
      </c>
      <c r="AF93" s="105">
        <v>0</v>
      </c>
      <c r="AG93" s="106">
        <f t="shared" si="23"/>
        <v>36</v>
      </c>
      <c r="AH93" s="104"/>
      <c r="AI93" s="105"/>
      <c r="AJ93" s="105"/>
      <c r="AK93" s="105"/>
      <c r="AL93" s="105"/>
      <c r="AM93" s="105"/>
      <c r="AN93" s="106">
        <f t="shared" si="24"/>
        <v>0</v>
      </c>
      <c r="AO93" s="107">
        <f t="shared" si="25"/>
        <v>0</v>
      </c>
      <c r="AP93" s="108">
        <f t="shared" si="26"/>
        <v>36</v>
      </c>
      <c r="AQ93" s="97">
        <v>117</v>
      </c>
      <c r="AR93" s="109">
        <f t="shared" si="27"/>
        <v>0.30769230769230771</v>
      </c>
    </row>
    <row r="94" spans="1:44" hidden="1" x14ac:dyDescent="0.35">
      <c r="A94" s="31" t="s">
        <v>100</v>
      </c>
      <c r="B94" s="97" t="s">
        <v>2354</v>
      </c>
      <c r="C94" s="97" t="s">
        <v>2348</v>
      </c>
      <c r="D94" s="98">
        <f t="shared" si="15"/>
        <v>69</v>
      </c>
      <c r="E94" s="98">
        <f t="shared" si="16"/>
        <v>1</v>
      </c>
      <c r="F94" s="98">
        <f t="shared" si="17"/>
        <v>68</v>
      </c>
      <c r="G94" s="99">
        <f t="shared" si="14"/>
        <v>69</v>
      </c>
      <c r="H94" s="100">
        <v>68</v>
      </c>
      <c r="I94" s="101">
        <v>1</v>
      </c>
      <c r="J94" s="102">
        <f t="shared" si="18"/>
        <v>0</v>
      </c>
      <c r="K94" s="100">
        <v>0</v>
      </c>
      <c r="L94" s="111">
        <v>0</v>
      </c>
      <c r="M94" s="101">
        <f t="shared" si="19"/>
        <v>0</v>
      </c>
      <c r="N94" s="100">
        <v>0</v>
      </c>
      <c r="O94" s="100">
        <v>0</v>
      </c>
      <c r="P94" s="103">
        <f t="shared" si="20"/>
        <v>0</v>
      </c>
      <c r="Q94" s="104">
        <v>0</v>
      </c>
      <c r="R94" s="104">
        <v>0</v>
      </c>
      <c r="S94" s="104">
        <v>0</v>
      </c>
      <c r="T94" s="104">
        <v>0</v>
      </c>
      <c r="U94" s="104">
        <v>0</v>
      </c>
      <c r="V94" s="104">
        <v>0</v>
      </c>
      <c r="W94" s="106">
        <f t="shared" si="21"/>
        <v>0</v>
      </c>
      <c r="X94" s="105">
        <v>0</v>
      </c>
      <c r="Y94" s="105">
        <v>0</v>
      </c>
      <c r="Z94" s="105">
        <f t="shared" si="22"/>
        <v>0</v>
      </c>
      <c r="AA94" s="104">
        <v>0</v>
      </c>
      <c r="AB94" s="105">
        <v>0</v>
      </c>
      <c r="AC94" s="105">
        <v>0</v>
      </c>
      <c r="AD94" s="105">
        <v>0</v>
      </c>
      <c r="AE94" s="105">
        <v>0</v>
      </c>
      <c r="AF94" s="105">
        <v>0</v>
      </c>
      <c r="AG94" s="106">
        <f t="shared" si="23"/>
        <v>0</v>
      </c>
      <c r="AH94" s="104"/>
      <c r="AI94" s="105"/>
      <c r="AJ94" s="105"/>
      <c r="AK94" s="105"/>
      <c r="AL94" s="105"/>
      <c r="AM94" s="105"/>
      <c r="AN94" s="106">
        <f t="shared" si="24"/>
        <v>0</v>
      </c>
      <c r="AO94" s="107">
        <f t="shared" si="25"/>
        <v>68</v>
      </c>
      <c r="AP94" s="108">
        <f t="shared" si="26"/>
        <v>1</v>
      </c>
      <c r="AQ94" s="97">
        <v>90</v>
      </c>
      <c r="AR94" s="109">
        <f t="shared" si="27"/>
        <v>0.76666666666666672</v>
      </c>
    </row>
    <row r="95" spans="1:44" hidden="1" x14ac:dyDescent="0.35">
      <c r="A95" s="31" t="s">
        <v>101</v>
      </c>
      <c r="B95" s="97" t="s">
        <v>2355</v>
      </c>
      <c r="C95" s="97" t="s">
        <v>2348</v>
      </c>
      <c r="D95" s="98">
        <f t="shared" si="15"/>
        <v>61</v>
      </c>
      <c r="E95" s="98">
        <f t="shared" si="16"/>
        <v>61</v>
      </c>
      <c r="F95" s="98">
        <f t="shared" si="17"/>
        <v>0</v>
      </c>
      <c r="G95" s="99">
        <f t="shared" si="14"/>
        <v>0</v>
      </c>
      <c r="H95" s="100">
        <v>0</v>
      </c>
      <c r="I95" s="101">
        <v>0</v>
      </c>
      <c r="J95" s="102">
        <f t="shared" si="18"/>
        <v>0</v>
      </c>
      <c r="K95" s="100">
        <v>0</v>
      </c>
      <c r="L95" s="111">
        <v>0</v>
      </c>
      <c r="M95" s="101">
        <f t="shared" si="19"/>
        <v>0</v>
      </c>
      <c r="N95" s="100">
        <v>0</v>
      </c>
      <c r="O95" s="100">
        <v>0</v>
      </c>
      <c r="P95" s="103">
        <f t="shared" si="20"/>
        <v>0</v>
      </c>
      <c r="Q95" s="104">
        <v>0</v>
      </c>
      <c r="R95" s="104">
        <v>0</v>
      </c>
      <c r="S95" s="104">
        <v>0</v>
      </c>
      <c r="T95" s="104">
        <v>0</v>
      </c>
      <c r="U95" s="104">
        <v>0</v>
      </c>
      <c r="V95" s="104">
        <v>0</v>
      </c>
      <c r="W95" s="106">
        <f t="shared" si="21"/>
        <v>0</v>
      </c>
      <c r="X95" s="105">
        <v>0</v>
      </c>
      <c r="Y95" s="105">
        <v>0</v>
      </c>
      <c r="Z95" s="105">
        <f t="shared" si="22"/>
        <v>0</v>
      </c>
      <c r="AA95" s="104">
        <v>0</v>
      </c>
      <c r="AB95" s="105">
        <v>0</v>
      </c>
      <c r="AC95" s="105">
        <v>0</v>
      </c>
      <c r="AD95" s="105">
        <v>61</v>
      </c>
      <c r="AE95" s="105">
        <v>0</v>
      </c>
      <c r="AF95" s="105">
        <v>0</v>
      </c>
      <c r="AG95" s="106">
        <f t="shared" si="23"/>
        <v>61</v>
      </c>
      <c r="AH95" s="104"/>
      <c r="AI95" s="105"/>
      <c r="AJ95" s="105"/>
      <c r="AK95" s="105"/>
      <c r="AL95" s="105"/>
      <c r="AM95" s="105"/>
      <c r="AN95" s="106">
        <f t="shared" si="24"/>
        <v>0</v>
      </c>
      <c r="AO95" s="107">
        <f t="shared" si="25"/>
        <v>0</v>
      </c>
      <c r="AP95" s="108">
        <f t="shared" si="26"/>
        <v>61</v>
      </c>
      <c r="AQ95" s="97">
        <v>102</v>
      </c>
      <c r="AR95" s="109">
        <f t="shared" si="27"/>
        <v>0.59803921568627449</v>
      </c>
    </row>
    <row r="96" spans="1:44" hidden="1" x14ac:dyDescent="0.35">
      <c r="A96" s="31" t="s">
        <v>102</v>
      </c>
      <c r="B96" s="97" t="s">
        <v>2356</v>
      </c>
      <c r="C96" s="97" t="s">
        <v>2260</v>
      </c>
      <c r="D96" s="98">
        <f t="shared" si="15"/>
        <v>40</v>
      </c>
      <c r="E96" s="98">
        <f t="shared" si="16"/>
        <v>40</v>
      </c>
      <c r="F96" s="98">
        <f t="shared" si="17"/>
        <v>0</v>
      </c>
      <c r="G96" s="99">
        <f t="shared" si="14"/>
        <v>40</v>
      </c>
      <c r="H96" s="100">
        <v>0</v>
      </c>
      <c r="I96" s="101">
        <v>40</v>
      </c>
      <c r="J96" s="102">
        <f t="shared" si="18"/>
        <v>0</v>
      </c>
      <c r="K96" s="100">
        <v>0</v>
      </c>
      <c r="L96" s="111">
        <v>0</v>
      </c>
      <c r="M96" s="101">
        <f t="shared" si="19"/>
        <v>0</v>
      </c>
      <c r="N96" s="100">
        <v>0</v>
      </c>
      <c r="O96" s="100">
        <v>0</v>
      </c>
      <c r="P96" s="103">
        <f t="shared" si="20"/>
        <v>0</v>
      </c>
      <c r="Q96" s="104">
        <v>0</v>
      </c>
      <c r="R96" s="104">
        <v>0</v>
      </c>
      <c r="S96" s="104">
        <v>0</v>
      </c>
      <c r="T96" s="104">
        <v>0</v>
      </c>
      <c r="U96" s="104">
        <v>0</v>
      </c>
      <c r="V96" s="104">
        <v>0</v>
      </c>
      <c r="W96" s="106">
        <f t="shared" si="21"/>
        <v>0</v>
      </c>
      <c r="X96" s="105">
        <v>0</v>
      </c>
      <c r="Y96" s="105">
        <v>0</v>
      </c>
      <c r="Z96" s="105">
        <f t="shared" si="22"/>
        <v>0</v>
      </c>
      <c r="AA96" s="104">
        <v>0</v>
      </c>
      <c r="AB96" s="105">
        <v>0</v>
      </c>
      <c r="AC96" s="105">
        <v>0</v>
      </c>
      <c r="AD96" s="105">
        <v>0</v>
      </c>
      <c r="AE96" s="105">
        <v>0</v>
      </c>
      <c r="AF96" s="105">
        <v>0</v>
      </c>
      <c r="AG96" s="106">
        <f t="shared" si="23"/>
        <v>0</v>
      </c>
      <c r="AH96" s="104"/>
      <c r="AI96" s="105"/>
      <c r="AJ96" s="105"/>
      <c r="AK96" s="105"/>
      <c r="AL96" s="105"/>
      <c r="AM96" s="105"/>
      <c r="AN96" s="106">
        <f t="shared" si="24"/>
        <v>0</v>
      </c>
      <c r="AO96" s="107">
        <f t="shared" si="25"/>
        <v>0</v>
      </c>
      <c r="AP96" s="108">
        <f t="shared" si="26"/>
        <v>40</v>
      </c>
      <c r="AQ96" s="97">
        <v>81</v>
      </c>
      <c r="AR96" s="109">
        <f t="shared" si="27"/>
        <v>0.49382716049382713</v>
      </c>
    </row>
    <row r="97" spans="1:44" hidden="1" x14ac:dyDescent="0.35">
      <c r="A97" s="31" t="s">
        <v>103</v>
      </c>
      <c r="B97" s="97" t="s">
        <v>2357</v>
      </c>
      <c r="C97" s="97" t="s">
        <v>2260</v>
      </c>
      <c r="D97" s="98">
        <f t="shared" si="15"/>
        <v>21</v>
      </c>
      <c r="E97" s="98">
        <f t="shared" si="16"/>
        <v>21</v>
      </c>
      <c r="F97" s="98">
        <f t="shared" si="17"/>
        <v>0</v>
      </c>
      <c r="G97" s="99">
        <f t="shared" si="14"/>
        <v>0</v>
      </c>
      <c r="H97" s="100">
        <v>0</v>
      </c>
      <c r="I97" s="101">
        <v>0</v>
      </c>
      <c r="J97" s="102">
        <f t="shared" si="18"/>
        <v>0</v>
      </c>
      <c r="K97" s="100">
        <v>21</v>
      </c>
      <c r="L97" s="111">
        <v>0</v>
      </c>
      <c r="M97" s="101">
        <f t="shared" si="19"/>
        <v>21</v>
      </c>
      <c r="N97" s="100">
        <v>0</v>
      </c>
      <c r="O97" s="100">
        <v>0</v>
      </c>
      <c r="P97" s="103">
        <f t="shared" si="20"/>
        <v>0</v>
      </c>
      <c r="Q97" s="104">
        <v>0</v>
      </c>
      <c r="R97" s="104">
        <v>0</v>
      </c>
      <c r="S97" s="104">
        <v>0</v>
      </c>
      <c r="T97" s="104">
        <v>0</v>
      </c>
      <c r="U97" s="104">
        <v>0</v>
      </c>
      <c r="V97" s="104">
        <v>0</v>
      </c>
      <c r="W97" s="106">
        <f t="shared" si="21"/>
        <v>0</v>
      </c>
      <c r="X97" s="105">
        <v>0</v>
      </c>
      <c r="Y97" s="105">
        <v>0</v>
      </c>
      <c r="Z97" s="105">
        <f t="shared" si="22"/>
        <v>0</v>
      </c>
      <c r="AA97" s="104">
        <v>0</v>
      </c>
      <c r="AB97" s="105">
        <v>0</v>
      </c>
      <c r="AC97" s="105">
        <v>0</v>
      </c>
      <c r="AD97" s="105">
        <v>0</v>
      </c>
      <c r="AE97" s="105">
        <v>0</v>
      </c>
      <c r="AF97" s="105">
        <v>0</v>
      </c>
      <c r="AG97" s="106">
        <f t="shared" si="23"/>
        <v>0</v>
      </c>
      <c r="AH97" s="104"/>
      <c r="AI97" s="105"/>
      <c r="AJ97" s="105"/>
      <c r="AK97" s="105"/>
      <c r="AL97" s="105"/>
      <c r="AM97" s="105"/>
      <c r="AN97" s="106">
        <f t="shared" si="24"/>
        <v>0</v>
      </c>
      <c r="AO97" s="107">
        <f t="shared" si="25"/>
        <v>0</v>
      </c>
      <c r="AP97" s="108">
        <f t="shared" si="26"/>
        <v>21</v>
      </c>
      <c r="AQ97" s="97">
        <v>32</v>
      </c>
      <c r="AR97" s="109">
        <f t="shared" si="27"/>
        <v>0.65625</v>
      </c>
    </row>
    <row r="98" spans="1:44" hidden="1" x14ac:dyDescent="0.35">
      <c r="A98" s="31" t="s">
        <v>104</v>
      </c>
      <c r="B98" s="97" t="s">
        <v>2358</v>
      </c>
      <c r="C98" s="97" t="s">
        <v>2260</v>
      </c>
      <c r="D98" s="98">
        <f t="shared" si="15"/>
        <v>0</v>
      </c>
      <c r="E98" s="98">
        <f t="shared" si="16"/>
        <v>0</v>
      </c>
      <c r="F98" s="98">
        <f t="shared" si="17"/>
        <v>0</v>
      </c>
      <c r="G98" s="99">
        <f t="shared" si="14"/>
        <v>0</v>
      </c>
      <c r="H98" s="100">
        <v>0</v>
      </c>
      <c r="I98" s="101">
        <v>0</v>
      </c>
      <c r="J98" s="102">
        <f t="shared" si="18"/>
        <v>0</v>
      </c>
      <c r="K98" s="100">
        <v>0</v>
      </c>
      <c r="L98" s="111">
        <v>0</v>
      </c>
      <c r="M98" s="101">
        <f t="shared" si="19"/>
        <v>0</v>
      </c>
      <c r="N98" s="100">
        <v>0</v>
      </c>
      <c r="O98" s="100">
        <v>0</v>
      </c>
      <c r="P98" s="103">
        <f t="shared" si="20"/>
        <v>0</v>
      </c>
      <c r="Q98" s="104">
        <v>0</v>
      </c>
      <c r="R98" s="104">
        <v>0</v>
      </c>
      <c r="S98" s="104">
        <v>0</v>
      </c>
      <c r="T98" s="104">
        <v>0</v>
      </c>
      <c r="U98" s="104">
        <v>0</v>
      </c>
      <c r="V98" s="104">
        <v>0</v>
      </c>
      <c r="W98" s="106">
        <f t="shared" si="21"/>
        <v>0</v>
      </c>
      <c r="X98" s="105">
        <v>0</v>
      </c>
      <c r="Y98" s="105">
        <v>0</v>
      </c>
      <c r="Z98" s="105">
        <f t="shared" si="22"/>
        <v>0</v>
      </c>
      <c r="AA98" s="104">
        <v>0</v>
      </c>
      <c r="AB98" s="105">
        <v>0</v>
      </c>
      <c r="AC98" s="105">
        <v>0</v>
      </c>
      <c r="AD98" s="105">
        <v>0</v>
      </c>
      <c r="AE98" s="105">
        <v>0</v>
      </c>
      <c r="AF98" s="105">
        <v>0</v>
      </c>
      <c r="AG98" s="106">
        <f t="shared" si="23"/>
        <v>0</v>
      </c>
      <c r="AH98" s="104"/>
      <c r="AI98" s="105"/>
      <c r="AJ98" s="105"/>
      <c r="AK98" s="105"/>
      <c r="AL98" s="105"/>
      <c r="AM98" s="105"/>
      <c r="AN98" s="106">
        <f t="shared" si="24"/>
        <v>0</v>
      </c>
      <c r="AO98" s="107">
        <f t="shared" si="25"/>
        <v>0</v>
      </c>
      <c r="AP98" s="108">
        <f t="shared" si="26"/>
        <v>0</v>
      </c>
      <c r="AQ98" s="97">
        <v>46</v>
      </c>
      <c r="AR98" s="109">
        <f t="shared" si="27"/>
        <v>0</v>
      </c>
    </row>
    <row r="99" spans="1:44" hidden="1" x14ac:dyDescent="0.35">
      <c r="A99" s="31" t="s">
        <v>105</v>
      </c>
      <c r="B99" s="97" t="s">
        <v>2359</v>
      </c>
      <c r="C99" s="97" t="s">
        <v>2260</v>
      </c>
      <c r="D99" s="98">
        <f t="shared" si="15"/>
        <v>47</v>
      </c>
      <c r="E99" s="98">
        <f t="shared" si="16"/>
        <v>45</v>
      </c>
      <c r="F99" s="98">
        <f t="shared" si="17"/>
        <v>2</v>
      </c>
      <c r="G99" s="99">
        <f t="shared" si="14"/>
        <v>47</v>
      </c>
      <c r="H99" s="100">
        <v>2</v>
      </c>
      <c r="I99" s="101">
        <v>45</v>
      </c>
      <c r="J99" s="102">
        <f t="shared" si="18"/>
        <v>0</v>
      </c>
      <c r="K99" s="100">
        <v>0</v>
      </c>
      <c r="L99" s="111">
        <v>0</v>
      </c>
      <c r="M99" s="101">
        <f t="shared" si="19"/>
        <v>0</v>
      </c>
      <c r="N99" s="100">
        <v>0</v>
      </c>
      <c r="O99" s="100">
        <v>0</v>
      </c>
      <c r="P99" s="103">
        <f t="shared" si="20"/>
        <v>0</v>
      </c>
      <c r="Q99" s="104">
        <v>0</v>
      </c>
      <c r="R99" s="104">
        <v>0</v>
      </c>
      <c r="S99" s="104">
        <v>0</v>
      </c>
      <c r="T99" s="104">
        <v>0</v>
      </c>
      <c r="U99" s="104">
        <v>0</v>
      </c>
      <c r="V99" s="104">
        <v>0</v>
      </c>
      <c r="W99" s="106">
        <f t="shared" si="21"/>
        <v>0</v>
      </c>
      <c r="X99" s="105">
        <v>0</v>
      </c>
      <c r="Y99" s="105">
        <v>0</v>
      </c>
      <c r="Z99" s="105">
        <f t="shared" si="22"/>
        <v>0</v>
      </c>
      <c r="AA99" s="104">
        <v>0</v>
      </c>
      <c r="AB99" s="105">
        <v>0</v>
      </c>
      <c r="AC99" s="105">
        <v>0</v>
      </c>
      <c r="AD99" s="105">
        <v>0</v>
      </c>
      <c r="AE99" s="105">
        <v>0</v>
      </c>
      <c r="AF99" s="105">
        <v>0</v>
      </c>
      <c r="AG99" s="106">
        <f t="shared" si="23"/>
        <v>0</v>
      </c>
      <c r="AH99" s="104"/>
      <c r="AI99" s="105"/>
      <c r="AJ99" s="105"/>
      <c r="AK99" s="105"/>
      <c r="AL99" s="105"/>
      <c r="AM99" s="105"/>
      <c r="AN99" s="106">
        <f t="shared" si="24"/>
        <v>0</v>
      </c>
      <c r="AO99" s="107">
        <f t="shared" si="25"/>
        <v>2</v>
      </c>
      <c r="AP99" s="108">
        <f t="shared" si="26"/>
        <v>45</v>
      </c>
      <c r="AQ99" s="97">
        <v>105</v>
      </c>
      <c r="AR99" s="109">
        <f t="shared" si="27"/>
        <v>0.44761904761904764</v>
      </c>
    </row>
    <row r="100" spans="1:44" hidden="1" x14ac:dyDescent="0.35">
      <c r="A100" s="31" t="s">
        <v>106</v>
      </c>
      <c r="B100" s="97" t="s">
        <v>2360</v>
      </c>
      <c r="C100" s="97" t="s">
        <v>2260</v>
      </c>
      <c r="D100" s="98">
        <f t="shared" si="15"/>
        <v>32</v>
      </c>
      <c r="E100" s="98">
        <f t="shared" si="16"/>
        <v>0</v>
      </c>
      <c r="F100" s="98">
        <f t="shared" si="17"/>
        <v>32</v>
      </c>
      <c r="G100" s="99">
        <f t="shared" si="14"/>
        <v>32</v>
      </c>
      <c r="H100" s="100">
        <v>32</v>
      </c>
      <c r="I100" s="101">
        <v>0</v>
      </c>
      <c r="J100" s="102">
        <f t="shared" si="18"/>
        <v>0</v>
      </c>
      <c r="K100" s="100">
        <v>0</v>
      </c>
      <c r="L100" s="111">
        <v>0</v>
      </c>
      <c r="M100" s="101">
        <f t="shared" si="19"/>
        <v>0</v>
      </c>
      <c r="N100" s="100">
        <v>0</v>
      </c>
      <c r="O100" s="100">
        <v>0</v>
      </c>
      <c r="P100" s="103">
        <f t="shared" si="20"/>
        <v>0</v>
      </c>
      <c r="Q100" s="104">
        <v>0</v>
      </c>
      <c r="R100" s="104">
        <v>0</v>
      </c>
      <c r="S100" s="104">
        <v>0</v>
      </c>
      <c r="T100" s="104">
        <v>0</v>
      </c>
      <c r="U100" s="104">
        <v>0</v>
      </c>
      <c r="V100" s="104">
        <v>0</v>
      </c>
      <c r="W100" s="106">
        <f t="shared" si="21"/>
        <v>0</v>
      </c>
      <c r="X100" s="105">
        <v>0</v>
      </c>
      <c r="Y100" s="105">
        <v>0</v>
      </c>
      <c r="Z100" s="105">
        <f t="shared" si="22"/>
        <v>0</v>
      </c>
      <c r="AA100" s="104">
        <v>0</v>
      </c>
      <c r="AB100" s="105">
        <v>0</v>
      </c>
      <c r="AC100" s="105">
        <v>0</v>
      </c>
      <c r="AD100" s="105">
        <v>0</v>
      </c>
      <c r="AE100" s="105">
        <v>0</v>
      </c>
      <c r="AF100" s="105">
        <v>0</v>
      </c>
      <c r="AG100" s="106">
        <f t="shared" si="23"/>
        <v>0</v>
      </c>
      <c r="AH100" s="104"/>
      <c r="AI100" s="105"/>
      <c r="AJ100" s="105"/>
      <c r="AK100" s="105"/>
      <c r="AL100" s="105"/>
      <c r="AM100" s="105"/>
      <c r="AN100" s="106">
        <f t="shared" si="24"/>
        <v>0</v>
      </c>
      <c r="AO100" s="107">
        <f t="shared" si="25"/>
        <v>32</v>
      </c>
      <c r="AP100" s="108">
        <f t="shared" si="26"/>
        <v>0</v>
      </c>
      <c r="AQ100" s="97">
        <v>101</v>
      </c>
      <c r="AR100" s="109">
        <f t="shared" si="27"/>
        <v>0.31683168316831684</v>
      </c>
    </row>
    <row r="101" spans="1:44" hidden="1" x14ac:dyDescent="0.35">
      <c r="A101" s="31" t="s">
        <v>107</v>
      </c>
      <c r="B101" s="97" t="s">
        <v>2361</v>
      </c>
      <c r="C101" s="97" t="s">
        <v>2260</v>
      </c>
      <c r="D101" s="98">
        <f t="shared" si="15"/>
        <v>0</v>
      </c>
      <c r="E101" s="98">
        <f t="shared" si="16"/>
        <v>0</v>
      </c>
      <c r="F101" s="98">
        <f t="shared" si="17"/>
        <v>0</v>
      </c>
      <c r="G101" s="99">
        <f t="shared" si="14"/>
        <v>0</v>
      </c>
      <c r="H101" s="100">
        <v>0</v>
      </c>
      <c r="I101" s="101">
        <v>0</v>
      </c>
      <c r="J101" s="102">
        <f t="shared" si="18"/>
        <v>0</v>
      </c>
      <c r="K101" s="100">
        <v>0</v>
      </c>
      <c r="L101" s="111">
        <v>0</v>
      </c>
      <c r="M101" s="101">
        <f t="shared" si="19"/>
        <v>0</v>
      </c>
      <c r="N101" s="100">
        <v>0</v>
      </c>
      <c r="O101" s="100">
        <v>0</v>
      </c>
      <c r="P101" s="103">
        <f t="shared" si="20"/>
        <v>0</v>
      </c>
      <c r="Q101" s="104">
        <v>0</v>
      </c>
      <c r="R101" s="104">
        <v>0</v>
      </c>
      <c r="S101" s="104">
        <v>0</v>
      </c>
      <c r="T101" s="104">
        <v>0</v>
      </c>
      <c r="U101" s="104">
        <v>0</v>
      </c>
      <c r="V101" s="104">
        <v>0</v>
      </c>
      <c r="W101" s="106">
        <f t="shared" si="21"/>
        <v>0</v>
      </c>
      <c r="X101" s="105">
        <v>0</v>
      </c>
      <c r="Y101" s="105">
        <v>0</v>
      </c>
      <c r="Z101" s="105">
        <f t="shared" si="22"/>
        <v>0</v>
      </c>
      <c r="AA101" s="104">
        <v>0</v>
      </c>
      <c r="AB101" s="105">
        <v>0</v>
      </c>
      <c r="AC101" s="105">
        <v>0</v>
      </c>
      <c r="AD101" s="105">
        <v>0</v>
      </c>
      <c r="AE101" s="105">
        <v>0</v>
      </c>
      <c r="AF101" s="105">
        <v>0</v>
      </c>
      <c r="AG101" s="106">
        <f t="shared" si="23"/>
        <v>0</v>
      </c>
      <c r="AH101" s="104"/>
      <c r="AI101" s="105"/>
      <c r="AJ101" s="105"/>
      <c r="AK101" s="105"/>
      <c r="AL101" s="105"/>
      <c r="AM101" s="105"/>
      <c r="AN101" s="106">
        <f t="shared" si="24"/>
        <v>0</v>
      </c>
      <c r="AO101" s="107">
        <f t="shared" si="25"/>
        <v>0</v>
      </c>
      <c r="AP101" s="108">
        <f t="shared" si="26"/>
        <v>0</v>
      </c>
      <c r="AQ101" s="97">
        <v>26</v>
      </c>
      <c r="AR101" s="109">
        <f t="shared" si="27"/>
        <v>0</v>
      </c>
    </row>
    <row r="102" spans="1:44" hidden="1" x14ac:dyDescent="0.35">
      <c r="A102" s="31" t="s">
        <v>108</v>
      </c>
      <c r="B102" s="97" t="s">
        <v>2362</v>
      </c>
      <c r="C102" s="97" t="s">
        <v>2311</v>
      </c>
      <c r="D102" s="98">
        <f t="shared" si="15"/>
        <v>32</v>
      </c>
      <c r="E102" s="98">
        <f t="shared" si="16"/>
        <v>32</v>
      </c>
      <c r="F102" s="98">
        <f t="shared" si="17"/>
        <v>0</v>
      </c>
      <c r="G102" s="99">
        <f t="shared" si="14"/>
        <v>32</v>
      </c>
      <c r="H102" s="100">
        <v>0</v>
      </c>
      <c r="I102" s="101">
        <v>32</v>
      </c>
      <c r="J102" s="102">
        <f t="shared" si="18"/>
        <v>0</v>
      </c>
      <c r="K102" s="100">
        <v>0</v>
      </c>
      <c r="L102" s="111">
        <v>0</v>
      </c>
      <c r="M102" s="101">
        <f t="shared" si="19"/>
        <v>0</v>
      </c>
      <c r="N102" s="100">
        <v>0</v>
      </c>
      <c r="O102" s="100">
        <v>0</v>
      </c>
      <c r="P102" s="103">
        <f t="shared" si="20"/>
        <v>0</v>
      </c>
      <c r="Q102" s="104">
        <v>0</v>
      </c>
      <c r="R102" s="104">
        <v>0</v>
      </c>
      <c r="S102" s="104">
        <v>0</v>
      </c>
      <c r="T102" s="104">
        <v>0</v>
      </c>
      <c r="U102" s="104">
        <v>0</v>
      </c>
      <c r="V102" s="104">
        <v>0</v>
      </c>
      <c r="W102" s="106">
        <f t="shared" si="21"/>
        <v>0</v>
      </c>
      <c r="X102" s="105">
        <v>0</v>
      </c>
      <c r="Y102" s="105">
        <v>0</v>
      </c>
      <c r="Z102" s="105">
        <f t="shared" si="22"/>
        <v>0</v>
      </c>
      <c r="AA102" s="104">
        <v>0</v>
      </c>
      <c r="AB102" s="105">
        <v>0</v>
      </c>
      <c r="AC102" s="105">
        <v>0</v>
      </c>
      <c r="AD102" s="105">
        <v>0</v>
      </c>
      <c r="AE102" s="105">
        <v>0</v>
      </c>
      <c r="AF102" s="105">
        <v>0</v>
      </c>
      <c r="AG102" s="106">
        <f t="shared" si="23"/>
        <v>0</v>
      </c>
      <c r="AH102" s="104"/>
      <c r="AI102" s="105"/>
      <c r="AJ102" s="105"/>
      <c r="AK102" s="105"/>
      <c r="AL102" s="105"/>
      <c r="AM102" s="105"/>
      <c r="AN102" s="106">
        <f t="shared" si="24"/>
        <v>0</v>
      </c>
      <c r="AO102" s="107">
        <f t="shared" si="25"/>
        <v>0</v>
      </c>
      <c r="AP102" s="108">
        <f t="shared" si="26"/>
        <v>32</v>
      </c>
      <c r="AQ102" s="97">
        <v>38</v>
      </c>
      <c r="AR102" s="109">
        <f t="shared" si="27"/>
        <v>0.84210526315789469</v>
      </c>
    </row>
    <row r="103" spans="1:44" hidden="1" x14ac:dyDescent="0.35">
      <c r="A103" s="31" t="s">
        <v>109</v>
      </c>
      <c r="B103" s="97" t="s">
        <v>2363</v>
      </c>
      <c r="C103" s="97" t="s">
        <v>2311</v>
      </c>
      <c r="D103" s="98">
        <f t="shared" si="15"/>
        <v>116</v>
      </c>
      <c r="E103" s="98">
        <f t="shared" si="16"/>
        <v>0</v>
      </c>
      <c r="F103" s="98">
        <f t="shared" si="17"/>
        <v>116</v>
      </c>
      <c r="G103" s="99">
        <f t="shared" si="14"/>
        <v>116</v>
      </c>
      <c r="H103" s="100">
        <v>116</v>
      </c>
      <c r="I103" s="101">
        <v>0</v>
      </c>
      <c r="J103" s="102">
        <f t="shared" si="18"/>
        <v>0</v>
      </c>
      <c r="K103" s="100">
        <v>0</v>
      </c>
      <c r="L103" s="111">
        <v>0</v>
      </c>
      <c r="M103" s="101">
        <f t="shared" si="19"/>
        <v>0</v>
      </c>
      <c r="N103" s="100">
        <v>0</v>
      </c>
      <c r="O103" s="100">
        <v>0</v>
      </c>
      <c r="P103" s="103">
        <f t="shared" si="20"/>
        <v>0</v>
      </c>
      <c r="Q103" s="104">
        <v>0</v>
      </c>
      <c r="R103" s="104">
        <v>0</v>
      </c>
      <c r="S103" s="104">
        <v>0</v>
      </c>
      <c r="T103" s="104">
        <v>0</v>
      </c>
      <c r="U103" s="104">
        <v>0</v>
      </c>
      <c r="V103" s="104">
        <v>0</v>
      </c>
      <c r="W103" s="106">
        <f t="shared" si="21"/>
        <v>0</v>
      </c>
      <c r="X103" s="105">
        <v>0</v>
      </c>
      <c r="Y103" s="105">
        <v>0</v>
      </c>
      <c r="Z103" s="105">
        <f t="shared" si="22"/>
        <v>0</v>
      </c>
      <c r="AA103" s="104">
        <v>0</v>
      </c>
      <c r="AB103" s="105">
        <v>0</v>
      </c>
      <c r="AC103" s="105">
        <v>0</v>
      </c>
      <c r="AD103" s="105">
        <v>0</v>
      </c>
      <c r="AE103" s="105">
        <v>0</v>
      </c>
      <c r="AF103" s="105">
        <v>0</v>
      </c>
      <c r="AG103" s="106">
        <f t="shared" si="23"/>
        <v>0</v>
      </c>
      <c r="AH103" s="104"/>
      <c r="AI103" s="105"/>
      <c r="AJ103" s="105"/>
      <c r="AK103" s="105"/>
      <c r="AL103" s="105"/>
      <c r="AM103" s="105"/>
      <c r="AN103" s="106">
        <f t="shared" si="24"/>
        <v>0</v>
      </c>
      <c r="AO103" s="107">
        <f t="shared" si="25"/>
        <v>116</v>
      </c>
      <c r="AP103" s="108">
        <f t="shared" si="26"/>
        <v>0</v>
      </c>
      <c r="AQ103" s="97">
        <v>167</v>
      </c>
      <c r="AR103" s="109">
        <f t="shared" si="27"/>
        <v>0.69461077844311381</v>
      </c>
    </row>
    <row r="104" spans="1:44" hidden="1" x14ac:dyDescent="0.35">
      <c r="A104" s="31" t="s">
        <v>110</v>
      </c>
      <c r="B104" s="97" t="s">
        <v>2364</v>
      </c>
      <c r="C104" s="97" t="s">
        <v>2311</v>
      </c>
      <c r="D104" s="98">
        <f t="shared" si="15"/>
        <v>30</v>
      </c>
      <c r="E104" s="98">
        <f t="shared" si="16"/>
        <v>30</v>
      </c>
      <c r="F104" s="98">
        <f t="shared" si="17"/>
        <v>0</v>
      </c>
      <c r="G104" s="99">
        <f t="shared" si="14"/>
        <v>0</v>
      </c>
      <c r="H104" s="100">
        <v>0</v>
      </c>
      <c r="I104" s="101">
        <v>0</v>
      </c>
      <c r="J104" s="102">
        <f t="shared" si="18"/>
        <v>0</v>
      </c>
      <c r="K104" s="100">
        <v>0</v>
      </c>
      <c r="L104" s="111">
        <v>0</v>
      </c>
      <c r="M104" s="101">
        <f t="shared" si="19"/>
        <v>0</v>
      </c>
      <c r="N104" s="100">
        <v>0</v>
      </c>
      <c r="O104" s="100">
        <v>0</v>
      </c>
      <c r="P104" s="103">
        <f t="shared" si="20"/>
        <v>0</v>
      </c>
      <c r="Q104" s="104">
        <v>0</v>
      </c>
      <c r="R104" s="104">
        <v>0</v>
      </c>
      <c r="S104" s="104">
        <v>0</v>
      </c>
      <c r="T104" s="104">
        <v>0</v>
      </c>
      <c r="U104" s="104">
        <v>0</v>
      </c>
      <c r="V104" s="104">
        <v>0</v>
      </c>
      <c r="W104" s="106">
        <f t="shared" si="21"/>
        <v>0</v>
      </c>
      <c r="X104" s="105">
        <v>0</v>
      </c>
      <c r="Y104" s="105">
        <v>0</v>
      </c>
      <c r="Z104" s="105">
        <f t="shared" si="22"/>
        <v>0</v>
      </c>
      <c r="AA104" s="104">
        <v>11</v>
      </c>
      <c r="AB104" s="105">
        <v>0</v>
      </c>
      <c r="AC104" s="105">
        <v>0</v>
      </c>
      <c r="AD104" s="105">
        <v>19</v>
      </c>
      <c r="AE104" s="105">
        <v>0</v>
      </c>
      <c r="AF104" s="105">
        <v>0</v>
      </c>
      <c r="AG104" s="106">
        <f t="shared" si="23"/>
        <v>30</v>
      </c>
      <c r="AH104" s="104"/>
      <c r="AI104" s="105"/>
      <c r="AJ104" s="105"/>
      <c r="AK104" s="105"/>
      <c r="AL104" s="105"/>
      <c r="AM104" s="105"/>
      <c r="AN104" s="106">
        <f t="shared" si="24"/>
        <v>0</v>
      </c>
      <c r="AO104" s="107">
        <f t="shared" si="25"/>
        <v>0</v>
      </c>
      <c r="AP104" s="108">
        <f t="shared" si="26"/>
        <v>19</v>
      </c>
      <c r="AQ104" s="97">
        <v>32</v>
      </c>
      <c r="AR104" s="109">
        <f t="shared" si="27"/>
        <v>0.59375</v>
      </c>
    </row>
    <row r="105" spans="1:44" hidden="1" x14ac:dyDescent="0.35">
      <c r="A105" s="31" t="s">
        <v>111</v>
      </c>
      <c r="B105" s="97" t="s">
        <v>2365</v>
      </c>
      <c r="C105" s="97" t="s">
        <v>2311</v>
      </c>
      <c r="D105" s="98">
        <f t="shared" si="15"/>
        <v>54</v>
      </c>
      <c r="E105" s="98">
        <f t="shared" si="16"/>
        <v>54</v>
      </c>
      <c r="F105" s="98">
        <f t="shared" si="17"/>
        <v>0</v>
      </c>
      <c r="G105" s="99">
        <f t="shared" si="14"/>
        <v>0</v>
      </c>
      <c r="H105" s="100">
        <v>0</v>
      </c>
      <c r="I105" s="101">
        <v>0</v>
      </c>
      <c r="J105" s="102">
        <f t="shared" si="18"/>
        <v>0</v>
      </c>
      <c r="K105" s="100">
        <v>0</v>
      </c>
      <c r="L105" s="111">
        <v>0</v>
      </c>
      <c r="M105" s="101">
        <f t="shared" si="19"/>
        <v>0</v>
      </c>
      <c r="N105" s="100">
        <v>0</v>
      </c>
      <c r="O105" s="100">
        <v>0</v>
      </c>
      <c r="P105" s="103">
        <f t="shared" si="20"/>
        <v>0</v>
      </c>
      <c r="Q105" s="104">
        <v>0</v>
      </c>
      <c r="R105" s="104">
        <v>0</v>
      </c>
      <c r="S105" s="104">
        <v>0</v>
      </c>
      <c r="T105" s="104">
        <v>0</v>
      </c>
      <c r="U105" s="104">
        <v>0</v>
      </c>
      <c r="V105" s="104">
        <v>0</v>
      </c>
      <c r="W105" s="106">
        <f t="shared" si="21"/>
        <v>0</v>
      </c>
      <c r="X105" s="105">
        <v>0</v>
      </c>
      <c r="Y105" s="105">
        <v>0</v>
      </c>
      <c r="Z105" s="105">
        <f t="shared" si="22"/>
        <v>0</v>
      </c>
      <c r="AA105" s="104">
        <v>0</v>
      </c>
      <c r="AB105" s="105">
        <v>0</v>
      </c>
      <c r="AC105" s="105">
        <v>0</v>
      </c>
      <c r="AD105" s="105">
        <v>54</v>
      </c>
      <c r="AE105" s="105">
        <v>0</v>
      </c>
      <c r="AF105" s="105">
        <v>0</v>
      </c>
      <c r="AG105" s="106">
        <f t="shared" si="23"/>
        <v>54</v>
      </c>
      <c r="AH105" s="104"/>
      <c r="AI105" s="105"/>
      <c r="AJ105" s="105"/>
      <c r="AK105" s="105"/>
      <c r="AL105" s="105"/>
      <c r="AM105" s="105"/>
      <c r="AN105" s="106">
        <f t="shared" si="24"/>
        <v>0</v>
      </c>
      <c r="AO105" s="107">
        <f t="shared" si="25"/>
        <v>0</v>
      </c>
      <c r="AP105" s="108">
        <f t="shared" si="26"/>
        <v>54</v>
      </c>
      <c r="AQ105" s="97">
        <v>110</v>
      </c>
      <c r="AR105" s="109">
        <f t="shared" si="27"/>
        <v>0.49090909090909091</v>
      </c>
    </row>
    <row r="106" spans="1:44" hidden="1" x14ac:dyDescent="0.35">
      <c r="A106" s="31" t="s">
        <v>112</v>
      </c>
      <c r="B106" s="97" t="s">
        <v>2366</v>
      </c>
      <c r="C106" s="97" t="s">
        <v>2311</v>
      </c>
      <c r="D106" s="98">
        <f t="shared" si="15"/>
        <v>36</v>
      </c>
      <c r="E106" s="98">
        <f t="shared" si="16"/>
        <v>36</v>
      </c>
      <c r="F106" s="98">
        <f t="shared" si="17"/>
        <v>0</v>
      </c>
      <c r="G106" s="99">
        <f t="shared" si="14"/>
        <v>36</v>
      </c>
      <c r="H106" s="100">
        <v>0</v>
      </c>
      <c r="I106" s="101">
        <v>36</v>
      </c>
      <c r="J106" s="102">
        <f t="shared" si="18"/>
        <v>0</v>
      </c>
      <c r="K106" s="100">
        <v>0</v>
      </c>
      <c r="L106" s="111">
        <v>0</v>
      </c>
      <c r="M106" s="101">
        <f t="shared" si="19"/>
        <v>0</v>
      </c>
      <c r="N106" s="100">
        <v>0</v>
      </c>
      <c r="O106" s="100">
        <v>0</v>
      </c>
      <c r="P106" s="103">
        <f t="shared" si="20"/>
        <v>0</v>
      </c>
      <c r="Q106" s="104">
        <v>0</v>
      </c>
      <c r="R106" s="104">
        <v>0</v>
      </c>
      <c r="S106" s="104">
        <v>0</v>
      </c>
      <c r="T106" s="104">
        <v>0</v>
      </c>
      <c r="U106" s="104">
        <v>0</v>
      </c>
      <c r="V106" s="104">
        <v>0</v>
      </c>
      <c r="W106" s="106">
        <f t="shared" si="21"/>
        <v>0</v>
      </c>
      <c r="X106" s="105">
        <v>0</v>
      </c>
      <c r="Y106" s="105">
        <v>0</v>
      </c>
      <c r="Z106" s="105">
        <f t="shared" si="22"/>
        <v>0</v>
      </c>
      <c r="AA106" s="104">
        <v>0</v>
      </c>
      <c r="AB106" s="105">
        <v>0</v>
      </c>
      <c r="AC106" s="105">
        <v>0</v>
      </c>
      <c r="AD106" s="105">
        <v>0</v>
      </c>
      <c r="AE106" s="105">
        <v>0</v>
      </c>
      <c r="AF106" s="105">
        <v>0</v>
      </c>
      <c r="AG106" s="106">
        <f t="shared" si="23"/>
        <v>0</v>
      </c>
      <c r="AH106" s="104"/>
      <c r="AI106" s="105"/>
      <c r="AJ106" s="105"/>
      <c r="AK106" s="105"/>
      <c r="AL106" s="105"/>
      <c r="AM106" s="105"/>
      <c r="AN106" s="106">
        <f t="shared" si="24"/>
        <v>0</v>
      </c>
      <c r="AO106" s="107">
        <f t="shared" si="25"/>
        <v>0</v>
      </c>
      <c r="AP106" s="108">
        <f t="shared" si="26"/>
        <v>36</v>
      </c>
      <c r="AQ106" s="97">
        <v>43</v>
      </c>
      <c r="AR106" s="109">
        <f t="shared" si="27"/>
        <v>0.83720930232558144</v>
      </c>
    </row>
    <row r="107" spans="1:44" hidden="1" x14ac:dyDescent="0.35">
      <c r="A107" s="31" t="s">
        <v>113</v>
      </c>
      <c r="B107" s="97" t="s">
        <v>2367</v>
      </c>
      <c r="C107" s="97" t="s">
        <v>2286</v>
      </c>
      <c r="D107" s="98">
        <f t="shared" si="15"/>
        <v>0</v>
      </c>
      <c r="E107" s="98">
        <f t="shared" si="16"/>
        <v>0</v>
      </c>
      <c r="F107" s="98">
        <f t="shared" si="17"/>
        <v>0</v>
      </c>
      <c r="G107" s="99">
        <f t="shared" si="14"/>
        <v>0</v>
      </c>
      <c r="H107" s="100">
        <v>0</v>
      </c>
      <c r="I107" s="101">
        <v>0</v>
      </c>
      <c r="J107" s="102">
        <f t="shared" si="18"/>
        <v>0</v>
      </c>
      <c r="K107" s="100">
        <v>0</v>
      </c>
      <c r="L107" s="111">
        <v>0</v>
      </c>
      <c r="M107" s="101">
        <f t="shared" si="19"/>
        <v>0</v>
      </c>
      <c r="N107" s="100">
        <v>0</v>
      </c>
      <c r="O107" s="100">
        <v>0</v>
      </c>
      <c r="P107" s="103">
        <f t="shared" si="20"/>
        <v>0</v>
      </c>
      <c r="Q107" s="104">
        <v>0</v>
      </c>
      <c r="R107" s="104">
        <v>0</v>
      </c>
      <c r="S107" s="104">
        <v>0</v>
      </c>
      <c r="T107" s="104">
        <v>0</v>
      </c>
      <c r="U107" s="104">
        <v>0</v>
      </c>
      <c r="V107" s="104">
        <v>0</v>
      </c>
      <c r="W107" s="106">
        <f t="shared" si="21"/>
        <v>0</v>
      </c>
      <c r="X107" s="105">
        <v>0</v>
      </c>
      <c r="Y107" s="105">
        <v>0</v>
      </c>
      <c r="Z107" s="105">
        <f t="shared" si="22"/>
        <v>0</v>
      </c>
      <c r="AA107" s="104">
        <v>0</v>
      </c>
      <c r="AB107" s="105">
        <v>0</v>
      </c>
      <c r="AC107" s="105">
        <v>0</v>
      </c>
      <c r="AD107" s="105">
        <v>0</v>
      </c>
      <c r="AE107" s="105">
        <v>0</v>
      </c>
      <c r="AF107" s="105">
        <v>0</v>
      </c>
      <c r="AG107" s="106">
        <f t="shared" si="23"/>
        <v>0</v>
      </c>
      <c r="AH107" s="104"/>
      <c r="AI107" s="105"/>
      <c r="AJ107" s="105"/>
      <c r="AK107" s="105"/>
      <c r="AL107" s="105"/>
      <c r="AM107" s="105"/>
      <c r="AN107" s="106">
        <f t="shared" si="24"/>
        <v>0</v>
      </c>
      <c r="AO107" s="107">
        <f t="shared" si="25"/>
        <v>0</v>
      </c>
      <c r="AP107" s="108">
        <f t="shared" si="26"/>
        <v>0</v>
      </c>
      <c r="AQ107" s="97">
        <v>0</v>
      </c>
      <c r="AR107" s="109">
        <f t="shared" si="27"/>
        <v>0</v>
      </c>
    </row>
    <row r="108" spans="1:44" hidden="1" x14ac:dyDescent="0.35">
      <c r="A108" s="31" t="s">
        <v>114</v>
      </c>
      <c r="B108" s="97" t="s">
        <v>2368</v>
      </c>
      <c r="C108" s="97" t="s">
        <v>2286</v>
      </c>
      <c r="D108" s="98">
        <f t="shared" si="15"/>
        <v>0</v>
      </c>
      <c r="E108" s="98">
        <f t="shared" si="16"/>
        <v>0</v>
      </c>
      <c r="F108" s="98">
        <f t="shared" si="17"/>
        <v>0</v>
      </c>
      <c r="G108" s="99">
        <f t="shared" si="14"/>
        <v>0</v>
      </c>
      <c r="H108" s="100">
        <v>0</v>
      </c>
      <c r="I108" s="101">
        <v>0</v>
      </c>
      <c r="J108" s="102">
        <f t="shared" si="18"/>
        <v>0</v>
      </c>
      <c r="K108" s="100">
        <v>0</v>
      </c>
      <c r="L108" s="111">
        <v>0</v>
      </c>
      <c r="M108" s="101">
        <f t="shared" si="19"/>
        <v>0</v>
      </c>
      <c r="N108" s="100">
        <v>0</v>
      </c>
      <c r="O108" s="100">
        <v>0</v>
      </c>
      <c r="P108" s="103">
        <f t="shared" si="20"/>
        <v>0</v>
      </c>
      <c r="Q108" s="104">
        <v>0</v>
      </c>
      <c r="R108" s="104">
        <v>0</v>
      </c>
      <c r="S108" s="104">
        <v>0</v>
      </c>
      <c r="T108" s="104">
        <v>0</v>
      </c>
      <c r="U108" s="104">
        <v>0</v>
      </c>
      <c r="V108" s="104">
        <v>0</v>
      </c>
      <c r="W108" s="106">
        <f t="shared" si="21"/>
        <v>0</v>
      </c>
      <c r="X108" s="105">
        <v>0</v>
      </c>
      <c r="Y108" s="105">
        <v>0</v>
      </c>
      <c r="Z108" s="105">
        <f t="shared" si="22"/>
        <v>0</v>
      </c>
      <c r="AA108" s="104">
        <v>0</v>
      </c>
      <c r="AB108" s="105">
        <v>0</v>
      </c>
      <c r="AC108" s="105">
        <v>0</v>
      </c>
      <c r="AD108" s="105">
        <v>0</v>
      </c>
      <c r="AE108" s="105">
        <v>0</v>
      </c>
      <c r="AF108" s="105">
        <v>0</v>
      </c>
      <c r="AG108" s="106">
        <f t="shared" si="23"/>
        <v>0</v>
      </c>
      <c r="AH108" s="104"/>
      <c r="AI108" s="105"/>
      <c r="AJ108" s="105"/>
      <c r="AK108" s="105"/>
      <c r="AL108" s="105"/>
      <c r="AM108" s="105"/>
      <c r="AN108" s="106">
        <f t="shared" si="24"/>
        <v>0</v>
      </c>
      <c r="AO108" s="107">
        <f t="shared" si="25"/>
        <v>0</v>
      </c>
      <c r="AP108" s="108">
        <f t="shared" si="26"/>
        <v>0</v>
      </c>
      <c r="AQ108" s="97">
        <v>16</v>
      </c>
      <c r="AR108" s="109">
        <f t="shared" si="27"/>
        <v>0</v>
      </c>
    </row>
    <row r="109" spans="1:44" hidden="1" x14ac:dyDescent="0.35">
      <c r="A109" s="31" t="s">
        <v>115</v>
      </c>
      <c r="B109" s="97" t="s">
        <v>2369</v>
      </c>
      <c r="C109" s="97" t="s">
        <v>2286</v>
      </c>
      <c r="D109" s="98">
        <f t="shared" si="15"/>
        <v>29</v>
      </c>
      <c r="E109" s="98">
        <f t="shared" si="16"/>
        <v>29</v>
      </c>
      <c r="F109" s="98">
        <f t="shared" si="17"/>
        <v>0</v>
      </c>
      <c r="G109" s="99">
        <f t="shared" si="14"/>
        <v>29</v>
      </c>
      <c r="H109" s="100">
        <v>0</v>
      </c>
      <c r="I109" s="101">
        <v>29</v>
      </c>
      <c r="J109" s="102">
        <f t="shared" si="18"/>
        <v>0</v>
      </c>
      <c r="K109" s="100">
        <v>0</v>
      </c>
      <c r="L109" s="111">
        <v>0</v>
      </c>
      <c r="M109" s="101">
        <f t="shared" si="19"/>
        <v>0</v>
      </c>
      <c r="N109" s="100">
        <v>0</v>
      </c>
      <c r="O109" s="100">
        <v>0</v>
      </c>
      <c r="P109" s="103">
        <f t="shared" si="20"/>
        <v>0</v>
      </c>
      <c r="Q109" s="104">
        <v>0</v>
      </c>
      <c r="R109" s="104">
        <v>0</v>
      </c>
      <c r="S109" s="104">
        <v>0</v>
      </c>
      <c r="T109" s="104">
        <v>0</v>
      </c>
      <c r="U109" s="104">
        <v>0</v>
      </c>
      <c r="V109" s="104">
        <v>0</v>
      </c>
      <c r="W109" s="106">
        <f t="shared" si="21"/>
        <v>0</v>
      </c>
      <c r="X109" s="105">
        <v>0</v>
      </c>
      <c r="Y109" s="105">
        <v>0</v>
      </c>
      <c r="Z109" s="105">
        <f t="shared" si="22"/>
        <v>0</v>
      </c>
      <c r="AA109" s="104">
        <v>0</v>
      </c>
      <c r="AB109" s="105">
        <v>0</v>
      </c>
      <c r="AC109" s="105">
        <v>0</v>
      </c>
      <c r="AD109" s="105">
        <v>0</v>
      </c>
      <c r="AE109" s="105">
        <v>0</v>
      </c>
      <c r="AF109" s="105">
        <v>0</v>
      </c>
      <c r="AG109" s="106">
        <f t="shared" si="23"/>
        <v>0</v>
      </c>
      <c r="AH109" s="104"/>
      <c r="AI109" s="105"/>
      <c r="AJ109" s="105"/>
      <c r="AK109" s="105"/>
      <c r="AL109" s="105"/>
      <c r="AM109" s="105"/>
      <c r="AN109" s="106">
        <f t="shared" si="24"/>
        <v>0</v>
      </c>
      <c r="AO109" s="107">
        <f t="shared" si="25"/>
        <v>0</v>
      </c>
      <c r="AP109" s="108">
        <f t="shared" si="26"/>
        <v>29</v>
      </c>
      <c r="AQ109" s="97">
        <v>25</v>
      </c>
      <c r="AR109" s="109">
        <f t="shared" si="27"/>
        <v>1</v>
      </c>
    </row>
    <row r="110" spans="1:44" hidden="1" x14ac:dyDescent="0.35">
      <c r="A110" s="31" t="s">
        <v>116</v>
      </c>
      <c r="B110" s="97" t="s">
        <v>2370</v>
      </c>
      <c r="C110" s="97" t="s">
        <v>2286</v>
      </c>
      <c r="D110" s="98">
        <f t="shared" si="15"/>
        <v>0</v>
      </c>
      <c r="E110" s="98">
        <f t="shared" si="16"/>
        <v>0</v>
      </c>
      <c r="F110" s="98">
        <f t="shared" si="17"/>
        <v>0</v>
      </c>
      <c r="G110" s="99">
        <f t="shared" si="14"/>
        <v>0</v>
      </c>
      <c r="H110" s="100">
        <v>0</v>
      </c>
      <c r="I110" s="101">
        <v>0</v>
      </c>
      <c r="J110" s="102">
        <f t="shared" si="18"/>
        <v>0</v>
      </c>
      <c r="K110" s="100">
        <v>0</v>
      </c>
      <c r="L110" s="111">
        <v>0</v>
      </c>
      <c r="M110" s="101">
        <f t="shared" si="19"/>
        <v>0</v>
      </c>
      <c r="N110" s="100">
        <v>0</v>
      </c>
      <c r="O110" s="100">
        <v>0</v>
      </c>
      <c r="P110" s="103">
        <f t="shared" si="20"/>
        <v>0</v>
      </c>
      <c r="Q110" s="104">
        <v>0</v>
      </c>
      <c r="R110" s="104">
        <v>0</v>
      </c>
      <c r="S110" s="104">
        <v>0</v>
      </c>
      <c r="T110" s="104">
        <v>0</v>
      </c>
      <c r="U110" s="104">
        <v>0</v>
      </c>
      <c r="V110" s="104">
        <v>0</v>
      </c>
      <c r="W110" s="106">
        <f t="shared" si="21"/>
        <v>0</v>
      </c>
      <c r="X110" s="105">
        <v>0</v>
      </c>
      <c r="Y110" s="105">
        <v>0</v>
      </c>
      <c r="Z110" s="105">
        <f t="shared" si="22"/>
        <v>0</v>
      </c>
      <c r="AA110" s="104">
        <v>0</v>
      </c>
      <c r="AB110" s="105">
        <v>0</v>
      </c>
      <c r="AC110" s="105">
        <v>0</v>
      </c>
      <c r="AD110" s="105">
        <v>0</v>
      </c>
      <c r="AE110" s="105">
        <v>0</v>
      </c>
      <c r="AF110" s="105">
        <v>0</v>
      </c>
      <c r="AG110" s="106">
        <f t="shared" si="23"/>
        <v>0</v>
      </c>
      <c r="AH110" s="104"/>
      <c r="AI110" s="105"/>
      <c r="AJ110" s="105"/>
      <c r="AK110" s="105"/>
      <c r="AL110" s="105"/>
      <c r="AM110" s="105"/>
      <c r="AN110" s="106">
        <f t="shared" si="24"/>
        <v>0</v>
      </c>
      <c r="AO110" s="107">
        <f t="shared" si="25"/>
        <v>0</v>
      </c>
      <c r="AP110" s="108">
        <f t="shared" si="26"/>
        <v>0</v>
      </c>
      <c r="AQ110" s="97">
        <v>53</v>
      </c>
      <c r="AR110" s="109">
        <f t="shared" si="27"/>
        <v>0</v>
      </c>
    </row>
    <row r="111" spans="1:44" hidden="1" x14ac:dyDescent="0.35">
      <c r="A111" s="31" t="s">
        <v>117</v>
      </c>
      <c r="B111" s="97" t="s">
        <v>2371</v>
      </c>
      <c r="C111" s="97" t="s">
        <v>2286</v>
      </c>
      <c r="D111" s="98">
        <f t="shared" si="15"/>
        <v>10</v>
      </c>
      <c r="E111" s="98">
        <f t="shared" si="16"/>
        <v>0</v>
      </c>
      <c r="F111" s="98">
        <f t="shared" si="17"/>
        <v>10</v>
      </c>
      <c r="G111" s="99">
        <f t="shared" si="14"/>
        <v>10</v>
      </c>
      <c r="H111" s="100">
        <v>10</v>
      </c>
      <c r="I111" s="101">
        <v>0</v>
      </c>
      <c r="J111" s="102">
        <f t="shared" si="18"/>
        <v>0</v>
      </c>
      <c r="K111" s="100">
        <v>0</v>
      </c>
      <c r="L111" s="111">
        <v>0</v>
      </c>
      <c r="M111" s="101">
        <f t="shared" si="19"/>
        <v>0</v>
      </c>
      <c r="N111" s="100">
        <v>0</v>
      </c>
      <c r="O111" s="100">
        <v>0</v>
      </c>
      <c r="P111" s="103">
        <f t="shared" si="20"/>
        <v>0</v>
      </c>
      <c r="Q111" s="104">
        <v>0</v>
      </c>
      <c r="R111" s="104">
        <v>0</v>
      </c>
      <c r="S111" s="104">
        <v>0</v>
      </c>
      <c r="T111" s="104">
        <v>0</v>
      </c>
      <c r="U111" s="104">
        <v>0</v>
      </c>
      <c r="V111" s="104">
        <v>0</v>
      </c>
      <c r="W111" s="106">
        <f t="shared" si="21"/>
        <v>0</v>
      </c>
      <c r="X111" s="105">
        <v>0</v>
      </c>
      <c r="Y111" s="105">
        <v>0</v>
      </c>
      <c r="Z111" s="105">
        <f t="shared" si="22"/>
        <v>0</v>
      </c>
      <c r="AA111" s="104">
        <v>0</v>
      </c>
      <c r="AB111" s="105">
        <v>0</v>
      </c>
      <c r="AC111" s="105">
        <v>0</v>
      </c>
      <c r="AD111" s="105">
        <v>0</v>
      </c>
      <c r="AE111" s="105">
        <v>0</v>
      </c>
      <c r="AF111" s="105">
        <v>0</v>
      </c>
      <c r="AG111" s="106">
        <f t="shared" si="23"/>
        <v>0</v>
      </c>
      <c r="AH111" s="104"/>
      <c r="AI111" s="105"/>
      <c r="AJ111" s="105"/>
      <c r="AK111" s="105"/>
      <c r="AL111" s="105"/>
      <c r="AM111" s="105"/>
      <c r="AN111" s="106">
        <f t="shared" si="24"/>
        <v>0</v>
      </c>
      <c r="AO111" s="107">
        <f t="shared" si="25"/>
        <v>10</v>
      </c>
      <c r="AP111" s="108">
        <f t="shared" si="26"/>
        <v>0</v>
      </c>
      <c r="AQ111" s="97">
        <v>15</v>
      </c>
      <c r="AR111" s="109">
        <f t="shared" si="27"/>
        <v>0.66666666666666663</v>
      </c>
    </row>
    <row r="112" spans="1:44" hidden="1" x14ac:dyDescent="0.35">
      <c r="A112" s="31" t="s">
        <v>118</v>
      </c>
      <c r="B112" s="97" t="s">
        <v>2372</v>
      </c>
      <c r="C112" s="97" t="s">
        <v>2286</v>
      </c>
      <c r="D112" s="98">
        <f t="shared" si="15"/>
        <v>0</v>
      </c>
      <c r="E112" s="98">
        <f t="shared" si="16"/>
        <v>0</v>
      </c>
      <c r="F112" s="98">
        <f t="shared" si="17"/>
        <v>0</v>
      </c>
      <c r="G112" s="99">
        <f t="shared" si="14"/>
        <v>0</v>
      </c>
      <c r="H112" s="100">
        <v>0</v>
      </c>
      <c r="I112" s="101">
        <v>0</v>
      </c>
      <c r="J112" s="102">
        <f t="shared" si="18"/>
        <v>0</v>
      </c>
      <c r="K112" s="100">
        <v>0</v>
      </c>
      <c r="L112" s="111">
        <v>0</v>
      </c>
      <c r="M112" s="101">
        <f t="shared" si="19"/>
        <v>0</v>
      </c>
      <c r="N112" s="100">
        <v>0</v>
      </c>
      <c r="O112" s="100">
        <v>0</v>
      </c>
      <c r="P112" s="103">
        <f t="shared" si="20"/>
        <v>0</v>
      </c>
      <c r="Q112" s="104">
        <v>0</v>
      </c>
      <c r="R112" s="104">
        <v>0</v>
      </c>
      <c r="S112" s="104">
        <v>0</v>
      </c>
      <c r="T112" s="104">
        <v>0</v>
      </c>
      <c r="U112" s="104">
        <v>0</v>
      </c>
      <c r="V112" s="104">
        <v>0</v>
      </c>
      <c r="W112" s="106">
        <f t="shared" si="21"/>
        <v>0</v>
      </c>
      <c r="X112" s="105">
        <v>0</v>
      </c>
      <c r="Y112" s="105">
        <v>0</v>
      </c>
      <c r="Z112" s="105">
        <f t="shared" si="22"/>
        <v>0</v>
      </c>
      <c r="AA112" s="104">
        <v>0</v>
      </c>
      <c r="AB112" s="105">
        <v>0</v>
      </c>
      <c r="AC112" s="105">
        <v>0</v>
      </c>
      <c r="AD112" s="105">
        <v>0</v>
      </c>
      <c r="AE112" s="105">
        <v>0</v>
      </c>
      <c r="AF112" s="105">
        <v>0</v>
      </c>
      <c r="AG112" s="106">
        <f t="shared" si="23"/>
        <v>0</v>
      </c>
      <c r="AH112" s="104"/>
      <c r="AI112" s="105"/>
      <c r="AJ112" s="105"/>
      <c r="AK112" s="105"/>
      <c r="AL112" s="105"/>
      <c r="AM112" s="105"/>
      <c r="AN112" s="106">
        <f t="shared" si="24"/>
        <v>0</v>
      </c>
      <c r="AO112" s="107">
        <f t="shared" si="25"/>
        <v>0</v>
      </c>
      <c r="AP112" s="108">
        <f t="shared" si="26"/>
        <v>0</v>
      </c>
      <c r="AQ112" s="97">
        <v>13</v>
      </c>
      <c r="AR112" s="109">
        <f t="shared" si="27"/>
        <v>0</v>
      </c>
    </row>
    <row r="113" spans="1:44" hidden="1" x14ac:dyDescent="0.35">
      <c r="A113" s="31" t="s">
        <v>119</v>
      </c>
      <c r="B113" s="97" t="s">
        <v>2373</v>
      </c>
      <c r="C113" s="97" t="s">
        <v>2286</v>
      </c>
      <c r="D113" s="98">
        <f t="shared" si="15"/>
        <v>18</v>
      </c>
      <c r="E113" s="98">
        <f t="shared" si="16"/>
        <v>18</v>
      </c>
      <c r="F113" s="98">
        <f t="shared" si="17"/>
        <v>0</v>
      </c>
      <c r="G113" s="99">
        <f t="shared" si="14"/>
        <v>18</v>
      </c>
      <c r="H113" s="100">
        <v>0</v>
      </c>
      <c r="I113" s="101">
        <v>18</v>
      </c>
      <c r="J113" s="102">
        <f t="shared" si="18"/>
        <v>0</v>
      </c>
      <c r="K113" s="100">
        <v>0</v>
      </c>
      <c r="L113" s="111">
        <v>0</v>
      </c>
      <c r="M113" s="101">
        <f t="shared" si="19"/>
        <v>0</v>
      </c>
      <c r="N113" s="100">
        <v>0</v>
      </c>
      <c r="O113" s="100">
        <v>0</v>
      </c>
      <c r="P113" s="103">
        <f t="shared" si="20"/>
        <v>0</v>
      </c>
      <c r="Q113" s="104">
        <v>0</v>
      </c>
      <c r="R113" s="104">
        <v>0</v>
      </c>
      <c r="S113" s="104">
        <v>0</v>
      </c>
      <c r="T113" s="104">
        <v>0</v>
      </c>
      <c r="U113" s="104">
        <v>0</v>
      </c>
      <c r="V113" s="104">
        <v>0</v>
      </c>
      <c r="W113" s="106">
        <f t="shared" si="21"/>
        <v>0</v>
      </c>
      <c r="X113" s="105">
        <v>0</v>
      </c>
      <c r="Y113" s="105">
        <v>0</v>
      </c>
      <c r="Z113" s="105">
        <f t="shared" si="22"/>
        <v>0</v>
      </c>
      <c r="AA113" s="104">
        <v>0</v>
      </c>
      <c r="AB113" s="105">
        <v>0</v>
      </c>
      <c r="AC113" s="105">
        <v>0</v>
      </c>
      <c r="AD113" s="105">
        <v>0</v>
      </c>
      <c r="AE113" s="105">
        <v>0</v>
      </c>
      <c r="AF113" s="105">
        <v>0</v>
      </c>
      <c r="AG113" s="106">
        <f t="shared" si="23"/>
        <v>0</v>
      </c>
      <c r="AH113" s="104"/>
      <c r="AI113" s="105"/>
      <c r="AJ113" s="105"/>
      <c r="AK113" s="105"/>
      <c r="AL113" s="105"/>
      <c r="AM113" s="105"/>
      <c r="AN113" s="106">
        <f t="shared" si="24"/>
        <v>0</v>
      </c>
      <c r="AO113" s="107">
        <f t="shared" si="25"/>
        <v>0</v>
      </c>
      <c r="AP113" s="108">
        <f t="shared" si="26"/>
        <v>18</v>
      </c>
      <c r="AQ113" s="97">
        <v>19</v>
      </c>
      <c r="AR113" s="109">
        <f t="shared" si="27"/>
        <v>0.94736842105263153</v>
      </c>
    </row>
    <row r="114" spans="1:44" hidden="1" x14ac:dyDescent="0.35">
      <c r="A114" s="31" t="s">
        <v>120</v>
      </c>
      <c r="B114" s="97" t="s">
        <v>2374</v>
      </c>
      <c r="C114" s="97" t="s">
        <v>2286</v>
      </c>
      <c r="D114" s="98">
        <f t="shared" si="15"/>
        <v>12</v>
      </c>
      <c r="E114" s="98">
        <f t="shared" si="16"/>
        <v>0</v>
      </c>
      <c r="F114" s="98">
        <f t="shared" si="17"/>
        <v>12</v>
      </c>
      <c r="G114" s="99">
        <f t="shared" si="14"/>
        <v>12</v>
      </c>
      <c r="H114" s="100">
        <v>12</v>
      </c>
      <c r="I114" s="101">
        <v>0</v>
      </c>
      <c r="J114" s="102">
        <f t="shared" si="18"/>
        <v>0</v>
      </c>
      <c r="K114" s="100">
        <v>0</v>
      </c>
      <c r="L114" s="111">
        <v>0</v>
      </c>
      <c r="M114" s="101">
        <f t="shared" si="19"/>
        <v>0</v>
      </c>
      <c r="N114" s="100">
        <v>0</v>
      </c>
      <c r="O114" s="100">
        <v>0</v>
      </c>
      <c r="P114" s="103">
        <f t="shared" si="20"/>
        <v>0</v>
      </c>
      <c r="Q114" s="104">
        <v>0</v>
      </c>
      <c r="R114" s="104">
        <v>0</v>
      </c>
      <c r="S114" s="104">
        <v>0</v>
      </c>
      <c r="T114" s="104">
        <v>0</v>
      </c>
      <c r="U114" s="104">
        <v>0</v>
      </c>
      <c r="V114" s="104">
        <v>0</v>
      </c>
      <c r="W114" s="106">
        <f t="shared" si="21"/>
        <v>0</v>
      </c>
      <c r="X114" s="105">
        <v>0</v>
      </c>
      <c r="Y114" s="105">
        <v>0</v>
      </c>
      <c r="Z114" s="105">
        <f t="shared" si="22"/>
        <v>0</v>
      </c>
      <c r="AA114" s="104">
        <v>0</v>
      </c>
      <c r="AB114" s="105">
        <v>0</v>
      </c>
      <c r="AC114" s="105">
        <v>0</v>
      </c>
      <c r="AD114" s="105">
        <v>0</v>
      </c>
      <c r="AE114" s="105">
        <v>0</v>
      </c>
      <c r="AF114" s="105">
        <v>0</v>
      </c>
      <c r="AG114" s="106">
        <f t="shared" si="23"/>
        <v>0</v>
      </c>
      <c r="AH114" s="104"/>
      <c r="AI114" s="105"/>
      <c r="AJ114" s="105"/>
      <c r="AK114" s="105"/>
      <c r="AL114" s="105"/>
      <c r="AM114" s="105"/>
      <c r="AN114" s="106">
        <f t="shared" si="24"/>
        <v>0</v>
      </c>
      <c r="AO114" s="107">
        <f t="shared" si="25"/>
        <v>12</v>
      </c>
      <c r="AP114" s="108">
        <f t="shared" si="26"/>
        <v>0</v>
      </c>
      <c r="AQ114" s="97">
        <v>11</v>
      </c>
      <c r="AR114" s="109">
        <f t="shared" si="27"/>
        <v>1</v>
      </c>
    </row>
    <row r="115" spans="1:44" hidden="1" x14ac:dyDescent="0.35">
      <c r="A115" s="31" t="s">
        <v>121</v>
      </c>
      <c r="B115" s="97" t="s">
        <v>2375</v>
      </c>
      <c r="C115" s="97" t="s">
        <v>2286</v>
      </c>
      <c r="D115" s="98">
        <f t="shared" si="15"/>
        <v>25</v>
      </c>
      <c r="E115" s="98">
        <f t="shared" si="16"/>
        <v>0</v>
      </c>
      <c r="F115" s="98">
        <f t="shared" si="17"/>
        <v>25</v>
      </c>
      <c r="G115" s="99">
        <f t="shared" si="14"/>
        <v>25</v>
      </c>
      <c r="H115" s="100">
        <v>25</v>
      </c>
      <c r="I115" s="101">
        <v>0</v>
      </c>
      <c r="J115" s="102">
        <f t="shared" si="18"/>
        <v>0</v>
      </c>
      <c r="K115" s="100">
        <v>0</v>
      </c>
      <c r="L115" s="111">
        <v>0</v>
      </c>
      <c r="M115" s="101">
        <f t="shared" si="19"/>
        <v>0</v>
      </c>
      <c r="N115" s="100">
        <v>0</v>
      </c>
      <c r="O115" s="100">
        <v>0</v>
      </c>
      <c r="P115" s="103">
        <f t="shared" si="20"/>
        <v>0</v>
      </c>
      <c r="Q115" s="104">
        <v>0</v>
      </c>
      <c r="R115" s="104">
        <v>0</v>
      </c>
      <c r="S115" s="104">
        <v>0</v>
      </c>
      <c r="T115" s="104">
        <v>0</v>
      </c>
      <c r="U115" s="104">
        <v>0</v>
      </c>
      <c r="V115" s="104">
        <v>0</v>
      </c>
      <c r="W115" s="106">
        <f t="shared" si="21"/>
        <v>0</v>
      </c>
      <c r="X115" s="105">
        <v>0</v>
      </c>
      <c r="Y115" s="105">
        <v>0</v>
      </c>
      <c r="Z115" s="105">
        <f t="shared" si="22"/>
        <v>0</v>
      </c>
      <c r="AA115" s="104">
        <v>0</v>
      </c>
      <c r="AB115" s="105">
        <v>0</v>
      </c>
      <c r="AC115" s="105">
        <v>0</v>
      </c>
      <c r="AD115" s="105">
        <v>0</v>
      </c>
      <c r="AE115" s="105">
        <v>0</v>
      </c>
      <c r="AF115" s="105">
        <v>0</v>
      </c>
      <c r="AG115" s="106">
        <f t="shared" si="23"/>
        <v>0</v>
      </c>
      <c r="AH115" s="104"/>
      <c r="AI115" s="105"/>
      <c r="AJ115" s="105"/>
      <c r="AK115" s="105"/>
      <c r="AL115" s="105"/>
      <c r="AM115" s="105"/>
      <c r="AN115" s="106">
        <f t="shared" si="24"/>
        <v>0</v>
      </c>
      <c r="AO115" s="107">
        <f t="shared" si="25"/>
        <v>25</v>
      </c>
      <c r="AP115" s="108">
        <f t="shared" si="26"/>
        <v>0</v>
      </c>
      <c r="AQ115" s="97">
        <v>68</v>
      </c>
      <c r="AR115" s="109">
        <f t="shared" si="27"/>
        <v>0.36764705882352944</v>
      </c>
    </row>
    <row r="116" spans="1:44" hidden="1" x14ac:dyDescent="0.35">
      <c r="A116" s="31" t="s">
        <v>122</v>
      </c>
      <c r="B116" s="97" t="s">
        <v>2376</v>
      </c>
      <c r="C116" s="97" t="s">
        <v>2286</v>
      </c>
      <c r="D116" s="98">
        <f t="shared" si="15"/>
        <v>13</v>
      </c>
      <c r="E116" s="98">
        <f t="shared" si="16"/>
        <v>0</v>
      </c>
      <c r="F116" s="98">
        <f t="shared" si="17"/>
        <v>13</v>
      </c>
      <c r="G116" s="99">
        <f t="shared" si="14"/>
        <v>13</v>
      </c>
      <c r="H116" s="100">
        <v>13</v>
      </c>
      <c r="I116" s="101">
        <v>0</v>
      </c>
      <c r="J116" s="102">
        <f t="shared" si="18"/>
        <v>0</v>
      </c>
      <c r="K116" s="100">
        <v>0</v>
      </c>
      <c r="L116" s="111">
        <v>0</v>
      </c>
      <c r="M116" s="101">
        <f t="shared" si="19"/>
        <v>0</v>
      </c>
      <c r="N116" s="100">
        <v>0</v>
      </c>
      <c r="O116" s="100">
        <v>0</v>
      </c>
      <c r="P116" s="103">
        <f t="shared" si="20"/>
        <v>0</v>
      </c>
      <c r="Q116" s="104">
        <v>0</v>
      </c>
      <c r="R116" s="104">
        <v>0</v>
      </c>
      <c r="S116" s="104">
        <v>0</v>
      </c>
      <c r="T116" s="104">
        <v>0</v>
      </c>
      <c r="U116" s="104">
        <v>0</v>
      </c>
      <c r="V116" s="104">
        <v>0</v>
      </c>
      <c r="W116" s="106">
        <f t="shared" si="21"/>
        <v>0</v>
      </c>
      <c r="X116" s="105">
        <v>0</v>
      </c>
      <c r="Y116" s="105">
        <v>0</v>
      </c>
      <c r="Z116" s="105">
        <f t="shared" si="22"/>
        <v>0</v>
      </c>
      <c r="AA116" s="104">
        <v>0</v>
      </c>
      <c r="AB116" s="105">
        <v>0</v>
      </c>
      <c r="AC116" s="105">
        <v>0</v>
      </c>
      <c r="AD116" s="105">
        <v>0</v>
      </c>
      <c r="AE116" s="105">
        <v>0</v>
      </c>
      <c r="AF116" s="105">
        <v>0</v>
      </c>
      <c r="AG116" s="106">
        <f t="shared" si="23"/>
        <v>0</v>
      </c>
      <c r="AH116" s="104"/>
      <c r="AI116" s="105"/>
      <c r="AJ116" s="105"/>
      <c r="AK116" s="105"/>
      <c r="AL116" s="105"/>
      <c r="AM116" s="105"/>
      <c r="AN116" s="106">
        <f t="shared" si="24"/>
        <v>0</v>
      </c>
      <c r="AO116" s="107">
        <f t="shared" si="25"/>
        <v>13</v>
      </c>
      <c r="AP116" s="108">
        <f t="shared" si="26"/>
        <v>0</v>
      </c>
      <c r="AQ116" s="97">
        <v>15</v>
      </c>
      <c r="AR116" s="109">
        <f t="shared" si="27"/>
        <v>0.8666666666666667</v>
      </c>
    </row>
    <row r="117" spans="1:44" hidden="1" x14ac:dyDescent="0.35">
      <c r="A117" s="31" t="s">
        <v>123</v>
      </c>
      <c r="B117" s="97" t="s">
        <v>2377</v>
      </c>
      <c r="C117" s="97" t="s">
        <v>2286</v>
      </c>
      <c r="D117" s="98">
        <f t="shared" si="15"/>
        <v>20</v>
      </c>
      <c r="E117" s="98">
        <f t="shared" si="16"/>
        <v>20</v>
      </c>
      <c r="F117" s="98">
        <f t="shared" si="17"/>
        <v>0</v>
      </c>
      <c r="G117" s="99">
        <f t="shared" si="14"/>
        <v>20</v>
      </c>
      <c r="H117" s="100">
        <v>0</v>
      </c>
      <c r="I117" s="101">
        <v>20</v>
      </c>
      <c r="J117" s="102">
        <f t="shared" si="18"/>
        <v>0</v>
      </c>
      <c r="K117" s="100">
        <v>0</v>
      </c>
      <c r="L117" s="111">
        <v>0</v>
      </c>
      <c r="M117" s="101">
        <f t="shared" si="19"/>
        <v>0</v>
      </c>
      <c r="N117" s="100">
        <v>0</v>
      </c>
      <c r="O117" s="100">
        <v>0</v>
      </c>
      <c r="P117" s="103">
        <f t="shared" si="20"/>
        <v>0</v>
      </c>
      <c r="Q117" s="104">
        <v>0</v>
      </c>
      <c r="R117" s="104">
        <v>0</v>
      </c>
      <c r="S117" s="104">
        <v>0</v>
      </c>
      <c r="T117" s="104">
        <v>0</v>
      </c>
      <c r="U117" s="104">
        <v>0</v>
      </c>
      <c r="V117" s="104">
        <v>0</v>
      </c>
      <c r="W117" s="106">
        <f t="shared" si="21"/>
        <v>0</v>
      </c>
      <c r="X117" s="105">
        <v>0</v>
      </c>
      <c r="Y117" s="105">
        <v>0</v>
      </c>
      <c r="Z117" s="105">
        <f t="shared" si="22"/>
        <v>0</v>
      </c>
      <c r="AA117" s="104">
        <v>0</v>
      </c>
      <c r="AB117" s="105">
        <v>0</v>
      </c>
      <c r="AC117" s="105">
        <v>0</v>
      </c>
      <c r="AD117" s="105">
        <v>0</v>
      </c>
      <c r="AE117" s="105">
        <v>0</v>
      </c>
      <c r="AF117" s="105">
        <v>0</v>
      </c>
      <c r="AG117" s="106">
        <f t="shared" si="23"/>
        <v>0</v>
      </c>
      <c r="AH117" s="104"/>
      <c r="AI117" s="105"/>
      <c r="AJ117" s="105"/>
      <c r="AK117" s="105"/>
      <c r="AL117" s="105"/>
      <c r="AM117" s="105"/>
      <c r="AN117" s="106">
        <f t="shared" si="24"/>
        <v>0</v>
      </c>
      <c r="AO117" s="107">
        <f t="shared" si="25"/>
        <v>0</v>
      </c>
      <c r="AP117" s="108">
        <f t="shared" si="26"/>
        <v>20</v>
      </c>
      <c r="AQ117" s="97">
        <v>25</v>
      </c>
      <c r="AR117" s="109">
        <f t="shared" si="27"/>
        <v>0.8</v>
      </c>
    </row>
    <row r="118" spans="1:44" hidden="1" x14ac:dyDescent="0.35">
      <c r="A118" s="31" t="s">
        <v>124</v>
      </c>
      <c r="B118" s="97" t="s">
        <v>2378</v>
      </c>
      <c r="C118" s="97" t="s">
        <v>2286</v>
      </c>
      <c r="D118" s="98">
        <f t="shared" si="15"/>
        <v>36</v>
      </c>
      <c r="E118" s="98">
        <f t="shared" si="16"/>
        <v>0</v>
      </c>
      <c r="F118" s="98">
        <f t="shared" si="17"/>
        <v>36</v>
      </c>
      <c r="G118" s="99">
        <f t="shared" si="14"/>
        <v>36</v>
      </c>
      <c r="H118" s="100">
        <v>36</v>
      </c>
      <c r="I118" s="101">
        <v>0</v>
      </c>
      <c r="J118" s="102">
        <f t="shared" si="18"/>
        <v>0</v>
      </c>
      <c r="K118" s="100">
        <v>0</v>
      </c>
      <c r="L118" s="111">
        <v>0</v>
      </c>
      <c r="M118" s="101">
        <f t="shared" si="19"/>
        <v>0</v>
      </c>
      <c r="N118" s="100">
        <v>0</v>
      </c>
      <c r="O118" s="100">
        <v>0</v>
      </c>
      <c r="P118" s="103">
        <f t="shared" si="20"/>
        <v>0</v>
      </c>
      <c r="Q118" s="104">
        <v>0</v>
      </c>
      <c r="R118" s="104">
        <v>0</v>
      </c>
      <c r="S118" s="104">
        <v>0</v>
      </c>
      <c r="T118" s="104">
        <v>0</v>
      </c>
      <c r="U118" s="104">
        <v>0</v>
      </c>
      <c r="V118" s="104">
        <v>0</v>
      </c>
      <c r="W118" s="106">
        <f t="shared" si="21"/>
        <v>0</v>
      </c>
      <c r="X118" s="105">
        <v>0</v>
      </c>
      <c r="Y118" s="105">
        <v>0</v>
      </c>
      <c r="Z118" s="105">
        <f t="shared" si="22"/>
        <v>0</v>
      </c>
      <c r="AA118" s="104">
        <v>0</v>
      </c>
      <c r="AB118" s="105">
        <v>0</v>
      </c>
      <c r="AC118" s="105">
        <v>0</v>
      </c>
      <c r="AD118" s="105">
        <v>0</v>
      </c>
      <c r="AE118" s="105">
        <v>0</v>
      </c>
      <c r="AF118" s="105">
        <v>0</v>
      </c>
      <c r="AG118" s="106">
        <f t="shared" si="23"/>
        <v>0</v>
      </c>
      <c r="AH118" s="104"/>
      <c r="AI118" s="105"/>
      <c r="AJ118" s="105"/>
      <c r="AK118" s="105"/>
      <c r="AL118" s="105"/>
      <c r="AM118" s="105"/>
      <c r="AN118" s="106">
        <f t="shared" si="24"/>
        <v>0</v>
      </c>
      <c r="AO118" s="107">
        <f t="shared" si="25"/>
        <v>36</v>
      </c>
      <c r="AP118" s="108">
        <f t="shared" si="26"/>
        <v>0</v>
      </c>
      <c r="AQ118" s="97">
        <v>54</v>
      </c>
      <c r="AR118" s="109">
        <f t="shared" si="27"/>
        <v>0.66666666666666663</v>
      </c>
    </row>
    <row r="119" spans="1:44" hidden="1" x14ac:dyDescent="0.35">
      <c r="A119" s="31" t="s">
        <v>125</v>
      </c>
      <c r="B119" s="97" t="s">
        <v>2379</v>
      </c>
      <c r="C119" s="97" t="s">
        <v>2380</v>
      </c>
      <c r="D119" s="98">
        <f t="shared" si="15"/>
        <v>106</v>
      </c>
      <c r="E119" s="98">
        <f t="shared" si="16"/>
        <v>0</v>
      </c>
      <c r="F119" s="98">
        <f t="shared" si="17"/>
        <v>106</v>
      </c>
      <c r="G119" s="99">
        <f t="shared" si="14"/>
        <v>106</v>
      </c>
      <c r="H119" s="100">
        <v>106</v>
      </c>
      <c r="I119" s="101">
        <v>0</v>
      </c>
      <c r="J119" s="102">
        <f t="shared" si="18"/>
        <v>0</v>
      </c>
      <c r="K119" s="100">
        <v>0</v>
      </c>
      <c r="L119" s="111">
        <v>0</v>
      </c>
      <c r="M119" s="101">
        <f t="shared" si="19"/>
        <v>0</v>
      </c>
      <c r="N119" s="100">
        <v>0</v>
      </c>
      <c r="O119" s="100">
        <v>0</v>
      </c>
      <c r="P119" s="103">
        <f t="shared" si="20"/>
        <v>0</v>
      </c>
      <c r="Q119" s="104">
        <v>0</v>
      </c>
      <c r="R119" s="104">
        <v>0</v>
      </c>
      <c r="S119" s="104">
        <v>0</v>
      </c>
      <c r="T119" s="104">
        <v>0</v>
      </c>
      <c r="U119" s="104">
        <v>0</v>
      </c>
      <c r="V119" s="104">
        <v>0</v>
      </c>
      <c r="W119" s="106">
        <f t="shared" si="21"/>
        <v>0</v>
      </c>
      <c r="X119" s="105">
        <v>0</v>
      </c>
      <c r="Y119" s="105">
        <v>0</v>
      </c>
      <c r="Z119" s="105">
        <f t="shared" si="22"/>
        <v>0</v>
      </c>
      <c r="AA119" s="104">
        <v>0</v>
      </c>
      <c r="AB119" s="105">
        <v>0</v>
      </c>
      <c r="AC119" s="105">
        <v>0</v>
      </c>
      <c r="AD119" s="105">
        <v>0</v>
      </c>
      <c r="AE119" s="105">
        <v>0</v>
      </c>
      <c r="AF119" s="105">
        <v>0</v>
      </c>
      <c r="AG119" s="106">
        <f t="shared" si="23"/>
        <v>0</v>
      </c>
      <c r="AH119" s="104"/>
      <c r="AI119" s="105"/>
      <c r="AJ119" s="105"/>
      <c r="AK119" s="105"/>
      <c r="AL119" s="105"/>
      <c r="AM119" s="105"/>
      <c r="AN119" s="106">
        <f t="shared" si="24"/>
        <v>0</v>
      </c>
      <c r="AO119" s="107">
        <f t="shared" si="25"/>
        <v>106</v>
      </c>
      <c r="AP119" s="108">
        <f t="shared" si="26"/>
        <v>0</v>
      </c>
      <c r="AQ119" s="97">
        <v>186</v>
      </c>
      <c r="AR119" s="109">
        <f t="shared" si="27"/>
        <v>0.56989247311827962</v>
      </c>
    </row>
    <row r="120" spans="1:44" hidden="1" x14ac:dyDescent="0.35">
      <c r="A120" s="31" t="s">
        <v>126</v>
      </c>
      <c r="B120" s="97" t="s">
        <v>2381</v>
      </c>
      <c r="C120" s="97" t="s">
        <v>2380</v>
      </c>
      <c r="D120" s="98">
        <f t="shared" si="15"/>
        <v>32</v>
      </c>
      <c r="E120" s="98">
        <f t="shared" si="16"/>
        <v>0</v>
      </c>
      <c r="F120" s="98">
        <f t="shared" si="17"/>
        <v>32</v>
      </c>
      <c r="G120" s="99">
        <f t="shared" si="14"/>
        <v>32</v>
      </c>
      <c r="H120" s="100">
        <v>32</v>
      </c>
      <c r="I120" s="101">
        <v>0</v>
      </c>
      <c r="J120" s="102">
        <f t="shared" si="18"/>
        <v>0</v>
      </c>
      <c r="K120" s="100">
        <v>0</v>
      </c>
      <c r="L120" s="111">
        <v>0</v>
      </c>
      <c r="M120" s="101">
        <f t="shared" si="19"/>
        <v>0</v>
      </c>
      <c r="N120" s="100">
        <v>0</v>
      </c>
      <c r="O120" s="100">
        <v>0</v>
      </c>
      <c r="P120" s="103">
        <f t="shared" si="20"/>
        <v>0</v>
      </c>
      <c r="Q120" s="104">
        <v>0</v>
      </c>
      <c r="R120" s="104">
        <v>0</v>
      </c>
      <c r="S120" s="104">
        <v>0</v>
      </c>
      <c r="T120" s="104">
        <v>0</v>
      </c>
      <c r="U120" s="104">
        <v>0</v>
      </c>
      <c r="V120" s="104">
        <v>0</v>
      </c>
      <c r="W120" s="106">
        <f t="shared" si="21"/>
        <v>0</v>
      </c>
      <c r="X120" s="105">
        <v>0</v>
      </c>
      <c r="Y120" s="105">
        <v>0</v>
      </c>
      <c r="Z120" s="105">
        <f t="shared" si="22"/>
        <v>0</v>
      </c>
      <c r="AA120" s="104">
        <v>0</v>
      </c>
      <c r="AB120" s="105">
        <v>0</v>
      </c>
      <c r="AC120" s="105">
        <v>0</v>
      </c>
      <c r="AD120" s="105">
        <v>0</v>
      </c>
      <c r="AE120" s="105">
        <v>0</v>
      </c>
      <c r="AF120" s="105">
        <v>0</v>
      </c>
      <c r="AG120" s="106">
        <f t="shared" si="23"/>
        <v>0</v>
      </c>
      <c r="AH120" s="104"/>
      <c r="AI120" s="105"/>
      <c r="AJ120" s="105"/>
      <c r="AK120" s="105"/>
      <c r="AL120" s="105"/>
      <c r="AM120" s="105"/>
      <c r="AN120" s="106">
        <f t="shared" si="24"/>
        <v>0</v>
      </c>
      <c r="AO120" s="107">
        <f t="shared" si="25"/>
        <v>32</v>
      </c>
      <c r="AP120" s="108">
        <f t="shared" si="26"/>
        <v>0</v>
      </c>
      <c r="AQ120" s="97">
        <v>68</v>
      </c>
      <c r="AR120" s="109">
        <f t="shared" si="27"/>
        <v>0.47058823529411764</v>
      </c>
    </row>
    <row r="121" spans="1:44" hidden="1" x14ac:dyDescent="0.35">
      <c r="A121" s="31" t="s">
        <v>127</v>
      </c>
      <c r="B121" s="97" t="s">
        <v>2382</v>
      </c>
      <c r="C121" s="97" t="s">
        <v>2380</v>
      </c>
      <c r="D121" s="98">
        <f t="shared" si="15"/>
        <v>0</v>
      </c>
      <c r="E121" s="98">
        <f t="shared" si="16"/>
        <v>0</v>
      </c>
      <c r="F121" s="98">
        <f t="shared" si="17"/>
        <v>0</v>
      </c>
      <c r="G121" s="99">
        <f t="shared" si="14"/>
        <v>0</v>
      </c>
      <c r="H121" s="100">
        <v>0</v>
      </c>
      <c r="I121" s="101">
        <v>0</v>
      </c>
      <c r="J121" s="102">
        <f t="shared" si="18"/>
        <v>147</v>
      </c>
      <c r="K121" s="100">
        <v>0</v>
      </c>
      <c r="L121" s="111">
        <v>147</v>
      </c>
      <c r="M121" s="101">
        <f t="shared" si="19"/>
        <v>147</v>
      </c>
      <c r="N121" s="100">
        <v>0</v>
      </c>
      <c r="O121" s="100">
        <v>0</v>
      </c>
      <c r="P121" s="103">
        <f t="shared" si="20"/>
        <v>0</v>
      </c>
      <c r="Q121" s="104">
        <v>0</v>
      </c>
      <c r="R121" s="104">
        <v>0</v>
      </c>
      <c r="S121" s="104">
        <v>0</v>
      </c>
      <c r="T121" s="104">
        <v>0</v>
      </c>
      <c r="U121" s="104">
        <v>0</v>
      </c>
      <c r="V121" s="104">
        <v>0</v>
      </c>
      <c r="W121" s="106">
        <f t="shared" si="21"/>
        <v>0</v>
      </c>
      <c r="X121" s="105">
        <v>0</v>
      </c>
      <c r="Y121" s="105">
        <v>0</v>
      </c>
      <c r="Z121" s="105">
        <f t="shared" si="22"/>
        <v>0</v>
      </c>
      <c r="AA121" s="104">
        <v>0</v>
      </c>
      <c r="AB121" s="105">
        <v>0</v>
      </c>
      <c r="AC121" s="105">
        <v>0</v>
      </c>
      <c r="AD121" s="105">
        <v>0</v>
      </c>
      <c r="AE121" s="105">
        <v>0</v>
      </c>
      <c r="AF121" s="105">
        <v>0</v>
      </c>
      <c r="AG121" s="106">
        <f t="shared" si="23"/>
        <v>0</v>
      </c>
      <c r="AH121" s="104"/>
      <c r="AI121" s="105"/>
      <c r="AJ121" s="105"/>
      <c r="AK121" s="105"/>
      <c r="AL121" s="105"/>
      <c r="AM121" s="105"/>
      <c r="AN121" s="106">
        <f t="shared" si="24"/>
        <v>0</v>
      </c>
      <c r="AO121" s="107">
        <f t="shared" si="25"/>
        <v>0</v>
      </c>
      <c r="AP121" s="108">
        <f t="shared" si="26"/>
        <v>0</v>
      </c>
      <c r="AQ121" s="97">
        <v>203</v>
      </c>
      <c r="AR121" s="109">
        <f t="shared" si="27"/>
        <v>0</v>
      </c>
    </row>
    <row r="122" spans="1:44" hidden="1" x14ac:dyDescent="0.35">
      <c r="A122" s="31" t="s">
        <v>128</v>
      </c>
      <c r="B122" s="97" t="s">
        <v>2383</v>
      </c>
      <c r="C122" s="97" t="s">
        <v>2380</v>
      </c>
      <c r="D122" s="98">
        <f t="shared" si="15"/>
        <v>28</v>
      </c>
      <c r="E122" s="98">
        <f t="shared" si="16"/>
        <v>4</v>
      </c>
      <c r="F122" s="98">
        <f t="shared" si="17"/>
        <v>24</v>
      </c>
      <c r="G122" s="99">
        <f t="shared" si="14"/>
        <v>28</v>
      </c>
      <c r="H122" s="100">
        <v>24</v>
      </c>
      <c r="I122" s="101">
        <v>4</v>
      </c>
      <c r="J122" s="102">
        <f t="shared" si="18"/>
        <v>0</v>
      </c>
      <c r="K122" s="100">
        <v>0</v>
      </c>
      <c r="L122" s="111">
        <v>0</v>
      </c>
      <c r="M122" s="101">
        <f t="shared" si="19"/>
        <v>0</v>
      </c>
      <c r="N122" s="100">
        <v>0</v>
      </c>
      <c r="O122" s="100">
        <v>0</v>
      </c>
      <c r="P122" s="103">
        <f t="shared" si="20"/>
        <v>0</v>
      </c>
      <c r="Q122" s="104">
        <v>0</v>
      </c>
      <c r="R122" s="104">
        <v>0</v>
      </c>
      <c r="S122" s="104">
        <v>0</v>
      </c>
      <c r="T122" s="104">
        <v>0</v>
      </c>
      <c r="U122" s="104">
        <v>0</v>
      </c>
      <c r="V122" s="104">
        <v>0</v>
      </c>
      <c r="W122" s="106">
        <f t="shared" si="21"/>
        <v>0</v>
      </c>
      <c r="X122" s="105">
        <v>0</v>
      </c>
      <c r="Y122" s="105">
        <v>0</v>
      </c>
      <c r="Z122" s="105">
        <f t="shared" si="22"/>
        <v>0</v>
      </c>
      <c r="AA122" s="104">
        <v>0</v>
      </c>
      <c r="AB122" s="105">
        <v>0</v>
      </c>
      <c r="AC122" s="105">
        <v>0</v>
      </c>
      <c r="AD122" s="105">
        <v>0</v>
      </c>
      <c r="AE122" s="105">
        <v>0</v>
      </c>
      <c r="AF122" s="105">
        <v>0</v>
      </c>
      <c r="AG122" s="106">
        <f t="shared" si="23"/>
        <v>0</v>
      </c>
      <c r="AH122" s="104"/>
      <c r="AI122" s="105"/>
      <c r="AJ122" s="105"/>
      <c r="AK122" s="105"/>
      <c r="AL122" s="105"/>
      <c r="AM122" s="105"/>
      <c r="AN122" s="106">
        <f t="shared" si="24"/>
        <v>0</v>
      </c>
      <c r="AO122" s="107">
        <f t="shared" si="25"/>
        <v>24</v>
      </c>
      <c r="AP122" s="108">
        <f t="shared" si="26"/>
        <v>4</v>
      </c>
      <c r="AQ122" s="97">
        <v>38</v>
      </c>
      <c r="AR122" s="109">
        <f t="shared" si="27"/>
        <v>0.73684210526315785</v>
      </c>
    </row>
    <row r="123" spans="1:44" hidden="1" x14ac:dyDescent="0.35">
      <c r="A123" s="31" t="s">
        <v>129</v>
      </c>
      <c r="B123" s="97" t="s">
        <v>2384</v>
      </c>
      <c r="C123" s="97" t="s">
        <v>2380</v>
      </c>
      <c r="D123" s="98">
        <f t="shared" si="15"/>
        <v>0</v>
      </c>
      <c r="E123" s="98">
        <f t="shared" si="16"/>
        <v>0</v>
      </c>
      <c r="F123" s="98">
        <f t="shared" si="17"/>
        <v>0</v>
      </c>
      <c r="G123" s="99">
        <f t="shared" si="14"/>
        <v>0</v>
      </c>
      <c r="H123" s="100">
        <v>0</v>
      </c>
      <c r="I123" s="101">
        <v>0</v>
      </c>
      <c r="J123" s="102">
        <f t="shared" si="18"/>
        <v>0</v>
      </c>
      <c r="K123" s="100">
        <v>0</v>
      </c>
      <c r="L123" s="111">
        <v>0</v>
      </c>
      <c r="M123" s="101">
        <f t="shared" si="19"/>
        <v>0</v>
      </c>
      <c r="N123" s="100">
        <v>0</v>
      </c>
      <c r="O123" s="100">
        <v>0</v>
      </c>
      <c r="P123" s="103">
        <f t="shared" si="20"/>
        <v>0</v>
      </c>
      <c r="Q123" s="104">
        <v>0</v>
      </c>
      <c r="R123" s="104">
        <v>0</v>
      </c>
      <c r="S123" s="104">
        <v>0</v>
      </c>
      <c r="T123" s="104">
        <v>0</v>
      </c>
      <c r="U123" s="104">
        <v>0</v>
      </c>
      <c r="V123" s="104">
        <v>0</v>
      </c>
      <c r="W123" s="106">
        <f t="shared" si="21"/>
        <v>0</v>
      </c>
      <c r="X123" s="105">
        <v>0</v>
      </c>
      <c r="Y123" s="105">
        <v>0</v>
      </c>
      <c r="Z123" s="105">
        <f t="shared" si="22"/>
        <v>0</v>
      </c>
      <c r="AA123" s="104">
        <v>0</v>
      </c>
      <c r="AB123" s="105">
        <v>0</v>
      </c>
      <c r="AC123" s="105">
        <v>0</v>
      </c>
      <c r="AD123" s="105">
        <v>0</v>
      </c>
      <c r="AE123" s="105">
        <v>0</v>
      </c>
      <c r="AF123" s="105">
        <v>0</v>
      </c>
      <c r="AG123" s="106">
        <f t="shared" si="23"/>
        <v>0</v>
      </c>
      <c r="AH123" s="104"/>
      <c r="AI123" s="105"/>
      <c r="AJ123" s="105"/>
      <c r="AK123" s="105"/>
      <c r="AL123" s="105"/>
      <c r="AM123" s="105"/>
      <c r="AN123" s="106">
        <f t="shared" si="24"/>
        <v>0</v>
      </c>
      <c r="AO123" s="107">
        <f t="shared" si="25"/>
        <v>0</v>
      </c>
      <c r="AP123" s="108">
        <f t="shared" si="26"/>
        <v>0</v>
      </c>
      <c r="AQ123" s="97">
        <v>70</v>
      </c>
      <c r="AR123" s="109">
        <f t="shared" si="27"/>
        <v>0</v>
      </c>
    </row>
    <row r="124" spans="1:44" hidden="1" x14ac:dyDescent="0.35">
      <c r="A124" s="31" t="s">
        <v>130</v>
      </c>
      <c r="B124" s="97" t="s">
        <v>2385</v>
      </c>
      <c r="C124" s="97" t="s">
        <v>2380</v>
      </c>
      <c r="D124" s="98">
        <f t="shared" si="15"/>
        <v>0</v>
      </c>
      <c r="E124" s="98">
        <f t="shared" si="16"/>
        <v>0</v>
      </c>
      <c r="F124" s="98">
        <f t="shared" si="17"/>
        <v>0</v>
      </c>
      <c r="G124" s="99">
        <f t="shared" si="14"/>
        <v>0</v>
      </c>
      <c r="H124" s="100">
        <v>0</v>
      </c>
      <c r="I124" s="101">
        <v>0</v>
      </c>
      <c r="J124" s="102">
        <f t="shared" si="18"/>
        <v>0</v>
      </c>
      <c r="K124" s="100">
        <v>0</v>
      </c>
      <c r="L124" s="111">
        <v>0</v>
      </c>
      <c r="M124" s="101">
        <f t="shared" si="19"/>
        <v>0</v>
      </c>
      <c r="N124" s="100">
        <v>0</v>
      </c>
      <c r="O124" s="100">
        <v>0</v>
      </c>
      <c r="P124" s="103">
        <f t="shared" si="20"/>
        <v>0</v>
      </c>
      <c r="Q124" s="104">
        <v>0</v>
      </c>
      <c r="R124" s="104">
        <v>0</v>
      </c>
      <c r="S124" s="104">
        <v>0</v>
      </c>
      <c r="T124" s="104">
        <v>0</v>
      </c>
      <c r="U124" s="104">
        <v>0</v>
      </c>
      <c r="V124" s="104">
        <v>0</v>
      </c>
      <c r="W124" s="106">
        <f t="shared" si="21"/>
        <v>0</v>
      </c>
      <c r="X124" s="105">
        <v>0</v>
      </c>
      <c r="Y124" s="105">
        <v>0</v>
      </c>
      <c r="Z124" s="105">
        <f t="shared" si="22"/>
        <v>0</v>
      </c>
      <c r="AA124" s="104">
        <v>0</v>
      </c>
      <c r="AB124" s="105">
        <v>0</v>
      </c>
      <c r="AC124" s="105">
        <v>0</v>
      </c>
      <c r="AD124" s="105">
        <v>0</v>
      </c>
      <c r="AE124" s="105">
        <v>0</v>
      </c>
      <c r="AF124" s="105">
        <v>0</v>
      </c>
      <c r="AG124" s="106">
        <f t="shared" si="23"/>
        <v>0</v>
      </c>
      <c r="AH124" s="104"/>
      <c r="AI124" s="105"/>
      <c r="AJ124" s="105"/>
      <c r="AK124" s="105"/>
      <c r="AL124" s="105"/>
      <c r="AM124" s="105"/>
      <c r="AN124" s="106">
        <f t="shared" si="24"/>
        <v>0</v>
      </c>
      <c r="AO124" s="107">
        <f t="shared" si="25"/>
        <v>0</v>
      </c>
      <c r="AP124" s="108">
        <f t="shared" si="26"/>
        <v>0</v>
      </c>
      <c r="AQ124" s="97">
        <v>43</v>
      </c>
      <c r="AR124" s="109">
        <f t="shared" si="27"/>
        <v>0</v>
      </c>
    </row>
    <row r="125" spans="1:44" hidden="1" x14ac:dyDescent="0.35">
      <c r="A125" s="31" t="s">
        <v>131</v>
      </c>
      <c r="B125" s="97" t="s">
        <v>2386</v>
      </c>
      <c r="C125" s="97" t="s">
        <v>2380</v>
      </c>
      <c r="D125" s="98">
        <f t="shared" si="15"/>
        <v>141</v>
      </c>
      <c r="E125" s="98">
        <f t="shared" si="16"/>
        <v>0</v>
      </c>
      <c r="F125" s="98">
        <f t="shared" si="17"/>
        <v>141</v>
      </c>
      <c r="G125" s="99">
        <f t="shared" si="14"/>
        <v>141</v>
      </c>
      <c r="H125" s="100">
        <v>141</v>
      </c>
      <c r="I125" s="101">
        <v>0</v>
      </c>
      <c r="J125" s="102">
        <f t="shared" si="18"/>
        <v>0</v>
      </c>
      <c r="K125" s="100">
        <v>0</v>
      </c>
      <c r="L125" s="111">
        <v>0</v>
      </c>
      <c r="M125" s="101">
        <f t="shared" si="19"/>
        <v>0</v>
      </c>
      <c r="N125" s="100">
        <v>0</v>
      </c>
      <c r="O125" s="100">
        <v>0</v>
      </c>
      <c r="P125" s="103">
        <f t="shared" si="20"/>
        <v>0</v>
      </c>
      <c r="Q125" s="104">
        <v>0</v>
      </c>
      <c r="R125" s="104">
        <v>0</v>
      </c>
      <c r="S125" s="104">
        <v>0</v>
      </c>
      <c r="T125" s="104">
        <v>0</v>
      </c>
      <c r="U125" s="104">
        <v>0</v>
      </c>
      <c r="V125" s="104">
        <v>0</v>
      </c>
      <c r="W125" s="106">
        <f t="shared" si="21"/>
        <v>0</v>
      </c>
      <c r="X125" s="105">
        <v>0</v>
      </c>
      <c r="Y125" s="105">
        <v>0</v>
      </c>
      <c r="Z125" s="105">
        <f t="shared" si="22"/>
        <v>0</v>
      </c>
      <c r="AA125" s="104">
        <v>0</v>
      </c>
      <c r="AB125" s="105">
        <v>0</v>
      </c>
      <c r="AC125" s="105">
        <v>0</v>
      </c>
      <c r="AD125" s="105">
        <v>0</v>
      </c>
      <c r="AE125" s="105">
        <v>0</v>
      </c>
      <c r="AF125" s="105">
        <v>0</v>
      </c>
      <c r="AG125" s="106">
        <f t="shared" si="23"/>
        <v>0</v>
      </c>
      <c r="AH125" s="104"/>
      <c r="AI125" s="105"/>
      <c r="AJ125" s="105"/>
      <c r="AK125" s="105"/>
      <c r="AL125" s="105"/>
      <c r="AM125" s="105"/>
      <c r="AN125" s="106">
        <f t="shared" si="24"/>
        <v>0</v>
      </c>
      <c r="AO125" s="107">
        <f t="shared" si="25"/>
        <v>141</v>
      </c>
      <c r="AP125" s="108">
        <f t="shared" si="26"/>
        <v>0</v>
      </c>
      <c r="AQ125" s="97">
        <v>286</v>
      </c>
      <c r="AR125" s="109">
        <f t="shared" si="27"/>
        <v>0.49300699300699302</v>
      </c>
    </row>
    <row r="126" spans="1:44" hidden="1" x14ac:dyDescent="0.35">
      <c r="A126" s="31" t="s">
        <v>132</v>
      </c>
      <c r="B126" s="97" t="s">
        <v>2387</v>
      </c>
      <c r="C126" s="97" t="s">
        <v>2380</v>
      </c>
      <c r="D126" s="98">
        <f t="shared" si="15"/>
        <v>0</v>
      </c>
      <c r="E126" s="98">
        <f t="shared" si="16"/>
        <v>0</v>
      </c>
      <c r="F126" s="98">
        <f t="shared" si="17"/>
        <v>0</v>
      </c>
      <c r="G126" s="99">
        <f t="shared" si="14"/>
        <v>0</v>
      </c>
      <c r="H126" s="100">
        <v>0</v>
      </c>
      <c r="I126" s="101">
        <v>0</v>
      </c>
      <c r="J126" s="102">
        <f t="shared" si="18"/>
        <v>0</v>
      </c>
      <c r="K126" s="100">
        <v>0</v>
      </c>
      <c r="L126" s="111">
        <v>0</v>
      </c>
      <c r="M126" s="101">
        <f t="shared" si="19"/>
        <v>0</v>
      </c>
      <c r="N126" s="100">
        <v>0</v>
      </c>
      <c r="O126" s="100">
        <v>0</v>
      </c>
      <c r="P126" s="103">
        <f t="shared" si="20"/>
        <v>0</v>
      </c>
      <c r="Q126" s="104">
        <v>0</v>
      </c>
      <c r="R126" s="104">
        <v>0</v>
      </c>
      <c r="S126" s="104">
        <v>0</v>
      </c>
      <c r="T126" s="104">
        <v>0</v>
      </c>
      <c r="U126" s="104">
        <v>0</v>
      </c>
      <c r="V126" s="104">
        <v>0</v>
      </c>
      <c r="W126" s="106">
        <f t="shared" si="21"/>
        <v>0</v>
      </c>
      <c r="X126" s="105">
        <v>0</v>
      </c>
      <c r="Y126" s="105">
        <v>0</v>
      </c>
      <c r="Z126" s="105">
        <f t="shared" si="22"/>
        <v>0</v>
      </c>
      <c r="AA126" s="104">
        <v>0</v>
      </c>
      <c r="AB126" s="105">
        <v>0</v>
      </c>
      <c r="AC126" s="105">
        <v>0</v>
      </c>
      <c r="AD126" s="105">
        <v>0</v>
      </c>
      <c r="AE126" s="105">
        <v>0</v>
      </c>
      <c r="AF126" s="105">
        <v>0</v>
      </c>
      <c r="AG126" s="106">
        <f t="shared" si="23"/>
        <v>0</v>
      </c>
      <c r="AH126" s="104"/>
      <c r="AI126" s="105"/>
      <c r="AJ126" s="105"/>
      <c r="AK126" s="105"/>
      <c r="AL126" s="105"/>
      <c r="AM126" s="105"/>
      <c r="AN126" s="106">
        <f t="shared" si="24"/>
        <v>0</v>
      </c>
      <c r="AO126" s="107">
        <f t="shared" si="25"/>
        <v>0</v>
      </c>
      <c r="AP126" s="108">
        <f t="shared" si="26"/>
        <v>0</v>
      </c>
      <c r="AQ126" s="97">
        <v>504</v>
      </c>
      <c r="AR126" s="109">
        <f t="shared" si="27"/>
        <v>0</v>
      </c>
    </row>
    <row r="127" spans="1:44" hidden="1" x14ac:dyDescent="0.35">
      <c r="A127" s="31" t="s">
        <v>133</v>
      </c>
      <c r="B127" s="97" t="s">
        <v>2388</v>
      </c>
      <c r="C127" s="97" t="s">
        <v>2380</v>
      </c>
      <c r="D127" s="98">
        <f t="shared" si="15"/>
        <v>0</v>
      </c>
      <c r="E127" s="98">
        <f t="shared" si="16"/>
        <v>0</v>
      </c>
      <c r="F127" s="98">
        <f t="shared" si="17"/>
        <v>0</v>
      </c>
      <c r="G127" s="99">
        <f t="shared" si="14"/>
        <v>0</v>
      </c>
      <c r="H127" s="100">
        <v>0</v>
      </c>
      <c r="I127" s="101">
        <v>0</v>
      </c>
      <c r="J127" s="102">
        <f t="shared" si="18"/>
        <v>0</v>
      </c>
      <c r="K127" s="100">
        <v>0</v>
      </c>
      <c r="L127" s="111">
        <v>0</v>
      </c>
      <c r="M127" s="101">
        <f t="shared" si="19"/>
        <v>0</v>
      </c>
      <c r="N127" s="100">
        <v>0</v>
      </c>
      <c r="O127" s="100">
        <v>0</v>
      </c>
      <c r="P127" s="103">
        <f t="shared" si="20"/>
        <v>0</v>
      </c>
      <c r="Q127" s="104">
        <v>0</v>
      </c>
      <c r="R127" s="104">
        <v>0</v>
      </c>
      <c r="S127" s="104">
        <v>0</v>
      </c>
      <c r="T127" s="104">
        <v>0</v>
      </c>
      <c r="U127" s="104">
        <v>0</v>
      </c>
      <c r="V127" s="104">
        <v>0</v>
      </c>
      <c r="W127" s="106">
        <f t="shared" si="21"/>
        <v>0</v>
      </c>
      <c r="X127" s="105">
        <v>0</v>
      </c>
      <c r="Y127" s="105">
        <v>0</v>
      </c>
      <c r="Z127" s="105">
        <f t="shared" si="22"/>
        <v>0</v>
      </c>
      <c r="AA127" s="104">
        <v>0</v>
      </c>
      <c r="AB127" s="105">
        <v>0</v>
      </c>
      <c r="AC127" s="105">
        <v>0</v>
      </c>
      <c r="AD127" s="105">
        <v>0</v>
      </c>
      <c r="AE127" s="105">
        <v>0</v>
      </c>
      <c r="AF127" s="105">
        <v>0</v>
      </c>
      <c r="AG127" s="106">
        <f t="shared" si="23"/>
        <v>0</v>
      </c>
      <c r="AH127" s="104"/>
      <c r="AI127" s="105"/>
      <c r="AJ127" s="105"/>
      <c r="AK127" s="105"/>
      <c r="AL127" s="105"/>
      <c r="AM127" s="105"/>
      <c r="AN127" s="106">
        <f t="shared" si="24"/>
        <v>0</v>
      </c>
      <c r="AO127" s="107">
        <f t="shared" si="25"/>
        <v>0</v>
      </c>
      <c r="AP127" s="108">
        <f t="shared" si="26"/>
        <v>0</v>
      </c>
      <c r="AQ127" s="97">
        <v>106</v>
      </c>
      <c r="AR127" s="109">
        <f t="shared" si="27"/>
        <v>0</v>
      </c>
    </row>
    <row r="128" spans="1:44" hidden="1" x14ac:dyDescent="0.35">
      <c r="A128" s="31" t="s">
        <v>134</v>
      </c>
      <c r="B128" s="97" t="s">
        <v>2389</v>
      </c>
      <c r="C128" s="97" t="s">
        <v>2380</v>
      </c>
      <c r="D128" s="98">
        <f t="shared" si="15"/>
        <v>0</v>
      </c>
      <c r="E128" s="98">
        <f t="shared" si="16"/>
        <v>0</v>
      </c>
      <c r="F128" s="98">
        <f t="shared" si="17"/>
        <v>0</v>
      </c>
      <c r="G128" s="99">
        <f t="shared" si="14"/>
        <v>0</v>
      </c>
      <c r="H128" s="100">
        <v>0</v>
      </c>
      <c r="I128" s="101">
        <v>0</v>
      </c>
      <c r="J128" s="102">
        <f t="shared" si="18"/>
        <v>0</v>
      </c>
      <c r="K128" s="100">
        <v>0</v>
      </c>
      <c r="L128" s="111">
        <v>0</v>
      </c>
      <c r="M128" s="101">
        <f t="shared" si="19"/>
        <v>0</v>
      </c>
      <c r="N128" s="100">
        <v>0</v>
      </c>
      <c r="O128" s="100">
        <v>0</v>
      </c>
      <c r="P128" s="103">
        <f t="shared" si="20"/>
        <v>0</v>
      </c>
      <c r="Q128" s="104">
        <v>0</v>
      </c>
      <c r="R128" s="104">
        <v>0</v>
      </c>
      <c r="S128" s="104">
        <v>0</v>
      </c>
      <c r="T128" s="104">
        <v>0</v>
      </c>
      <c r="U128" s="104">
        <v>0</v>
      </c>
      <c r="V128" s="104">
        <v>0</v>
      </c>
      <c r="W128" s="106">
        <f t="shared" si="21"/>
        <v>0</v>
      </c>
      <c r="X128" s="105">
        <v>0</v>
      </c>
      <c r="Y128" s="105">
        <v>0</v>
      </c>
      <c r="Z128" s="105">
        <f t="shared" si="22"/>
        <v>0</v>
      </c>
      <c r="AA128" s="104">
        <v>0</v>
      </c>
      <c r="AB128" s="105">
        <v>0</v>
      </c>
      <c r="AC128" s="105">
        <v>0</v>
      </c>
      <c r="AD128" s="105">
        <v>0</v>
      </c>
      <c r="AE128" s="105">
        <v>0</v>
      </c>
      <c r="AF128" s="105">
        <v>0</v>
      </c>
      <c r="AG128" s="106">
        <f t="shared" si="23"/>
        <v>0</v>
      </c>
      <c r="AH128" s="104"/>
      <c r="AI128" s="105"/>
      <c r="AJ128" s="105"/>
      <c r="AK128" s="105"/>
      <c r="AL128" s="105"/>
      <c r="AM128" s="105"/>
      <c r="AN128" s="106">
        <f t="shared" si="24"/>
        <v>0</v>
      </c>
      <c r="AO128" s="107">
        <f t="shared" si="25"/>
        <v>0</v>
      </c>
      <c r="AP128" s="108">
        <f t="shared" si="26"/>
        <v>0</v>
      </c>
      <c r="AQ128" s="97">
        <v>93</v>
      </c>
      <c r="AR128" s="109">
        <f t="shared" si="27"/>
        <v>0</v>
      </c>
    </row>
    <row r="129" spans="1:44" hidden="1" x14ac:dyDescent="0.35">
      <c r="A129" s="31" t="s">
        <v>135</v>
      </c>
      <c r="B129" s="97" t="s">
        <v>2390</v>
      </c>
      <c r="C129" s="97" t="s">
        <v>2380</v>
      </c>
      <c r="D129" s="98">
        <f t="shared" si="15"/>
        <v>0</v>
      </c>
      <c r="E129" s="98">
        <f t="shared" si="16"/>
        <v>0</v>
      </c>
      <c r="F129" s="98">
        <f t="shared" si="17"/>
        <v>0</v>
      </c>
      <c r="G129" s="99">
        <f t="shared" si="14"/>
        <v>0</v>
      </c>
      <c r="H129" s="100">
        <v>0</v>
      </c>
      <c r="I129" s="101">
        <v>0</v>
      </c>
      <c r="J129" s="102">
        <f t="shared" si="18"/>
        <v>0</v>
      </c>
      <c r="K129" s="100">
        <v>0</v>
      </c>
      <c r="L129" s="111">
        <v>0</v>
      </c>
      <c r="M129" s="101">
        <f t="shared" si="19"/>
        <v>0</v>
      </c>
      <c r="N129" s="100">
        <v>0</v>
      </c>
      <c r="O129" s="100">
        <v>0</v>
      </c>
      <c r="P129" s="103">
        <f t="shared" si="20"/>
        <v>0</v>
      </c>
      <c r="Q129" s="104">
        <v>0</v>
      </c>
      <c r="R129" s="104">
        <v>0</v>
      </c>
      <c r="S129" s="104">
        <v>0</v>
      </c>
      <c r="T129" s="104">
        <v>0</v>
      </c>
      <c r="U129" s="104">
        <v>0</v>
      </c>
      <c r="V129" s="104">
        <v>0</v>
      </c>
      <c r="W129" s="106">
        <f t="shared" si="21"/>
        <v>0</v>
      </c>
      <c r="X129" s="105">
        <v>0</v>
      </c>
      <c r="Y129" s="105">
        <v>0</v>
      </c>
      <c r="Z129" s="105">
        <f t="shared" si="22"/>
        <v>0</v>
      </c>
      <c r="AA129" s="104">
        <v>0</v>
      </c>
      <c r="AB129" s="105">
        <v>0</v>
      </c>
      <c r="AC129" s="105">
        <v>0</v>
      </c>
      <c r="AD129" s="105">
        <v>0</v>
      </c>
      <c r="AE129" s="105">
        <v>0</v>
      </c>
      <c r="AF129" s="105">
        <v>0</v>
      </c>
      <c r="AG129" s="106">
        <f t="shared" si="23"/>
        <v>0</v>
      </c>
      <c r="AH129" s="104"/>
      <c r="AI129" s="105"/>
      <c r="AJ129" s="105"/>
      <c r="AK129" s="105"/>
      <c r="AL129" s="105"/>
      <c r="AM129" s="105"/>
      <c r="AN129" s="106">
        <f t="shared" si="24"/>
        <v>0</v>
      </c>
      <c r="AO129" s="107">
        <f t="shared" si="25"/>
        <v>0</v>
      </c>
      <c r="AP129" s="108">
        <f t="shared" si="26"/>
        <v>0</v>
      </c>
      <c r="AQ129" s="97">
        <v>67</v>
      </c>
      <c r="AR129" s="109">
        <f t="shared" si="27"/>
        <v>0</v>
      </c>
    </row>
    <row r="130" spans="1:44" hidden="1" x14ac:dyDescent="0.35">
      <c r="A130" s="31" t="s">
        <v>136</v>
      </c>
      <c r="B130" s="97" t="s">
        <v>2391</v>
      </c>
      <c r="C130" s="97" t="s">
        <v>2380</v>
      </c>
      <c r="D130" s="98">
        <f t="shared" si="15"/>
        <v>0</v>
      </c>
      <c r="E130" s="98">
        <f t="shared" si="16"/>
        <v>0</v>
      </c>
      <c r="F130" s="98">
        <f t="shared" si="17"/>
        <v>0</v>
      </c>
      <c r="G130" s="99">
        <f t="shared" si="14"/>
        <v>0</v>
      </c>
      <c r="H130" s="100">
        <v>0</v>
      </c>
      <c r="I130" s="101">
        <v>0</v>
      </c>
      <c r="J130" s="102">
        <f t="shared" si="18"/>
        <v>0</v>
      </c>
      <c r="K130" s="100">
        <v>0</v>
      </c>
      <c r="L130" s="111">
        <v>0</v>
      </c>
      <c r="M130" s="101">
        <f t="shared" si="19"/>
        <v>0</v>
      </c>
      <c r="N130" s="100">
        <v>0</v>
      </c>
      <c r="O130" s="100">
        <v>0</v>
      </c>
      <c r="P130" s="103">
        <f t="shared" si="20"/>
        <v>0</v>
      </c>
      <c r="Q130" s="104">
        <v>0</v>
      </c>
      <c r="R130" s="104">
        <v>0</v>
      </c>
      <c r="S130" s="104">
        <v>0</v>
      </c>
      <c r="T130" s="104">
        <v>0</v>
      </c>
      <c r="U130" s="104">
        <v>0</v>
      </c>
      <c r="V130" s="104">
        <v>0</v>
      </c>
      <c r="W130" s="106">
        <f t="shared" si="21"/>
        <v>0</v>
      </c>
      <c r="X130" s="105">
        <v>0</v>
      </c>
      <c r="Y130" s="105">
        <v>0</v>
      </c>
      <c r="Z130" s="105">
        <f t="shared" si="22"/>
        <v>0</v>
      </c>
      <c r="AA130" s="104">
        <v>0</v>
      </c>
      <c r="AB130" s="105">
        <v>0</v>
      </c>
      <c r="AC130" s="105">
        <v>0</v>
      </c>
      <c r="AD130" s="105">
        <v>0</v>
      </c>
      <c r="AE130" s="105">
        <v>0</v>
      </c>
      <c r="AF130" s="105">
        <v>0</v>
      </c>
      <c r="AG130" s="106">
        <f t="shared" si="23"/>
        <v>0</v>
      </c>
      <c r="AH130" s="104"/>
      <c r="AI130" s="105"/>
      <c r="AJ130" s="105"/>
      <c r="AK130" s="105"/>
      <c r="AL130" s="105"/>
      <c r="AM130" s="105"/>
      <c r="AN130" s="106">
        <f t="shared" si="24"/>
        <v>0</v>
      </c>
      <c r="AO130" s="107">
        <f t="shared" si="25"/>
        <v>0</v>
      </c>
      <c r="AP130" s="108">
        <f t="shared" si="26"/>
        <v>0</v>
      </c>
      <c r="AQ130" s="97">
        <v>617</v>
      </c>
      <c r="AR130" s="109">
        <f t="shared" si="27"/>
        <v>0</v>
      </c>
    </row>
    <row r="131" spans="1:44" hidden="1" x14ac:dyDescent="0.35">
      <c r="A131" s="31" t="s">
        <v>137</v>
      </c>
      <c r="B131" s="97" t="s">
        <v>2392</v>
      </c>
      <c r="C131" s="97" t="s">
        <v>2380</v>
      </c>
      <c r="D131" s="98">
        <f t="shared" si="15"/>
        <v>0</v>
      </c>
      <c r="E131" s="98">
        <f t="shared" si="16"/>
        <v>0</v>
      </c>
      <c r="F131" s="98">
        <f t="shared" si="17"/>
        <v>0</v>
      </c>
      <c r="G131" s="99">
        <f t="shared" si="14"/>
        <v>0</v>
      </c>
      <c r="H131" s="100">
        <v>0</v>
      </c>
      <c r="I131" s="101">
        <v>0</v>
      </c>
      <c r="J131" s="102">
        <f t="shared" si="18"/>
        <v>0</v>
      </c>
      <c r="K131" s="100">
        <v>0</v>
      </c>
      <c r="L131" s="111">
        <v>0</v>
      </c>
      <c r="M131" s="101">
        <f t="shared" si="19"/>
        <v>0</v>
      </c>
      <c r="N131" s="100">
        <v>0</v>
      </c>
      <c r="O131" s="100">
        <v>0</v>
      </c>
      <c r="P131" s="103">
        <f t="shared" si="20"/>
        <v>0</v>
      </c>
      <c r="Q131" s="104">
        <v>0</v>
      </c>
      <c r="R131" s="104">
        <v>0</v>
      </c>
      <c r="S131" s="104">
        <v>0</v>
      </c>
      <c r="T131" s="104">
        <v>0</v>
      </c>
      <c r="U131" s="104">
        <v>0</v>
      </c>
      <c r="V131" s="104">
        <v>0</v>
      </c>
      <c r="W131" s="106">
        <f t="shared" si="21"/>
        <v>0</v>
      </c>
      <c r="X131" s="105">
        <v>0</v>
      </c>
      <c r="Y131" s="105">
        <v>0</v>
      </c>
      <c r="Z131" s="105">
        <f t="shared" si="22"/>
        <v>0</v>
      </c>
      <c r="AA131" s="104">
        <v>0</v>
      </c>
      <c r="AB131" s="105">
        <v>0</v>
      </c>
      <c r="AC131" s="105">
        <v>0</v>
      </c>
      <c r="AD131" s="105">
        <v>0</v>
      </c>
      <c r="AE131" s="105">
        <v>0</v>
      </c>
      <c r="AF131" s="105">
        <v>0</v>
      </c>
      <c r="AG131" s="106">
        <f t="shared" si="23"/>
        <v>0</v>
      </c>
      <c r="AH131" s="104"/>
      <c r="AI131" s="105"/>
      <c r="AJ131" s="105"/>
      <c r="AK131" s="105"/>
      <c r="AL131" s="105"/>
      <c r="AM131" s="105"/>
      <c r="AN131" s="106">
        <f t="shared" si="24"/>
        <v>0</v>
      </c>
      <c r="AO131" s="107">
        <f t="shared" si="25"/>
        <v>0</v>
      </c>
      <c r="AP131" s="108">
        <f t="shared" si="26"/>
        <v>0</v>
      </c>
      <c r="AQ131" s="97">
        <v>75</v>
      </c>
      <c r="AR131" s="109">
        <f t="shared" si="27"/>
        <v>0</v>
      </c>
    </row>
    <row r="132" spans="1:44" hidden="1" x14ac:dyDescent="0.35">
      <c r="A132" s="31" t="s">
        <v>138</v>
      </c>
      <c r="B132" s="97" t="s">
        <v>2393</v>
      </c>
      <c r="C132" s="97" t="s">
        <v>2273</v>
      </c>
      <c r="D132" s="98">
        <f t="shared" si="15"/>
        <v>54</v>
      </c>
      <c r="E132" s="98">
        <f t="shared" si="16"/>
        <v>0</v>
      </c>
      <c r="F132" s="98">
        <f t="shared" si="17"/>
        <v>54</v>
      </c>
      <c r="G132" s="99">
        <f t="shared" ref="G132:G195" si="28">H132+I132</f>
        <v>54</v>
      </c>
      <c r="H132" s="100">
        <v>54</v>
      </c>
      <c r="I132" s="101">
        <v>0</v>
      </c>
      <c r="J132" s="102">
        <f t="shared" si="18"/>
        <v>0</v>
      </c>
      <c r="K132" s="100">
        <v>0</v>
      </c>
      <c r="L132" s="111">
        <v>0</v>
      </c>
      <c r="M132" s="101">
        <f t="shared" si="19"/>
        <v>0</v>
      </c>
      <c r="N132" s="100">
        <v>0</v>
      </c>
      <c r="O132" s="100">
        <v>0</v>
      </c>
      <c r="P132" s="103">
        <f t="shared" si="20"/>
        <v>0</v>
      </c>
      <c r="Q132" s="104">
        <v>0</v>
      </c>
      <c r="R132" s="104">
        <v>0</v>
      </c>
      <c r="S132" s="104">
        <v>0</v>
      </c>
      <c r="T132" s="104">
        <v>0</v>
      </c>
      <c r="U132" s="104">
        <v>0</v>
      </c>
      <c r="V132" s="104">
        <v>0</v>
      </c>
      <c r="W132" s="106">
        <f t="shared" si="21"/>
        <v>0</v>
      </c>
      <c r="X132" s="105">
        <v>0</v>
      </c>
      <c r="Y132" s="105">
        <v>0</v>
      </c>
      <c r="Z132" s="105">
        <f t="shared" si="22"/>
        <v>0</v>
      </c>
      <c r="AA132" s="104">
        <v>0</v>
      </c>
      <c r="AB132" s="105">
        <v>0</v>
      </c>
      <c r="AC132" s="105">
        <v>0</v>
      </c>
      <c r="AD132" s="105">
        <v>0</v>
      </c>
      <c r="AE132" s="105">
        <v>0</v>
      </c>
      <c r="AF132" s="105">
        <v>0</v>
      </c>
      <c r="AG132" s="106">
        <f t="shared" si="23"/>
        <v>0</v>
      </c>
      <c r="AH132" s="104"/>
      <c r="AI132" s="105"/>
      <c r="AJ132" s="105"/>
      <c r="AK132" s="105"/>
      <c r="AL132" s="105"/>
      <c r="AM132" s="105"/>
      <c r="AN132" s="106">
        <f t="shared" si="24"/>
        <v>0</v>
      </c>
      <c r="AO132" s="107">
        <f t="shared" si="25"/>
        <v>54</v>
      </c>
      <c r="AP132" s="108">
        <f t="shared" si="26"/>
        <v>0</v>
      </c>
      <c r="AQ132" s="97">
        <v>91</v>
      </c>
      <c r="AR132" s="109">
        <f t="shared" si="27"/>
        <v>0.59340659340659341</v>
      </c>
    </row>
    <row r="133" spans="1:44" hidden="1" x14ac:dyDescent="0.35">
      <c r="A133" s="31" t="s">
        <v>139</v>
      </c>
      <c r="B133" s="97" t="s">
        <v>2394</v>
      </c>
      <c r="C133" s="97" t="s">
        <v>2273</v>
      </c>
      <c r="D133" s="98">
        <f t="shared" ref="D133:D196" si="29">E133+F133</f>
        <v>139</v>
      </c>
      <c r="E133" s="98">
        <f t="shared" ref="E133:E196" si="30">I133+K133+N133+Q133+T133+X133+AA133+AD133+AH133+AK133</f>
        <v>0</v>
      </c>
      <c r="F133" s="98">
        <f t="shared" ref="F133:F196" si="31">H133+S133+V133+Y133+AC133+AF133+AJ133+AM133</f>
        <v>139</v>
      </c>
      <c r="G133" s="99">
        <f t="shared" si="28"/>
        <v>139</v>
      </c>
      <c r="H133" s="100">
        <v>139</v>
      </c>
      <c r="I133" s="101">
        <v>0</v>
      </c>
      <c r="J133" s="102">
        <f t="shared" ref="J133:J196" si="32">L133+O133+R133+U133+AB133+AE133+AI133+AL133</f>
        <v>0</v>
      </c>
      <c r="K133" s="100">
        <v>0</v>
      </c>
      <c r="L133" s="111">
        <v>0</v>
      </c>
      <c r="M133" s="101">
        <f t="shared" ref="M133:M196" si="33">K133+L133</f>
        <v>0</v>
      </c>
      <c r="N133" s="100">
        <v>0</v>
      </c>
      <c r="O133" s="100">
        <v>0</v>
      </c>
      <c r="P133" s="103">
        <f t="shared" ref="P133:P196" si="34">SUM(N133+O133)</f>
        <v>0</v>
      </c>
      <c r="Q133" s="104">
        <v>0</v>
      </c>
      <c r="R133" s="104">
        <v>0</v>
      </c>
      <c r="S133" s="104">
        <v>0</v>
      </c>
      <c r="T133" s="104">
        <v>0</v>
      </c>
      <c r="U133" s="104">
        <v>0</v>
      </c>
      <c r="V133" s="104">
        <v>0</v>
      </c>
      <c r="W133" s="106">
        <f t="shared" ref="W133:W196" si="35">SUM(Q133:V133)</f>
        <v>0</v>
      </c>
      <c r="X133" s="105">
        <v>0</v>
      </c>
      <c r="Y133" s="105">
        <v>0</v>
      </c>
      <c r="Z133" s="105">
        <f t="shared" ref="Z133:Z196" si="36">SUM(X133:Y133)</f>
        <v>0</v>
      </c>
      <c r="AA133" s="104">
        <v>0</v>
      </c>
      <c r="AB133" s="105">
        <v>0</v>
      </c>
      <c r="AC133" s="105">
        <v>0</v>
      </c>
      <c r="AD133" s="105">
        <v>0</v>
      </c>
      <c r="AE133" s="105">
        <v>0</v>
      </c>
      <c r="AF133" s="105">
        <v>0</v>
      </c>
      <c r="AG133" s="106">
        <f t="shared" ref="AG133:AG196" si="37">SUM(AA133:AF133)</f>
        <v>0</v>
      </c>
      <c r="AH133" s="104"/>
      <c r="AI133" s="105"/>
      <c r="AJ133" s="105"/>
      <c r="AK133" s="105"/>
      <c r="AL133" s="105"/>
      <c r="AM133" s="105"/>
      <c r="AN133" s="106">
        <f t="shared" ref="AN133:AN196" si="38">SUM(AH133:AM133)</f>
        <v>0</v>
      </c>
      <c r="AO133" s="107">
        <f t="shared" ref="AO133:AO196" si="39">H133+V133+AF133+AM133</f>
        <v>139</v>
      </c>
      <c r="AP133" s="108">
        <f t="shared" ref="AP133:AP196" si="40">I133+K133+N133+T133+AD133+AK133</f>
        <v>0</v>
      </c>
      <c r="AQ133" s="97">
        <v>234</v>
      </c>
      <c r="AR133" s="109">
        <f t="shared" ref="AR133:AR196" si="41">IFERROR(MIN(100%,((AP133+AO133)/AQ133)),0)</f>
        <v>0.59401709401709402</v>
      </c>
    </row>
    <row r="134" spans="1:44" hidden="1" x14ac:dyDescent="0.35">
      <c r="A134" s="31" t="s">
        <v>140</v>
      </c>
      <c r="B134" s="97" t="s">
        <v>2395</v>
      </c>
      <c r="C134" s="97" t="s">
        <v>2273</v>
      </c>
      <c r="D134" s="98">
        <f t="shared" si="29"/>
        <v>201</v>
      </c>
      <c r="E134" s="98">
        <f t="shared" si="30"/>
        <v>0</v>
      </c>
      <c r="F134" s="98">
        <f t="shared" si="31"/>
        <v>201</v>
      </c>
      <c r="G134" s="99">
        <f t="shared" si="28"/>
        <v>201</v>
      </c>
      <c r="H134" s="100">
        <v>201</v>
      </c>
      <c r="I134" s="101">
        <v>0</v>
      </c>
      <c r="J134" s="102">
        <f t="shared" si="32"/>
        <v>0</v>
      </c>
      <c r="K134" s="100">
        <v>0</v>
      </c>
      <c r="L134" s="111">
        <v>0</v>
      </c>
      <c r="M134" s="101">
        <f t="shared" si="33"/>
        <v>0</v>
      </c>
      <c r="N134" s="100">
        <v>0</v>
      </c>
      <c r="O134" s="100">
        <v>0</v>
      </c>
      <c r="P134" s="103">
        <f t="shared" si="34"/>
        <v>0</v>
      </c>
      <c r="Q134" s="104">
        <v>0</v>
      </c>
      <c r="R134" s="104">
        <v>0</v>
      </c>
      <c r="S134" s="104">
        <v>0</v>
      </c>
      <c r="T134" s="104">
        <v>0</v>
      </c>
      <c r="U134" s="104">
        <v>0</v>
      </c>
      <c r="V134" s="104">
        <v>0</v>
      </c>
      <c r="W134" s="106">
        <f t="shared" si="35"/>
        <v>0</v>
      </c>
      <c r="X134" s="105">
        <v>0</v>
      </c>
      <c r="Y134" s="105">
        <v>0</v>
      </c>
      <c r="Z134" s="105">
        <f t="shared" si="36"/>
        <v>0</v>
      </c>
      <c r="AA134" s="104">
        <v>0</v>
      </c>
      <c r="AB134" s="105">
        <v>0</v>
      </c>
      <c r="AC134" s="105">
        <v>0</v>
      </c>
      <c r="AD134" s="105">
        <v>0</v>
      </c>
      <c r="AE134" s="105">
        <v>0</v>
      </c>
      <c r="AF134" s="105">
        <v>0</v>
      </c>
      <c r="AG134" s="106">
        <f t="shared" si="37"/>
        <v>0</v>
      </c>
      <c r="AH134" s="104"/>
      <c r="AI134" s="105"/>
      <c r="AJ134" s="105"/>
      <c r="AK134" s="105"/>
      <c r="AL134" s="105"/>
      <c r="AM134" s="105"/>
      <c r="AN134" s="106">
        <f t="shared" si="38"/>
        <v>0</v>
      </c>
      <c r="AO134" s="107">
        <f t="shared" si="39"/>
        <v>201</v>
      </c>
      <c r="AP134" s="108">
        <f t="shared" si="40"/>
        <v>0</v>
      </c>
      <c r="AQ134" s="97">
        <v>629</v>
      </c>
      <c r="AR134" s="109">
        <f t="shared" si="41"/>
        <v>0.31955484896661368</v>
      </c>
    </row>
    <row r="135" spans="1:44" hidden="1" x14ac:dyDescent="0.35">
      <c r="A135" s="31" t="s">
        <v>141</v>
      </c>
      <c r="B135" s="97" t="s">
        <v>2396</v>
      </c>
      <c r="C135" s="97" t="s">
        <v>2273</v>
      </c>
      <c r="D135" s="98">
        <f t="shared" si="29"/>
        <v>121</v>
      </c>
      <c r="E135" s="98">
        <f t="shared" si="30"/>
        <v>0</v>
      </c>
      <c r="F135" s="98">
        <f t="shared" si="31"/>
        <v>121</v>
      </c>
      <c r="G135" s="99">
        <f t="shared" si="28"/>
        <v>121</v>
      </c>
      <c r="H135" s="100">
        <v>121</v>
      </c>
      <c r="I135" s="101">
        <v>0</v>
      </c>
      <c r="J135" s="102">
        <f t="shared" si="32"/>
        <v>0</v>
      </c>
      <c r="K135" s="100">
        <v>0</v>
      </c>
      <c r="L135" s="111">
        <v>0</v>
      </c>
      <c r="M135" s="101">
        <f t="shared" si="33"/>
        <v>0</v>
      </c>
      <c r="N135" s="100">
        <v>0</v>
      </c>
      <c r="O135" s="100">
        <v>0</v>
      </c>
      <c r="P135" s="103">
        <f t="shared" si="34"/>
        <v>0</v>
      </c>
      <c r="Q135" s="104">
        <v>0</v>
      </c>
      <c r="R135" s="104">
        <v>0</v>
      </c>
      <c r="S135" s="104">
        <v>0</v>
      </c>
      <c r="T135" s="104">
        <v>0</v>
      </c>
      <c r="U135" s="104">
        <v>0</v>
      </c>
      <c r="V135" s="104">
        <v>0</v>
      </c>
      <c r="W135" s="106">
        <f t="shared" si="35"/>
        <v>0</v>
      </c>
      <c r="X135" s="105">
        <v>0</v>
      </c>
      <c r="Y135" s="105">
        <v>0</v>
      </c>
      <c r="Z135" s="105">
        <f t="shared" si="36"/>
        <v>0</v>
      </c>
      <c r="AA135" s="104">
        <v>0</v>
      </c>
      <c r="AB135" s="105">
        <v>0</v>
      </c>
      <c r="AC135" s="105">
        <v>0</v>
      </c>
      <c r="AD135" s="105">
        <v>0</v>
      </c>
      <c r="AE135" s="105">
        <v>0</v>
      </c>
      <c r="AF135" s="105">
        <v>0</v>
      </c>
      <c r="AG135" s="106">
        <f t="shared" si="37"/>
        <v>0</v>
      </c>
      <c r="AH135" s="104"/>
      <c r="AI135" s="105"/>
      <c r="AJ135" s="105"/>
      <c r="AK135" s="105"/>
      <c r="AL135" s="105"/>
      <c r="AM135" s="105"/>
      <c r="AN135" s="106">
        <f t="shared" si="38"/>
        <v>0</v>
      </c>
      <c r="AO135" s="107">
        <f t="shared" si="39"/>
        <v>121</v>
      </c>
      <c r="AP135" s="108">
        <f t="shared" si="40"/>
        <v>0</v>
      </c>
      <c r="AQ135" s="97">
        <v>243</v>
      </c>
      <c r="AR135" s="109">
        <f t="shared" si="41"/>
        <v>0.49794238683127573</v>
      </c>
    </row>
    <row r="136" spans="1:44" hidden="1" x14ac:dyDescent="0.35">
      <c r="A136" s="31" t="s">
        <v>142</v>
      </c>
      <c r="B136" s="97" t="s">
        <v>2397</v>
      </c>
      <c r="C136" s="97" t="s">
        <v>2273</v>
      </c>
      <c r="D136" s="98">
        <f t="shared" si="29"/>
        <v>0</v>
      </c>
      <c r="E136" s="98">
        <f t="shared" si="30"/>
        <v>0</v>
      </c>
      <c r="F136" s="98">
        <f t="shared" si="31"/>
        <v>0</v>
      </c>
      <c r="G136" s="99">
        <f t="shared" si="28"/>
        <v>0</v>
      </c>
      <c r="H136" s="100">
        <v>0</v>
      </c>
      <c r="I136" s="101">
        <v>0</v>
      </c>
      <c r="J136" s="102">
        <f t="shared" si="32"/>
        <v>0</v>
      </c>
      <c r="K136" s="100">
        <v>0</v>
      </c>
      <c r="L136" s="111">
        <v>0</v>
      </c>
      <c r="M136" s="101">
        <f t="shared" si="33"/>
        <v>0</v>
      </c>
      <c r="N136" s="100">
        <v>0</v>
      </c>
      <c r="O136" s="100">
        <v>0</v>
      </c>
      <c r="P136" s="103">
        <f t="shared" si="34"/>
        <v>0</v>
      </c>
      <c r="Q136" s="104">
        <v>0</v>
      </c>
      <c r="R136" s="104">
        <v>0</v>
      </c>
      <c r="S136" s="104">
        <v>0</v>
      </c>
      <c r="T136" s="104">
        <v>0</v>
      </c>
      <c r="U136" s="104">
        <v>0</v>
      </c>
      <c r="V136" s="104">
        <v>0</v>
      </c>
      <c r="W136" s="106">
        <f t="shared" si="35"/>
        <v>0</v>
      </c>
      <c r="X136" s="105">
        <v>0</v>
      </c>
      <c r="Y136" s="105">
        <v>0</v>
      </c>
      <c r="Z136" s="105">
        <f t="shared" si="36"/>
        <v>0</v>
      </c>
      <c r="AA136" s="104">
        <v>0</v>
      </c>
      <c r="AB136" s="105">
        <v>0</v>
      </c>
      <c r="AC136" s="105">
        <v>0</v>
      </c>
      <c r="AD136" s="105">
        <v>0</v>
      </c>
      <c r="AE136" s="105">
        <v>0</v>
      </c>
      <c r="AF136" s="105">
        <v>0</v>
      </c>
      <c r="AG136" s="106">
        <f t="shared" si="37"/>
        <v>0</v>
      </c>
      <c r="AH136" s="104"/>
      <c r="AI136" s="105"/>
      <c r="AJ136" s="105"/>
      <c r="AK136" s="105"/>
      <c r="AL136" s="105"/>
      <c r="AM136" s="105"/>
      <c r="AN136" s="106">
        <f t="shared" si="38"/>
        <v>0</v>
      </c>
      <c r="AO136" s="107">
        <f t="shared" si="39"/>
        <v>0</v>
      </c>
      <c r="AP136" s="108">
        <f t="shared" si="40"/>
        <v>0</v>
      </c>
      <c r="AQ136" s="97">
        <v>107</v>
      </c>
      <c r="AR136" s="109">
        <f t="shared" si="41"/>
        <v>0</v>
      </c>
    </row>
    <row r="137" spans="1:44" hidden="1" x14ac:dyDescent="0.35">
      <c r="A137" s="31" t="s">
        <v>143</v>
      </c>
      <c r="B137" s="97" t="s">
        <v>2398</v>
      </c>
      <c r="C137" s="97" t="s">
        <v>2273</v>
      </c>
      <c r="D137" s="98">
        <f t="shared" si="29"/>
        <v>2236</v>
      </c>
      <c r="E137" s="98">
        <f t="shared" si="30"/>
        <v>1860</v>
      </c>
      <c r="F137" s="98">
        <f t="shared" si="31"/>
        <v>376</v>
      </c>
      <c r="G137" s="99">
        <f t="shared" si="28"/>
        <v>1968</v>
      </c>
      <c r="H137" s="100">
        <v>376</v>
      </c>
      <c r="I137" s="101">
        <v>1592</v>
      </c>
      <c r="J137" s="102">
        <f t="shared" si="32"/>
        <v>0</v>
      </c>
      <c r="K137" s="100">
        <v>268</v>
      </c>
      <c r="L137" s="111">
        <v>0</v>
      </c>
      <c r="M137" s="101">
        <f t="shared" si="33"/>
        <v>268</v>
      </c>
      <c r="N137" s="100">
        <v>0</v>
      </c>
      <c r="O137" s="100">
        <v>0</v>
      </c>
      <c r="P137" s="103">
        <f t="shared" si="34"/>
        <v>0</v>
      </c>
      <c r="Q137" s="104">
        <v>0</v>
      </c>
      <c r="R137" s="104">
        <v>0</v>
      </c>
      <c r="S137" s="104">
        <v>0</v>
      </c>
      <c r="T137" s="104">
        <v>0</v>
      </c>
      <c r="U137" s="104">
        <v>0</v>
      </c>
      <c r="V137" s="104">
        <v>0</v>
      </c>
      <c r="W137" s="106">
        <f t="shared" si="35"/>
        <v>0</v>
      </c>
      <c r="X137" s="105">
        <v>0</v>
      </c>
      <c r="Y137" s="105">
        <v>0</v>
      </c>
      <c r="Z137" s="105">
        <f t="shared" si="36"/>
        <v>0</v>
      </c>
      <c r="AA137" s="104">
        <v>0</v>
      </c>
      <c r="AB137" s="105">
        <v>0</v>
      </c>
      <c r="AC137" s="105">
        <v>0</v>
      </c>
      <c r="AD137" s="105">
        <v>0</v>
      </c>
      <c r="AE137" s="105">
        <v>0</v>
      </c>
      <c r="AF137" s="105">
        <v>0</v>
      </c>
      <c r="AG137" s="106">
        <f t="shared" si="37"/>
        <v>0</v>
      </c>
      <c r="AH137" s="104"/>
      <c r="AI137" s="105"/>
      <c r="AJ137" s="105"/>
      <c r="AK137" s="105"/>
      <c r="AL137" s="105"/>
      <c r="AM137" s="105"/>
      <c r="AN137" s="106">
        <f t="shared" si="38"/>
        <v>0</v>
      </c>
      <c r="AO137" s="107">
        <f t="shared" si="39"/>
        <v>376</v>
      </c>
      <c r="AP137" s="108">
        <f t="shared" si="40"/>
        <v>1860</v>
      </c>
      <c r="AQ137" s="97">
        <v>2770</v>
      </c>
      <c r="AR137" s="109">
        <f t="shared" si="41"/>
        <v>0.80722021660649823</v>
      </c>
    </row>
    <row r="138" spans="1:44" hidden="1" x14ac:dyDescent="0.35">
      <c r="A138" s="31" t="s">
        <v>144</v>
      </c>
      <c r="B138" s="97" t="s">
        <v>2399</v>
      </c>
      <c r="C138" s="97" t="s">
        <v>2273</v>
      </c>
      <c r="D138" s="98">
        <f t="shared" si="29"/>
        <v>137</v>
      </c>
      <c r="E138" s="98">
        <f t="shared" si="30"/>
        <v>137</v>
      </c>
      <c r="F138" s="98">
        <f t="shared" si="31"/>
        <v>0</v>
      </c>
      <c r="G138" s="99">
        <f t="shared" si="28"/>
        <v>74</v>
      </c>
      <c r="H138" s="100">
        <v>0</v>
      </c>
      <c r="I138" s="101">
        <v>74</v>
      </c>
      <c r="J138" s="102">
        <f t="shared" si="32"/>
        <v>74</v>
      </c>
      <c r="K138" s="100">
        <v>27</v>
      </c>
      <c r="L138" s="111">
        <v>74</v>
      </c>
      <c r="M138" s="101">
        <f t="shared" si="33"/>
        <v>101</v>
      </c>
      <c r="N138" s="100">
        <v>0</v>
      </c>
      <c r="O138" s="100">
        <v>0</v>
      </c>
      <c r="P138" s="103">
        <f t="shared" si="34"/>
        <v>0</v>
      </c>
      <c r="Q138" s="104">
        <v>18</v>
      </c>
      <c r="R138" s="105">
        <v>0</v>
      </c>
      <c r="S138" s="105">
        <v>0</v>
      </c>
      <c r="T138" s="105">
        <v>18</v>
      </c>
      <c r="U138" s="105">
        <v>0</v>
      </c>
      <c r="V138" s="105">
        <v>0</v>
      </c>
      <c r="W138" s="106">
        <f t="shared" si="35"/>
        <v>36</v>
      </c>
      <c r="X138" s="105">
        <v>0</v>
      </c>
      <c r="Y138" s="105">
        <v>0</v>
      </c>
      <c r="Z138" s="105">
        <f t="shared" si="36"/>
        <v>0</v>
      </c>
      <c r="AA138" s="104">
        <v>0</v>
      </c>
      <c r="AB138" s="105">
        <v>0</v>
      </c>
      <c r="AC138" s="105">
        <v>0</v>
      </c>
      <c r="AD138" s="105">
        <v>0</v>
      </c>
      <c r="AE138" s="105">
        <v>0</v>
      </c>
      <c r="AF138" s="105">
        <v>0</v>
      </c>
      <c r="AG138" s="106">
        <f t="shared" si="37"/>
        <v>0</v>
      </c>
      <c r="AH138" s="104"/>
      <c r="AI138" s="105"/>
      <c r="AJ138" s="105"/>
      <c r="AK138" s="105"/>
      <c r="AL138" s="105"/>
      <c r="AM138" s="105"/>
      <c r="AN138" s="106">
        <f t="shared" si="38"/>
        <v>0</v>
      </c>
      <c r="AO138" s="107">
        <f t="shared" si="39"/>
        <v>0</v>
      </c>
      <c r="AP138" s="108">
        <f t="shared" si="40"/>
        <v>119</v>
      </c>
      <c r="AQ138" s="97">
        <v>144</v>
      </c>
      <c r="AR138" s="109">
        <f t="shared" si="41"/>
        <v>0.82638888888888884</v>
      </c>
    </row>
    <row r="139" spans="1:44" hidden="1" x14ac:dyDescent="0.35">
      <c r="A139" s="31" t="s">
        <v>145</v>
      </c>
      <c r="B139" s="97" t="s">
        <v>2400</v>
      </c>
      <c r="C139" s="97" t="s">
        <v>2273</v>
      </c>
      <c r="D139" s="98">
        <f t="shared" si="29"/>
        <v>105</v>
      </c>
      <c r="E139" s="98">
        <f t="shared" si="30"/>
        <v>0</v>
      </c>
      <c r="F139" s="98">
        <f t="shared" si="31"/>
        <v>105</v>
      </c>
      <c r="G139" s="99">
        <f t="shared" si="28"/>
        <v>105</v>
      </c>
      <c r="H139" s="100">
        <v>105</v>
      </c>
      <c r="I139" s="101">
        <v>0</v>
      </c>
      <c r="J139" s="102">
        <f t="shared" si="32"/>
        <v>0</v>
      </c>
      <c r="K139" s="100">
        <v>0</v>
      </c>
      <c r="L139" s="111">
        <v>0</v>
      </c>
      <c r="M139" s="101">
        <f t="shared" si="33"/>
        <v>0</v>
      </c>
      <c r="N139" s="100">
        <v>0</v>
      </c>
      <c r="O139" s="100">
        <v>0</v>
      </c>
      <c r="P139" s="103">
        <f t="shared" si="34"/>
        <v>0</v>
      </c>
      <c r="Q139" s="105">
        <v>0</v>
      </c>
      <c r="R139" s="105">
        <v>0</v>
      </c>
      <c r="S139" s="105">
        <v>0</v>
      </c>
      <c r="T139" s="105">
        <v>0</v>
      </c>
      <c r="U139" s="105">
        <v>0</v>
      </c>
      <c r="V139" s="105">
        <v>0</v>
      </c>
      <c r="W139" s="106">
        <f t="shared" si="35"/>
        <v>0</v>
      </c>
      <c r="X139" s="105">
        <v>0</v>
      </c>
      <c r="Y139" s="105">
        <v>0</v>
      </c>
      <c r="Z139" s="105">
        <f t="shared" si="36"/>
        <v>0</v>
      </c>
      <c r="AA139" s="104">
        <v>0</v>
      </c>
      <c r="AB139" s="105">
        <v>0</v>
      </c>
      <c r="AC139" s="105">
        <v>0</v>
      </c>
      <c r="AD139" s="105">
        <v>0</v>
      </c>
      <c r="AE139" s="105">
        <v>0</v>
      </c>
      <c r="AF139" s="105">
        <v>0</v>
      </c>
      <c r="AG139" s="106">
        <f t="shared" si="37"/>
        <v>0</v>
      </c>
      <c r="AH139" s="104"/>
      <c r="AI139" s="105"/>
      <c r="AJ139" s="105"/>
      <c r="AK139" s="105"/>
      <c r="AL139" s="105"/>
      <c r="AM139" s="105"/>
      <c r="AN139" s="106">
        <f t="shared" si="38"/>
        <v>0</v>
      </c>
      <c r="AO139" s="107">
        <f t="shared" si="39"/>
        <v>105</v>
      </c>
      <c r="AP139" s="108">
        <f t="shared" si="40"/>
        <v>0</v>
      </c>
      <c r="AQ139" s="97">
        <v>135</v>
      </c>
      <c r="AR139" s="109">
        <f t="shared" si="41"/>
        <v>0.77777777777777779</v>
      </c>
    </row>
    <row r="140" spans="1:44" hidden="1" x14ac:dyDescent="0.35">
      <c r="A140" s="31" t="s">
        <v>146</v>
      </c>
      <c r="B140" s="97" t="s">
        <v>2401</v>
      </c>
      <c r="C140" s="97" t="s">
        <v>2273</v>
      </c>
      <c r="D140" s="98">
        <f t="shared" si="29"/>
        <v>35</v>
      </c>
      <c r="E140" s="98">
        <f t="shared" si="30"/>
        <v>0</v>
      </c>
      <c r="F140" s="98">
        <f t="shared" si="31"/>
        <v>35</v>
      </c>
      <c r="G140" s="99">
        <f t="shared" si="28"/>
        <v>35</v>
      </c>
      <c r="H140" s="100">
        <v>35</v>
      </c>
      <c r="I140" s="101">
        <v>0</v>
      </c>
      <c r="J140" s="102">
        <f t="shared" si="32"/>
        <v>0</v>
      </c>
      <c r="K140" s="100">
        <v>0</v>
      </c>
      <c r="L140" s="111">
        <v>0</v>
      </c>
      <c r="M140" s="101">
        <f t="shared" si="33"/>
        <v>0</v>
      </c>
      <c r="N140" s="100">
        <v>0</v>
      </c>
      <c r="O140" s="100">
        <v>0</v>
      </c>
      <c r="P140" s="103">
        <f t="shared" si="34"/>
        <v>0</v>
      </c>
      <c r="Q140" s="105">
        <v>0</v>
      </c>
      <c r="R140" s="105">
        <v>0</v>
      </c>
      <c r="S140" s="105">
        <v>0</v>
      </c>
      <c r="T140" s="105">
        <v>0</v>
      </c>
      <c r="U140" s="105">
        <v>0</v>
      </c>
      <c r="V140" s="105">
        <v>0</v>
      </c>
      <c r="W140" s="106">
        <f t="shared" si="35"/>
        <v>0</v>
      </c>
      <c r="X140" s="105">
        <v>0</v>
      </c>
      <c r="Y140" s="105">
        <v>0</v>
      </c>
      <c r="Z140" s="105">
        <f t="shared" si="36"/>
        <v>0</v>
      </c>
      <c r="AA140" s="104">
        <v>0</v>
      </c>
      <c r="AB140" s="105">
        <v>0</v>
      </c>
      <c r="AC140" s="105">
        <v>0</v>
      </c>
      <c r="AD140" s="105">
        <v>0</v>
      </c>
      <c r="AE140" s="105">
        <v>0</v>
      </c>
      <c r="AF140" s="105">
        <v>0</v>
      </c>
      <c r="AG140" s="106">
        <f t="shared" si="37"/>
        <v>0</v>
      </c>
      <c r="AH140" s="104"/>
      <c r="AI140" s="105"/>
      <c r="AJ140" s="105"/>
      <c r="AK140" s="105"/>
      <c r="AL140" s="105"/>
      <c r="AM140" s="105"/>
      <c r="AN140" s="106">
        <f t="shared" si="38"/>
        <v>0</v>
      </c>
      <c r="AO140" s="107">
        <f t="shared" si="39"/>
        <v>35</v>
      </c>
      <c r="AP140" s="108">
        <f t="shared" si="40"/>
        <v>0</v>
      </c>
      <c r="AQ140" s="97">
        <v>86</v>
      </c>
      <c r="AR140" s="109">
        <f t="shared" si="41"/>
        <v>0.40697674418604651</v>
      </c>
    </row>
    <row r="141" spans="1:44" hidden="1" x14ac:dyDescent="0.35">
      <c r="A141" s="31" t="s">
        <v>147</v>
      </c>
      <c r="B141" s="97" t="s">
        <v>2402</v>
      </c>
      <c r="C141" s="97" t="s">
        <v>2273</v>
      </c>
      <c r="D141" s="98">
        <f t="shared" si="29"/>
        <v>53</v>
      </c>
      <c r="E141" s="98">
        <f t="shared" si="30"/>
        <v>0</v>
      </c>
      <c r="F141" s="98">
        <f t="shared" si="31"/>
        <v>53</v>
      </c>
      <c r="G141" s="99">
        <f t="shared" si="28"/>
        <v>53</v>
      </c>
      <c r="H141" s="100">
        <v>53</v>
      </c>
      <c r="I141" s="101">
        <v>0</v>
      </c>
      <c r="J141" s="102">
        <f t="shared" si="32"/>
        <v>0</v>
      </c>
      <c r="K141" s="100">
        <v>0</v>
      </c>
      <c r="L141" s="111">
        <v>0</v>
      </c>
      <c r="M141" s="101">
        <f t="shared" si="33"/>
        <v>0</v>
      </c>
      <c r="N141" s="100">
        <v>0</v>
      </c>
      <c r="O141" s="100">
        <v>0</v>
      </c>
      <c r="P141" s="103">
        <f t="shared" si="34"/>
        <v>0</v>
      </c>
      <c r="Q141" s="105">
        <v>0</v>
      </c>
      <c r="R141" s="105">
        <v>0</v>
      </c>
      <c r="S141" s="105">
        <v>0</v>
      </c>
      <c r="T141" s="105">
        <v>0</v>
      </c>
      <c r="U141" s="105">
        <v>0</v>
      </c>
      <c r="V141" s="105">
        <v>0</v>
      </c>
      <c r="W141" s="106">
        <f t="shared" si="35"/>
        <v>0</v>
      </c>
      <c r="X141" s="105">
        <v>0</v>
      </c>
      <c r="Y141" s="105">
        <v>0</v>
      </c>
      <c r="Z141" s="105">
        <f t="shared" si="36"/>
        <v>0</v>
      </c>
      <c r="AA141" s="104">
        <v>0</v>
      </c>
      <c r="AB141" s="105">
        <v>0</v>
      </c>
      <c r="AC141" s="105">
        <v>0</v>
      </c>
      <c r="AD141" s="105">
        <v>0</v>
      </c>
      <c r="AE141" s="105">
        <v>0</v>
      </c>
      <c r="AF141" s="105">
        <v>0</v>
      </c>
      <c r="AG141" s="106">
        <f t="shared" si="37"/>
        <v>0</v>
      </c>
      <c r="AH141" s="104"/>
      <c r="AI141" s="105"/>
      <c r="AJ141" s="105"/>
      <c r="AK141" s="105"/>
      <c r="AL141" s="105"/>
      <c r="AM141" s="105"/>
      <c r="AN141" s="106">
        <f t="shared" si="38"/>
        <v>0</v>
      </c>
      <c r="AO141" s="107">
        <f t="shared" si="39"/>
        <v>53</v>
      </c>
      <c r="AP141" s="108">
        <f t="shared" si="40"/>
        <v>0</v>
      </c>
      <c r="AQ141" s="97">
        <v>130</v>
      </c>
      <c r="AR141" s="109">
        <f t="shared" si="41"/>
        <v>0.40769230769230769</v>
      </c>
    </row>
    <row r="142" spans="1:44" hidden="1" x14ac:dyDescent="0.35">
      <c r="A142" s="31" t="s">
        <v>148</v>
      </c>
      <c r="B142" s="97" t="s">
        <v>2403</v>
      </c>
      <c r="C142" s="97" t="s">
        <v>2273</v>
      </c>
      <c r="D142" s="98">
        <f t="shared" si="29"/>
        <v>57</v>
      </c>
      <c r="E142" s="98">
        <f t="shared" si="30"/>
        <v>0</v>
      </c>
      <c r="F142" s="98">
        <f t="shared" si="31"/>
        <v>57</v>
      </c>
      <c r="G142" s="99">
        <f t="shared" si="28"/>
        <v>57</v>
      </c>
      <c r="H142" s="100">
        <v>57</v>
      </c>
      <c r="I142" s="101">
        <v>0</v>
      </c>
      <c r="J142" s="102">
        <f t="shared" si="32"/>
        <v>0</v>
      </c>
      <c r="K142" s="100">
        <v>0</v>
      </c>
      <c r="L142" s="111">
        <v>0</v>
      </c>
      <c r="M142" s="101">
        <f t="shared" si="33"/>
        <v>0</v>
      </c>
      <c r="N142" s="100">
        <v>0</v>
      </c>
      <c r="O142" s="100">
        <v>0</v>
      </c>
      <c r="P142" s="103">
        <f t="shared" si="34"/>
        <v>0</v>
      </c>
      <c r="Q142" s="105">
        <v>0</v>
      </c>
      <c r="R142" s="105">
        <v>0</v>
      </c>
      <c r="S142" s="105">
        <v>0</v>
      </c>
      <c r="T142" s="105">
        <v>0</v>
      </c>
      <c r="U142" s="105">
        <v>0</v>
      </c>
      <c r="V142" s="105">
        <v>0</v>
      </c>
      <c r="W142" s="106">
        <f t="shared" si="35"/>
        <v>0</v>
      </c>
      <c r="X142" s="105">
        <v>0</v>
      </c>
      <c r="Y142" s="105">
        <v>0</v>
      </c>
      <c r="Z142" s="105">
        <f t="shared" si="36"/>
        <v>0</v>
      </c>
      <c r="AA142" s="104">
        <v>0</v>
      </c>
      <c r="AB142" s="105">
        <v>0</v>
      </c>
      <c r="AC142" s="105">
        <v>0</v>
      </c>
      <c r="AD142" s="105">
        <v>0</v>
      </c>
      <c r="AE142" s="105">
        <v>0</v>
      </c>
      <c r="AF142" s="105">
        <v>0</v>
      </c>
      <c r="AG142" s="106">
        <f t="shared" si="37"/>
        <v>0</v>
      </c>
      <c r="AH142" s="104"/>
      <c r="AI142" s="105"/>
      <c r="AJ142" s="105"/>
      <c r="AK142" s="105"/>
      <c r="AL142" s="105"/>
      <c r="AM142" s="105"/>
      <c r="AN142" s="106">
        <f t="shared" si="38"/>
        <v>0</v>
      </c>
      <c r="AO142" s="107">
        <f t="shared" si="39"/>
        <v>57</v>
      </c>
      <c r="AP142" s="108">
        <f t="shared" si="40"/>
        <v>0</v>
      </c>
      <c r="AQ142" s="97">
        <v>85</v>
      </c>
      <c r="AR142" s="109">
        <f t="shared" si="41"/>
        <v>0.6705882352941176</v>
      </c>
    </row>
    <row r="143" spans="1:44" hidden="1" x14ac:dyDescent="0.35">
      <c r="A143" s="31" t="s">
        <v>149</v>
      </c>
      <c r="B143" s="97" t="s">
        <v>2404</v>
      </c>
      <c r="C143" s="97" t="s">
        <v>2273</v>
      </c>
      <c r="D143" s="98">
        <f t="shared" si="29"/>
        <v>89</v>
      </c>
      <c r="E143" s="98">
        <f t="shared" si="30"/>
        <v>0</v>
      </c>
      <c r="F143" s="98">
        <f t="shared" si="31"/>
        <v>89</v>
      </c>
      <c r="G143" s="99">
        <f t="shared" si="28"/>
        <v>89</v>
      </c>
      <c r="H143" s="100">
        <v>89</v>
      </c>
      <c r="I143" s="101">
        <v>0</v>
      </c>
      <c r="J143" s="102">
        <f t="shared" si="32"/>
        <v>0</v>
      </c>
      <c r="K143" s="100">
        <v>0</v>
      </c>
      <c r="L143" s="111">
        <v>0</v>
      </c>
      <c r="M143" s="101">
        <f t="shared" si="33"/>
        <v>0</v>
      </c>
      <c r="N143" s="100">
        <v>0</v>
      </c>
      <c r="O143" s="100">
        <v>0</v>
      </c>
      <c r="P143" s="103">
        <f t="shared" si="34"/>
        <v>0</v>
      </c>
      <c r="Q143" s="105">
        <v>0</v>
      </c>
      <c r="R143" s="105">
        <v>0</v>
      </c>
      <c r="S143" s="105">
        <v>0</v>
      </c>
      <c r="T143" s="105">
        <v>0</v>
      </c>
      <c r="U143" s="105">
        <v>0</v>
      </c>
      <c r="V143" s="105">
        <v>0</v>
      </c>
      <c r="W143" s="106">
        <f t="shared" si="35"/>
        <v>0</v>
      </c>
      <c r="X143" s="105">
        <v>0</v>
      </c>
      <c r="Y143" s="105">
        <v>0</v>
      </c>
      <c r="Z143" s="105">
        <f t="shared" si="36"/>
        <v>0</v>
      </c>
      <c r="AA143" s="104">
        <v>0</v>
      </c>
      <c r="AB143" s="105">
        <v>0</v>
      </c>
      <c r="AC143" s="105">
        <v>0</v>
      </c>
      <c r="AD143" s="105">
        <v>0</v>
      </c>
      <c r="AE143" s="105">
        <v>0</v>
      </c>
      <c r="AF143" s="105">
        <v>0</v>
      </c>
      <c r="AG143" s="106">
        <f t="shared" si="37"/>
        <v>0</v>
      </c>
      <c r="AH143" s="104"/>
      <c r="AI143" s="105"/>
      <c r="AJ143" s="105"/>
      <c r="AK143" s="105"/>
      <c r="AL143" s="105"/>
      <c r="AM143" s="105"/>
      <c r="AN143" s="106">
        <f t="shared" si="38"/>
        <v>0</v>
      </c>
      <c r="AO143" s="107">
        <f t="shared" si="39"/>
        <v>89</v>
      </c>
      <c r="AP143" s="108">
        <f t="shared" si="40"/>
        <v>0</v>
      </c>
      <c r="AQ143" s="97">
        <v>241</v>
      </c>
      <c r="AR143" s="109">
        <f t="shared" si="41"/>
        <v>0.36929460580912865</v>
      </c>
    </row>
    <row r="144" spans="1:44" hidden="1" x14ac:dyDescent="0.35">
      <c r="A144" s="31" t="s">
        <v>150</v>
      </c>
      <c r="B144" s="97" t="s">
        <v>2405</v>
      </c>
      <c r="C144" s="97" t="s">
        <v>2273</v>
      </c>
      <c r="D144" s="98">
        <f t="shared" si="29"/>
        <v>60</v>
      </c>
      <c r="E144" s="98">
        <f t="shared" si="30"/>
        <v>0</v>
      </c>
      <c r="F144" s="98">
        <f t="shared" si="31"/>
        <v>60</v>
      </c>
      <c r="G144" s="99">
        <f t="shared" si="28"/>
        <v>60</v>
      </c>
      <c r="H144" s="100">
        <v>60</v>
      </c>
      <c r="I144" s="101">
        <v>0</v>
      </c>
      <c r="J144" s="102">
        <f t="shared" si="32"/>
        <v>0</v>
      </c>
      <c r="K144" s="100">
        <v>0</v>
      </c>
      <c r="L144" s="111">
        <v>0</v>
      </c>
      <c r="M144" s="101">
        <f t="shared" si="33"/>
        <v>0</v>
      </c>
      <c r="N144" s="100">
        <v>0</v>
      </c>
      <c r="O144" s="100">
        <v>0</v>
      </c>
      <c r="P144" s="103">
        <f t="shared" si="34"/>
        <v>0</v>
      </c>
      <c r="Q144" s="105">
        <v>0</v>
      </c>
      <c r="R144" s="105">
        <v>0</v>
      </c>
      <c r="S144" s="105">
        <v>0</v>
      </c>
      <c r="T144" s="105">
        <v>0</v>
      </c>
      <c r="U144" s="105">
        <v>0</v>
      </c>
      <c r="V144" s="105">
        <v>0</v>
      </c>
      <c r="W144" s="106">
        <f t="shared" si="35"/>
        <v>0</v>
      </c>
      <c r="X144" s="105">
        <v>0</v>
      </c>
      <c r="Y144" s="105">
        <v>0</v>
      </c>
      <c r="Z144" s="105">
        <f t="shared" si="36"/>
        <v>0</v>
      </c>
      <c r="AA144" s="104">
        <v>0</v>
      </c>
      <c r="AB144" s="105">
        <v>0</v>
      </c>
      <c r="AC144" s="105">
        <v>0</v>
      </c>
      <c r="AD144" s="105">
        <v>0</v>
      </c>
      <c r="AE144" s="105">
        <v>0</v>
      </c>
      <c r="AF144" s="105">
        <v>0</v>
      </c>
      <c r="AG144" s="106">
        <f t="shared" si="37"/>
        <v>0</v>
      </c>
      <c r="AH144" s="104"/>
      <c r="AI144" s="105"/>
      <c r="AJ144" s="105"/>
      <c r="AK144" s="105"/>
      <c r="AL144" s="105"/>
      <c r="AM144" s="105"/>
      <c r="AN144" s="106">
        <f t="shared" si="38"/>
        <v>0</v>
      </c>
      <c r="AO144" s="107">
        <f t="shared" si="39"/>
        <v>60</v>
      </c>
      <c r="AP144" s="108">
        <f t="shared" si="40"/>
        <v>0</v>
      </c>
      <c r="AQ144" s="97">
        <v>99</v>
      </c>
      <c r="AR144" s="109">
        <f t="shared" si="41"/>
        <v>0.60606060606060608</v>
      </c>
    </row>
    <row r="145" spans="1:44" hidden="1" x14ac:dyDescent="0.35">
      <c r="A145" s="31" t="s">
        <v>151</v>
      </c>
      <c r="B145" s="97" t="s">
        <v>2406</v>
      </c>
      <c r="C145" s="97" t="s">
        <v>2273</v>
      </c>
      <c r="D145" s="98">
        <f t="shared" si="29"/>
        <v>49</v>
      </c>
      <c r="E145" s="98">
        <f t="shared" si="30"/>
        <v>0</v>
      </c>
      <c r="F145" s="98">
        <f t="shared" si="31"/>
        <v>49</v>
      </c>
      <c r="G145" s="99">
        <f t="shared" si="28"/>
        <v>49</v>
      </c>
      <c r="H145" s="100">
        <v>49</v>
      </c>
      <c r="I145" s="101">
        <v>0</v>
      </c>
      <c r="J145" s="102">
        <f t="shared" si="32"/>
        <v>0</v>
      </c>
      <c r="K145" s="100">
        <v>0</v>
      </c>
      <c r="L145" s="111">
        <v>0</v>
      </c>
      <c r="M145" s="101">
        <f t="shared" si="33"/>
        <v>0</v>
      </c>
      <c r="N145" s="100">
        <v>0</v>
      </c>
      <c r="O145" s="100">
        <v>0</v>
      </c>
      <c r="P145" s="103">
        <f t="shared" si="34"/>
        <v>0</v>
      </c>
      <c r="Q145" s="105">
        <v>0</v>
      </c>
      <c r="R145" s="105">
        <v>0</v>
      </c>
      <c r="S145" s="105">
        <v>0</v>
      </c>
      <c r="T145" s="105">
        <v>0</v>
      </c>
      <c r="U145" s="105">
        <v>0</v>
      </c>
      <c r="V145" s="105">
        <v>0</v>
      </c>
      <c r="W145" s="106">
        <f t="shared" si="35"/>
        <v>0</v>
      </c>
      <c r="X145" s="105">
        <v>0</v>
      </c>
      <c r="Y145" s="105">
        <v>0</v>
      </c>
      <c r="Z145" s="105">
        <f t="shared" si="36"/>
        <v>0</v>
      </c>
      <c r="AA145" s="104">
        <v>0</v>
      </c>
      <c r="AB145" s="105">
        <v>0</v>
      </c>
      <c r="AC145" s="105">
        <v>0</v>
      </c>
      <c r="AD145" s="105">
        <v>0</v>
      </c>
      <c r="AE145" s="105">
        <v>0</v>
      </c>
      <c r="AF145" s="105">
        <v>0</v>
      </c>
      <c r="AG145" s="106">
        <f t="shared" si="37"/>
        <v>0</v>
      </c>
      <c r="AH145" s="104"/>
      <c r="AI145" s="105"/>
      <c r="AJ145" s="105"/>
      <c r="AK145" s="105"/>
      <c r="AL145" s="105"/>
      <c r="AM145" s="105"/>
      <c r="AN145" s="106">
        <f t="shared" si="38"/>
        <v>0</v>
      </c>
      <c r="AO145" s="107">
        <f t="shared" si="39"/>
        <v>49</v>
      </c>
      <c r="AP145" s="108">
        <f t="shared" si="40"/>
        <v>0</v>
      </c>
      <c r="AQ145" s="97">
        <v>80</v>
      </c>
      <c r="AR145" s="109">
        <f t="shared" si="41"/>
        <v>0.61250000000000004</v>
      </c>
    </row>
    <row r="146" spans="1:44" hidden="1" x14ac:dyDescent="0.35">
      <c r="A146" s="31" t="s">
        <v>152</v>
      </c>
      <c r="B146" s="97" t="s">
        <v>2407</v>
      </c>
      <c r="C146" s="97" t="s">
        <v>2273</v>
      </c>
      <c r="D146" s="98">
        <f t="shared" si="29"/>
        <v>0</v>
      </c>
      <c r="E146" s="98">
        <f t="shared" si="30"/>
        <v>0</v>
      </c>
      <c r="F146" s="98">
        <f t="shared" si="31"/>
        <v>0</v>
      </c>
      <c r="G146" s="99">
        <f t="shared" si="28"/>
        <v>0</v>
      </c>
      <c r="H146" s="100">
        <v>0</v>
      </c>
      <c r="I146" s="101">
        <v>0</v>
      </c>
      <c r="J146" s="102">
        <f t="shared" si="32"/>
        <v>0</v>
      </c>
      <c r="K146" s="100">
        <v>0</v>
      </c>
      <c r="L146" s="111">
        <v>0</v>
      </c>
      <c r="M146" s="101">
        <f t="shared" si="33"/>
        <v>0</v>
      </c>
      <c r="N146" s="100">
        <v>0</v>
      </c>
      <c r="O146" s="100">
        <v>0</v>
      </c>
      <c r="P146" s="103">
        <f t="shared" si="34"/>
        <v>0</v>
      </c>
      <c r="Q146" s="105">
        <v>0</v>
      </c>
      <c r="R146" s="105">
        <v>0</v>
      </c>
      <c r="S146" s="105">
        <v>0</v>
      </c>
      <c r="T146" s="105">
        <v>0</v>
      </c>
      <c r="U146" s="105">
        <v>0</v>
      </c>
      <c r="V146" s="105">
        <v>0</v>
      </c>
      <c r="W146" s="106">
        <f t="shared" si="35"/>
        <v>0</v>
      </c>
      <c r="X146" s="105">
        <v>0</v>
      </c>
      <c r="Y146" s="105">
        <v>0</v>
      </c>
      <c r="Z146" s="105">
        <f t="shared" si="36"/>
        <v>0</v>
      </c>
      <c r="AA146" s="104">
        <v>0</v>
      </c>
      <c r="AB146" s="105">
        <v>0</v>
      </c>
      <c r="AC146" s="105">
        <v>0</v>
      </c>
      <c r="AD146" s="105">
        <v>0</v>
      </c>
      <c r="AE146" s="105">
        <v>0</v>
      </c>
      <c r="AF146" s="105">
        <v>0</v>
      </c>
      <c r="AG146" s="106">
        <f t="shared" si="37"/>
        <v>0</v>
      </c>
      <c r="AH146" s="104"/>
      <c r="AI146" s="105"/>
      <c r="AJ146" s="105"/>
      <c r="AK146" s="105"/>
      <c r="AL146" s="105"/>
      <c r="AM146" s="105"/>
      <c r="AN146" s="106">
        <f t="shared" si="38"/>
        <v>0</v>
      </c>
      <c r="AO146" s="107">
        <f t="shared" si="39"/>
        <v>0</v>
      </c>
      <c r="AP146" s="108">
        <f t="shared" si="40"/>
        <v>0</v>
      </c>
      <c r="AQ146" s="97">
        <v>124</v>
      </c>
      <c r="AR146" s="109">
        <f t="shared" si="41"/>
        <v>0</v>
      </c>
    </row>
    <row r="147" spans="1:44" hidden="1" x14ac:dyDescent="0.35">
      <c r="A147" s="31" t="s">
        <v>153</v>
      </c>
      <c r="B147" s="97" t="s">
        <v>2408</v>
      </c>
      <c r="C147" s="97" t="s">
        <v>2273</v>
      </c>
      <c r="D147" s="98">
        <f t="shared" si="29"/>
        <v>52</v>
      </c>
      <c r="E147" s="98">
        <f t="shared" si="30"/>
        <v>0</v>
      </c>
      <c r="F147" s="98">
        <f t="shared" si="31"/>
        <v>52</v>
      </c>
      <c r="G147" s="99">
        <f t="shared" si="28"/>
        <v>52</v>
      </c>
      <c r="H147" s="100">
        <v>52</v>
      </c>
      <c r="I147" s="101">
        <v>0</v>
      </c>
      <c r="J147" s="102">
        <f t="shared" si="32"/>
        <v>0</v>
      </c>
      <c r="K147" s="100">
        <v>0</v>
      </c>
      <c r="L147" s="111">
        <v>0</v>
      </c>
      <c r="M147" s="101">
        <f t="shared" si="33"/>
        <v>0</v>
      </c>
      <c r="N147" s="100">
        <v>0</v>
      </c>
      <c r="O147" s="100">
        <v>0</v>
      </c>
      <c r="P147" s="103">
        <f t="shared" si="34"/>
        <v>0</v>
      </c>
      <c r="Q147" s="105">
        <v>0</v>
      </c>
      <c r="R147" s="105">
        <v>0</v>
      </c>
      <c r="S147" s="105">
        <v>0</v>
      </c>
      <c r="T147" s="105">
        <v>0</v>
      </c>
      <c r="U147" s="105">
        <v>0</v>
      </c>
      <c r="V147" s="105">
        <v>0</v>
      </c>
      <c r="W147" s="106">
        <f t="shared" si="35"/>
        <v>0</v>
      </c>
      <c r="X147" s="105">
        <v>0</v>
      </c>
      <c r="Y147" s="105">
        <v>0</v>
      </c>
      <c r="Z147" s="105">
        <f t="shared" si="36"/>
        <v>0</v>
      </c>
      <c r="AA147" s="104">
        <v>0</v>
      </c>
      <c r="AB147" s="105">
        <v>0</v>
      </c>
      <c r="AC147" s="105">
        <v>0</v>
      </c>
      <c r="AD147" s="105">
        <v>0</v>
      </c>
      <c r="AE147" s="105">
        <v>0</v>
      </c>
      <c r="AF147" s="105">
        <v>0</v>
      </c>
      <c r="AG147" s="106">
        <f t="shared" si="37"/>
        <v>0</v>
      </c>
      <c r="AH147" s="104"/>
      <c r="AI147" s="105"/>
      <c r="AJ147" s="105"/>
      <c r="AK147" s="105"/>
      <c r="AL147" s="105"/>
      <c r="AM147" s="105"/>
      <c r="AN147" s="106">
        <f t="shared" si="38"/>
        <v>0</v>
      </c>
      <c r="AO147" s="107">
        <f t="shared" si="39"/>
        <v>52</v>
      </c>
      <c r="AP147" s="108">
        <f t="shared" si="40"/>
        <v>0</v>
      </c>
      <c r="AQ147" s="97">
        <v>123</v>
      </c>
      <c r="AR147" s="109">
        <f t="shared" si="41"/>
        <v>0.42276422764227645</v>
      </c>
    </row>
    <row r="148" spans="1:44" hidden="1" x14ac:dyDescent="0.35">
      <c r="A148" s="31" t="s">
        <v>154</v>
      </c>
      <c r="B148" s="97" t="s">
        <v>2409</v>
      </c>
      <c r="C148" s="97" t="s">
        <v>2273</v>
      </c>
      <c r="D148" s="98">
        <f t="shared" si="29"/>
        <v>43</v>
      </c>
      <c r="E148" s="98">
        <f t="shared" si="30"/>
        <v>0</v>
      </c>
      <c r="F148" s="98">
        <f t="shared" si="31"/>
        <v>43</v>
      </c>
      <c r="G148" s="99">
        <f t="shared" si="28"/>
        <v>43</v>
      </c>
      <c r="H148" s="100">
        <v>43</v>
      </c>
      <c r="I148" s="101">
        <v>0</v>
      </c>
      <c r="J148" s="102">
        <f t="shared" si="32"/>
        <v>0</v>
      </c>
      <c r="K148" s="100">
        <v>0</v>
      </c>
      <c r="L148" s="111">
        <v>0</v>
      </c>
      <c r="M148" s="101">
        <f t="shared" si="33"/>
        <v>0</v>
      </c>
      <c r="N148" s="100">
        <v>0</v>
      </c>
      <c r="O148" s="100">
        <v>0</v>
      </c>
      <c r="P148" s="103">
        <f t="shared" si="34"/>
        <v>0</v>
      </c>
      <c r="Q148" s="105">
        <v>0</v>
      </c>
      <c r="R148" s="105">
        <v>0</v>
      </c>
      <c r="S148" s="105">
        <v>0</v>
      </c>
      <c r="T148" s="105">
        <v>0</v>
      </c>
      <c r="U148" s="105">
        <v>0</v>
      </c>
      <c r="V148" s="105">
        <v>0</v>
      </c>
      <c r="W148" s="106">
        <f t="shared" si="35"/>
        <v>0</v>
      </c>
      <c r="X148" s="105">
        <v>0</v>
      </c>
      <c r="Y148" s="105">
        <v>0</v>
      </c>
      <c r="Z148" s="105">
        <f t="shared" si="36"/>
        <v>0</v>
      </c>
      <c r="AA148" s="104">
        <v>0</v>
      </c>
      <c r="AB148" s="105">
        <v>0</v>
      </c>
      <c r="AC148" s="105">
        <v>0</v>
      </c>
      <c r="AD148" s="105">
        <v>0</v>
      </c>
      <c r="AE148" s="105">
        <v>0</v>
      </c>
      <c r="AF148" s="105">
        <v>0</v>
      </c>
      <c r="AG148" s="106">
        <f t="shared" si="37"/>
        <v>0</v>
      </c>
      <c r="AH148" s="104"/>
      <c r="AI148" s="105"/>
      <c r="AJ148" s="105"/>
      <c r="AK148" s="105"/>
      <c r="AL148" s="105"/>
      <c r="AM148" s="105"/>
      <c r="AN148" s="106">
        <f t="shared" si="38"/>
        <v>0</v>
      </c>
      <c r="AO148" s="107">
        <f t="shared" si="39"/>
        <v>43</v>
      </c>
      <c r="AP148" s="108">
        <f t="shared" si="40"/>
        <v>0</v>
      </c>
      <c r="AQ148" s="97">
        <v>150</v>
      </c>
      <c r="AR148" s="109">
        <f t="shared" si="41"/>
        <v>0.28666666666666668</v>
      </c>
    </row>
    <row r="149" spans="1:44" hidden="1" x14ac:dyDescent="0.35">
      <c r="A149" s="31" t="s">
        <v>155</v>
      </c>
      <c r="B149" s="97" t="s">
        <v>2410</v>
      </c>
      <c r="C149" s="97" t="s">
        <v>2273</v>
      </c>
      <c r="D149" s="98">
        <f t="shared" si="29"/>
        <v>131</v>
      </c>
      <c r="E149" s="98">
        <f t="shared" si="30"/>
        <v>18</v>
      </c>
      <c r="F149" s="98">
        <f t="shared" si="31"/>
        <v>113</v>
      </c>
      <c r="G149" s="99">
        <f t="shared" si="28"/>
        <v>131</v>
      </c>
      <c r="H149" s="100">
        <v>113</v>
      </c>
      <c r="I149" s="101">
        <v>18</v>
      </c>
      <c r="J149" s="102">
        <f t="shared" si="32"/>
        <v>0</v>
      </c>
      <c r="K149" s="100">
        <v>0</v>
      </c>
      <c r="L149" s="111">
        <v>0</v>
      </c>
      <c r="M149" s="101">
        <f t="shared" si="33"/>
        <v>0</v>
      </c>
      <c r="N149" s="100">
        <v>0</v>
      </c>
      <c r="O149" s="100">
        <v>0</v>
      </c>
      <c r="P149" s="103">
        <f t="shared" si="34"/>
        <v>0</v>
      </c>
      <c r="Q149" s="105">
        <v>0</v>
      </c>
      <c r="R149" s="105">
        <v>0</v>
      </c>
      <c r="S149" s="105">
        <v>0</v>
      </c>
      <c r="T149" s="105">
        <v>0</v>
      </c>
      <c r="U149" s="105">
        <v>0</v>
      </c>
      <c r="V149" s="105">
        <v>0</v>
      </c>
      <c r="W149" s="106">
        <f t="shared" si="35"/>
        <v>0</v>
      </c>
      <c r="X149" s="105">
        <v>0</v>
      </c>
      <c r="Y149" s="105">
        <v>0</v>
      </c>
      <c r="Z149" s="105">
        <f t="shared" si="36"/>
        <v>0</v>
      </c>
      <c r="AA149" s="104">
        <v>0</v>
      </c>
      <c r="AB149" s="105">
        <v>0</v>
      </c>
      <c r="AC149" s="105">
        <v>0</v>
      </c>
      <c r="AD149" s="105">
        <v>0</v>
      </c>
      <c r="AE149" s="105">
        <v>0</v>
      </c>
      <c r="AF149" s="105">
        <v>0</v>
      </c>
      <c r="AG149" s="106">
        <f t="shared" si="37"/>
        <v>0</v>
      </c>
      <c r="AH149" s="104"/>
      <c r="AI149" s="105"/>
      <c r="AJ149" s="105"/>
      <c r="AK149" s="105"/>
      <c r="AL149" s="105"/>
      <c r="AM149" s="105"/>
      <c r="AN149" s="106">
        <f t="shared" si="38"/>
        <v>0</v>
      </c>
      <c r="AO149" s="107">
        <f t="shared" si="39"/>
        <v>113</v>
      </c>
      <c r="AP149" s="108">
        <f t="shared" si="40"/>
        <v>18</v>
      </c>
      <c r="AQ149" s="97">
        <v>209</v>
      </c>
      <c r="AR149" s="109">
        <f t="shared" si="41"/>
        <v>0.62679425837320579</v>
      </c>
    </row>
    <row r="150" spans="1:44" hidden="1" x14ac:dyDescent="0.35">
      <c r="A150" s="31" t="s">
        <v>156</v>
      </c>
      <c r="B150" s="97" t="s">
        <v>2411</v>
      </c>
      <c r="C150" s="97" t="s">
        <v>2273</v>
      </c>
      <c r="D150" s="98">
        <f t="shared" si="29"/>
        <v>136</v>
      </c>
      <c r="E150" s="98">
        <f t="shared" si="30"/>
        <v>28</v>
      </c>
      <c r="F150" s="98">
        <f t="shared" si="31"/>
        <v>108</v>
      </c>
      <c r="G150" s="99">
        <f t="shared" si="28"/>
        <v>136</v>
      </c>
      <c r="H150" s="100">
        <v>108</v>
      </c>
      <c r="I150" s="101">
        <v>28</v>
      </c>
      <c r="J150" s="102">
        <f t="shared" si="32"/>
        <v>0</v>
      </c>
      <c r="K150" s="100">
        <v>0</v>
      </c>
      <c r="L150" s="111">
        <v>0</v>
      </c>
      <c r="M150" s="101">
        <f t="shared" si="33"/>
        <v>0</v>
      </c>
      <c r="N150" s="100">
        <v>0</v>
      </c>
      <c r="O150" s="100">
        <v>0</v>
      </c>
      <c r="P150" s="103">
        <f t="shared" si="34"/>
        <v>0</v>
      </c>
      <c r="Q150" s="105">
        <v>0</v>
      </c>
      <c r="R150" s="105">
        <v>0</v>
      </c>
      <c r="S150" s="105">
        <v>0</v>
      </c>
      <c r="T150" s="105">
        <v>0</v>
      </c>
      <c r="U150" s="105">
        <v>0</v>
      </c>
      <c r="V150" s="105">
        <v>0</v>
      </c>
      <c r="W150" s="106">
        <f t="shared" si="35"/>
        <v>0</v>
      </c>
      <c r="X150" s="105">
        <v>0</v>
      </c>
      <c r="Y150" s="105">
        <v>0</v>
      </c>
      <c r="Z150" s="105">
        <f t="shared" si="36"/>
        <v>0</v>
      </c>
      <c r="AA150" s="104">
        <v>0</v>
      </c>
      <c r="AB150" s="105">
        <v>0</v>
      </c>
      <c r="AC150" s="105">
        <v>0</v>
      </c>
      <c r="AD150" s="105">
        <v>0</v>
      </c>
      <c r="AE150" s="105">
        <v>0</v>
      </c>
      <c r="AF150" s="105">
        <v>0</v>
      </c>
      <c r="AG150" s="106">
        <f t="shared" si="37"/>
        <v>0</v>
      </c>
      <c r="AH150" s="104"/>
      <c r="AI150" s="105"/>
      <c r="AJ150" s="105"/>
      <c r="AK150" s="105"/>
      <c r="AL150" s="105"/>
      <c r="AM150" s="105"/>
      <c r="AN150" s="106">
        <f t="shared" si="38"/>
        <v>0</v>
      </c>
      <c r="AO150" s="107">
        <f t="shared" si="39"/>
        <v>108</v>
      </c>
      <c r="AP150" s="108">
        <f t="shared" si="40"/>
        <v>28</v>
      </c>
      <c r="AQ150" s="97">
        <v>300</v>
      </c>
      <c r="AR150" s="109">
        <f t="shared" si="41"/>
        <v>0.45333333333333331</v>
      </c>
    </row>
    <row r="151" spans="1:44" hidden="1" x14ac:dyDescent="0.35">
      <c r="A151" s="31" t="s">
        <v>157</v>
      </c>
      <c r="B151" s="97" t="s">
        <v>2412</v>
      </c>
      <c r="C151" s="97" t="s">
        <v>2273</v>
      </c>
      <c r="D151" s="98">
        <f t="shared" si="29"/>
        <v>36</v>
      </c>
      <c r="E151" s="98">
        <f t="shared" si="30"/>
        <v>35</v>
      </c>
      <c r="F151" s="98">
        <f t="shared" si="31"/>
        <v>1</v>
      </c>
      <c r="G151" s="99">
        <f t="shared" si="28"/>
        <v>36</v>
      </c>
      <c r="H151" s="100">
        <v>1</v>
      </c>
      <c r="I151" s="101">
        <v>35</v>
      </c>
      <c r="J151" s="102">
        <f t="shared" si="32"/>
        <v>0</v>
      </c>
      <c r="K151" s="100">
        <v>0</v>
      </c>
      <c r="L151" s="111">
        <v>0</v>
      </c>
      <c r="M151" s="101">
        <f t="shared" si="33"/>
        <v>0</v>
      </c>
      <c r="N151" s="100">
        <v>0</v>
      </c>
      <c r="O151" s="100">
        <v>0</v>
      </c>
      <c r="P151" s="103">
        <f t="shared" si="34"/>
        <v>0</v>
      </c>
      <c r="Q151" s="105">
        <v>0</v>
      </c>
      <c r="R151" s="105">
        <v>0</v>
      </c>
      <c r="S151" s="105">
        <v>0</v>
      </c>
      <c r="T151" s="105">
        <v>0</v>
      </c>
      <c r="U151" s="105">
        <v>0</v>
      </c>
      <c r="V151" s="105">
        <v>0</v>
      </c>
      <c r="W151" s="106">
        <f t="shared" si="35"/>
        <v>0</v>
      </c>
      <c r="X151" s="105">
        <v>0</v>
      </c>
      <c r="Y151" s="105">
        <v>0</v>
      </c>
      <c r="Z151" s="105">
        <f t="shared" si="36"/>
        <v>0</v>
      </c>
      <c r="AA151" s="104">
        <v>0</v>
      </c>
      <c r="AB151" s="105">
        <v>0</v>
      </c>
      <c r="AC151" s="105">
        <v>0</v>
      </c>
      <c r="AD151" s="105">
        <v>0</v>
      </c>
      <c r="AE151" s="105">
        <v>0</v>
      </c>
      <c r="AF151" s="105">
        <v>0</v>
      </c>
      <c r="AG151" s="106">
        <f t="shared" si="37"/>
        <v>0</v>
      </c>
      <c r="AH151" s="104"/>
      <c r="AI151" s="105"/>
      <c r="AJ151" s="105"/>
      <c r="AK151" s="105"/>
      <c r="AL151" s="105"/>
      <c r="AM151" s="105"/>
      <c r="AN151" s="106">
        <f t="shared" si="38"/>
        <v>0</v>
      </c>
      <c r="AO151" s="107">
        <f t="shared" si="39"/>
        <v>1</v>
      </c>
      <c r="AP151" s="108">
        <f t="shared" si="40"/>
        <v>35</v>
      </c>
      <c r="AQ151" s="97">
        <v>47</v>
      </c>
      <c r="AR151" s="109">
        <f t="shared" si="41"/>
        <v>0.76595744680851063</v>
      </c>
    </row>
    <row r="152" spans="1:44" hidden="1" x14ac:dyDescent="0.35">
      <c r="A152" s="31" t="s">
        <v>158</v>
      </c>
      <c r="B152" s="97" t="s">
        <v>2413</v>
      </c>
      <c r="C152" s="97" t="s">
        <v>2273</v>
      </c>
      <c r="D152" s="98">
        <f t="shared" si="29"/>
        <v>193</v>
      </c>
      <c r="E152" s="98">
        <f t="shared" si="30"/>
        <v>193</v>
      </c>
      <c r="F152" s="98">
        <f t="shared" si="31"/>
        <v>0</v>
      </c>
      <c r="G152" s="99">
        <f t="shared" si="28"/>
        <v>142</v>
      </c>
      <c r="H152" s="100">
        <v>0</v>
      </c>
      <c r="I152" s="101">
        <v>142</v>
      </c>
      <c r="J152" s="102">
        <f t="shared" si="32"/>
        <v>0</v>
      </c>
      <c r="K152" s="100">
        <v>0</v>
      </c>
      <c r="L152" s="111">
        <v>0</v>
      </c>
      <c r="M152" s="101">
        <f t="shared" si="33"/>
        <v>0</v>
      </c>
      <c r="N152" s="100">
        <v>0</v>
      </c>
      <c r="O152" s="100">
        <v>0</v>
      </c>
      <c r="P152" s="103">
        <f t="shared" si="34"/>
        <v>0</v>
      </c>
      <c r="Q152" s="105">
        <v>0</v>
      </c>
      <c r="R152" s="105">
        <v>0</v>
      </c>
      <c r="S152" s="105">
        <v>0</v>
      </c>
      <c r="T152" s="105">
        <v>0</v>
      </c>
      <c r="U152" s="105">
        <v>0</v>
      </c>
      <c r="V152" s="105">
        <v>0</v>
      </c>
      <c r="W152" s="106">
        <f t="shared" si="35"/>
        <v>0</v>
      </c>
      <c r="X152" s="110">
        <v>51</v>
      </c>
      <c r="Y152" s="105">
        <v>0</v>
      </c>
      <c r="Z152" s="105">
        <f t="shared" si="36"/>
        <v>51</v>
      </c>
      <c r="AA152" s="104">
        <v>0</v>
      </c>
      <c r="AB152" s="105">
        <v>0</v>
      </c>
      <c r="AC152" s="105">
        <v>0</v>
      </c>
      <c r="AD152" s="105">
        <v>0</v>
      </c>
      <c r="AE152" s="105">
        <v>0</v>
      </c>
      <c r="AF152" s="105">
        <v>0</v>
      </c>
      <c r="AG152" s="106">
        <f t="shared" si="37"/>
        <v>0</v>
      </c>
      <c r="AH152" s="104"/>
      <c r="AI152" s="105"/>
      <c r="AJ152" s="105"/>
      <c r="AK152" s="105"/>
      <c r="AL152" s="105"/>
      <c r="AM152" s="105"/>
      <c r="AN152" s="106">
        <f t="shared" si="38"/>
        <v>0</v>
      </c>
      <c r="AO152" s="107">
        <f t="shared" si="39"/>
        <v>0</v>
      </c>
      <c r="AP152" s="108">
        <f t="shared" si="40"/>
        <v>142</v>
      </c>
      <c r="AQ152" s="97">
        <v>190</v>
      </c>
      <c r="AR152" s="109">
        <f t="shared" si="41"/>
        <v>0.74736842105263157</v>
      </c>
    </row>
    <row r="153" spans="1:44" hidden="1" x14ac:dyDescent="0.35">
      <c r="A153" s="31" t="s">
        <v>159</v>
      </c>
      <c r="B153" s="97" t="s">
        <v>2414</v>
      </c>
      <c r="C153" s="97" t="s">
        <v>2273</v>
      </c>
      <c r="D153" s="98">
        <f t="shared" si="29"/>
        <v>144</v>
      </c>
      <c r="E153" s="98">
        <f t="shared" si="30"/>
        <v>0</v>
      </c>
      <c r="F153" s="98">
        <f t="shared" si="31"/>
        <v>144</v>
      </c>
      <c r="G153" s="99">
        <f t="shared" si="28"/>
        <v>144</v>
      </c>
      <c r="H153" s="100">
        <v>144</v>
      </c>
      <c r="I153" s="101">
        <v>0</v>
      </c>
      <c r="J153" s="102">
        <f t="shared" si="32"/>
        <v>0</v>
      </c>
      <c r="K153" s="100">
        <v>0</v>
      </c>
      <c r="L153" s="111">
        <v>0</v>
      </c>
      <c r="M153" s="101">
        <f t="shared" si="33"/>
        <v>0</v>
      </c>
      <c r="N153" s="100">
        <v>0</v>
      </c>
      <c r="O153" s="100">
        <v>0</v>
      </c>
      <c r="P153" s="103">
        <f t="shared" si="34"/>
        <v>0</v>
      </c>
      <c r="Q153" s="105">
        <v>0</v>
      </c>
      <c r="R153" s="105">
        <v>0</v>
      </c>
      <c r="S153" s="105">
        <v>0</v>
      </c>
      <c r="T153" s="105">
        <v>0</v>
      </c>
      <c r="U153" s="105">
        <v>0</v>
      </c>
      <c r="V153" s="105">
        <v>0</v>
      </c>
      <c r="W153" s="106">
        <f t="shared" si="35"/>
        <v>0</v>
      </c>
      <c r="X153" s="105">
        <v>0</v>
      </c>
      <c r="Y153" s="105">
        <v>0</v>
      </c>
      <c r="Z153" s="105">
        <f t="shared" si="36"/>
        <v>0</v>
      </c>
      <c r="AA153" s="104">
        <v>0</v>
      </c>
      <c r="AB153" s="105">
        <v>0</v>
      </c>
      <c r="AC153" s="105">
        <v>0</v>
      </c>
      <c r="AD153" s="105">
        <v>0</v>
      </c>
      <c r="AE153" s="105">
        <v>0</v>
      </c>
      <c r="AF153" s="105">
        <v>0</v>
      </c>
      <c r="AG153" s="106">
        <f t="shared" si="37"/>
        <v>0</v>
      </c>
      <c r="AH153" s="104"/>
      <c r="AI153" s="105"/>
      <c r="AJ153" s="105"/>
      <c r="AK153" s="105"/>
      <c r="AL153" s="105"/>
      <c r="AM153" s="105"/>
      <c r="AN153" s="106">
        <f t="shared" si="38"/>
        <v>0</v>
      </c>
      <c r="AO153" s="107">
        <f t="shared" si="39"/>
        <v>144</v>
      </c>
      <c r="AP153" s="108">
        <f t="shared" si="40"/>
        <v>0</v>
      </c>
      <c r="AQ153" s="97">
        <v>404</v>
      </c>
      <c r="AR153" s="109">
        <f t="shared" si="41"/>
        <v>0.35643564356435642</v>
      </c>
    </row>
    <row r="154" spans="1:44" hidden="1" x14ac:dyDescent="0.35">
      <c r="A154" s="31" t="s">
        <v>160</v>
      </c>
      <c r="B154" s="97" t="s">
        <v>2415</v>
      </c>
      <c r="C154" s="97" t="s">
        <v>2273</v>
      </c>
      <c r="D154" s="98">
        <f t="shared" si="29"/>
        <v>57</v>
      </c>
      <c r="E154" s="98">
        <f t="shared" si="30"/>
        <v>0</v>
      </c>
      <c r="F154" s="98">
        <f t="shared" si="31"/>
        <v>57</v>
      </c>
      <c r="G154" s="99">
        <f t="shared" si="28"/>
        <v>57</v>
      </c>
      <c r="H154" s="100">
        <v>57</v>
      </c>
      <c r="I154" s="101">
        <v>0</v>
      </c>
      <c r="J154" s="102">
        <f t="shared" si="32"/>
        <v>0</v>
      </c>
      <c r="K154" s="100">
        <v>0</v>
      </c>
      <c r="L154" s="111">
        <v>0</v>
      </c>
      <c r="M154" s="101">
        <f t="shared" si="33"/>
        <v>0</v>
      </c>
      <c r="N154" s="100">
        <v>0</v>
      </c>
      <c r="O154" s="100">
        <v>0</v>
      </c>
      <c r="P154" s="103">
        <f t="shared" si="34"/>
        <v>0</v>
      </c>
      <c r="Q154" s="105">
        <v>0</v>
      </c>
      <c r="R154" s="105">
        <v>0</v>
      </c>
      <c r="S154" s="105">
        <v>0</v>
      </c>
      <c r="T154" s="105">
        <v>0</v>
      </c>
      <c r="U154" s="105">
        <v>0</v>
      </c>
      <c r="V154" s="105">
        <v>0</v>
      </c>
      <c r="W154" s="106">
        <f t="shared" si="35"/>
        <v>0</v>
      </c>
      <c r="X154" s="105">
        <v>0</v>
      </c>
      <c r="Y154" s="105">
        <v>0</v>
      </c>
      <c r="Z154" s="105">
        <f t="shared" si="36"/>
        <v>0</v>
      </c>
      <c r="AA154" s="104">
        <v>0</v>
      </c>
      <c r="AB154" s="105">
        <v>0</v>
      </c>
      <c r="AC154" s="105">
        <v>0</v>
      </c>
      <c r="AD154" s="105">
        <v>0</v>
      </c>
      <c r="AE154" s="105">
        <v>0</v>
      </c>
      <c r="AF154" s="105">
        <v>0</v>
      </c>
      <c r="AG154" s="106">
        <f t="shared" si="37"/>
        <v>0</v>
      </c>
      <c r="AH154" s="104"/>
      <c r="AI154" s="105"/>
      <c r="AJ154" s="105"/>
      <c r="AK154" s="105"/>
      <c r="AL154" s="105"/>
      <c r="AM154" s="105"/>
      <c r="AN154" s="106">
        <f t="shared" si="38"/>
        <v>0</v>
      </c>
      <c r="AO154" s="107">
        <f t="shared" si="39"/>
        <v>57</v>
      </c>
      <c r="AP154" s="108">
        <f t="shared" si="40"/>
        <v>0</v>
      </c>
      <c r="AQ154" s="97">
        <v>67</v>
      </c>
      <c r="AR154" s="109">
        <f t="shared" si="41"/>
        <v>0.85074626865671643</v>
      </c>
    </row>
    <row r="155" spans="1:44" hidden="1" x14ac:dyDescent="0.35">
      <c r="A155" s="31" t="s">
        <v>161</v>
      </c>
      <c r="B155" s="97" t="s">
        <v>2416</v>
      </c>
      <c r="C155" s="97" t="s">
        <v>2273</v>
      </c>
      <c r="D155" s="98">
        <f t="shared" si="29"/>
        <v>35</v>
      </c>
      <c r="E155" s="98">
        <f t="shared" si="30"/>
        <v>0</v>
      </c>
      <c r="F155" s="98">
        <f t="shared" si="31"/>
        <v>35</v>
      </c>
      <c r="G155" s="99">
        <f t="shared" si="28"/>
        <v>35</v>
      </c>
      <c r="H155" s="100">
        <v>35</v>
      </c>
      <c r="I155" s="101">
        <v>0</v>
      </c>
      <c r="J155" s="102">
        <f t="shared" si="32"/>
        <v>0</v>
      </c>
      <c r="K155" s="100">
        <v>0</v>
      </c>
      <c r="L155" s="111">
        <v>0</v>
      </c>
      <c r="M155" s="101">
        <f t="shared" si="33"/>
        <v>0</v>
      </c>
      <c r="N155" s="100">
        <v>0</v>
      </c>
      <c r="O155" s="100">
        <v>0</v>
      </c>
      <c r="P155" s="103">
        <f t="shared" si="34"/>
        <v>0</v>
      </c>
      <c r="Q155" s="105">
        <v>0</v>
      </c>
      <c r="R155" s="105">
        <v>0</v>
      </c>
      <c r="S155" s="105">
        <v>0</v>
      </c>
      <c r="T155" s="105">
        <v>0</v>
      </c>
      <c r="U155" s="105">
        <v>0</v>
      </c>
      <c r="V155" s="105">
        <v>0</v>
      </c>
      <c r="W155" s="106">
        <f t="shared" si="35"/>
        <v>0</v>
      </c>
      <c r="X155" s="105">
        <v>0</v>
      </c>
      <c r="Y155" s="105">
        <v>0</v>
      </c>
      <c r="Z155" s="105">
        <f t="shared" si="36"/>
        <v>0</v>
      </c>
      <c r="AA155" s="104">
        <v>0</v>
      </c>
      <c r="AB155" s="105">
        <v>0</v>
      </c>
      <c r="AC155" s="105">
        <v>0</v>
      </c>
      <c r="AD155" s="105">
        <v>0</v>
      </c>
      <c r="AE155" s="105">
        <v>0</v>
      </c>
      <c r="AF155" s="105">
        <v>0</v>
      </c>
      <c r="AG155" s="106">
        <f t="shared" si="37"/>
        <v>0</v>
      </c>
      <c r="AH155" s="104"/>
      <c r="AI155" s="105"/>
      <c r="AJ155" s="105"/>
      <c r="AK155" s="105"/>
      <c r="AL155" s="105"/>
      <c r="AM155" s="105"/>
      <c r="AN155" s="106">
        <f t="shared" si="38"/>
        <v>0</v>
      </c>
      <c r="AO155" s="107">
        <f t="shared" si="39"/>
        <v>35</v>
      </c>
      <c r="AP155" s="108">
        <f t="shared" si="40"/>
        <v>0</v>
      </c>
      <c r="AQ155" s="97">
        <v>39</v>
      </c>
      <c r="AR155" s="109">
        <f t="shared" si="41"/>
        <v>0.89743589743589747</v>
      </c>
    </row>
    <row r="156" spans="1:44" hidden="1" x14ac:dyDescent="0.35">
      <c r="A156" s="31" t="s">
        <v>162</v>
      </c>
      <c r="B156" s="97" t="s">
        <v>2417</v>
      </c>
      <c r="C156" s="97" t="s">
        <v>2273</v>
      </c>
      <c r="D156" s="98">
        <f t="shared" si="29"/>
        <v>100</v>
      </c>
      <c r="E156" s="98">
        <f t="shared" si="30"/>
        <v>0</v>
      </c>
      <c r="F156" s="98">
        <f t="shared" si="31"/>
        <v>100</v>
      </c>
      <c r="G156" s="99">
        <f t="shared" si="28"/>
        <v>100</v>
      </c>
      <c r="H156" s="100">
        <v>100</v>
      </c>
      <c r="I156" s="101">
        <v>0</v>
      </c>
      <c r="J156" s="102">
        <f t="shared" si="32"/>
        <v>0</v>
      </c>
      <c r="K156" s="100">
        <v>0</v>
      </c>
      <c r="L156" s="111">
        <v>0</v>
      </c>
      <c r="M156" s="101">
        <f t="shared" si="33"/>
        <v>0</v>
      </c>
      <c r="N156" s="100">
        <v>0</v>
      </c>
      <c r="O156" s="100">
        <v>0</v>
      </c>
      <c r="P156" s="103">
        <f t="shared" si="34"/>
        <v>0</v>
      </c>
      <c r="Q156" s="105">
        <v>0</v>
      </c>
      <c r="R156" s="105">
        <v>0</v>
      </c>
      <c r="S156" s="105">
        <v>0</v>
      </c>
      <c r="T156" s="105">
        <v>0</v>
      </c>
      <c r="U156" s="105">
        <v>0</v>
      </c>
      <c r="V156" s="105">
        <v>0</v>
      </c>
      <c r="W156" s="106">
        <f t="shared" si="35"/>
        <v>0</v>
      </c>
      <c r="X156" s="105">
        <v>0</v>
      </c>
      <c r="Y156" s="105">
        <v>0</v>
      </c>
      <c r="Z156" s="105">
        <f t="shared" si="36"/>
        <v>0</v>
      </c>
      <c r="AA156" s="104">
        <v>0</v>
      </c>
      <c r="AB156" s="105">
        <v>0</v>
      </c>
      <c r="AC156" s="105">
        <v>0</v>
      </c>
      <c r="AD156" s="105">
        <v>0</v>
      </c>
      <c r="AE156" s="105">
        <v>0</v>
      </c>
      <c r="AF156" s="105">
        <v>0</v>
      </c>
      <c r="AG156" s="106">
        <f t="shared" si="37"/>
        <v>0</v>
      </c>
      <c r="AH156" s="104"/>
      <c r="AI156" s="105"/>
      <c r="AJ156" s="105"/>
      <c r="AK156" s="105"/>
      <c r="AL156" s="105"/>
      <c r="AM156" s="105"/>
      <c r="AN156" s="106">
        <f t="shared" si="38"/>
        <v>0</v>
      </c>
      <c r="AO156" s="107">
        <f t="shared" si="39"/>
        <v>100</v>
      </c>
      <c r="AP156" s="108">
        <f t="shared" si="40"/>
        <v>0</v>
      </c>
      <c r="AQ156" s="97">
        <v>307</v>
      </c>
      <c r="AR156" s="109">
        <f t="shared" si="41"/>
        <v>0.32573289902280128</v>
      </c>
    </row>
    <row r="157" spans="1:44" hidden="1" x14ac:dyDescent="0.35">
      <c r="A157" s="31" t="s">
        <v>163</v>
      </c>
      <c r="B157" s="97" t="s">
        <v>2418</v>
      </c>
      <c r="C157" s="97" t="s">
        <v>2273</v>
      </c>
      <c r="D157" s="98">
        <f t="shared" si="29"/>
        <v>80</v>
      </c>
      <c r="E157" s="98">
        <f t="shared" si="30"/>
        <v>0</v>
      </c>
      <c r="F157" s="98">
        <f t="shared" si="31"/>
        <v>80</v>
      </c>
      <c r="G157" s="99">
        <f t="shared" si="28"/>
        <v>80</v>
      </c>
      <c r="H157" s="100">
        <v>80</v>
      </c>
      <c r="I157" s="101">
        <v>0</v>
      </c>
      <c r="J157" s="102">
        <f t="shared" si="32"/>
        <v>0</v>
      </c>
      <c r="K157" s="100">
        <v>0</v>
      </c>
      <c r="L157" s="111">
        <v>0</v>
      </c>
      <c r="M157" s="101">
        <f t="shared" si="33"/>
        <v>0</v>
      </c>
      <c r="N157" s="100">
        <v>0</v>
      </c>
      <c r="O157" s="100">
        <v>0</v>
      </c>
      <c r="P157" s="103">
        <f t="shared" si="34"/>
        <v>0</v>
      </c>
      <c r="Q157" s="105">
        <v>0</v>
      </c>
      <c r="R157" s="105">
        <v>0</v>
      </c>
      <c r="S157" s="105">
        <v>0</v>
      </c>
      <c r="T157" s="105">
        <v>0</v>
      </c>
      <c r="U157" s="105">
        <v>0</v>
      </c>
      <c r="V157" s="105">
        <v>0</v>
      </c>
      <c r="W157" s="106">
        <f t="shared" si="35"/>
        <v>0</v>
      </c>
      <c r="X157" s="105">
        <v>0</v>
      </c>
      <c r="Y157" s="105">
        <v>0</v>
      </c>
      <c r="Z157" s="105">
        <f t="shared" si="36"/>
        <v>0</v>
      </c>
      <c r="AA157" s="104">
        <v>0</v>
      </c>
      <c r="AB157" s="105">
        <v>0</v>
      </c>
      <c r="AC157" s="105">
        <v>0</v>
      </c>
      <c r="AD157" s="105">
        <v>0</v>
      </c>
      <c r="AE157" s="105">
        <v>0</v>
      </c>
      <c r="AF157" s="105">
        <v>0</v>
      </c>
      <c r="AG157" s="106">
        <f t="shared" si="37"/>
        <v>0</v>
      </c>
      <c r="AH157" s="104"/>
      <c r="AI157" s="105"/>
      <c r="AJ157" s="105"/>
      <c r="AK157" s="105"/>
      <c r="AL157" s="105"/>
      <c r="AM157" s="105"/>
      <c r="AN157" s="106">
        <f t="shared" si="38"/>
        <v>0</v>
      </c>
      <c r="AO157" s="107">
        <f t="shared" si="39"/>
        <v>80</v>
      </c>
      <c r="AP157" s="108">
        <f t="shared" si="40"/>
        <v>0</v>
      </c>
      <c r="AQ157" s="97">
        <v>107</v>
      </c>
      <c r="AR157" s="109">
        <f t="shared" si="41"/>
        <v>0.74766355140186913</v>
      </c>
    </row>
    <row r="158" spans="1:44" hidden="1" x14ac:dyDescent="0.35">
      <c r="A158" s="31" t="s">
        <v>164</v>
      </c>
      <c r="B158" s="97" t="s">
        <v>2419</v>
      </c>
      <c r="C158" s="97" t="s">
        <v>2273</v>
      </c>
      <c r="D158" s="98">
        <f t="shared" si="29"/>
        <v>247</v>
      </c>
      <c r="E158" s="98">
        <f t="shared" si="30"/>
        <v>0</v>
      </c>
      <c r="F158" s="98">
        <f t="shared" si="31"/>
        <v>247</v>
      </c>
      <c r="G158" s="99">
        <f t="shared" si="28"/>
        <v>247</v>
      </c>
      <c r="H158" s="100">
        <v>247</v>
      </c>
      <c r="I158" s="101">
        <v>0</v>
      </c>
      <c r="J158" s="102">
        <f t="shared" si="32"/>
        <v>0</v>
      </c>
      <c r="K158" s="100">
        <v>0</v>
      </c>
      <c r="L158" s="111">
        <v>0</v>
      </c>
      <c r="M158" s="101">
        <f t="shared" si="33"/>
        <v>0</v>
      </c>
      <c r="N158" s="100">
        <v>0</v>
      </c>
      <c r="O158" s="100">
        <v>0</v>
      </c>
      <c r="P158" s="103">
        <f t="shared" si="34"/>
        <v>0</v>
      </c>
      <c r="Q158" s="105">
        <v>0</v>
      </c>
      <c r="R158" s="105">
        <v>0</v>
      </c>
      <c r="S158" s="105">
        <v>0</v>
      </c>
      <c r="T158" s="105">
        <v>0</v>
      </c>
      <c r="U158" s="105">
        <v>0</v>
      </c>
      <c r="V158" s="105">
        <v>0</v>
      </c>
      <c r="W158" s="106">
        <f t="shared" si="35"/>
        <v>0</v>
      </c>
      <c r="X158" s="105">
        <v>0</v>
      </c>
      <c r="Y158" s="105">
        <v>0</v>
      </c>
      <c r="Z158" s="105">
        <f t="shared" si="36"/>
        <v>0</v>
      </c>
      <c r="AA158" s="104">
        <v>0</v>
      </c>
      <c r="AB158" s="105">
        <v>0</v>
      </c>
      <c r="AC158" s="105">
        <v>0</v>
      </c>
      <c r="AD158" s="105">
        <v>0</v>
      </c>
      <c r="AE158" s="105">
        <v>0</v>
      </c>
      <c r="AF158" s="105">
        <v>0</v>
      </c>
      <c r="AG158" s="106">
        <f t="shared" si="37"/>
        <v>0</v>
      </c>
      <c r="AH158" s="104"/>
      <c r="AI158" s="105"/>
      <c r="AJ158" s="105"/>
      <c r="AK158" s="105"/>
      <c r="AL158" s="105"/>
      <c r="AM158" s="105"/>
      <c r="AN158" s="106">
        <f t="shared" si="38"/>
        <v>0</v>
      </c>
      <c r="AO158" s="107">
        <f t="shared" si="39"/>
        <v>247</v>
      </c>
      <c r="AP158" s="108">
        <f t="shared" si="40"/>
        <v>0</v>
      </c>
      <c r="AQ158" s="97">
        <v>504</v>
      </c>
      <c r="AR158" s="109">
        <f t="shared" si="41"/>
        <v>0.49007936507936506</v>
      </c>
    </row>
    <row r="159" spans="1:44" hidden="1" x14ac:dyDescent="0.35">
      <c r="A159" s="31" t="s">
        <v>165</v>
      </c>
      <c r="B159" s="97" t="s">
        <v>2420</v>
      </c>
      <c r="C159" s="97" t="s">
        <v>2273</v>
      </c>
      <c r="D159" s="98">
        <f t="shared" si="29"/>
        <v>225</v>
      </c>
      <c r="E159" s="98">
        <f t="shared" si="30"/>
        <v>0</v>
      </c>
      <c r="F159" s="98">
        <f t="shared" si="31"/>
        <v>225</v>
      </c>
      <c r="G159" s="99">
        <f t="shared" si="28"/>
        <v>225</v>
      </c>
      <c r="H159" s="100">
        <v>225</v>
      </c>
      <c r="I159" s="101">
        <v>0</v>
      </c>
      <c r="J159" s="102">
        <f t="shared" si="32"/>
        <v>0</v>
      </c>
      <c r="K159" s="100">
        <v>0</v>
      </c>
      <c r="L159" s="111">
        <v>0</v>
      </c>
      <c r="M159" s="101">
        <f t="shared" si="33"/>
        <v>0</v>
      </c>
      <c r="N159" s="100">
        <v>0</v>
      </c>
      <c r="O159" s="100">
        <v>0</v>
      </c>
      <c r="P159" s="103">
        <f t="shared" si="34"/>
        <v>0</v>
      </c>
      <c r="Q159" s="105">
        <v>0</v>
      </c>
      <c r="R159" s="105">
        <v>0</v>
      </c>
      <c r="S159" s="105">
        <v>0</v>
      </c>
      <c r="T159" s="105">
        <v>0</v>
      </c>
      <c r="U159" s="105">
        <v>0</v>
      </c>
      <c r="V159" s="105">
        <v>0</v>
      </c>
      <c r="W159" s="106">
        <f t="shared" si="35"/>
        <v>0</v>
      </c>
      <c r="X159" s="105">
        <v>0</v>
      </c>
      <c r="Y159" s="105">
        <v>0</v>
      </c>
      <c r="Z159" s="105">
        <f t="shared" si="36"/>
        <v>0</v>
      </c>
      <c r="AA159" s="104">
        <v>0</v>
      </c>
      <c r="AB159" s="105">
        <v>0</v>
      </c>
      <c r="AC159" s="105">
        <v>0</v>
      </c>
      <c r="AD159" s="105">
        <v>0</v>
      </c>
      <c r="AE159" s="105">
        <v>0</v>
      </c>
      <c r="AF159" s="105">
        <v>0</v>
      </c>
      <c r="AG159" s="106">
        <f t="shared" si="37"/>
        <v>0</v>
      </c>
      <c r="AH159" s="104"/>
      <c r="AI159" s="105"/>
      <c r="AJ159" s="105"/>
      <c r="AK159" s="105"/>
      <c r="AL159" s="105"/>
      <c r="AM159" s="105"/>
      <c r="AN159" s="106">
        <f t="shared" si="38"/>
        <v>0</v>
      </c>
      <c r="AO159" s="107">
        <f t="shared" si="39"/>
        <v>225</v>
      </c>
      <c r="AP159" s="108">
        <f t="shared" si="40"/>
        <v>0</v>
      </c>
      <c r="AQ159" s="97">
        <v>419</v>
      </c>
      <c r="AR159" s="109">
        <f t="shared" si="41"/>
        <v>0.53699284009546544</v>
      </c>
    </row>
    <row r="160" spans="1:44" hidden="1" x14ac:dyDescent="0.35">
      <c r="A160" s="31" t="s">
        <v>166</v>
      </c>
      <c r="B160" s="97" t="s">
        <v>2421</v>
      </c>
      <c r="C160" s="97" t="s">
        <v>2348</v>
      </c>
      <c r="D160" s="98">
        <f t="shared" si="29"/>
        <v>17</v>
      </c>
      <c r="E160" s="98">
        <f t="shared" si="30"/>
        <v>17</v>
      </c>
      <c r="F160" s="98">
        <f t="shared" si="31"/>
        <v>0</v>
      </c>
      <c r="G160" s="99">
        <f t="shared" si="28"/>
        <v>17</v>
      </c>
      <c r="H160" s="100">
        <v>0</v>
      </c>
      <c r="I160" s="101">
        <v>17</v>
      </c>
      <c r="J160" s="102">
        <f t="shared" si="32"/>
        <v>0</v>
      </c>
      <c r="K160" s="100">
        <v>0</v>
      </c>
      <c r="L160" s="111">
        <v>0</v>
      </c>
      <c r="M160" s="101">
        <f t="shared" si="33"/>
        <v>0</v>
      </c>
      <c r="N160" s="100">
        <v>0</v>
      </c>
      <c r="O160" s="100">
        <v>0</v>
      </c>
      <c r="P160" s="103">
        <f t="shared" si="34"/>
        <v>0</v>
      </c>
      <c r="Q160" s="105">
        <v>0</v>
      </c>
      <c r="R160" s="105">
        <v>0</v>
      </c>
      <c r="S160" s="105">
        <v>0</v>
      </c>
      <c r="T160" s="105">
        <v>0</v>
      </c>
      <c r="U160" s="105">
        <v>0</v>
      </c>
      <c r="V160" s="105">
        <v>0</v>
      </c>
      <c r="W160" s="106">
        <f t="shared" si="35"/>
        <v>0</v>
      </c>
      <c r="X160" s="105">
        <v>0</v>
      </c>
      <c r="Y160" s="105">
        <v>0</v>
      </c>
      <c r="Z160" s="105">
        <f t="shared" si="36"/>
        <v>0</v>
      </c>
      <c r="AA160" s="104">
        <v>0</v>
      </c>
      <c r="AB160" s="105">
        <v>0</v>
      </c>
      <c r="AC160" s="105">
        <v>0</v>
      </c>
      <c r="AD160" s="105">
        <v>0</v>
      </c>
      <c r="AE160" s="105">
        <v>0</v>
      </c>
      <c r="AF160" s="105">
        <v>0</v>
      </c>
      <c r="AG160" s="106">
        <f t="shared" si="37"/>
        <v>0</v>
      </c>
      <c r="AH160" s="104"/>
      <c r="AI160" s="105"/>
      <c r="AJ160" s="105"/>
      <c r="AK160" s="105"/>
      <c r="AL160" s="105"/>
      <c r="AM160" s="105"/>
      <c r="AN160" s="106">
        <f t="shared" si="38"/>
        <v>0</v>
      </c>
      <c r="AO160" s="107">
        <f t="shared" si="39"/>
        <v>0</v>
      </c>
      <c r="AP160" s="108">
        <f t="shared" si="40"/>
        <v>17</v>
      </c>
      <c r="AQ160" s="97">
        <v>16</v>
      </c>
      <c r="AR160" s="109">
        <f t="shared" si="41"/>
        <v>1</v>
      </c>
    </row>
    <row r="161" spans="1:44" hidden="1" x14ac:dyDescent="0.35">
      <c r="A161" s="31" t="s">
        <v>1927</v>
      </c>
      <c r="B161" s="97" t="s">
        <v>2422</v>
      </c>
      <c r="C161" s="97" t="s">
        <v>2348</v>
      </c>
      <c r="D161" s="98">
        <f t="shared" si="29"/>
        <v>19</v>
      </c>
      <c r="E161" s="98">
        <f t="shared" si="30"/>
        <v>19</v>
      </c>
      <c r="F161" s="98">
        <f t="shared" si="31"/>
        <v>0</v>
      </c>
      <c r="G161" s="99">
        <f t="shared" si="28"/>
        <v>0</v>
      </c>
      <c r="H161" s="100">
        <v>0</v>
      </c>
      <c r="I161" s="101">
        <v>0</v>
      </c>
      <c r="J161" s="102">
        <f t="shared" si="32"/>
        <v>0</v>
      </c>
      <c r="K161" s="100">
        <v>0</v>
      </c>
      <c r="L161" s="111">
        <v>0</v>
      </c>
      <c r="M161" s="101">
        <f t="shared" si="33"/>
        <v>0</v>
      </c>
      <c r="N161" s="100">
        <v>0</v>
      </c>
      <c r="O161" s="100">
        <v>0</v>
      </c>
      <c r="P161" s="103">
        <f t="shared" si="34"/>
        <v>0</v>
      </c>
      <c r="Q161" s="105">
        <v>0</v>
      </c>
      <c r="R161" s="105">
        <v>0</v>
      </c>
      <c r="S161" s="105">
        <v>0</v>
      </c>
      <c r="T161" s="105">
        <v>0</v>
      </c>
      <c r="U161" s="105">
        <v>0</v>
      </c>
      <c r="V161" s="105">
        <v>0</v>
      </c>
      <c r="W161" s="106">
        <f t="shared" si="35"/>
        <v>0</v>
      </c>
      <c r="X161" s="105">
        <v>0</v>
      </c>
      <c r="Y161" s="105">
        <v>0</v>
      </c>
      <c r="Z161" s="105">
        <f t="shared" si="36"/>
        <v>0</v>
      </c>
      <c r="AA161" s="104">
        <v>8</v>
      </c>
      <c r="AB161" s="105">
        <v>0</v>
      </c>
      <c r="AC161" s="105">
        <v>0</v>
      </c>
      <c r="AD161" s="105">
        <v>11</v>
      </c>
      <c r="AE161" s="105">
        <v>0</v>
      </c>
      <c r="AF161" s="105">
        <v>0</v>
      </c>
      <c r="AG161" s="106">
        <f t="shared" si="37"/>
        <v>19</v>
      </c>
      <c r="AH161" s="104"/>
      <c r="AI161" s="105"/>
      <c r="AJ161" s="105"/>
      <c r="AK161" s="105"/>
      <c r="AL161" s="105"/>
      <c r="AM161" s="105"/>
      <c r="AN161" s="106">
        <f t="shared" si="38"/>
        <v>0</v>
      </c>
      <c r="AO161" s="107">
        <f t="shared" si="39"/>
        <v>0</v>
      </c>
      <c r="AP161" s="108">
        <f t="shared" si="40"/>
        <v>11</v>
      </c>
      <c r="AQ161" s="97">
        <v>19</v>
      </c>
      <c r="AR161" s="109">
        <f t="shared" si="41"/>
        <v>0.57894736842105265</v>
      </c>
    </row>
    <row r="162" spans="1:44" hidden="1" x14ac:dyDescent="0.35">
      <c r="A162" s="31" t="s">
        <v>167</v>
      </c>
      <c r="B162" s="97" t="s">
        <v>2423</v>
      </c>
      <c r="C162" s="97" t="s">
        <v>2348</v>
      </c>
      <c r="D162" s="98">
        <f t="shared" si="29"/>
        <v>4</v>
      </c>
      <c r="E162" s="98">
        <f t="shared" si="30"/>
        <v>0</v>
      </c>
      <c r="F162" s="98">
        <f t="shared" si="31"/>
        <v>4</v>
      </c>
      <c r="G162" s="99">
        <f t="shared" si="28"/>
        <v>4</v>
      </c>
      <c r="H162" s="100">
        <v>4</v>
      </c>
      <c r="I162" s="101">
        <v>0</v>
      </c>
      <c r="J162" s="102">
        <f t="shared" si="32"/>
        <v>0</v>
      </c>
      <c r="K162" s="100">
        <v>0</v>
      </c>
      <c r="L162" s="111">
        <v>0</v>
      </c>
      <c r="M162" s="101">
        <f t="shared" si="33"/>
        <v>0</v>
      </c>
      <c r="N162" s="100">
        <v>0</v>
      </c>
      <c r="O162" s="100">
        <v>0</v>
      </c>
      <c r="P162" s="103">
        <f t="shared" si="34"/>
        <v>0</v>
      </c>
      <c r="Q162" s="105">
        <v>0</v>
      </c>
      <c r="R162" s="105">
        <v>0</v>
      </c>
      <c r="S162" s="105">
        <v>0</v>
      </c>
      <c r="T162" s="105">
        <v>0</v>
      </c>
      <c r="U162" s="105">
        <v>0</v>
      </c>
      <c r="V162" s="105">
        <v>0</v>
      </c>
      <c r="W162" s="106">
        <f t="shared" si="35"/>
        <v>0</v>
      </c>
      <c r="X162" s="105">
        <v>0</v>
      </c>
      <c r="Y162" s="105">
        <v>0</v>
      </c>
      <c r="Z162" s="105">
        <f t="shared" si="36"/>
        <v>0</v>
      </c>
      <c r="AA162" s="104">
        <v>0</v>
      </c>
      <c r="AB162" s="105">
        <v>0</v>
      </c>
      <c r="AC162" s="105">
        <v>0</v>
      </c>
      <c r="AD162" s="105">
        <v>0</v>
      </c>
      <c r="AE162" s="105">
        <v>0</v>
      </c>
      <c r="AF162" s="105">
        <v>0</v>
      </c>
      <c r="AG162" s="106">
        <f t="shared" si="37"/>
        <v>0</v>
      </c>
      <c r="AH162" s="104"/>
      <c r="AI162" s="105"/>
      <c r="AJ162" s="105"/>
      <c r="AK162" s="105"/>
      <c r="AL162" s="105"/>
      <c r="AM162" s="105"/>
      <c r="AN162" s="106">
        <f t="shared" si="38"/>
        <v>0</v>
      </c>
      <c r="AO162" s="107">
        <f t="shared" si="39"/>
        <v>4</v>
      </c>
      <c r="AP162" s="108">
        <f t="shared" si="40"/>
        <v>0</v>
      </c>
      <c r="AQ162" s="97">
        <v>5</v>
      </c>
      <c r="AR162" s="109">
        <f t="shared" si="41"/>
        <v>0.8</v>
      </c>
    </row>
    <row r="163" spans="1:44" hidden="1" x14ac:dyDescent="0.35">
      <c r="A163" s="31" t="s">
        <v>168</v>
      </c>
      <c r="B163" s="97" t="s">
        <v>2424</v>
      </c>
      <c r="C163" s="97" t="s">
        <v>2348</v>
      </c>
      <c r="D163" s="98">
        <f t="shared" si="29"/>
        <v>8</v>
      </c>
      <c r="E163" s="98">
        <f t="shared" si="30"/>
        <v>0</v>
      </c>
      <c r="F163" s="98">
        <f t="shared" si="31"/>
        <v>8</v>
      </c>
      <c r="G163" s="99">
        <f t="shared" si="28"/>
        <v>8</v>
      </c>
      <c r="H163" s="100">
        <v>8</v>
      </c>
      <c r="I163" s="101">
        <v>0</v>
      </c>
      <c r="J163" s="102">
        <f t="shared" si="32"/>
        <v>0</v>
      </c>
      <c r="K163" s="100">
        <v>0</v>
      </c>
      <c r="L163" s="111">
        <v>0</v>
      </c>
      <c r="M163" s="101">
        <f t="shared" si="33"/>
        <v>0</v>
      </c>
      <c r="N163" s="100">
        <v>0</v>
      </c>
      <c r="O163" s="100">
        <v>0</v>
      </c>
      <c r="P163" s="103">
        <f t="shared" si="34"/>
        <v>0</v>
      </c>
      <c r="Q163" s="105">
        <v>0</v>
      </c>
      <c r="R163" s="105">
        <v>0</v>
      </c>
      <c r="S163" s="105">
        <v>0</v>
      </c>
      <c r="T163" s="105">
        <v>0</v>
      </c>
      <c r="U163" s="105">
        <v>0</v>
      </c>
      <c r="V163" s="105">
        <v>0</v>
      </c>
      <c r="W163" s="106">
        <f t="shared" si="35"/>
        <v>0</v>
      </c>
      <c r="X163" s="105">
        <v>0</v>
      </c>
      <c r="Y163" s="105">
        <v>0</v>
      </c>
      <c r="Z163" s="105">
        <f t="shared" si="36"/>
        <v>0</v>
      </c>
      <c r="AA163" s="104">
        <v>0</v>
      </c>
      <c r="AB163" s="105">
        <v>0</v>
      </c>
      <c r="AC163" s="105">
        <v>0</v>
      </c>
      <c r="AD163" s="105">
        <v>0</v>
      </c>
      <c r="AE163" s="105">
        <v>0</v>
      </c>
      <c r="AF163" s="105">
        <v>0</v>
      </c>
      <c r="AG163" s="106">
        <f t="shared" si="37"/>
        <v>0</v>
      </c>
      <c r="AH163" s="104"/>
      <c r="AI163" s="105"/>
      <c r="AJ163" s="105"/>
      <c r="AK163" s="105"/>
      <c r="AL163" s="105"/>
      <c r="AM163" s="105"/>
      <c r="AN163" s="106">
        <f t="shared" si="38"/>
        <v>0</v>
      </c>
      <c r="AO163" s="107">
        <f t="shared" si="39"/>
        <v>8</v>
      </c>
      <c r="AP163" s="108">
        <f t="shared" si="40"/>
        <v>0</v>
      </c>
      <c r="AQ163" s="97">
        <v>2</v>
      </c>
      <c r="AR163" s="109">
        <f t="shared" si="41"/>
        <v>1</v>
      </c>
    </row>
    <row r="164" spans="1:44" hidden="1" x14ac:dyDescent="0.35">
      <c r="A164" s="31" t="s">
        <v>169</v>
      </c>
      <c r="B164" s="97" t="s">
        <v>2425</v>
      </c>
      <c r="C164" s="97" t="s">
        <v>2348</v>
      </c>
      <c r="D164" s="98">
        <f t="shared" si="29"/>
        <v>40</v>
      </c>
      <c r="E164" s="98">
        <f t="shared" si="30"/>
        <v>40</v>
      </c>
      <c r="F164" s="98">
        <f t="shared" si="31"/>
        <v>0</v>
      </c>
      <c r="G164" s="99">
        <f t="shared" si="28"/>
        <v>40</v>
      </c>
      <c r="H164" s="100">
        <v>0</v>
      </c>
      <c r="I164" s="101">
        <v>40</v>
      </c>
      <c r="J164" s="102">
        <f t="shared" si="32"/>
        <v>0</v>
      </c>
      <c r="K164" s="100">
        <v>0</v>
      </c>
      <c r="L164" s="111">
        <v>0</v>
      </c>
      <c r="M164" s="101">
        <f t="shared" si="33"/>
        <v>0</v>
      </c>
      <c r="N164" s="100">
        <v>0</v>
      </c>
      <c r="O164" s="100">
        <v>0</v>
      </c>
      <c r="P164" s="103">
        <f t="shared" si="34"/>
        <v>0</v>
      </c>
      <c r="Q164" s="105">
        <v>0</v>
      </c>
      <c r="R164" s="105">
        <v>0</v>
      </c>
      <c r="S164" s="105">
        <v>0</v>
      </c>
      <c r="T164" s="105">
        <v>0</v>
      </c>
      <c r="U164" s="105">
        <v>0</v>
      </c>
      <c r="V164" s="105">
        <v>0</v>
      </c>
      <c r="W164" s="106">
        <f t="shared" si="35"/>
        <v>0</v>
      </c>
      <c r="X164" s="105">
        <v>0</v>
      </c>
      <c r="Y164" s="105">
        <v>0</v>
      </c>
      <c r="Z164" s="105">
        <f t="shared" si="36"/>
        <v>0</v>
      </c>
      <c r="AA164" s="104">
        <v>0</v>
      </c>
      <c r="AB164" s="105">
        <v>0</v>
      </c>
      <c r="AC164" s="105">
        <v>0</v>
      </c>
      <c r="AD164" s="105">
        <v>0</v>
      </c>
      <c r="AE164" s="105">
        <v>0</v>
      </c>
      <c r="AF164" s="105">
        <v>0</v>
      </c>
      <c r="AG164" s="106">
        <f t="shared" si="37"/>
        <v>0</v>
      </c>
      <c r="AH164" s="104"/>
      <c r="AI164" s="105"/>
      <c r="AJ164" s="105"/>
      <c r="AK164" s="105"/>
      <c r="AL164" s="105"/>
      <c r="AM164" s="105"/>
      <c r="AN164" s="106">
        <f t="shared" si="38"/>
        <v>0</v>
      </c>
      <c r="AO164" s="107">
        <f t="shared" si="39"/>
        <v>0</v>
      </c>
      <c r="AP164" s="108">
        <f t="shared" si="40"/>
        <v>40</v>
      </c>
      <c r="AQ164" s="97">
        <v>42</v>
      </c>
      <c r="AR164" s="109">
        <f t="shared" si="41"/>
        <v>0.95238095238095233</v>
      </c>
    </row>
    <row r="165" spans="1:44" hidden="1" x14ac:dyDescent="0.35">
      <c r="A165" s="31" t="s">
        <v>170</v>
      </c>
      <c r="B165" s="97" t="s">
        <v>2426</v>
      </c>
      <c r="C165" s="97" t="s">
        <v>2348</v>
      </c>
      <c r="D165" s="98">
        <f t="shared" si="29"/>
        <v>2</v>
      </c>
      <c r="E165" s="98">
        <f t="shared" si="30"/>
        <v>2</v>
      </c>
      <c r="F165" s="98">
        <f t="shared" si="31"/>
        <v>0</v>
      </c>
      <c r="G165" s="99">
        <f t="shared" si="28"/>
        <v>2</v>
      </c>
      <c r="H165" s="100">
        <v>0</v>
      </c>
      <c r="I165" s="101">
        <v>2</v>
      </c>
      <c r="J165" s="102">
        <f t="shared" si="32"/>
        <v>0</v>
      </c>
      <c r="K165" s="100">
        <v>0</v>
      </c>
      <c r="L165" s="111">
        <v>0</v>
      </c>
      <c r="M165" s="101">
        <f t="shared" si="33"/>
        <v>0</v>
      </c>
      <c r="N165" s="100">
        <v>0</v>
      </c>
      <c r="O165" s="100">
        <v>0</v>
      </c>
      <c r="P165" s="103">
        <f t="shared" si="34"/>
        <v>0</v>
      </c>
      <c r="Q165" s="105">
        <v>0</v>
      </c>
      <c r="R165" s="105">
        <v>0</v>
      </c>
      <c r="S165" s="105">
        <v>0</v>
      </c>
      <c r="T165" s="105">
        <v>0</v>
      </c>
      <c r="U165" s="105">
        <v>0</v>
      </c>
      <c r="V165" s="105">
        <v>0</v>
      </c>
      <c r="W165" s="106">
        <f t="shared" si="35"/>
        <v>0</v>
      </c>
      <c r="X165" s="105">
        <v>0</v>
      </c>
      <c r="Y165" s="105">
        <v>0</v>
      </c>
      <c r="Z165" s="105">
        <f t="shared" si="36"/>
        <v>0</v>
      </c>
      <c r="AA165" s="104">
        <v>0</v>
      </c>
      <c r="AB165" s="105">
        <v>0</v>
      </c>
      <c r="AC165" s="105">
        <v>0</v>
      </c>
      <c r="AD165" s="105">
        <v>0</v>
      </c>
      <c r="AE165" s="105">
        <v>0</v>
      </c>
      <c r="AF165" s="105">
        <v>0</v>
      </c>
      <c r="AG165" s="106">
        <f t="shared" si="37"/>
        <v>0</v>
      </c>
      <c r="AH165" s="104"/>
      <c r="AI165" s="105"/>
      <c r="AJ165" s="105"/>
      <c r="AK165" s="105"/>
      <c r="AL165" s="105"/>
      <c r="AM165" s="105"/>
      <c r="AN165" s="106">
        <f t="shared" si="38"/>
        <v>0</v>
      </c>
      <c r="AO165" s="107">
        <f t="shared" si="39"/>
        <v>0</v>
      </c>
      <c r="AP165" s="108">
        <f t="shared" si="40"/>
        <v>2</v>
      </c>
      <c r="AQ165" s="97">
        <v>1</v>
      </c>
      <c r="AR165" s="109">
        <f t="shared" si="41"/>
        <v>1</v>
      </c>
    </row>
    <row r="166" spans="1:44" hidden="1" x14ac:dyDescent="0.35">
      <c r="A166" s="31" t="s">
        <v>171</v>
      </c>
      <c r="B166" s="97" t="s">
        <v>2427</v>
      </c>
      <c r="C166" s="97" t="s">
        <v>2348</v>
      </c>
      <c r="D166" s="98">
        <f t="shared" si="29"/>
        <v>28</v>
      </c>
      <c r="E166" s="98">
        <f t="shared" si="30"/>
        <v>28</v>
      </c>
      <c r="F166" s="98">
        <f t="shared" si="31"/>
        <v>0</v>
      </c>
      <c r="G166" s="99">
        <f t="shared" si="28"/>
        <v>0</v>
      </c>
      <c r="H166" s="100">
        <v>0</v>
      </c>
      <c r="I166" s="101">
        <v>0</v>
      </c>
      <c r="J166" s="102">
        <f t="shared" si="32"/>
        <v>0</v>
      </c>
      <c r="K166" s="100">
        <v>28</v>
      </c>
      <c r="L166" s="111">
        <v>0</v>
      </c>
      <c r="M166" s="101">
        <f t="shared" si="33"/>
        <v>28</v>
      </c>
      <c r="N166" s="100">
        <v>0</v>
      </c>
      <c r="O166" s="100">
        <v>0</v>
      </c>
      <c r="P166" s="103">
        <f t="shared" si="34"/>
        <v>0</v>
      </c>
      <c r="Q166" s="105">
        <v>0</v>
      </c>
      <c r="R166" s="105">
        <v>0</v>
      </c>
      <c r="S166" s="105">
        <v>0</v>
      </c>
      <c r="T166" s="105">
        <v>0</v>
      </c>
      <c r="U166" s="105">
        <v>0</v>
      </c>
      <c r="V166" s="105">
        <v>0</v>
      </c>
      <c r="W166" s="106">
        <f t="shared" si="35"/>
        <v>0</v>
      </c>
      <c r="X166" s="105">
        <v>0</v>
      </c>
      <c r="Y166" s="105">
        <v>0</v>
      </c>
      <c r="Z166" s="105">
        <f t="shared" si="36"/>
        <v>0</v>
      </c>
      <c r="AA166" s="104">
        <v>0</v>
      </c>
      <c r="AB166" s="105">
        <v>0</v>
      </c>
      <c r="AC166" s="105">
        <v>0</v>
      </c>
      <c r="AD166" s="105">
        <v>0</v>
      </c>
      <c r="AE166" s="105">
        <v>0</v>
      </c>
      <c r="AF166" s="105">
        <v>0</v>
      </c>
      <c r="AG166" s="106">
        <f t="shared" si="37"/>
        <v>0</v>
      </c>
      <c r="AH166" s="104"/>
      <c r="AI166" s="105"/>
      <c r="AJ166" s="105"/>
      <c r="AK166" s="105"/>
      <c r="AL166" s="105"/>
      <c r="AM166" s="105"/>
      <c r="AN166" s="106">
        <f t="shared" si="38"/>
        <v>0</v>
      </c>
      <c r="AO166" s="107">
        <f t="shared" si="39"/>
        <v>0</v>
      </c>
      <c r="AP166" s="108">
        <f t="shared" si="40"/>
        <v>28</v>
      </c>
      <c r="AQ166" s="97">
        <v>50</v>
      </c>
      <c r="AR166" s="109">
        <f t="shared" si="41"/>
        <v>0.56000000000000005</v>
      </c>
    </row>
    <row r="167" spans="1:44" hidden="1" x14ac:dyDescent="0.35">
      <c r="A167" s="31" t="s">
        <v>172</v>
      </c>
      <c r="B167" s="97" t="s">
        <v>2428</v>
      </c>
      <c r="C167" s="97" t="s">
        <v>2348</v>
      </c>
      <c r="D167" s="98">
        <f t="shared" si="29"/>
        <v>0</v>
      </c>
      <c r="E167" s="98">
        <f t="shared" si="30"/>
        <v>0</v>
      </c>
      <c r="F167" s="98">
        <f t="shared" si="31"/>
        <v>0</v>
      </c>
      <c r="G167" s="99">
        <f t="shared" si="28"/>
        <v>0</v>
      </c>
      <c r="H167" s="100">
        <v>0</v>
      </c>
      <c r="I167" s="101">
        <v>0</v>
      </c>
      <c r="J167" s="102">
        <f t="shared" si="32"/>
        <v>0</v>
      </c>
      <c r="K167" s="100">
        <v>0</v>
      </c>
      <c r="L167" s="111">
        <v>0</v>
      </c>
      <c r="M167" s="101">
        <f t="shared" si="33"/>
        <v>0</v>
      </c>
      <c r="N167" s="100">
        <v>0</v>
      </c>
      <c r="O167" s="100">
        <v>0</v>
      </c>
      <c r="P167" s="103">
        <f t="shared" si="34"/>
        <v>0</v>
      </c>
      <c r="Q167" s="105">
        <v>0</v>
      </c>
      <c r="R167" s="105">
        <v>0</v>
      </c>
      <c r="S167" s="105">
        <v>0</v>
      </c>
      <c r="T167" s="105">
        <v>0</v>
      </c>
      <c r="U167" s="105">
        <v>0</v>
      </c>
      <c r="V167" s="105">
        <v>0</v>
      </c>
      <c r="W167" s="106">
        <f t="shared" si="35"/>
        <v>0</v>
      </c>
      <c r="X167" s="105">
        <v>0</v>
      </c>
      <c r="Y167" s="105">
        <v>0</v>
      </c>
      <c r="Z167" s="105">
        <f t="shared" si="36"/>
        <v>0</v>
      </c>
      <c r="AA167" s="104">
        <v>0</v>
      </c>
      <c r="AB167" s="105">
        <v>0</v>
      </c>
      <c r="AC167" s="105">
        <v>0</v>
      </c>
      <c r="AD167" s="105">
        <v>0</v>
      </c>
      <c r="AE167" s="105">
        <v>0</v>
      </c>
      <c r="AF167" s="105">
        <v>0</v>
      </c>
      <c r="AG167" s="106">
        <f t="shared" si="37"/>
        <v>0</v>
      </c>
      <c r="AH167" s="104"/>
      <c r="AI167" s="105"/>
      <c r="AJ167" s="105"/>
      <c r="AK167" s="105"/>
      <c r="AL167" s="105"/>
      <c r="AM167" s="105"/>
      <c r="AN167" s="106">
        <f t="shared" si="38"/>
        <v>0</v>
      </c>
      <c r="AO167" s="107">
        <f t="shared" si="39"/>
        <v>0</v>
      </c>
      <c r="AP167" s="108">
        <f t="shared" si="40"/>
        <v>0</v>
      </c>
      <c r="AQ167" s="97">
        <v>15</v>
      </c>
      <c r="AR167" s="109">
        <f t="shared" si="41"/>
        <v>0</v>
      </c>
    </row>
    <row r="168" spans="1:44" hidden="1" x14ac:dyDescent="0.35">
      <c r="A168" s="31" t="s">
        <v>173</v>
      </c>
      <c r="B168" s="97" t="s">
        <v>2429</v>
      </c>
      <c r="C168" s="97" t="s">
        <v>2348</v>
      </c>
      <c r="D168" s="98">
        <f t="shared" si="29"/>
        <v>24</v>
      </c>
      <c r="E168" s="98">
        <f t="shared" si="30"/>
        <v>0</v>
      </c>
      <c r="F168" s="98">
        <f t="shared" si="31"/>
        <v>24</v>
      </c>
      <c r="G168" s="99">
        <f t="shared" si="28"/>
        <v>24</v>
      </c>
      <c r="H168" s="100">
        <v>24</v>
      </c>
      <c r="I168" s="101">
        <v>0</v>
      </c>
      <c r="J168" s="102">
        <f t="shared" si="32"/>
        <v>0</v>
      </c>
      <c r="K168" s="100">
        <v>0</v>
      </c>
      <c r="L168" s="111">
        <v>0</v>
      </c>
      <c r="M168" s="101">
        <f t="shared" si="33"/>
        <v>0</v>
      </c>
      <c r="N168" s="100">
        <v>0</v>
      </c>
      <c r="O168" s="100">
        <v>0</v>
      </c>
      <c r="P168" s="103">
        <f t="shared" si="34"/>
        <v>0</v>
      </c>
      <c r="Q168" s="105">
        <v>0</v>
      </c>
      <c r="R168" s="105">
        <v>0</v>
      </c>
      <c r="S168" s="105">
        <v>0</v>
      </c>
      <c r="T168" s="105">
        <v>0</v>
      </c>
      <c r="U168" s="105">
        <v>0</v>
      </c>
      <c r="V168" s="105">
        <v>0</v>
      </c>
      <c r="W168" s="106">
        <f t="shared" si="35"/>
        <v>0</v>
      </c>
      <c r="X168" s="105">
        <v>0</v>
      </c>
      <c r="Y168" s="105">
        <v>0</v>
      </c>
      <c r="Z168" s="105">
        <f t="shared" si="36"/>
        <v>0</v>
      </c>
      <c r="AA168" s="104">
        <v>0</v>
      </c>
      <c r="AB168" s="105">
        <v>0</v>
      </c>
      <c r="AC168" s="105">
        <v>0</v>
      </c>
      <c r="AD168" s="105">
        <v>0</v>
      </c>
      <c r="AE168" s="105">
        <v>0</v>
      </c>
      <c r="AF168" s="105">
        <v>0</v>
      </c>
      <c r="AG168" s="106">
        <f t="shared" si="37"/>
        <v>0</v>
      </c>
      <c r="AH168" s="104"/>
      <c r="AI168" s="105"/>
      <c r="AJ168" s="105"/>
      <c r="AK168" s="105"/>
      <c r="AL168" s="105"/>
      <c r="AM168" s="105"/>
      <c r="AN168" s="106">
        <f t="shared" si="38"/>
        <v>0</v>
      </c>
      <c r="AO168" s="107">
        <f t="shared" si="39"/>
        <v>24</v>
      </c>
      <c r="AP168" s="108">
        <f t="shared" si="40"/>
        <v>0</v>
      </c>
      <c r="AQ168" s="97">
        <v>57</v>
      </c>
      <c r="AR168" s="109">
        <f t="shared" si="41"/>
        <v>0.42105263157894735</v>
      </c>
    </row>
    <row r="169" spans="1:44" hidden="1" x14ac:dyDescent="0.35">
      <c r="A169" s="31" t="s">
        <v>1794</v>
      </c>
      <c r="B169" s="97" t="s">
        <v>2430</v>
      </c>
      <c r="C169" s="97" t="s">
        <v>2348</v>
      </c>
      <c r="D169" s="98">
        <f t="shared" si="29"/>
        <v>0</v>
      </c>
      <c r="E169" s="98">
        <f t="shared" si="30"/>
        <v>0</v>
      </c>
      <c r="F169" s="98">
        <f t="shared" si="31"/>
        <v>0</v>
      </c>
      <c r="G169" s="99">
        <f t="shared" si="28"/>
        <v>0</v>
      </c>
      <c r="H169" s="100">
        <v>0</v>
      </c>
      <c r="I169" s="101">
        <v>0</v>
      </c>
      <c r="J169" s="102">
        <f t="shared" si="32"/>
        <v>0</v>
      </c>
      <c r="K169" s="100">
        <v>0</v>
      </c>
      <c r="L169" s="111">
        <v>0</v>
      </c>
      <c r="M169" s="101">
        <f t="shared" si="33"/>
        <v>0</v>
      </c>
      <c r="N169" s="100">
        <v>0</v>
      </c>
      <c r="O169" s="100">
        <v>0</v>
      </c>
      <c r="P169" s="103">
        <f t="shared" si="34"/>
        <v>0</v>
      </c>
      <c r="Q169" s="105">
        <v>0</v>
      </c>
      <c r="R169" s="105">
        <v>0</v>
      </c>
      <c r="S169" s="105">
        <v>0</v>
      </c>
      <c r="T169" s="105">
        <v>0</v>
      </c>
      <c r="U169" s="105">
        <v>0</v>
      </c>
      <c r="V169" s="105">
        <v>0</v>
      </c>
      <c r="W169" s="106">
        <f t="shared" si="35"/>
        <v>0</v>
      </c>
      <c r="X169" s="105">
        <v>0</v>
      </c>
      <c r="Y169" s="105">
        <v>0</v>
      </c>
      <c r="Z169" s="105">
        <f t="shared" si="36"/>
        <v>0</v>
      </c>
      <c r="AA169" s="104">
        <v>0</v>
      </c>
      <c r="AB169" s="105">
        <v>0</v>
      </c>
      <c r="AC169" s="105">
        <v>0</v>
      </c>
      <c r="AD169" s="105">
        <v>0</v>
      </c>
      <c r="AE169" s="105">
        <v>0</v>
      </c>
      <c r="AF169" s="105">
        <v>0</v>
      </c>
      <c r="AG169" s="106">
        <f t="shared" si="37"/>
        <v>0</v>
      </c>
      <c r="AH169" s="104"/>
      <c r="AI169" s="105"/>
      <c r="AJ169" s="105"/>
      <c r="AK169" s="105"/>
      <c r="AL169" s="105"/>
      <c r="AM169" s="105"/>
      <c r="AN169" s="106">
        <f t="shared" si="38"/>
        <v>0</v>
      </c>
      <c r="AO169" s="107">
        <f t="shared" si="39"/>
        <v>0</v>
      </c>
      <c r="AP169" s="108">
        <f t="shared" si="40"/>
        <v>0</v>
      </c>
      <c r="AQ169" s="97">
        <v>10</v>
      </c>
      <c r="AR169" s="109">
        <f t="shared" si="41"/>
        <v>0</v>
      </c>
    </row>
    <row r="170" spans="1:44" hidden="1" x14ac:dyDescent="0.35">
      <c r="A170" s="31" t="s">
        <v>174</v>
      </c>
      <c r="B170" s="97" t="s">
        <v>2431</v>
      </c>
      <c r="C170" s="97" t="s">
        <v>2348</v>
      </c>
      <c r="D170" s="98">
        <f t="shared" si="29"/>
        <v>16</v>
      </c>
      <c r="E170" s="98">
        <f t="shared" si="30"/>
        <v>16</v>
      </c>
      <c r="F170" s="98">
        <f t="shared" si="31"/>
        <v>0</v>
      </c>
      <c r="G170" s="99">
        <f t="shared" si="28"/>
        <v>16</v>
      </c>
      <c r="H170" s="100">
        <v>0</v>
      </c>
      <c r="I170" s="101">
        <v>16</v>
      </c>
      <c r="J170" s="102">
        <f t="shared" si="32"/>
        <v>0</v>
      </c>
      <c r="K170" s="100">
        <v>0</v>
      </c>
      <c r="L170" s="111">
        <v>0</v>
      </c>
      <c r="M170" s="101">
        <f t="shared" si="33"/>
        <v>0</v>
      </c>
      <c r="N170" s="100">
        <v>0</v>
      </c>
      <c r="O170" s="100">
        <v>0</v>
      </c>
      <c r="P170" s="103">
        <f t="shared" si="34"/>
        <v>0</v>
      </c>
      <c r="Q170" s="105">
        <v>0</v>
      </c>
      <c r="R170" s="105">
        <v>0</v>
      </c>
      <c r="S170" s="105">
        <v>0</v>
      </c>
      <c r="T170" s="105">
        <v>0</v>
      </c>
      <c r="U170" s="105">
        <v>0</v>
      </c>
      <c r="V170" s="105">
        <v>0</v>
      </c>
      <c r="W170" s="106">
        <f t="shared" si="35"/>
        <v>0</v>
      </c>
      <c r="X170" s="105">
        <v>0</v>
      </c>
      <c r="Y170" s="105">
        <v>0</v>
      </c>
      <c r="Z170" s="105">
        <f t="shared" si="36"/>
        <v>0</v>
      </c>
      <c r="AA170" s="104">
        <v>0</v>
      </c>
      <c r="AB170" s="105">
        <v>0</v>
      </c>
      <c r="AC170" s="105">
        <v>0</v>
      </c>
      <c r="AD170" s="105">
        <v>0</v>
      </c>
      <c r="AE170" s="105">
        <v>0</v>
      </c>
      <c r="AF170" s="105">
        <v>0</v>
      </c>
      <c r="AG170" s="106">
        <f t="shared" si="37"/>
        <v>0</v>
      </c>
      <c r="AH170" s="104"/>
      <c r="AI170" s="105"/>
      <c r="AJ170" s="105"/>
      <c r="AK170" s="105"/>
      <c r="AL170" s="105"/>
      <c r="AM170" s="105"/>
      <c r="AN170" s="106">
        <f t="shared" si="38"/>
        <v>0</v>
      </c>
      <c r="AO170" s="107">
        <f t="shared" si="39"/>
        <v>0</v>
      </c>
      <c r="AP170" s="108">
        <f t="shared" si="40"/>
        <v>16</v>
      </c>
      <c r="AQ170" s="97">
        <v>18</v>
      </c>
      <c r="AR170" s="109">
        <f t="shared" si="41"/>
        <v>0.88888888888888884</v>
      </c>
    </row>
    <row r="171" spans="1:44" hidden="1" x14ac:dyDescent="0.35">
      <c r="A171" s="31" t="s">
        <v>175</v>
      </c>
      <c r="B171" s="97" t="s">
        <v>2432</v>
      </c>
      <c r="C171" s="97" t="s">
        <v>2348</v>
      </c>
      <c r="D171" s="98">
        <f t="shared" si="29"/>
        <v>36</v>
      </c>
      <c r="E171" s="98">
        <f t="shared" si="30"/>
        <v>0</v>
      </c>
      <c r="F171" s="98">
        <f t="shared" si="31"/>
        <v>36</v>
      </c>
      <c r="G171" s="99">
        <f t="shared" si="28"/>
        <v>36</v>
      </c>
      <c r="H171" s="100">
        <v>36</v>
      </c>
      <c r="I171" s="101">
        <v>0</v>
      </c>
      <c r="J171" s="102">
        <f t="shared" si="32"/>
        <v>0</v>
      </c>
      <c r="K171" s="100">
        <v>0</v>
      </c>
      <c r="L171" s="111">
        <v>0</v>
      </c>
      <c r="M171" s="101">
        <f t="shared" si="33"/>
        <v>0</v>
      </c>
      <c r="N171" s="100">
        <v>0</v>
      </c>
      <c r="O171" s="100">
        <v>0</v>
      </c>
      <c r="P171" s="103">
        <f t="shared" si="34"/>
        <v>0</v>
      </c>
      <c r="Q171" s="105">
        <v>0</v>
      </c>
      <c r="R171" s="105">
        <v>0</v>
      </c>
      <c r="S171" s="105">
        <v>0</v>
      </c>
      <c r="T171" s="105">
        <v>0</v>
      </c>
      <c r="U171" s="105">
        <v>0</v>
      </c>
      <c r="V171" s="105">
        <v>0</v>
      </c>
      <c r="W171" s="106">
        <f t="shared" si="35"/>
        <v>0</v>
      </c>
      <c r="X171" s="105">
        <v>0</v>
      </c>
      <c r="Y171" s="105">
        <v>0</v>
      </c>
      <c r="Z171" s="105">
        <f t="shared" si="36"/>
        <v>0</v>
      </c>
      <c r="AA171" s="104">
        <v>0</v>
      </c>
      <c r="AB171" s="105">
        <v>0</v>
      </c>
      <c r="AC171" s="105">
        <v>0</v>
      </c>
      <c r="AD171" s="105">
        <v>0</v>
      </c>
      <c r="AE171" s="105">
        <v>0</v>
      </c>
      <c r="AF171" s="105">
        <v>0</v>
      </c>
      <c r="AG171" s="106">
        <f t="shared" si="37"/>
        <v>0</v>
      </c>
      <c r="AH171" s="104"/>
      <c r="AI171" s="105"/>
      <c r="AJ171" s="105"/>
      <c r="AK171" s="105"/>
      <c r="AL171" s="105"/>
      <c r="AM171" s="105"/>
      <c r="AN171" s="106">
        <f t="shared" si="38"/>
        <v>0</v>
      </c>
      <c r="AO171" s="107">
        <f t="shared" si="39"/>
        <v>36</v>
      </c>
      <c r="AP171" s="108">
        <f t="shared" si="40"/>
        <v>0</v>
      </c>
      <c r="AQ171" s="97">
        <v>51</v>
      </c>
      <c r="AR171" s="109">
        <f t="shared" si="41"/>
        <v>0.70588235294117652</v>
      </c>
    </row>
    <row r="172" spans="1:44" hidden="1" x14ac:dyDescent="0.35">
      <c r="A172" s="31" t="s">
        <v>176</v>
      </c>
      <c r="B172" s="97" t="s">
        <v>2433</v>
      </c>
      <c r="C172" s="97" t="s">
        <v>2348</v>
      </c>
      <c r="D172" s="98">
        <f t="shared" si="29"/>
        <v>42</v>
      </c>
      <c r="E172" s="98">
        <f t="shared" si="30"/>
        <v>42</v>
      </c>
      <c r="F172" s="98">
        <f t="shared" si="31"/>
        <v>0</v>
      </c>
      <c r="G172" s="99">
        <f t="shared" si="28"/>
        <v>18</v>
      </c>
      <c r="H172" s="100">
        <v>0</v>
      </c>
      <c r="I172" s="101">
        <v>18</v>
      </c>
      <c r="J172" s="102">
        <f t="shared" si="32"/>
        <v>0</v>
      </c>
      <c r="K172" s="100">
        <v>0</v>
      </c>
      <c r="L172" s="111">
        <v>0</v>
      </c>
      <c r="M172" s="101">
        <f t="shared" si="33"/>
        <v>0</v>
      </c>
      <c r="N172" s="100">
        <v>0</v>
      </c>
      <c r="O172" s="100">
        <v>0</v>
      </c>
      <c r="P172" s="103">
        <f t="shared" si="34"/>
        <v>0</v>
      </c>
      <c r="Q172" s="105">
        <v>0</v>
      </c>
      <c r="R172" s="105">
        <v>0</v>
      </c>
      <c r="S172" s="105">
        <v>0</v>
      </c>
      <c r="T172" s="105">
        <v>0</v>
      </c>
      <c r="U172" s="105">
        <v>0</v>
      </c>
      <c r="V172" s="105">
        <v>0</v>
      </c>
      <c r="W172" s="106">
        <f t="shared" si="35"/>
        <v>0</v>
      </c>
      <c r="X172" s="110">
        <v>24</v>
      </c>
      <c r="Y172" s="105">
        <v>0</v>
      </c>
      <c r="Z172" s="105">
        <f t="shared" si="36"/>
        <v>24</v>
      </c>
      <c r="AA172" s="104">
        <v>0</v>
      </c>
      <c r="AB172" s="105">
        <v>0</v>
      </c>
      <c r="AC172" s="105">
        <v>0</v>
      </c>
      <c r="AD172" s="105">
        <v>0</v>
      </c>
      <c r="AE172" s="105">
        <v>0</v>
      </c>
      <c r="AF172" s="105">
        <v>0</v>
      </c>
      <c r="AG172" s="106">
        <f t="shared" si="37"/>
        <v>0</v>
      </c>
      <c r="AH172" s="104"/>
      <c r="AI172" s="105"/>
      <c r="AJ172" s="105"/>
      <c r="AK172" s="105"/>
      <c r="AL172" s="105"/>
      <c r="AM172" s="105"/>
      <c r="AN172" s="106">
        <f t="shared" si="38"/>
        <v>0</v>
      </c>
      <c r="AO172" s="107">
        <f t="shared" si="39"/>
        <v>0</v>
      </c>
      <c r="AP172" s="108">
        <f t="shared" si="40"/>
        <v>18</v>
      </c>
      <c r="AQ172" s="97">
        <v>22</v>
      </c>
      <c r="AR172" s="109">
        <f t="shared" si="41"/>
        <v>0.81818181818181823</v>
      </c>
    </row>
    <row r="173" spans="1:44" hidden="1" x14ac:dyDescent="0.35">
      <c r="A173" s="31" t="s">
        <v>177</v>
      </c>
      <c r="B173" s="97" t="s">
        <v>2434</v>
      </c>
      <c r="C173" s="97" t="s">
        <v>2348</v>
      </c>
      <c r="D173" s="98">
        <f t="shared" si="29"/>
        <v>35</v>
      </c>
      <c r="E173" s="98">
        <f t="shared" si="30"/>
        <v>35</v>
      </c>
      <c r="F173" s="98">
        <f t="shared" si="31"/>
        <v>0</v>
      </c>
      <c r="G173" s="99">
        <f t="shared" si="28"/>
        <v>35</v>
      </c>
      <c r="H173" s="100">
        <v>0</v>
      </c>
      <c r="I173" s="101">
        <v>35</v>
      </c>
      <c r="J173" s="102">
        <f t="shared" si="32"/>
        <v>0</v>
      </c>
      <c r="K173" s="100">
        <v>0</v>
      </c>
      <c r="L173" s="111">
        <v>0</v>
      </c>
      <c r="M173" s="101">
        <f t="shared" si="33"/>
        <v>0</v>
      </c>
      <c r="N173" s="100">
        <v>0</v>
      </c>
      <c r="O173" s="100">
        <v>0</v>
      </c>
      <c r="P173" s="103">
        <f t="shared" si="34"/>
        <v>0</v>
      </c>
      <c r="Q173" s="105">
        <v>0</v>
      </c>
      <c r="R173" s="105">
        <v>0</v>
      </c>
      <c r="S173" s="105">
        <v>0</v>
      </c>
      <c r="T173" s="105">
        <v>0</v>
      </c>
      <c r="U173" s="105">
        <v>0</v>
      </c>
      <c r="V173" s="105">
        <v>0</v>
      </c>
      <c r="W173" s="106">
        <f t="shared" si="35"/>
        <v>0</v>
      </c>
      <c r="X173" s="105">
        <v>0</v>
      </c>
      <c r="Y173" s="105">
        <v>0</v>
      </c>
      <c r="Z173" s="105">
        <f t="shared" si="36"/>
        <v>0</v>
      </c>
      <c r="AA173" s="104">
        <v>0</v>
      </c>
      <c r="AB173" s="105">
        <v>0</v>
      </c>
      <c r="AC173" s="105">
        <v>0</v>
      </c>
      <c r="AD173" s="105">
        <v>0</v>
      </c>
      <c r="AE173" s="105">
        <v>0</v>
      </c>
      <c r="AF173" s="105">
        <v>0</v>
      </c>
      <c r="AG173" s="106">
        <f t="shared" si="37"/>
        <v>0</v>
      </c>
      <c r="AH173" s="104"/>
      <c r="AI173" s="105"/>
      <c r="AJ173" s="105"/>
      <c r="AK173" s="105"/>
      <c r="AL173" s="105"/>
      <c r="AM173" s="105"/>
      <c r="AN173" s="106">
        <f t="shared" si="38"/>
        <v>0</v>
      </c>
      <c r="AO173" s="107">
        <f t="shared" si="39"/>
        <v>0</v>
      </c>
      <c r="AP173" s="108">
        <f t="shared" si="40"/>
        <v>35</v>
      </c>
      <c r="AQ173" s="97">
        <v>83</v>
      </c>
      <c r="AR173" s="109">
        <f t="shared" si="41"/>
        <v>0.42168674698795183</v>
      </c>
    </row>
    <row r="174" spans="1:44" hidden="1" x14ac:dyDescent="0.35">
      <c r="A174" s="31" t="s">
        <v>178</v>
      </c>
      <c r="B174" s="97" t="s">
        <v>2435</v>
      </c>
      <c r="C174" s="97" t="s">
        <v>2348</v>
      </c>
      <c r="D174" s="98">
        <f t="shared" si="29"/>
        <v>37</v>
      </c>
      <c r="E174" s="98">
        <f t="shared" si="30"/>
        <v>15</v>
      </c>
      <c r="F174" s="98">
        <f t="shared" si="31"/>
        <v>22</v>
      </c>
      <c r="G174" s="99">
        <f t="shared" si="28"/>
        <v>37</v>
      </c>
      <c r="H174" s="100">
        <v>22</v>
      </c>
      <c r="I174" s="101">
        <v>15</v>
      </c>
      <c r="J174" s="102">
        <f t="shared" si="32"/>
        <v>0</v>
      </c>
      <c r="K174" s="100">
        <v>0</v>
      </c>
      <c r="L174" s="111">
        <v>0</v>
      </c>
      <c r="M174" s="101">
        <f t="shared" si="33"/>
        <v>0</v>
      </c>
      <c r="N174" s="100">
        <v>0</v>
      </c>
      <c r="O174" s="100">
        <v>0</v>
      </c>
      <c r="P174" s="103">
        <f t="shared" si="34"/>
        <v>0</v>
      </c>
      <c r="Q174" s="105">
        <v>0</v>
      </c>
      <c r="R174" s="105">
        <v>0</v>
      </c>
      <c r="S174" s="105">
        <v>0</v>
      </c>
      <c r="T174" s="105">
        <v>0</v>
      </c>
      <c r="U174" s="105">
        <v>0</v>
      </c>
      <c r="V174" s="105">
        <v>0</v>
      </c>
      <c r="W174" s="106">
        <f t="shared" si="35"/>
        <v>0</v>
      </c>
      <c r="X174" s="105">
        <v>0</v>
      </c>
      <c r="Y174" s="105">
        <v>0</v>
      </c>
      <c r="Z174" s="105">
        <f t="shared" si="36"/>
        <v>0</v>
      </c>
      <c r="AA174" s="104">
        <v>0</v>
      </c>
      <c r="AB174" s="105">
        <v>0</v>
      </c>
      <c r="AC174" s="105">
        <v>0</v>
      </c>
      <c r="AD174" s="105">
        <v>0</v>
      </c>
      <c r="AE174" s="105">
        <v>0</v>
      </c>
      <c r="AF174" s="105">
        <v>0</v>
      </c>
      <c r="AG174" s="106">
        <f t="shared" si="37"/>
        <v>0</v>
      </c>
      <c r="AH174" s="104"/>
      <c r="AI174" s="105"/>
      <c r="AJ174" s="105"/>
      <c r="AK174" s="105"/>
      <c r="AL174" s="105"/>
      <c r="AM174" s="105"/>
      <c r="AN174" s="106">
        <f t="shared" si="38"/>
        <v>0</v>
      </c>
      <c r="AO174" s="107">
        <f t="shared" si="39"/>
        <v>22</v>
      </c>
      <c r="AP174" s="108">
        <f t="shared" si="40"/>
        <v>15</v>
      </c>
      <c r="AQ174" s="97">
        <v>68</v>
      </c>
      <c r="AR174" s="109">
        <f t="shared" si="41"/>
        <v>0.54411764705882348</v>
      </c>
    </row>
    <row r="175" spans="1:44" hidden="1" x14ac:dyDescent="0.35">
      <c r="A175" s="31" t="s">
        <v>179</v>
      </c>
      <c r="B175" s="97" t="s">
        <v>2436</v>
      </c>
      <c r="C175" s="97" t="s">
        <v>2348</v>
      </c>
      <c r="D175" s="98">
        <f t="shared" si="29"/>
        <v>100</v>
      </c>
      <c r="E175" s="98">
        <f t="shared" si="30"/>
        <v>100</v>
      </c>
      <c r="F175" s="98">
        <f t="shared" si="31"/>
        <v>0</v>
      </c>
      <c r="G175" s="99">
        <f t="shared" si="28"/>
        <v>100</v>
      </c>
      <c r="H175" s="100">
        <v>0</v>
      </c>
      <c r="I175" s="101">
        <v>100</v>
      </c>
      <c r="J175" s="102">
        <f t="shared" si="32"/>
        <v>0</v>
      </c>
      <c r="K175" s="100">
        <v>0</v>
      </c>
      <c r="L175" s="111">
        <v>0</v>
      </c>
      <c r="M175" s="101">
        <f t="shared" si="33"/>
        <v>0</v>
      </c>
      <c r="N175" s="100">
        <v>0</v>
      </c>
      <c r="O175" s="100">
        <v>0</v>
      </c>
      <c r="P175" s="103">
        <f t="shared" si="34"/>
        <v>0</v>
      </c>
      <c r="Q175" s="105">
        <v>0</v>
      </c>
      <c r="R175" s="105">
        <v>0</v>
      </c>
      <c r="S175" s="105">
        <v>0</v>
      </c>
      <c r="T175" s="105">
        <v>0</v>
      </c>
      <c r="U175" s="105">
        <v>0</v>
      </c>
      <c r="V175" s="105">
        <v>0</v>
      </c>
      <c r="W175" s="106">
        <f t="shared" si="35"/>
        <v>0</v>
      </c>
      <c r="X175" s="105">
        <v>0</v>
      </c>
      <c r="Y175" s="105">
        <v>0</v>
      </c>
      <c r="Z175" s="105">
        <f t="shared" si="36"/>
        <v>0</v>
      </c>
      <c r="AA175" s="104">
        <v>0</v>
      </c>
      <c r="AB175" s="105">
        <v>0</v>
      </c>
      <c r="AC175" s="105">
        <v>0</v>
      </c>
      <c r="AD175" s="105">
        <v>0</v>
      </c>
      <c r="AE175" s="105">
        <v>0</v>
      </c>
      <c r="AF175" s="105">
        <v>0</v>
      </c>
      <c r="AG175" s="106">
        <f t="shared" si="37"/>
        <v>0</v>
      </c>
      <c r="AH175" s="104"/>
      <c r="AI175" s="105"/>
      <c r="AJ175" s="105"/>
      <c r="AK175" s="105"/>
      <c r="AL175" s="105"/>
      <c r="AM175" s="105"/>
      <c r="AN175" s="106">
        <f t="shared" si="38"/>
        <v>0</v>
      </c>
      <c r="AO175" s="107">
        <f t="shared" si="39"/>
        <v>0</v>
      </c>
      <c r="AP175" s="108">
        <f t="shared" si="40"/>
        <v>100</v>
      </c>
      <c r="AQ175" s="97">
        <v>140</v>
      </c>
      <c r="AR175" s="109">
        <f t="shared" si="41"/>
        <v>0.7142857142857143</v>
      </c>
    </row>
    <row r="176" spans="1:44" hidden="1" x14ac:dyDescent="0.35">
      <c r="A176" s="31" t="s">
        <v>180</v>
      </c>
      <c r="B176" s="97" t="s">
        <v>2437</v>
      </c>
      <c r="C176" s="97" t="s">
        <v>2348</v>
      </c>
      <c r="D176" s="98">
        <f t="shared" si="29"/>
        <v>18</v>
      </c>
      <c r="E176" s="98">
        <f t="shared" si="30"/>
        <v>18</v>
      </c>
      <c r="F176" s="98">
        <f t="shared" si="31"/>
        <v>0</v>
      </c>
      <c r="G176" s="99">
        <f t="shared" si="28"/>
        <v>18</v>
      </c>
      <c r="H176" s="100">
        <v>0</v>
      </c>
      <c r="I176" s="101">
        <v>18</v>
      </c>
      <c r="J176" s="102">
        <f t="shared" si="32"/>
        <v>0</v>
      </c>
      <c r="K176" s="100">
        <v>0</v>
      </c>
      <c r="L176" s="111">
        <v>0</v>
      </c>
      <c r="M176" s="101">
        <f t="shared" si="33"/>
        <v>0</v>
      </c>
      <c r="N176" s="100">
        <v>0</v>
      </c>
      <c r="O176" s="100">
        <v>0</v>
      </c>
      <c r="P176" s="103">
        <f t="shared" si="34"/>
        <v>0</v>
      </c>
      <c r="Q176" s="105">
        <v>0</v>
      </c>
      <c r="R176" s="105">
        <v>0</v>
      </c>
      <c r="S176" s="105">
        <v>0</v>
      </c>
      <c r="T176" s="105">
        <v>0</v>
      </c>
      <c r="U176" s="105">
        <v>0</v>
      </c>
      <c r="V176" s="105">
        <v>0</v>
      </c>
      <c r="W176" s="106">
        <f t="shared" si="35"/>
        <v>0</v>
      </c>
      <c r="X176" s="105">
        <v>0</v>
      </c>
      <c r="Y176" s="105">
        <v>0</v>
      </c>
      <c r="Z176" s="105">
        <f t="shared" si="36"/>
        <v>0</v>
      </c>
      <c r="AA176" s="104">
        <v>0</v>
      </c>
      <c r="AB176" s="105">
        <v>0</v>
      </c>
      <c r="AC176" s="105">
        <v>0</v>
      </c>
      <c r="AD176" s="105">
        <v>0</v>
      </c>
      <c r="AE176" s="105">
        <v>0</v>
      </c>
      <c r="AF176" s="105">
        <v>0</v>
      </c>
      <c r="AG176" s="106">
        <f t="shared" si="37"/>
        <v>0</v>
      </c>
      <c r="AH176" s="104"/>
      <c r="AI176" s="105"/>
      <c r="AJ176" s="105"/>
      <c r="AK176" s="105"/>
      <c r="AL176" s="105"/>
      <c r="AM176" s="105"/>
      <c r="AN176" s="106">
        <f t="shared" si="38"/>
        <v>0</v>
      </c>
      <c r="AO176" s="107">
        <f t="shared" si="39"/>
        <v>0</v>
      </c>
      <c r="AP176" s="108">
        <f t="shared" si="40"/>
        <v>18</v>
      </c>
      <c r="AQ176" s="97">
        <v>55</v>
      </c>
      <c r="AR176" s="109">
        <f t="shared" si="41"/>
        <v>0.32727272727272727</v>
      </c>
    </row>
    <row r="177" spans="1:44" hidden="1" x14ac:dyDescent="0.35">
      <c r="A177" s="31" t="s">
        <v>181</v>
      </c>
      <c r="B177" s="97" t="s">
        <v>2438</v>
      </c>
      <c r="C177" s="97" t="s">
        <v>2348</v>
      </c>
      <c r="D177" s="98">
        <f t="shared" si="29"/>
        <v>15</v>
      </c>
      <c r="E177" s="98">
        <f t="shared" si="30"/>
        <v>15</v>
      </c>
      <c r="F177" s="98">
        <f t="shared" si="31"/>
        <v>0</v>
      </c>
      <c r="G177" s="99">
        <f t="shared" si="28"/>
        <v>15</v>
      </c>
      <c r="H177" s="100">
        <v>0</v>
      </c>
      <c r="I177" s="101">
        <v>15</v>
      </c>
      <c r="J177" s="102">
        <f t="shared" si="32"/>
        <v>0</v>
      </c>
      <c r="K177" s="100">
        <v>0</v>
      </c>
      <c r="L177" s="111">
        <v>0</v>
      </c>
      <c r="M177" s="101">
        <f t="shared" si="33"/>
        <v>0</v>
      </c>
      <c r="N177" s="100">
        <v>0</v>
      </c>
      <c r="O177" s="100">
        <v>0</v>
      </c>
      <c r="P177" s="103">
        <f t="shared" si="34"/>
        <v>0</v>
      </c>
      <c r="Q177" s="105">
        <v>0</v>
      </c>
      <c r="R177" s="105">
        <v>0</v>
      </c>
      <c r="S177" s="105">
        <v>0</v>
      </c>
      <c r="T177" s="105">
        <v>0</v>
      </c>
      <c r="U177" s="105">
        <v>0</v>
      </c>
      <c r="V177" s="105">
        <v>0</v>
      </c>
      <c r="W177" s="106">
        <f t="shared" si="35"/>
        <v>0</v>
      </c>
      <c r="X177" s="105">
        <v>0</v>
      </c>
      <c r="Y177" s="105">
        <v>0</v>
      </c>
      <c r="Z177" s="105">
        <f t="shared" si="36"/>
        <v>0</v>
      </c>
      <c r="AA177" s="104">
        <v>0</v>
      </c>
      <c r="AB177" s="105">
        <v>0</v>
      </c>
      <c r="AC177" s="105">
        <v>0</v>
      </c>
      <c r="AD177" s="105">
        <v>0</v>
      </c>
      <c r="AE177" s="105">
        <v>0</v>
      </c>
      <c r="AF177" s="105">
        <v>0</v>
      </c>
      <c r="AG177" s="106">
        <f t="shared" si="37"/>
        <v>0</v>
      </c>
      <c r="AH177" s="104"/>
      <c r="AI177" s="105"/>
      <c r="AJ177" s="105"/>
      <c r="AK177" s="105"/>
      <c r="AL177" s="105"/>
      <c r="AM177" s="105"/>
      <c r="AN177" s="106">
        <f t="shared" si="38"/>
        <v>0</v>
      </c>
      <c r="AO177" s="107">
        <f t="shared" si="39"/>
        <v>0</v>
      </c>
      <c r="AP177" s="108">
        <f t="shared" si="40"/>
        <v>15</v>
      </c>
      <c r="AQ177" s="97">
        <v>22</v>
      </c>
      <c r="AR177" s="109">
        <f t="shared" si="41"/>
        <v>0.68181818181818177</v>
      </c>
    </row>
    <row r="178" spans="1:44" hidden="1" x14ac:dyDescent="0.35">
      <c r="A178" s="31" t="s">
        <v>182</v>
      </c>
      <c r="B178" s="97" t="s">
        <v>2439</v>
      </c>
      <c r="C178" s="97" t="s">
        <v>2440</v>
      </c>
      <c r="D178" s="98">
        <f t="shared" si="29"/>
        <v>0</v>
      </c>
      <c r="E178" s="98">
        <f t="shared" si="30"/>
        <v>0</v>
      </c>
      <c r="F178" s="98">
        <f t="shared" si="31"/>
        <v>0</v>
      </c>
      <c r="G178" s="99">
        <f t="shared" si="28"/>
        <v>0</v>
      </c>
      <c r="H178" s="100">
        <v>0</v>
      </c>
      <c r="I178" s="101">
        <v>0</v>
      </c>
      <c r="J178" s="102">
        <f t="shared" si="32"/>
        <v>0</v>
      </c>
      <c r="K178" s="100">
        <v>0</v>
      </c>
      <c r="L178" s="111">
        <v>0</v>
      </c>
      <c r="M178" s="101">
        <f t="shared" si="33"/>
        <v>0</v>
      </c>
      <c r="N178" s="100">
        <v>0</v>
      </c>
      <c r="O178" s="100">
        <v>0</v>
      </c>
      <c r="P178" s="103">
        <f t="shared" si="34"/>
        <v>0</v>
      </c>
      <c r="Q178" s="105">
        <v>0</v>
      </c>
      <c r="R178" s="105">
        <v>0</v>
      </c>
      <c r="S178" s="105">
        <v>0</v>
      </c>
      <c r="T178" s="105">
        <v>0</v>
      </c>
      <c r="U178" s="105">
        <v>0</v>
      </c>
      <c r="V178" s="105">
        <v>0</v>
      </c>
      <c r="W178" s="106">
        <f t="shared" si="35"/>
        <v>0</v>
      </c>
      <c r="X178" s="105">
        <v>0</v>
      </c>
      <c r="Y178" s="105">
        <v>0</v>
      </c>
      <c r="Z178" s="105">
        <f t="shared" si="36"/>
        <v>0</v>
      </c>
      <c r="AA178" s="104">
        <v>0</v>
      </c>
      <c r="AB178" s="105">
        <v>0</v>
      </c>
      <c r="AC178" s="105">
        <v>0</v>
      </c>
      <c r="AD178" s="105">
        <v>0</v>
      </c>
      <c r="AE178" s="105">
        <v>0</v>
      </c>
      <c r="AF178" s="105">
        <v>0</v>
      </c>
      <c r="AG178" s="106">
        <f t="shared" si="37"/>
        <v>0</v>
      </c>
      <c r="AH178" s="104"/>
      <c r="AI178" s="105"/>
      <c r="AJ178" s="105"/>
      <c r="AK178" s="105"/>
      <c r="AL178" s="105"/>
      <c r="AM178" s="105"/>
      <c r="AN178" s="106">
        <f t="shared" si="38"/>
        <v>0</v>
      </c>
      <c r="AO178" s="107">
        <f t="shared" si="39"/>
        <v>0</v>
      </c>
      <c r="AP178" s="108">
        <f t="shared" si="40"/>
        <v>0</v>
      </c>
      <c r="AQ178" s="97">
        <v>10</v>
      </c>
      <c r="AR178" s="109">
        <f t="shared" si="41"/>
        <v>0</v>
      </c>
    </row>
    <row r="179" spans="1:44" hidden="1" x14ac:dyDescent="0.35">
      <c r="A179" s="31" t="s">
        <v>183</v>
      </c>
      <c r="B179" s="97" t="s">
        <v>2441</v>
      </c>
      <c r="C179" s="97" t="s">
        <v>2440</v>
      </c>
      <c r="D179" s="98">
        <f t="shared" si="29"/>
        <v>135</v>
      </c>
      <c r="E179" s="98">
        <f t="shared" si="30"/>
        <v>135</v>
      </c>
      <c r="F179" s="98">
        <f t="shared" si="31"/>
        <v>0</v>
      </c>
      <c r="G179" s="99">
        <f t="shared" si="28"/>
        <v>96</v>
      </c>
      <c r="H179" s="100">
        <v>0</v>
      </c>
      <c r="I179" s="101">
        <v>96</v>
      </c>
      <c r="J179" s="102">
        <f t="shared" si="32"/>
        <v>96</v>
      </c>
      <c r="K179" s="100">
        <v>39</v>
      </c>
      <c r="L179" s="111">
        <v>96</v>
      </c>
      <c r="M179" s="101">
        <f t="shared" si="33"/>
        <v>135</v>
      </c>
      <c r="N179" s="100">
        <v>0</v>
      </c>
      <c r="O179" s="100">
        <v>0</v>
      </c>
      <c r="P179" s="103">
        <f t="shared" si="34"/>
        <v>0</v>
      </c>
      <c r="Q179" s="105">
        <v>0</v>
      </c>
      <c r="R179" s="105">
        <v>0</v>
      </c>
      <c r="S179" s="105">
        <v>0</v>
      </c>
      <c r="T179" s="105">
        <v>0</v>
      </c>
      <c r="U179" s="105">
        <v>0</v>
      </c>
      <c r="V179" s="105">
        <v>0</v>
      </c>
      <c r="W179" s="106">
        <f t="shared" si="35"/>
        <v>0</v>
      </c>
      <c r="X179" s="105">
        <v>0</v>
      </c>
      <c r="Y179" s="105">
        <v>0</v>
      </c>
      <c r="Z179" s="105">
        <f t="shared" si="36"/>
        <v>0</v>
      </c>
      <c r="AA179" s="104">
        <v>0</v>
      </c>
      <c r="AB179" s="105">
        <v>0</v>
      </c>
      <c r="AC179" s="105">
        <v>0</v>
      </c>
      <c r="AD179" s="105">
        <v>0</v>
      </c>
      <c r="AE179" s="105">
        <v>0</v>
      </c>
      <c r="AF179" s="105">
        <v>0</v>
      </c>
      <c r="AG179" s="106">
        <f t="shared" si="37"/>
        <v>0</v>
      </c>
      <c r="AH179" s="104"/>
      <c r="AI179" s="105"/>
      <c r="AJ179" s="105"/>
      <c r="AK179" s="105"/>
      <c r="AL179" s="105"/>
      <c r="AM179" s="105"/>
      <c r="AN179" s="106">
        <f t="shared" si="38"/>
        <v>0</v>
      </c>
      <c r="AO179" s="107">
        <f t="shared" si="39"/>
        <v>0</v>
      </c>
      <c r="AP179" s="108">
        <f t="shared" si="40"/>
        <v>135</v>
      </c>
      <c r="AQ179" s="97">
        <v>164</v>
      </c>
      <c r="AR179" s="109">
        <f t="shared" si="41"/>
        <v>0.82317073170731703</v>
      </c>
    </row>
    <row r="180" spans="1:44" hidden="1" x14ac:dyDescent="0.35">
      <c r="A180" s="31" t="s">
        <v>184</v>
      </c>
      <c r="B180" s="97" t="s">
        <v>2442</v>
      </c>
      <c r="C180" s="97" t="s">
        <v>2440</v>
      </c>
      <c r="D180" s="98">
        <f t="shared" si="29"/>
        <v>54</v>
      </c>
      <c r="E180" s="98">
        <f t="shared" si="30"/>
        <v>0</v>
      </c>
      <c r="F180" s="98">
        <f t="shared" si="31"/>
        <v>54</v>
      </c>
      <c r="G180" s="99">
        <f t="shared" si="28"/>
        <v>54</v>
      </c>
      <c r="H180" s="100">
        <v>54</v>
      </c>
      <c r="I180" s="101">
        <v>0</v>
      </c>
      <c r="J180" s="102">
        <f t="shared" si="32"/>
        <v>0</v>
      </c>
      <c r="K180" s="100">
        <v>0</v>
      </c>
      <c r="L180" s="111">
        <v>0</v>
      </c>
      <c r="M180" s="101">
        <f t="shared" si="33"/>
        <v>0</v>
      </c>
      <c r="N180" s="100">
        <v>0</v>
      </c>
      <c r="O180" s="100">
        <v>0</v>
      </c>
      <c r="P180" s="103">
        <f t="shared" si="34"/>
        <v>0</v>
      </c>
      <c r="Q180" s="105">
        <v>0</v>
      </c>
      <c r="R180" s="105">
        <v>0</v>
      </c>
      <c r="S180" s="105">
        <v>0</v>
      </c>
      <c r="T180" s="105">
        <v>0</v>
      </c>
      <c r="U180" s="105">
        <v>0</v>
      </c>
      <c r="V180" s="105">
        <v>0</v>
      </c>
      <c r="W180" s="106">
        <f t="shared" si="35"/>
        <v>0</v>
      </c>
      <c r="X180" s="105">
        <v>0</v>
      </c>
      <c r="Y180" s="105">
        <v>0</v>
      </c>
      <c r="Z180" s="105">
        <f t="shared" si="36"/>
        <v>0</v>
      </c>
      <c r="AA180" s="104">
        <v>0</v>
      </c>
      <c r="AB180" s="105">
        <v>0</v>
      </c>
      <c r="AC180" s="105">
        <v>0</v>
      </c>
      <c r="AD180" s="105">
        <v>0</v>
      </c>
      <c r="AE180" s="105">
        <v>0</v>
      </c>
      <c r="AF180" s="105">
        <v>0</v>
      </c>
      <c r="AG180" s="106">
        <f t="shared" si="37"/>
        <v>0</v>
      </c>
      <c r="AH180" s="104"/>
      <c r="AI180" s="105"/>
      <c r="AJ180" s="105"/>
      <c r="AK180" s="105"/>
      <c r="AL180" s="105"/>
      <c r="AM180" s="105"/>
      <c r="AN180" s="106">
        <f t="shared" si="38"/>
        <v>0</v>
      </c>
      <c r="AO180" s="107">
        <f t="shared" si="39"/>
        <v>54</v>
      </c>
      <c r="AP180" s="108">
        <f t="shared" si="40"/>
        <v>0</v>
      </c>
      <c r="AQ180" s="97">
        <v>104</v>
      </c>
      <c r="AR180" s="109">
        <f t="shared" si="41"/>
        <v>0.51923076923076927</v>
      </c>
    </row>
    <row r="181" spans="1:44" hidden="1" x14ac:dyDescent="0.35">
      <c r="A181" s="31" t="s">
        <v>185</v>
      </c>
      <c r="B181" s="97" t="s">
        <v>2443</v>
      </c>
      <c r="C181" s="97" t="s">
        <v>2440</v>
      </c>
      <c r="D181" s="98">
        <f t="shared" si="29"/>
        <v>37</v>
      </c>
      <c r="E181" s="98">
        <f t="shared" si="30"/>
        <v>18</v>
      </c>
      <c r="F181" s="98">
        <f t="shared" si="31"/>
        <v>19</v>
      </c>
      <c r="G181" s="99">
        <f t="shared" si="28"/>
        <v>37</v>
      </c>
      <c r="H181" s="100">
        <v>19</v>
      </c>
      <c r="I181" s="101">
        <v>18</v>
      </c>
      <c r="J181" s="102">
        <f t="shared" si="32"/>
        <v>0</v>
      </c>
      <c r="K181" s="100">
        <v>0</v>
      </c>
      <c r="L181" s="111">
        <v>0</v>
      </c>
      <c r="M181" s="101">
        <f t="shared" si="33"/>
        <v>0</v>
      </c>
      <c r="N181" s="100">
        <v>0</v>
      </c>
      <c r="O181" s="100">
        <v>0</v>
      </c>
      <c r="P181" s="103">
        <f t="shared" si="34"/>
        <v>0</v>
      </c>
      <c r="Q181" s="105">
        <v>0</v>
      </c>
      <c r="R181" s="105">
        <v>0</v>
      </c>
      <c r="S181" s="105">
        <v>0</v>
      </c>
      <c r="T181" s="105">
        <v>0</v>
      </c>
      <c r="U181" s="105">
        <v>0</v>
      </c>
      <c r="V181" s="105">
        <v>0</v>
      </c>
      <c r="W181" s="106">
        <f t="shared" si="35"/>
        <v>0</v>
      </c>
      <c r="X181" s="105">
        <v>0</v>
      </c>
      <c r="Y181" s="105">
        <v>0</v>
      </c>
      <c r="Z181" s="105">
        <f t="shared" si="36"/>
        <v>0</v>
      </c>
      <c r="AA181" s="104">
        <v>0</v>
      </c>
      <c r="AB181" s="105">
        <v>0</v>
      </c>
      <c r="AC181" s="105">
        <v>0</v>
      </c>
      <c r="AD181" s="105">
        <v>0</v>
      </c>
      <c r="AE181" s="105">
        <v>0</v>
      </c>
      <c r="AF181" s="105">
        <v>0</v>
      </c>
      <c r="AG181" s="106">
        <f t="shared" si="37"/>
        <v>0</v>
      </c>
      <c r="AH181" s="104"/>
      <c r="AI181" s="105"/>
      <c r="AJ181" s="105"/>
      <c r="AK181" s="105"/>
      <c r="AL181" s="105"/>
      <c r="AM181" s="105"/>
      <c r="AN181" s="106">
        <f t="shared" si="38"/>
        <v>0</v>
      </c>
      <c r="AO181" s="107">
        <f t="shared" si="39"/>
        <v>19</v>
      </c>
      <c r="AP181" s="108">
        <f t="shared" si="40"/>
        <v>18</v>
      </c>
      <c r="AQ181" s="97">
        <v>38</v>
      </c>
      <c r="AR181" s="109">
        <f t="shared" si="41"/>
        <v>0.97368421052631582</v>
      </c>
    </row>
    <row r="182" spans="1:44" hidden="1" x14ac:dyDescent="0.35">
      <c r="A182" s="31" t="s">
        <v>186</v>
      </c>
      <c r="B182" s="97" t="s">
        <v>2444</v>
      </c>
      <c r="C182" s="97" t="s">
        <v>2440</v>
      </c>
      <c r="D182" s="98">
        <f t="shared" si="29"/>
        <v>21</v>
      </c>
      <c r="E182" s="98">
        <f t="shared" si="30"/>
        <v>0</v>
      </c>
      <c r="F182" s="98">
        <f t="shared" si="31"/>
        <v>21</v>
      </c>
      <c r="G182" s="99">
        <f t="shared" si="28"/>
        <v>21</v>
      </c>
      <c r="H182" s="100">
        <v>21</v>
      </c>
      <c r="I182" s="101">
        <v>0</v>
      </c>
      <c r="J182" s="102">
        <f t="shared" si="32"/>
        <v>0</v>
      </c>
      <c r="K182" s="100">
        <v>0</v>
      </c>
      <c r="L182" s="111">
        <v>0</v>
      </c>
      <c r="M182" s="101">
        <f t="shared" si="33"/>
        <v>0</v>
      </c>
      <c r="N182" s="100">
        <v>0</v>
      </c>
      <c r="O182" s="100">
        <v>0</v>
      </c>
      <c r="P182" s="103">
        <f t="shared" si="34"/>
        <v>0</v>
      </c>
      <c r="Q182" s="105">
        <v>0</v>
      </c>
      <c r="R182" s="105">
        <v>0</v>
      </c>
      <c r="S182" s="105">
        <v>0</v>
      </c>
      <c r="T182" s="105">
        <v>0</v>
      </c>
      <c r="U182" s="105">
        <v>0</v>
      </c>
      <c r="V182" s="105">
        <v>0</v>
      </c>
      <c r="W182" s="106">
        <f t="shared" si="35"/>
        <v>0</v>
      </c>
      <c r="X182" s="105">
        <v>0</v>
      </c>
      <c r="Y182" s="105">
        <v>0</v>
      </c>
      <c r="Z182" s="105">
        <f t="shared" si="36"/>
        <v>0</v>
      </c>
      <c r="AA182" s="104">
        <v>0</v>
      </c>
      <c r="AB182" s="105">
        <v>0</v>
      </c>
      <c r="AC182" s="105">
        <v>0</v>
      </c>
      <c r="AD182" s="105">
        <v>0</v>
      </c>
      <c r="AE182" s="105">
        <v>0</v>
      </c>
      <c r="AF182" s="105">
        <v>0</v>
      </c>
      <c r="AG182" s="106">
        <f t="shared" si="37"/>
        <v>0</v>
      </c>
      <c r="AH182" s="104"/>
      <c r="AI182" s="105"/>
      <c r="AJ182" s="105"/>
      <c r="AK182" s="105"/>
      <c r="AL182" s="105"/>
      <c r="AM182" s="105"/>
      <c r="AN182" s="106">
        <f t="shared" si="38"/>
        <v>0</v>
      </c>
      <c r="AO182" s="107">
        <f t="shared" si="39"/>
        <v>21</v>
      </c>
      <c r="AP182" s="108">
        <f t="shared" si="40"/>
        <v>0</v>
      </c>
      <c r="AQ182" s="97">
        <v>15</v>
      </c>
      <c r="AR182" s="109">
        <f t="shared" si="41"/>
        <v>1</v>
      </c>
    </row>
    <row r="183" spans="1:44" hidden="1" x14ac:dyDescent="0.35">
      <c r="A183" s="31" t="s">
        <v>187</v>
      </c>
      <c r="B183" s="97" t="s">
        <v>2445</v>
      </c>
      <c r="C183" s="97" t="s">
        <v>2440</v>
      </c>
      <c r="D183" s="98">
        <f t="shared" si="29"/>
        <v>90</v>
      </c>
      <c r="E183" s="98">
        <f t="shared" si="30"/>
        <v>90</v>
      </c>
      <c r="F183" s="98">
        <f t="shared" si="31"/>
        <v>0</v>
      </c>
      <c r="G183" s="99">
        <f t="shared" si="28"/>
        <v>54</v>
      </c>
      <c r="H183" s="100">
        <v>0</v>
      </c>
      <c r="I183" s="101">
        <v>54</v>
      </c>
      <c r="J183" s="102">
        <f t="shared" si="32"/>
        <v>36</v>
      </c>
      <c r="K183" s="100">
        <v>36</v>
      </c>
      <c r="L183" s="111">
        <v>36</v>
      </c>
      <c r="M183" s="101">
        <f t="shared" si="33"/>
        <v>72</v>
      </c>
      <c r="N183" s="100">
        <v>0</v>
      </c>
      <c r="O183" s="100">
        <v>0</v>
      </c>
      <c r="P183" s="103">
        <f t="shared" si="34"/>
        <v>0</v>
      </c>
      <c r="Q183" s="105">
        <v>0</v>
      </c>
      <c r="R183" s="105">
        <v>0</v>
      </c>
      <c r="S183" s="105">
        <v>0</v>
      </c>
      <c r="T183" s="105">
        <v>0</v>
      </c>
      <c r="U183" s="105">
        <v>0</v>
      </c>
      <c r="V183" s="105">
        <v>0</v>
      </c>
      <c r="W183" s="106">
        <f t="shared" si="35"/>
        <v>0</v>
      </c>
      <c r="X183" s="105">
        <v>0</v>
      </c>
      <c r="Y183" s="105">
        <v>0</v>
      </c>
      <c r="Z183" s="105">
        <f t="shared" si="36"/>
        <v>0</v>
      </c>
      <c r="AA183" s="104">
        <v>0</v>
      </c>
      <c r="AB183" s="105">
        <v>0</v>
      </c>
      <c r="AC183" s="105">
        <v>0</v>
      </c>
      <c r="AD183" s="105">
        <v>0</v>
      </c>
      <c r="AE183" s="105">
        <v>0</v>
      </c>
      <c r="AF183" s="105">
        <v>0</v>
      </c>
      <c r="AG183" s="106">
        <f t="shared" si="37"/>
        <v>0</v>
      </c>
      <c r="AH183" s="104"/>
      <c r="AI183" s="105"/>
      <c r="AJ183" s="105"/>
      <c r="AK183" s="105"/>
      <c r="AL183" s="105"/>
      <c r="AM183" s="105"/>
      <c r="AN183" s="106">
        <f t="shared" si="38"/>
        <v>0</v>
      </c>
      <c r="AO183" s="107">
        <f t="shared" si="39"/>
        <v>0</v>
      </c>
      <c r="AP183" s="108">
        <f t="shared" si="40"/>
        <v>90</v>
      </c>
      <c r="AQ183" s="97">
        <v>96</v>
      </c>
      <c r="AR183" s="109">
        <f t="shared" si="41"/>
        <v>0.9375</v>
      </c>
    </row>
    <row r="184" spans="1:44" hidden="1" x14ac:dyDescent="0.35">
      <c r="A184" s="31" t="s">
        <v>188</v>
      </c>
      <c r="B184" s="97" t="s">
        <v>2446</v>
      </c>
      <c r="C184" s="97" t="s">
        <v>2447</v>
      </c>
      <c r="D184" s="98">
        <f t="shared" si="29"/>
        <v>28</v>
      </c>
      <c r="E184" s="98">
        <f t="shared" si="30"/>
        <v>0</v>
      </c>
      <c r="F184" s="98">
        <f t="shared" si="31"/>
        <v>28</v>
      </c>
      <c r="G184" s="99">
        <f t="shared" si="28"/>
        <v>28</v>
      </c>
      <c r="H184" s="100">
        <v>28</v>
      </c>
      <c r="I184" s="101">
        <v>0</v>
      </c>
      <c r="J184" s="102">
        <f t="shared" si="32"/>
        <v>0</v>
      </c>
      <c r="K184" s="100">
        <v>0</v>
      </c>
      <c r="L184" s="111">
        <v>0</v>
      </c>
      <c r="M184" s="101">
        <f t="shared" si="33"/>
        <v>0</v>
      </c>
      <c r="N184" s="100">
        <v>0</v>
      </c>
      <c r="O184" s="100">
        <v>0</v>
      </c>
      <c r="P184" s="103">
        <f t="shared" si="34"/>
        <v>0</v>
      </c>
      <c r="Q184" s="105">
        <v>0</v>
      </c>
      <c r="R184" s="105">
        <v>0</v>
      </c>
      <c r="S184" s="105">
        <v>0</v>
      </c>
      <c r="T184" s="105">
        <v>0</v>
      </c>
      <c r="U184" s="105">
        <v>0</v>
      </c>
      <c r="V184" s="105">
        <v>0</v>
      </c>
      <c r="W184" s="106">
        <f t="shared" si="35"/>
        <v>0</v>
      </c>
      <c r="X184" s="105">
        <v>0</v>
      </c>
      <c r="Y184" s="105">
        <v>0</v>
      </c>
      <c r="Z184" s="105">
        <f t="shared" si="36"/>
        <v>0</v>
      </c>
      <c r="AA184" s="104">
        <v>0</v>
      </c>
      <c r="AB184" s="105">
        <v>0</v>
      </c>
      <c r="AC184" s="105">
        <v>0</v>
      </c>
      <c r="AD184" s="105">
        <v>0</v>
      </c>
      <c r="AE184" s="105">
        <v>0</v>
      </c>
      <c r="AF184" s="105">
        <v>0</v>
      </c>
      <c r="AG184" s="106">
        <f t="shared" si="37"/>
        <v>0</v>
      </c>
      <c r="AH184" s="104"/>
      <c r="AI184" s="105"/>
      <c r="AJ184" s="105"/>
      <c r="AK184" s="105"/>
      <c r="AL184" s="105"/>
      <c r="AM184" s="105"/>
      <c r="AN184" s="106">
        <f t="shared" si="38"/>
        <v>0</v>
      </c>
      <c r="AO184" s="107">
        <f t="shared" si="39"/>
        <v>28</v>
      </c>
      <c r="AP184" s="108">
        <f t="shared" si="40"/>
        <v>0</v>
      </c>
      <c r="AQ184" s="97">
        <v>45</v>
      </c>
      <c r="AR184" s="109">
        <f t="shared" si="41"/>
        <v>0.62222222222222223</v>
      </c>
    </row>
    <row r="185" spans="1:44" hidden="1" x14ac:dyDescent="0.35">
      <c r="A185" s="31" t="s">
        <v>189</v>
      </c>
      <c r="B185" s="97" t="s">
        <v>2448</v>
      </c>
      <c r="C185" s="97" t="s">
        <v>2447</v>
      </c>
      <c r="D185" s="98">
        <f t="shared" si="29"/>
        <v>106</v>
      </c>
      <c r="E185" s="98">
        <f t="shared" si="30"/>
        <v>0</v>
      </c>
      <c r="F185" s="98">
        <f t="shared" si="31"/>
        <v>106</v>
      </c>
      <c r="G185" s="99">
        <f t="shared" si="28"/>
        <v>106</v>
      </c>
      <c r="H185" s="100">
        <v>106</v>
      </c>
      <c r="I185" s="101">
        <v>0</v>
      </c>
      <c r="J185" s="102">
        <f t="shared" si="32"/>
        <v>0</v>
      </c>
      <c r="K185" s="100">
        <v>0</v>
      </c>
      <c r="L185" s="111">
        <v>0</v>
      </c>
      <c r="M185" s="101">
        <f t="shared" si="33"/>
        <v>0</v>
      </c>
      <c r="N185" s="100">
        <v>0</v>
      </c>
      <c r="O185" s="100">
        <v>0</v>
      </c>
      <c r="P185" s="103">
        <f t="shared" si="34"/>
        <v>0</v>
      </c>
      <c r="Q185" s="105">
        <v>0</v>
      </c>
      <c r="R185" s="105">
        <v>0</v>
      </c>
      <c r="S185" s="105">
        <v>0</v>
      </c>
      <c r="T185" s="105">
        <v>0</v>
      </c>
      <c r="U185" s="105">
        <v>0</v>
      </c>
      <c r="V185" s="105">
        <v>0</v>
      </c>
      <c r="W185" s="106">
        <f t="shared" si="35"/>
        <v>0</v>
      </c>
      <c r="X185" s="105">
        <v>0</v>
      </c>
      <c r="Y185" s="105">
        <v>0</v>
      </c>
      <c r="Z185" s="105">
        <f t="shared" si="36"/>
        <v>0</v>
      </c>
      <c r="AA185" s="104">
        <v>0</v>
      </c>
      <c r="AB185" s="105">
        <v>0</v>
      </c>
      <c r="AC185" s="105">
        <v>0</v>
      </c>
      <c r="AD185" s="105">
        <v>0</v>
      </c>
      <c r="AE185" s="105">
        <v>0</v>
      </c>
      <c r="AF185" s="105">
        <v>0</v>
      </c>
      <c r="AG185" s="106">
        <f t="shared" si="37"/>
        <v>0</v>
      </c>
      <c r="AH185" s="104"/>
      <c r="AI185" s="105"/>
      <c r="AJ185" s="105"/>
      <c r="AK185" s="105"/>
      <c r="AL185" s="105"/>
      <c r="AM185" s="105"/>
      <c r="AN185" s="106">
        <f t="shared" si="38"/>
        <v>0</v>
      </c>
      <c r="AO185" s="107">
        <f t="shared" si="39"/>
        <v>106</v>
      </c>
      <c r="AP185" s="108">
        <f t="shared" si="40"/>
        <v>0</v>
      </c>
      <c r="AQ185" s="97">
        <v>181</v>
      </c>
      <c r="AR185" s="109">
        <f t="shared" si="41"/>
        <v>0.58563535911602205</v>
      </c>
    </row>
    <row r="186" spans="1:44" hidden="1" x14ac:dyDescent="0.35">
      <c r="A186" s="31" t="s">
        <v>190</v>
      </c>
      <c r="B186" s="97" t="s">
        <v>2449</v>
      </c>
      <c r="C186" s="97" t="s">
        <v>2447</v>
      </c>
      <c r="D186" s="98">
        <f t="shared" si="29"/>
        <v>36</v>
      </c>
      <c r="E186" s="98">
        <f t="shared" si="30"/>
        <v>0</v>
      </c>
      <c r="F186" s="98">
        <f t="shared" si="31"/>
        <v>36</v>
      </c>
      <c r="G186" s="99">
        <f t="shared" si="28"/>
        <v>36</v>
      </c>
      <c r="H186" s="100">
        <v>36</v>
      </c>
      <c r="I186" s="101">
        <v>0</v>
      </c>
      <c r="J186" s="102">
        <f t="shared" si="32"/>
        <v>0</v>
      </c>
      <c r="K186" s="100">
        <v>0</v>
      </c>
      <c r="L186" s="111">
        <v>0</v>
      </c>
      <c r="M186" s="101">
        <f t="shared" si="33"/>
        <v>0</v>
      </c>
      <c r="N186" s="100">
        <v>0</v>
      </c>
      <c r="O186" s="100">
        <v>0</v>
      </c>
      <c r="P186" s="103">
        <f t="shared" si="34"/>
        <v>0</v>
      </c>
      <c r="Q186" s="105">
        <v>0</v>
      </c>
      <c r="R186" s="105">
        <v>0</v>
      </c>
      <c r="S186" s="105">
        <v>0</v>
      </c>
      <c r="T186" s="105">
        <v>0</v>
      </c>
      <c r="U186" s="105">
        <v>0</v>
      </c>
      <c r="V186" s="105">
        <v>0</v>
      </c>
      <c r="W186" s="106">
        <f t="shared" si="35"/>
        <v>0</v>
      </c>
      <c r="X186" s="105">
        <v>0</v>
      </c>
      <c r="Y186" s="105">
        <v>0</v>
      </c>
      <c r="Z186" s="105">
        <f t="shared" si="36"/>
        <v>0</v>
      </c>
      <c r="AA186" s="104">
        <v>0</v>
      </c>
      <c r="AB186" s="105">
        <v>0</v>
      </c>
      <c r="AC186" s="105">
        <v>0</v>
      </c>
      <c r="AD186" s="105">
        <v>0</v>
      </c>
      <c r="AE186" s="105">
        <v>0</v>
      </c>
      <c r="AF186" s="105">
        <v>0</v>
      </c>
      <c r="AG186" s="106">
        <f t="shared" si="37"/>
        <v>0</v>
      </c>
      <c r="AH186" s="104"/>
      <c r="AI186" s="105"/>
      <c r="AJ186" s="105"/>
      <c r="AK186" s="105"/>
      <c r="AL186" s="105"/>
      <c r="AM186" s="105"/>
      <c r="AN186" s="106">
        <f t="shared" si="38"/>
        <v>0</v>
      </c>
      <c r="AO186" s="107">
        <f t="shared" si="39"/>
        <v>36</v>
      </c>
      <c r="AP186" s="108">
        <f t="shared" si="40"/>
        <v>0</v>
      </c>
      <c r="AQ186" s="97">
        <v>47</v>
      </c>
      <c r="AR186" s="109">
        <f t="shared" si="41"/>
        <v>0.76595744680851063</v>
      </c>
    </row>
    <row r="187" spans="1:44" hidden="1" x14ac:dyDescent="0.35">
      <c r="A187" s="31" t="s">
        <v>191</v>
      </c>
      <c r="B187" s="97" t="s">
        <v>2450</v>
      </c>
      <c r="C187" s="97" t="s">
        <v>2447</v>
      </c>
      <c r="D187" s="98">
        <f t="shared" si="29"/>
        <v>19</v>
      </c>
      <c r="E187" s="98">
        <f t="shared" si="30"/>
        <v>0</v>
      </c>
      <c r="F187" s="98">
        <f t="shared" si="31"/>
        <v>19</v>
      </c>
      <c r="G187" s="99">
        <f t="shared" si="28"/>
        <v>19</v>
      </c>
      <c r="H187" s="100">
        <v>19</v>
      </c>
      <c r="I187" s="101">
        <v>0</v>
      </c>
      <c r="J187" s="102">
        <f t="shared" si="32"/>
        <v>0</v>
      </c>
      <c r="K187" s="100">
        <v>0</v>
      </c>
      <c r="L187" s="111">
        <v>0</v>
      </c>
      <c r="M187" s="101">
        <f t="shared" si="33"/>
        <v>0</v>
      </c>
      <c r="N187" s="100">
        <v>0</v>
      </c>
      <c r="O187" s="100">
        <v>0</v>
      </c>
      <c r="P187" s="103">
        <f t="shared" si="34"/>
        <v>0</v>
      </c>
      <c r="Q187" s="105">
        <v>0</v>
      </c>
      <c r="R187" s="105">
        <v>0</v>
      </c>
      <c r="S187" s="105">
        <v>0</v>
      </c>
      <c r="T187" s="105">
        <v>0</v>
      </c>
      <c r="U187" s="105">
        <v>0</v>
      </c>
      <c r="V187" s="105">
        <v>0</v>
      </c>
      <c r="W187" s="106">
        <f t="shared" si="35"/>
        <v>0</v>
      </c>
      <c r="X187" s="105">
        <v>0</v>
      </c>
      <c r="Y187" s="105">
        <v>0</v>
      </c>
      <c r="Z187" s="105">
        <f t="shared" si="36"/>
        <v>0</v>
      </c>
      <c r="AA187" s="104">
        <v>0</v>
      </c>
      <c r="AB187" s="105">
        <v>0</v>
      </c>
      <c r="AC187" s="105">
        <v>0</v>
      </c>
      <c r="AD187" s="105">
        <v>0</v>
      </c>
      <c r="AE187" s="105">
        <v>0</v>
      </c>
      <c r="AF187" s="105">
        <v>0</v>
      </c>
      <c r="AG187" s="106">
        <f t="shared" si="37"/>
        <v>0</v>
      </c>
      <c r="AH187" s="104"/>
      <c r="AI187" s="105"/>
      <c r="AJ187" s="105"/>
      <c r="AK187" s="105"/>
      <c r="AL187" s="105"/>
      <c r="AM187" s="105"/>
      <c r="AN187" s="106">
        <f t="shared" si="38"/>
        <v>0</v>
      </c>
      <c r="AO187" s="107">
        <f t="shared" si="39"/>
        <v>19</v>
      </c>
      <c r="AP187" s="108">
        <f t="shared" si="40"/>
        <v>0</v>
      </c>
      <c r="AQ187" s="97">
        <v>15</v>
      </c>
      <c r="AR187" s="109">
        <f t="shared" si="41"/>
        <v>1</v>
      </c>
    </row>
    <row r="188" spans="1:44" hidden="1" x14ac:dyDescent="0.35">
      <c r="A188" s="31" t="s">
        <v>192</v>
      </c>
      <c r="B188" s="97" t="s">
        <v>2451</v>
      </c>
      <c r="C188" s="97" t="s">
        <v>2447</v>
      </c>
      <c r="D188" s="98">
        <f t="shared" si="29"/>
        <v>33</v>
      </c>
      <c r="E188" s="98">
        <f t="shared" si="30"/>
        <v>0</v>
      </c>
      <c r="F188" s="98">
        <f t="shared" si="31"/>
        <v>33</v>
      </c>
      <c r="G188" s="99">
        <f t="shared" si="28"/>
        <v>33</v>
      </c>
      <c r="H188" s="100">
        <v>33</v>
      </c>
      <c r="I188" s="101">
        <v>0</v>
      </c>
      <c r="J188" s="102">
        <f t="shared" si="32"/>
        <v>0</v>
      </c>
      <c r="K188" s="100">
        <v>0</v>
      </c>
      <c r="L188" s="111">
        <v>0</v>
      </c>
      <c r="M188" s="101">
        <f t="shared" si="33"/>
        <v>0</v>
      </c>
      <c r="N188" s="100">
        <v>0</v>
      </c>
      <c r="O188" s="100">
        <v>0</v>
      </c>
      <c r="P188" s="103">
        <f t="shared" si="34"/>
        <v>0</v>
      </c>
      <c r="Q188" s="105">
        <v>0</v>
      </c>
      <c r="R188" s="105">
        <v>0</v>
      </c>
      <c r="S188" s="105">
        <v>0</v>
      </c>
      <c r="T188" s="105">
        <v>0</v>
      </c>
      <c r="U188" s="105">
        <v>0</v>
      </c>
      <c r="V188" s="105">
        <v>0</v>
      </c>
      <c r="W188" s="106">
        <f t="shared" si="35"/>
        <v>0</v>
      </c>
      <c r="X188" s="105">
        <v>0</v>
      </c>
      <c r="Y188" s="105">
        <v>0</v>
      </c>
      <c r="Z188" s="105">
        <f t="shared" si="36"/>
        <v>0</v>
      </c>
      <c r="AA188" s="104">
        <v>0</v>
      </c>
      <c r="AB188" s="105">
        <v>0</v>
      </c>
      <c r="AC188" s="105">
        <v>0</v>
      </c>
      <c r="AD188" s="105">
        <v>0</v>
      </c>
      <c r="AE188" s="105">
        <v>0</v>
      </c>
      <c r="AF188" s="105">
        <v>0</v>
      </c>
      <c r="AG188" s="106">
        <f t="shared" si="37"/>
        <v>0</v>
      </c>
      <c r="AH188" s="104"/>
      <c r="AI188" s="105"/>
      <c r="AJ188" s="105"/>
      <c r="AK188" s="105"/>
      <c r="AL188" s="105"/>
      <c r="AM188" s="105"/>
      <c r="AN188" s="106">
        <f t="shared" si="38"/>
        <v>0</v>
      </c>
      <c r="AO188" s="107">
        <f t="shared" si="39"/>
        <v>33</v>
      </c>
      <c r="AP188" s="108">
        <f t="shared" si="40"/>
        <v>0</v>
      </c>
      <c r="AQ188" s="97">
        <v>76</v>
      </c>
      <c r="AR188" s="109">
        <f t="shared" si="41"/>
        <v>0.43421052631578949</v>
      </c>
    </row>
    <row r="189" spans="1:44" hidden="1" x14ac:dyDescent="0.35">
      <c r="A189" s="31" t="s">
        <v>193</v>
      </c>
      <c r="B189" s="97" t="s">
        <v>2452</v>
      </c>
      <c r="C189" s="97" t="s">
        <v>2447</v>
      </c>
      <c r="D189" s="98">
        <f t="shared" si="29"/>
        <v>54</v>
      </c>
      <c r="E189" s="98">
        <f t="shared" si="30"/>
        <v>54</v>
      </c>
      <c r="F189" s="98">
        <f t="shared" si="31"/>
        <v>0</v>
      </c>
      <c r="G189" s="99">
        <f t="shared" si="28"/>
        <v>54</v>
      </c>
      <c r="H189" s="100">
        <v>0</v>
      </c>
      <c r="I189" s="101">
        <v>54</v>
      </c>
      <c r="J189" s="102">
        <f t="shared" si="32"/>
        <v>0</v>
      </c>
      <c r="K189" s="100">
        <v>0</v>
      </c>
      <c r="L189" s="111">
        <v>0</v>
      </c>
      <c r="M189" s="101">
        <f t="shared" si="33"/>
        <v>0</v>
      </c>
      <c r="N189" s="100">
        <v>0</v>
      </c>
      <c r="O189" s="100">
        <v>0</v>
      </c>
      <c r="P189" s="103">
        <f t="shared" si="34"/>
        <v>0</v>
      </c>
      <c r="Q189" s="105">
        <v>0</v>
      </c>
      <c r="R189" s="105">
        <v>0</v>
      </c>
      <c r="S189" s="105">
        <v>0</v>
      </c>
      <c r="T189" s="105">
        <v>0</v>
      </c>
      <c r="U189" s="105">
        <v>0</v>
      </c>
      <c r="V189" s="105">
        <v>0</v>
      </c>
      <c r="W189" s="106">
        <f t="shared" si="35"/>
        <v>0</v>
      </c>
      <c r="X189" s="105">
        <v>0</v>
      </c>
      <c r="Y189" s="105">
        <v>0</v>
      </c>
      <c r="Z189" s="105">
        <f t="shared" si="36"/>
        <v>0</v>
      </c>
      <c r="AA189" s="104">
        <v>0</v>
      </c>
      <c r="AB189" s="105">
        <v>0</v>
      </c>
      <c r="AC189" s="105">
        <v>0</v>
      </c>
      <c r="AD189" s="105">
        <v>0</v>
      </c>
      <c r="AE189" s="105">
        <v>0</v>
      </c>
      <c r="AF189" s="105">
        <v>0</v>
      </c>
      <c r="AG189" s="106">
        <f t="shared" si="37"/>
        <v>0</v>
      </c>
      <c r="AH189" s="104"/>
      <c r="AI189" s="105"/>
      <c r="AJ189" s="105"/>
      <c r="AK189" s="105"/>
      <c r="AL189" s="105"/>
      <c r="AM189" s="105"/>
      <c r="AN189" s="106">
        <f t="shared" si="38"/>
        <v>0</v>
      </c>
      <c r="AO189" s="107">
        <f t="shared" si="39"/>
        <v>0</v>
      </c>
      <c r="AP189" s="108">
        <f t="shared" si="40"/>
        <v>54</v>
      </c>
      <c r="AQ189" s="97">
        <v>36</v>
      </c>
      <c r="AR189" s="109">
        <f t="shared" si="41"/>
        <v>1</v>
      </c>
    </row>
    <row r="190" spans="1:44" hidden="1" x14ac:dyDescent="0.35">
      <c r="A190" s="31" t="s">
        <v>194</v>
      </c>
      <c r="B190" s="97" t="s">
        <v>2453</v>
      </c>
      <c r="C190" s="97" t="s">
        <v>2447</v>
      </c>
      <c r="D190" s="98">
        <f t="shared" si="29"/>
        <v>40</v>
      </c>
      <c r="E190" s="98">
        <f t="shared" si="30"/>
        <v>0</v>
      </c>
      <c r="F190" s="98">
        <f t="shared" si="31"/>
        <v>40</v>
      </c>
      <c r="G190" s="99">
        <f t="shared" si="28"/>
        <v>40</v>
      </c>
      <c r="H190" s="100">
        <v>40</v>
      </c>
      <c r="I190" s="101">
        <v>0</v>
      </c>
      <c r="J190" s="102">
        <f t="shared" si="32"/>
        <v>0</v>
      </c>
      <c r="K190" s="100">
        <v>0</v>
      </c>
      <c r="L190" s="111">
        <v>0</v>
      </c>
      <c r="M190" s="101">
        <f t="shared" si="33"/>
        <v>0</v>
      </c>
      <c r="N190" s="100">
        <v>0</v>
      </c>
      <c r="O190" s="100">
        <v>0</v>
      </c>
      <c r="P190" s="103">
        <f t="shared" si="34"/>
        <v>0</v>
      </c>
      <c r="Q190" s="105">
        <v>0</v>
      </c>
      <c r="R190" s="105">
        <v>0</v>
      </c>
      <c r="S190" s="105">
        <v>0</v>
      </c>
      <c r="T190" s="105">
        <v>0</v>
      </c>
      <c r="U190" s="105">
        <v>0</v>
      </c>
      <c r="V190" s="105">
        <v>0</v>
      </c>
      <c r="W190" s="106">
        <f t="shared" si="35"/>
        <v>0</v>
      </c>
      <c r="X190" s="105">
        <v>0</v>
      </c>
      <c r="Y190" s="105">
        <v>0</v>
      </c>
      <c r="Z190" s="105">
        <f t="shared" si="36"/>
        <v>0</v>
      </c>
      <c r="AA190" s="104">
        <v>0</v>
      </c>
      <c r="AB190" s="105">
        <v>0</v>
      </c>
      <c r="AC190" s="105">
        <v>0</v>
      </c>
      <c r="AD190" s="105">
        <v>0</v>
      </c>
      <c r="AE190" s="105">
        <v>0</v>
      </c>
      <c r="AF190" s="105">
        <v>0</v>
      </c>
      <c r="AG190" s="106">
        <f t="shared" si="37"/>
        <v>0</v>
      </c>
      <c r="AH190" s="104"/>
      <c r="AI190" s="105"/>
      <c r="AJ190" s="105"/>
      <c r="AK190" s="105"/>
      <c r="AL190" s="105"/>
      <c r="AM190" s="105"/>
      <c r="AN190" s="106">
        <f t="shared" si="38"/>
        <v>0</v>
      </c>
      <c r="AO190" s="107">
        <f t="shared" si="39"/>
        <v>40</v>
      </c>
      <c r="AP190" s="108">
        <f t="shared" si="40"/>
        <v>0</v>
      </c>
      <c r="AQ190" s="97">
        <v>38</v>
      </c>
      <c r="AR190" s="109">
        <f t="shared" si="41"/>
        <v>1</v>
      </c>
    </row>
    <row r="191" spans="1:44" hidden="1" x14ac:dyDescent="0.35">
      <c r="A191" s="31" t="s">
        <v>195</v>
      </c>
      <c r="B191" s="97" t="s">
        <v>2454</v>
      </c>
      <c r="C191" s="97" t="s">
        <v>2447</v>
      </c>
      <c r="D191" s="98">
        <f t="shared" si="29"/>
        <v>52</v>
      </c>
      <c r="E191" s="98">
        <f t="shared" si="30"/>
        <v>34</v>
      </c>
      <c r="F191" s="98">
        <f t="shared" si="31"/>
        <v>18</v>
      </c>
      <c r="G191" s="99">
        <f t="shared" si="28"/>
        <v>52</v>
      </c>
      <c r="H191" s="100">
        <v>18</v>
      </c>
      <c r="I191" s="101">
        <v>34</v>
      </c>
      <c r="J191" s="102">
        <f t="shared" si="32"/>
        <v>0</v>
      </c>
      <c r="K191" s="100">
        <v>0</v>
      </c>
      <c r="L191" s="111">
        <v>0</v>
      </c>
      <c r="M191" s="101">
        <f t="shared" si="33"/>
        <v>0</v>
      </c>
      <c r="N191" s="100">
        <v>0</v>
      </c>
      <c r="O191" s="100">
        <v>0</v>
      </c>
      <c r="P191" s="103">
        <f t="shared" si="34"/>
        <v>0</v>
      </c>
      <c r="Q191" s="105">
        <v>0</v>
      </c>
      <c r="R191" s="105">
        <v>0</v>
      </c>
      <c r="S191" s="105">
        <v>0</v>
      </c>
      <c r="T191" s="105">
        <v>0</v>
      </c>
      <c r="U191" s="105">
        <v>0</v>
      </c>
      <c r="V191" s="105">
        <v>0</v>
      </c>
      <c r="W191" s="106">
        <f t="shared" si="35"/>
        <v>0</v>
      </c>
      <c r="X191" s="105">
        <v>0</v>
      </c>
      <c r="Y191" s="105">
        <v>0</v>
      </c>
      <c r="Z191" s="105">
        <f t="shared" si="36"/>
        <v>0</v>
      </c>
      <c r="AA191" s="104">
        <v>0</v>
      </c>
      <c r="AB191" s="105">
        <v>0</v>
      </c>
      <c r="AC191" s="105">
        <v>0</v>
      </c>
      <c r="AD191" s="105">
        <v>0</v>
      </c>
      <c r="AE191" s="105">
        <v>0</v>
      </c>
      <c r="AF191" s="105">
        <v>0</v>
      </c>
      <c r="AG191" s="106">
        <f t="shared" si="37"/>
        <v>0</v>
      </c>
      <c r="AH191" s="104"/>
      <c r="AI191" s="105"/>
      <c r="AJ191" s="105"/>
      <c r="AK191" s="105"/>
      <c r="AL191" s="105"/>
      <c r="AM191" s="105"/>
      <c r="AN191" s="106">
        <f t="shared" si="38"/>
        <v>0</v>
      </c>
      <c r="AO191" s="107">
        <f t="shared" si="39"/>
        <v>18</v>
      </c>
      <c r="AP191" s="108">
        <f t="shared" si="40"/>
        <v>34</v>
      </c>
      <c r="AQ191" s="97">
        <v>54</v>
      </c>
      <c r="AR191" s="109">
        <f t="shared" si="41"/>
        <v>0.96296296296296291</v>
      </c>
    </row>
    <row r="192" spans="1:44" hidden="1" x14ac:dyDescent="0.35">
      <c r="A192" s="31" t="s">
        <v>196</v>
      </c>
      <c r="B192" s="97" t="s">
        <v>2455</v>
      </c>
      <c r="C192" s="97" t="s">
        <v>2260</v>
      </c>
      <c r="D192" s="98">
        <f t="shared" si="29"/>
        <v>28</v>
      </c>
      <c r="E192" s="98">
        <f t="shared" si="30"/>
        <v>0</v>
      </c>
      <c r="F192" s="98">
        <f t="shared" si="31"/>
        <v>28</v>
      </c>
      <c r="G192" s="99">
        <f t="shared" si="28"/>
        <v>28</v>
      </c>
      <c r="H192" s="100">
        <v>28</v>
      </c>
      <c r="I192" s="101">
        <v>0</v>
      </c>
      <c r="J192" s="102">
        <f t="shared" si="32"/>
        <v>0</v>
      </c>
      <c r="K192" s="100">
        <v>0</v>
      </c>
      <c r="L192" s="111">
        <v>0</v>
      </c>
      <c r="M192" s="101">
        <f t="shared" si="33"/>
        <v>0</v>
      </c>
      <c r="N192" s="100">
        <v>0</v>
      </c>
      <c r="O192" s="100">
        <v>0</v>
      </c>
      <c r="P192" s="103">
        <f t="shared" si="34"/>
        <v>0</v>
      </c>
      <c r="Q192" s="105">
        <v>0</v>
      </c>
      <c r="R192" s="105">
        <v>0</v>
      </c>
      <c r="S192" s="105">
        <v>0</v>
      </c>
      <c r="T192" s="105">
        <v>0</v>
      </c>
      <c r="U192" s="105">
        <v>0</v>
      </c>
      <c r="V192" s="105">
        <v>0</v>
      </c>
      <c r="W192" s="106">
        <f t="shared" si="35"/>
        <v>0</v>
      </c>
      <c r="X192" s="105">
        <v>0</v>
      </c>
      <c r="Y192" s="105">
        <v>0</v>
      </c>
      <c r="Z192" s="105">
        <f t="shared" si="36"/>
        <v>0</v>
      </c>
      <c r="AA192" s="104">
        <v>0</v>
      </c>
      <c r="AB192" s="105">
        <v>0</v>
      </c>
      <c r="AC192" s="105">
        <v>0</v>
      </c>
      <c r="AD192" s="105">
        <v>0</v>
      </c>
      <c r="AE192" s="105">
        <v>0</v>
      </c>
      <c r="AF192" s="105">
        <v>0</v>
      </c>
      <c r="AG192" s="106">
        <f t="shared" si="37"/>
        <v>0</v>
      </c>
      <c r="AH192" s="104"/>
      <c r="AI192" s="105"/>
      <c r="AJ192" s="105"/>
      <c r="AK192" s="105"/>
      <c r="AL192" s="105"/>
      <c r="AM192" s="105"/>
      <c r="AN192" s="106">
        <f t="shared" si="38"/>
        <v>0</v>
      </c>
      <c r="AO192" s="107">
        <f t="shared" si="39"/>
        <v>28</v>
      </c>
      <c r="AP192" s="108">
        <f t="shared" si="40"/>
        <v>0</v>
      </c>
      <c r="AQ192" s="97">
        <v>83</v>
      </c>
      <c r="AR192" s="109">
        <f t="shared" si="41"/>
        <v>0.33734939759036142</v>
      </c>
    </row>
    <row r="193" spans="1:44" hidden="1" x14ac:dyDescent="0.35">
      <c r="A193" s="31" t="s">
        <v>197</v>
      </c>
      <c r="B193" s="97" t="s">
        <v>2456</v>
      </c>
      <c r="C193" s="97" t="s">
        <v>2260</v>
      </c>
      <c r="D193" s="98">
        <f t="shared" si="29"/>
        <v>40</v>
      </c>
      <c r="E193" s="98">
        <f t="shared" si="30"/>
        <v>0</v>
      </c>
      <c r="F193" s="98">
        <f t="shared" si="31"/>
        <v>40</v>
      </c>
      <c r="G193" s="99">
        <f t="shared" si="28"/>
        <v>40</v>
      </c>
      <c r="H193" s="100">
        <v>40</v>
      </c>
      <c r="I193" s="101">
        <v>0</v>
      </c>
      <c r="J193" s="102">
        <f t="shared" si="32"/>
        <v>0</v>
      </c>
      <c r="K193" s="100">
        <v>0</v>
      </c>
      <c r="L193" s="111">
        <v>0</v>
      </c>
      <c r="M193" s="101">
        <f t="shared" si="33"/>
        <v>0</v>
      </c>
      <c r="N193" s="100">
        <v>0</v>
      </c>
      <c r="O193" s="100">
        <v>0</v>
      </c>
      <c r="P193" s="103">
        <f t="shared" si="34"/>
        <v>0</v>
      </c>
      <c r="Q193" s="105">
        <v>0</v>
      </c>
      <c r="R193" s="105">
        <v>0</v>
      </c>
      <c r="S193" s="105">
        <v>0</v>
      </c>
      <c r="T193" s="105">
        <v>0</v>
      </c>
      <c r="U193" s="105">
        <v>0</v>
      </c>
      <c r="V193" s="105">
        <v>0</v>
      </c>
      <c r="W193" s="106">
        <f t="shared" si="35"/>
        <v>0</v>
      </c>
      <c r="X193" s="105">
        <v>0</v>
      </c>
      <c r="Y193" s="105">
        <v>0</v>
      </c>
      <c r="Z193" s="105">
        <f t="shared" si="36"/>
        <v>0</v>
      </c>
      <c r="AA193" s="104">
        <v>0</v>
      </c>
      <c r="AB193" s="105">
        <v>0</v>
      </c>
      <c r="AC193" s="105">
        <v>0</v>
      </c>
      <c r="AD193" s="105">
        <v>0</v>
      </c>
      <c r="AE193" s="105">
        <v>0</v>
      </c>
      <c r="AF193" s="105">
        <v>0</v>
      </c>
      <c r="AG193" s="106">
        <f t="shared" si="37"/>
        <v>0</v>
      </c>
      <c r="AH193" s="104"/>
      <c r="AI193" s="105"/>
      <c r="AJ193" s="105"/>
      <c r="AK193" s="105"/>
      <c r="AL193" s="105"/>
      <c r="AM193" s="105"/>
      <c r="AN193" s="106">
        <f t="shared" si="38"/>
        <v>0</v>
      </c>
      <c r="AO193" s="107">
        <f t="shared" si="39"/>
        <v>40</v>
      </c>
      <c r="AP193" s="108">
        <f t="shared" si="40"/>
        <v>0</v>
      </c>
      <c r="AQ193" s="97">
        <v>82</v>
      </c>
      <c r="AR193" s="109">
        <f t="shared" si="41"/>
        <v>0.48780487804878048</v>
      </c>
    </row>
    <row r="194" spans="1:44" hidden="1" x14ac:dyDescent="0.35">
      <c r="A194" s="31" t="s">
        <v>198</v>
      </c>
      <c r="B194" s="97" t="s">
        <v>2457</v>
      </c>
      <c r="C194" s="97" t="s">
        <v>2260</v>
      </c>
      <c r="D194" s="98">
        <f t="shared" si="29"/>
        <v>0</v>
      </c>
      <c r="E194" s="98">
        <f t="shared" si="30"/>
        <v>0</v>
      </c>
      <c r="F194" s="98">
        <f t="shared" si="31"/>
        <v>0</v>
      </c>
      <c r="G194" s="99">
        <f t="shared" si="28"/>
        <v>0</v>
      </c>
      <c r="H194" s="100">
        <v>0</v>
      </c>
      <c r="I194" s="101">
        <v>0</v>
      </c>
      <c r="J194" s="102">
        <f t="shared" si="32"/>
        <v>0</v>
      </c>
      <c r="K194" s="100">
        <v>0</v>
      </c>
      <c r="L194" s="111">
        <v>0</v>
      </c>
      <c r="M194" s="101">
        <f t="shared" si="33"/>
        <v>0</v>
      </c>
      <c r="N194" s="100">
        <v>0</v>
      </c>
      <c r="O194" s="100">
        <v>0</v>
      </c>
      <c r="P194" s="103">
        <f t="shared" si="34"/>
        <v>0</v>
      </c>
      <c r="Q194" s="105">
        <v>0</v>
      </c>
      <c r="R194" s="105">
        <v>0</v>
      </c>
      <c r="S194" s="105">
        <v>0</v>
      </c>
      <c r="T194" s="105">
        <v>0</v>
      </c>
      <c r="U194" s="105">
        <v>0</v>
      </c>
      <c r="V194" s="105">
        <v>0</v>
      </c>
      <c r="W194" s="106">
        <f t="shared" si="35"/>
        <v>0</v>
      </c>
      <c r="X194" s="105">
        <v>0</v>
      </c>
      <c r="Y194" s="105">
        <v>0</v>
      </c>
      <c r="Z194" s="105">
        <f t="shared" si="36"/>
        <v>0</v>
      </c>
      <c r="AA194" s="104">
        <v>0</v>
      </c>
      <c r="AB194" s="105">
        <v>0</v>
      </c>
      <c r="AC194" s="105">
        <v>0</v>
      </c>
      <c r="AD194" s="105">
        <v>0</v>
      </c>
      <c r="AE194" s="105">
        <v>0</v>
      </c>
      <c r="AF194" s="105">
        <v>0</v>
      </c>
      <c r="AG194" s="106">
        <f t="shared" si="37"/>
        <v>0</v>
      </c>
      <c r="AH194" s="104"/>
      <c r="AI194" s="105"/>
      <c r="AJ194" s="105"/>
      <c r="AK194" s="105"/>
      <c r="AL194" s="105"/>
      <c r="AM194" s="105"/>
      <c r="AN194" s="106">
        <f t="shared" si="38"/>
        <v>0</v>
      </c>
      <c r="AO194" s="107">
        <f t="shared" si="39"/>
        <v>0</v>
      </c>
      <c r="AP194" s="108">
        <f t="shared" si="40"/>
        <v>0</v>
      </c>
      <c r="AQ194" s="97">
        <v>68</v>
      </c>
      <c r="AR194" s="109">
        <f t="shared" si="41"/>
        <v>0</v>
      </c>
    </row>
    <row r="195" spans="1:44" hidden="1" x14ac:dyDescent="0.35">
      <c r="A195" s="31" t="s">
        <v>199</v>
      </c>
      <c r="B195" s="97" t="s">
        <v>2458</v>
      </c>
      <c r="C195" s="97" t="s">
        <v>2260</v>
      </c>
      <c r="D195" s="98">
        <f t="shared" si="29"/>
        <v>36</v>
      </c>
      <c r="E195" s="98">
        <f t="shared" si="30"/>
        <v>1</v>
      </c>
      <c r="F195" s="98">
        <f t="shared" si="31"/>
        <v>35</v>
      </c>
      <c r="G195" s="99">
        <f t="shared" si="28"/>
        <v>36</v>
      </c>
      <c r="H195" s="100">
        <v>35</v>
      </c>
      <c r="I195" s="101">
        <v>1</v>
      </c>
      <c r="J195" s="102">
        <f t="shared" si="32"/>
        <v>0</v>
      </c>
      <c r="K195" s="100">
        <v>0</v>
      </c>
      <c r="L195" s="111">
        <v>0</v>
      </c>
      <c r="M195" s="101">
        <f t="shared" si="33"/>
        <v>0</v>
      </c>
      <c r="N195" s="100">
        <v>0</v>
      </c>
      <c r="O195" s="100">
        <v>0</v>
      </c>
      <c r="P195" s="103">
        <f t="shared" si="34"/>
        <v>0</v>
      </c>
      <c r="Q195" s="105">
        <v>0</v>
      </c>
      <c r="R195" s="105">
        <v>0</v>
      </c>
      <c r="S195" s="105">
        <v>0</v>
      </c>
      <c r="T195" s="105">
        <v>0</v>
      </c>
      <c r="U195" s="105">
        <v>0</v>
      </c>
      <c r="V195" s="105">
        <v>0</v>
      </c>
      <c r="W195" s="106">
        <f t="shared" si="35"/>
        <v>0</v>
      </c>
      <c r="X195" s="105">
        <v>0</v>
      </c>
      <c r="Y195" s="105">
        <v>0</v>
      </c>
      <c r="Z195" s="105">
        <f t="shared" si="36"/>
        <v>0</v>
      </c>
      <c r="AA195" s="104">
        <v>0</v>
      </c>
      <c r="AB195" s="105">
        <v>0</v>
      </c>
      <c r="AC195" s="105">
        <v>0</v>
      </c>
      <c r="AD195" s="105">
        <v>0</v>
      </c>
      <c r="AE195" s="105">
        <v>0</v>
      </c>
      <c r="AF195" s="105">
        <v>0</v>
      </c>
      <c r="AG195" s="106">
        <f t="shared" si="37"/>
        <v>0</v>
      </c>
      <c r="AH195" s="104"/>
      <c r="AI195" s="105"/>
      <c r="AJ195" s="105"/>
      <c r="AK195" s="105"/>
      <c r="AL195" s="105"/>
      <c r="AM195" s="105"/>
      <c r="AN195" s="106">
        <f t="shared" si="38"/>
        <v>0</v>
      </c>
      <c r="AO195" s="107">
        <f t="shared" si="39"/>
        <v>35</v>
      </c>
      <c r="AP195" s="108">
        <f t="shared" si="40"/>
        <v>1</v>
      </c>
      <c r="AQ195" s="97">
        <v>69</v>
      </c>
      <c r="AR195" s="109">
        <f t="shared" si="41"/>
        <v>0.52173913043478259</v>
      </c>
    </row>
    <row r="196" spans="1:44" hidden="1" x14ac:dyDescent="0.35">
      <c r="A196" s="31" t="s">
        <v>200</v>
      </c>
      <c r="B196" s="97" t="s">
        <v>2459</v>
      </c>
      <c r="C196" s="97" t="s">
        <v>2260</v>
      </c>
      <c r="D196" s="98">
        <f t="shared" si="29"/>
        <v>19</v>
      </c>
      <c r="E196" s="98">
        <f t="shared" si="30"/>
        <v>19</v>
      </c>
      <c r="F196" s="98">
        <f t="shared" si="31"/>
        <v>0</v>
      </c>
      <c r="G196" s="99">
        <f t="shared" ref="G196:G259" si="42">H196+I196</f>
        <v>19</v>
      </c>
      <c r="H196" s="100">
        <v>0</v>
      </c>
      <c r="I196" s="101">
        <v>19</v>
      </c>
      <c r="J196" s="102">
        <f t="shared" si="32"/>
        <v>0</v>
      </c>
      <c r="K196" s="100">
        <v>0</v>
      </c>
      <c r="L196" s="111">
        <v>0</v>
      </c>
      <c r="M196" s="101">
        <f t="shared" si="33"/>
        <v>0</v>
      </c>
      <c r="N196" s="100">
        <v>0</v>
      </c>
      <c r="O196" s="100">
        <v>0</v>
      </c>
      <c r="P196" s="103">
        <f t="shared" si="34"/>
        <v>0</v>
      </c>
      <c r="Q196" s="105">
        <v>0</v>
      </c>
      <c r="R196" s="105">
        <v>0</v>
      </c>
      <c r="S196" s="105">
        <v>0</v>
      </c>
      <c r="T196" s="105">
        <v>0</v>
      </c>
      <c r="U196" s="105">
        <v>0</v>
      </c>
      <c r="V196" s="105">
        <v>0</v>
      </c>
      <c r="W196" s="106">
        <f t="shared" si="35"/>
        <v>0</v>
      </c>
      <c r="X196" s="105">
        <v>0</v>
      </c>
      <c r="Y196" s="105">
        <v>0</v>
      </c>
      <c r="Z196" s="105">
        <f t="shared" si="36"/>
        <v>0</v>
      </c>
      <c r="AA196" s="104">
        <v>0</v>
      </c>
      <c r="AB196" s="105">
        <v>0</v>
      </c>
      <c r="AC196" s="105">
        <v>0</v>
      </c>
      <c r="AD196" s="105">
        <v>0</v>
      </c>
      <c r="AE196" s="105">
        <v>0</v>
      </c>
      <c r="AF196" s="105">
        <v>0</v>
      </c>
      <c r="AG196" s="106">
        <f t="shared" si="37"/>
        <v>0</v>
      </c>
      <c r="AH196" s="104"/>
      <c r="AI196" s="105"/>
      <c r="AJ196" s="105"/>
      <c r="AK196" s="105"/>
      <c r="AL196" s="105"/>
      <c r="AM196" s="105"/>
      <c r="AN196" s="106">
        <f t="shared" si="38"/>
        <v>0</v>
      </c>
      <c r="AO196" s="107">
        <f t="shared" si="39"/>
        <v>0</v>
      </c>
      <c r="AP196" s="108">
        <f t="shared" si="40"/>
        <v>19</v>
      </c>
      <c r="AQ196" s="97">
        <v>30</v>
      </c>
      <c r="AR196" s="109">
        <f t="shared" si="41"/>
        <v>0.6333333333333333</v>
      </c>
    </row>
    <row r="197" spans="1:44" hidden="1" x14ac:dyDescent="0.35">
      <c r="A197" s="31" t="s">
        <v>201</v>
      </c>
      <c r="B197" s="97" t="s">
        <v>2460</v>
      </c>
      <c r="C197" s="97" t="s">
        <v>2260</v>
      </c>
      <c r="D197" s="98">
        <f t="shared" ref="D197:D260" si="43">E197+F197</f>
        <v>0</v>
      </c>
      <c r="E197" s="98">
        <f t="shared" ref="E197:E260" si="44">I197+K197+N197+Q197+T197+X197+AA197+AD197+AH197+AK197</f>
        <v>0</v>
      </c>
      <c r="F197" s="98">
        <f t="shared" ref="F197:F260" si="45">H197+S197+V197+Y197+AC197+AF197+AJ197+AM197</f>
        <v>0</v>
      </c>
      <c r="G197" s="99">
        <f t="shared" si="42"/>
        <v>0</v>
      </c>
      <c r="H197" s="100">
        <v>0</v>
      </c>
      <c r="I197" s="101">
        <v>0</v>
      </c>
      <c r="J197" s="102">
        <f t="shared" ref="J197:J260" si="46">L197+O197+R197+U197+AB197+AE197+AI197+AL197</f>
        <v>0</v>
      </c>
      <c r="K197" s="100">
        <v>0</v>
      </c>
      <c r="L197" s="111">
        <v>0</v>
      </c>
      <c r="M197" s="101">
        <f t="shared" ref="M197:M260" si="47">K197+L197</f>
        <v>0</v>
      </c>
      <c r="N197" s="100">
        <v>0</v>
      </c>
      <c r="O197" s="100">
        <v>0</v>
      </c>
      <c r="P197" s="103">
        <f t="shared" ref="P197:P260" si="48">SUM(N197+O197)</f>
        <v>0</v>
      </c>
      <c r="Q197" s="105">
        <v>0</v>
      </c>
      <c r="R197" s="105">
        <v>0</v>
      </c>
      <c r="S197" s="105">
        <v>0</v>
      </c>
      <c r="T197" s="105">
        <v>0</v>
      </c>
      <c r="U197" s="105">
        <v>0</v>
      </c>
      <c r="V197" s="105">
        <v>0</v>
      </c>
      <c r="W197" s="106">
        <f t="shared" ref="W197:W260" si="49">SUM(Q197:V197)</f>
        <v>0</v>
      </c>
      <c r="X197" s="105">
        <v>0</v>
      </c>
      <c r="Y197" s="105">
        <v>0</v>
      </c>
      <c r="Z197" s="105">
        <f t="shared" ref="Z197:Z260" si="50">SUM(X197:Y197)</f>
        <v>0</v>
      </c>
      <c r="AA197" s="104">
        <v>0</v>
      </c>
      <c r="AB197" s="105">
        <v>0</v>
      </c>
      <c r="AC197" s="105">
        <v>0</v>
      </c>
      <c r="AD197" s="105">
        <v>0</v>
      </c>
      <c r="AE197" s="105">
        <v>0</v>
      </c>
      <c r="AF197" s="105">
        <v>0</v>
      </c>
      <c r="AG197" s="106">
        <f t="shared" ref="AG197:AG260" si="51">SUM(AA197:AF197)</f>
        <v>0</v>
      </c>
      <c r="AH197" s="104"/>
      <c r="AI197" s="105"/>
      <c r="AJ197" s="105"/>
      <c r="AK197" s="105"/>
      <c r="AL197" s="105"/>
      <c r="AM197" s="105"/>
      <c r="AN197" s="106">
        <f t="shared" ref="AN197:AN260" si="52">SUM(AH197:AM197)</f>
        <v>0</v>
      </c>
      <c r="AO197" s="107">
        <f t="shared" ref="AO197:AO260" si="53">H197+V197+AF197+AM197</f>
        <v>0</v>
      </c>
      <c r="AP197" s="108">
        <f t="shared" ref="AP197:AP260" si="54">I197+K197+N197+T197+AD197+AK197</f>
        <v>0</v>
      </c>
      <c r="AQ197" s="97">
        <v>15</v>
      </c>
      <c r="AR197" s="109">
        <f t="shared" ref="AR197:AR260" si="55">IFERROR(MIN(100%,((AP197+AO197)/AQ197)),0)</f>
        <v>0</v>
      </c>
    </row>
    <row r="198" spans="1:44" hidden="1" x14ac:dyDescent="0.35">
      <c r="A198" s="31" t="s">
        <v>202</v>
      </c>
      <c r="B198" s="97" t="s">
        <v>2461</v>
      </c>
      <c r="C198" s="97" t="s">
        <v>2348</v>
      </c>
      <c r="D198" s="98">
        <f t="shared" si="43"/>
        <v>0</v>
      </c>
      <c r="E198" s="98">
        <f t="shared" si="44"/>
        <v>0</v>
      </c>
      <c r="F198" s="98">
        <f t="shared" si="45"/>
        <v>0</v>
      </c>
      <c r="G198" s="99">
        <f t="shared" si="42"/>
        <v>0</v>
      </c>
      <c r="H198" s="100">
        <v>0</v>
      </c>
      <c r="I198" s="101">
        <v>0</v>
      </c>
      <c r="J198" s="102">
        <f t="shared" si="46"/>
        <v>0</v>
      </c>
      <c r="K198" s="100">
        <v>0</v>
      </c>
      <c r="L198" s="111">
        <v>0</v>
      </c>
      <c r="M198" s="101">
        <f t="shared" si="47"/>
        <v>0</v>
      </c>
      <c r="N198" s="100">
        <v>0</v>
      </c>
      <c r="O198" s="100">
        <v>0</v>
      </c>
      <c r="P198" s="103">
        <f t="shared" si="48"/>
        <v>0</v>
      </c>
      <c r="Q198" s="105">
        <v>0</v>
      </c>
      <c r="R198" s="105">
        <v>0</v>
      </c>
      <c r="S198" s="105">
        <v>0</v>
      </c>
      <c r="T198" s="105">
        <v>0</v>
      </c>
      <c r="U198" s="105">
        <v>0</v>
      </c>
      <c r="V198" s="105">
        <v>0</v>
      </c>
      <c r="W198" s="106">
        <f t="shared" si="49"/>
        <v>0</v>
      </c>
      <c r="X198" s="105">
        <v>0</v>
      </c>
      <c r="Y198" s="105">
        <v>0</v>
      </c>
      <c r="Z198" s="105">
        <f t="shared" si="50"/>
        <v>0</v>
      </c>
      <c r="AA198" s="104">
        <v>0</v>
      </c>
      <c r="AB198" s="105">
        <v>0</v>
      </c>
      <c r="AC198" s="105">
        <v>0</v>
      </c>
      <c r="AD198" s="105">
        <v>0</v>
      </c>
      <c r="AE198" s="105">
        <v>0</v>
      </c>
      <c r="AF198" s="105">
        <v>0</v>
      </c>
      <c r="AG198" s="106">
        <f t="shared" si="51"/>
        <v>0</v>
      </c>
      <c r="AH198" s="104"/>
      <c r="AI198" s="105"/>
      <c r="AJ198" s="105"/>
      <c r="AK198" s="105"/>
      <c r="AL198" s="105"/>
      <c r="AM198" s="105"/>
      <c r="AN198" s="106">
        <f t="shared" si="52"/>
        <v>0</v>
      </c>
      <c r="AO198" s="107">
        <f t="shared" si="53"/>
        <v>0</v>
      </c>
      <c r="AP198" s="108">
        <f t="shared" si="54"/>
        <v>0</v>
      </c>
      <c r="AQ198" s="97">
        <v>6</v>
      </c>
      <c r="AR198" s="109">
        <f t="shared" si="55"/>
        <v>0</v>
      </c>
    </row>
    <row r="199" spans="1:44" hidden="1" x14ac:dyDescent="0.35">
      <c r="A199" s="31" t="s">
        <v>203</v>
      </c>
      <c r="B199" s="97" t="s">
        <v>2462</v>
      </c>
      <c r="C199" s="97" t="s">
        <v>2348</v>
      </c>
      <c r="D199" s="98">
        <f t="shared" si="43"/>
        <v>0</v>
      </c>
      <c r="E199" s="98">
        <f t="shared" si="44"/>
        <v>0</v>
      </c>
      <c r="F199" s="98">
        <f t="shared" si="45"/>
        <v>0</v>
      </c>
      <c r="G199" s="99">
        <f t="shared" si="42"/>
        <v>0</v>
      </c>
      <c r="H199" s="100">
        <v>0</v>
      </c>
      <c r="I199" s="101">
        <v>0</v>
      </c>
      <c r="J199" s="102">
        <f t="shared" si="46"/>
        <v>0</v>
      </c>
      <c r="K199" s="100">
        <v>0</v>
      </c>
      <c r="L199" s="111">
        <v>0</v>
      </c>
      <c r="M199" s="101">
        <f t="shared" si="47"/>
        <v>0</v>
      </c>
      <c r="N199" s="100">
        <v>0</v>
      </c>
      <c r="O199" s="100">
        <v>0</v>
      </c>
      <c r="P199" s="103">
        <f t="shared" si="48"/>
        <v>0</v>
      </c>
      <c r="Q199" s="105">
        <v>0</v>
      </c>
      <c r="R199" s="105">
        <v>0</v>
      </c>
      <c r="S199" s="105">
        <v>0</v>
      </c>
      <c r="T199" s="105">
        <v>0</v>
      </c>
      <c r="U199" s="105">
        <v>0</v>
      </c>
      <c r="V199" s="105">
        <v>0</v>
      </c>
      <c r="W199" s="106">
        <f t="shared" si="49"/>
        <v>0</v>
      </c>
      <c r="X199" s="105">
        <v>0</v>
      </c>
      <c r="Y199" s="105">
        <v>0</v>
      </c>
      <c r="Z199" s="105">
        <f t="shared" si="50"/>
        <v>0</v>
      </c>
      <c r="AA199" s="104">
        <v>0</v>
      </c>
      <c r="AB199" s="105">
        <v>0</v>
      </c>
      <c r="AC199" s="105">
        <v>0</v>
      </c>
      <c r="AD199" s="105">
        <v>0</v>
      </c>
      <c r="AE199" s="105">
        <v>0</v>
      </c>
      <c r="AF199" s="105">
        <v>0</v>
      </c>
      <c r="AG199" s="106">
        <f t="shared" si="51"/>
        <v>0</v>
      </c>
      <c r="AH199" s="104"/>
      <c r="AI199" s="105"/>
      <c r="AJ199" s="105"/>
      <c r="AK199" s="105"/>
      <c r="AL199" s="105"/>
      <c r="AM199" s="105"/>
      <c r="AN199" s="106">
        <f t="shared" si="52"/>
        <v>0</v>
      </c>
      <c r="AO199" s="107">
        <f t="shared" si="53"/>
        <v>0</v>
      </c>
      <c r="AP199" s="108">
        <f t="shared" si="54"/>
        <v>0</v>
      </c>
      <c r="AQ199" s="97">
        <v>10</v>
      </c>
      <c r="AR199" s="109">
        <f t="shared" si="55"/>
        <v>0</v>
      </c>
    </row>
    <row r="200" spans="1:44" hidden="1" x14ac:dyDescent="0.35">
      <c r="A200" s="31" t="s">
        <v>204</v>
      </c>
      <c r="B200" s="97" t="s">
        <v>2463</v>
      </c>
      <c r="C200" s="97" t="s">
        <v>2348</v>
      </c>
      <c r="D200" s="98">
        <f t="shared" si="43"/>
        <v>0</v>
      </c>
      <c r="E200" s="98">
        <f t="shared" si="44"/>
        <v>0</v>
      </c>
      <c r="F200" s="98">
        <f t="shared" si="45"/>
        <v>0</v>
      </c>
      <c r="G200" s="99">
        <f t="shared" si="42"/>
        <v>0</v>
      </c>
      <c r="H200" s="100">
        <v>0</v>
      </c>
      <c r="I200" s="101">
        <v>0</v>
      </c>
      <c r="J200" s="102">
        <f t="shared" si="46"/>
        <v>0</v>
      </c>
      <c r="K200" s="100">
        <v>0</v>
      </c>
      <c r="L200" s="111">
        <v>0</v>
      </c>
      <c r="M200" s="101">
        <f t="shared" si="47"/>
        <v>0</v>
      </c>
      <c r="N200" s="100">
        <v>0</v>
      </c>
      <c r="O200" s="100">
        <v>0</v>
      </c>
      <c r="P200" s="103">
        <f t="shared" si="48"/>
        <v>0</v>
      </c>
      <c r="Q200" s="105">
        <v>0</v>
      </c>
      <c r="R200" s="105">
        <v>0</v>
      </c>
      <c r="S200" s="105">
        <v>0</v>
      </c>
      <c r="T200" s="105">
        <v>0</v>
      </c>
      <c r="U200" s="105">
        <v>0</v>
      </c>
      <c r="V200" s="105">
        <v>0</v>
      </c>
      <c r="W200" s="106">
        <f t="shared" si="49"/>
        <v>0</v>
      </c>
      <c r="X200" s="105">
        <v>0</v>
      </c>
      <c r="Y200" s="105">
        <v>0</v>
      </c>
      <c r="Z200" s="105">
        <f t="shared" si="50"/>
        <v>0</v>
      </c>
      <c r="AA200" s="104">
        <v>0</v>
      </c>
      <c r="AB200" s="105">
        <v>0</v>
      </c>
      <c r="AC200" s="105">
        <v>0</v>
      </c>
      <c r="AD200" s="105">
        <v>0</v>
      </c>
      <c r="AE200" s="105">
        <v>0</v>
      </c>
      <c r="AF200" s="105">
        <v>0</v>
      </c>
      <c r="AG200" s="106">
        <f t="shared" si="51"/>
        <v>0</v>
      </c>
      <c r="AH200" s="104"/>
      <c r="AI200" s="105"/>
      <c r="AJ200" s="105"/>
      <c r="AK200" s="105"/>
      <c r="AL200" s="105"/>
      <c r="AM200" s="105"/>
      <c r="AN200" s="106">
        <f t="shared" si="52"/>
        <v>0</v>
      </c>
      <c r="AO200" s="107">
        <f t="shared" si="53"/>
        <v>0</v>
      </c>
      <c r="AP200" s="108">
        <f t="shared" si="54"/>
        <v>0</v>
      </c>
      <c r="AQ200" s="97">
        <v>5</v>
      </c>
      <c r="AR200" s="109">
        <f t="shared" si="55"/>
        <v>0</v>
      </c>
    </row>
    <row r="201" spans="1:44" hidden="1" x14ac:dyDescent="0.35">
      <c r="A201" s="31" t="s">
        <v>205</v>
      </c>
      <c r="B201" s="97" t="s">
        <v>2464</v>
      </c>
      <c r="C201" s="97" t="s">
        <v>2348</v>
      </c>
      <c r="D201" s="98">
        <f t="shared" si="43"/>
        <v>0</v>
      </c>
      <c r="E201" s="98">
        <f t="shared" si="44"/>
        <v>0</v>
      </c>
      <c r="F201" s="98">
        <f t="shared" si="45"/>
        <v>0</v>
      </c>
      <c r="G201" s="99">
        <f t="shared" si="42"/>
        <v>0</v>
      </c>
      <c r="H201" s="100">
        <v>0</v>
      </c>
      <c r="I201" s="101">
        <v>0</v>
      </c>
      <c r="J201" s="102">
        <f t="shared" si="46"/>
        <v>0</v>
      </c>
      <c r="K201" s="100">
        <v>0</v>
      </c>
      <c r="L201" s="111">
        <v>0</v>
      </c>
      <c r="M201" s="101">
        <f t="shared" si="47"/>
        <v>0</v>
      </c>
      <c r="N201" s="100">
        <v>0</v>
      </c>
      <c r="O201" s="100">
        <v>0</v>
      </c>
      <c r="P201" s="103">
        <f t="shared" si="48"/>
        <v>0</v>
      </c>
      <c r="Q201" s="105">
        <v>0</v>
      </c>
      <c r="R201" s="105">
        <v>0</v>
      </c>
      <c r="S201" s="105">
        <v>0</v>
      </c>
      <c r="T201" s="105">
        <v>0</v>
      </c>
      <c r="U201" s="105">
        <v>0</v>
      </c>
      <c r="V201" s="105">
        <v>0</v>
      </c>
      <c r="W201" s="106">
        <f t="shared" si="49"/>
        <v>0</v>
      </c>
      <c r="X201" s="105">
        <v>0</v>
      </c>
      <c r="Y201" s="105">
        <v>0</v>
      </c>
      <c r="Z201" s="105">
        <f t="shared" si="50"/>
        <v>0</v>
      </c>
      <c r="AA201" s="104">
        <v>0</v>
      </c>
      <c r="AB201" s="105">
        <v>0</v>
      </c>
      <c r="AC201" s="105">
        <v>0</v>
      </c>
      <c r="AD201" s="105">
        <v>0</v>
      </c>
      <c r="AE201" s="105">
        <v>0</v>
      </c>
      <c r="AF201" s="105">
        <v>0</v>
      </c>
      <c r="AG201" s="106">
        <f t="shared" si="51"/>
        <v>0</v>
      </c>
      <c r="AH201" s="104"/>
      <c r="AI201" s="105"/>
      <c r="AJ201" s="105"/>
      <c r="AK201" s="105"/>
      <c r="AL201" s="105"/>
      <c r="AM201" s="105"/>
      <c r="AN201" s="106">
        <f t="shared" si="52"/>
        <v>0</v>
      </c>
      <c r="AO201" s="107">
        <f t="shared" si="53"/>
        <v>0</v>
      </c>
      <c r="AP201" s="108">
        <f t="shared" si="54"/>
        <v>0</v>
      </c>
      <c r="AQ201" s="97">
        <v>7</v>
      </c>
      <c r="AR201" s="109">
        <f t="shared" si="55"/>
        <v>0</v>
      </c>
    </row>
    <row r="202" spans="1:44" hidden="1" x14ac:dyDescent="0.35">
      <c r="A202" s="31" t="s">
        <v>206</v>
      </c>
      <c r="B202" s="97" t="s">
        <v>2465</v>
      </c>
      <c r="C202" s="97" t="s">
        <v>2440</v>
      </c>
      <c r="D202" s="98">
        <f t="shared" si="43"/>
        <v>25</v>
      </c>
      <c r="E202" s="98">
        <f t="shared" si="44"/>
        <v>0</v>
      </c>
      <c r="F202" s="98">
        <f t="shared" si="45"/>
        <v>25</v>
      </c>
      <c r="G202" s="99">
        <f t="shared" si="42"/>
        <v>25</v>
      </c>
      <c r="H202" s="100">
        <v>25</v>
      </c>
      <c r="I202" s="101">
        <v>0</v>
      </c>
      <c r="J202" s="102">
        <f t="shared" si="46"/>
        <v>0</v>
      </c>
      <c r="K202" s="100">
        <v>0</v>
      </c>
      <c r="L202" s="111">
        <v>0</v>
      </c>
      <c r="M202" s="101">
        <f t="shared" si="47"/>
        <v>0</v>
      </c>
      <c r="N202" s="100">
        <v>0</v>
      </c>
      <c r="O202" s="100">
        <v>0</v>
      </c>
      <c r="P202" s="103">
        <f t="shared" si="48"/>
        <v>0</v>
      </c>
      <c r="Q202" s="105">
        <v>0</v>
      </c>
      <c r="R202" s="105">
        <v>0</v>
      </c>
      <c r="S202" s="105">
        <v>0</v>
      </c>
      <c r="T202" s="105">
        <v>0</v>
      </c>
      <c r="U202" s="105">
        <v>0</v>
      </c>
      <c r="V202" s="105">
        <v>0</v>
      </c>
      <c r="W202" s="106">
        <f t="shared" si="49"/>
        <v>0</v>
      </c>
      <c r="X202" s="105">
        <v>0</v>
      </c>
      <c r="Y202" s="105">
        <v>0</v>
      </c>
      <c r="Z202" s="105">
        <f t="shared" si="50"/>
        <v>0</v>
      </c>
      <c r="AA202" s="104">
        <v>0</v>
      </c>
      <c r="AB202" s="105">
        <v>0</v>
      </c>
      <c r="AC202" s="105">
        <v>0</v>
      </c>
      <c r="AD202" s="105">
        <v>0</v>
      </c>
      <c r="AE202" s="105">
        <v>0</v>
      </c>
      <c r="AF202" s="105">
        <v>0</v>
      </c>
      <c r="AG202" s="106">
        <f t="shared" si="51"/>
        <v>0</v>
      </c>
      <c r="AH202" s="104"/>
      <c r="AI202" s="105"/>
      <c r="AJ202" s="105"/>
      <c r="AK202" s="105"/>
      <c r="AL202" s="105"/>
      <c r="AM202" s="105"/>
      <c r="AN202" s="106">
        <f t="shared" si="52"/>
        <v>0</v>
      </c>
      <c r="AO202" s="107">
        <f t="shared" si="53"/>
        <v>25</v>
      </c>
      <c r="AP202" s="108">
        <f t="shared" si="54"/>
        <v>0</v>
      </c>
      <c r="AQ202" s="97">
        <v>34</v>
      </c>
      <c r="AR202" s="109">
        <f t="shared" si="55"/>
        <v>0.73529411764705888</v>
      </c>
    </row>
    <row r="203" spans="1:44" hidden="1" x14ac:dyDescent="0.35">
      <c r="A203" s="31" t="s">
        <v>207</v>
      </c>
      <c r="B203" s="97" t="s">
        <v>2466</v>
      </c>
      <c r="C203" s="97" t="s">
        <v>2440</v>
      </c>
      <c r="D203" s="98">
        <f t="shared" si="43"/>
        <v>33</v>
      </c>
      <c r="E203" s="98">
        <f t="shared" si="44"/>
        <v>0</v>
      </c>
      <c r="F203" s="98">
        <f t="shared" si="45"/>
        <v>33</v>
      </c>
      <c r="G203" s="99">
        <f t="shared" si="42"/>
        <v>33</v>
      </c>
      <c r="H203" s="100">
        <v>33</v>
      </c>
      <c r="I203" s="101">
        <v>0</v>
      </c>
      <c r="J203" s="102">
        <f t="shared" si="46"/>
        <v>0</v>
      </c>
      <c r="K203" s="100">
        <v>0</v>
      </c>
      <c r="L203" s="111">
        <v>0</v>
      </c>
      <c r="M203" s="101">
        <f t="shared" si="47"/>
        <v>0</v>
      </c>
      <c r="N203" s="100">
        <v>0</v>
      </c>
      <c r="O203" s="100">
        <v>0</v>
      </c>
      <c r="P203" s="103">
        <f t="shared" si="48"/>
        <v>0</v>
      </c>
      <c r="Q203" s="105">
        <v>0</v>
      </c>
      <c r="R203" s="105">
        <v>0</v>
      </c>
      <c r="S203" s="105">
        <v>0</v>
      </c>
      <c r="T203" s="105">
        <v>0</v>
      </c>
      <c r="U203" s="105">
        <v>0</v>
      </c>
      <c r="V203" s="105">
        <v>0</v>
      </c>
      <c r="W203" s="106">
        <f t="shared" si="49"/>
        <v>0</v>
      </c>
      <c r="X203" s="105">
        <v>0</v>
      </c>
      <c r="Y203" s="105">
        <v>0</v>
      </c>
      <c r="Z203" s="105">
        <f t="shared" si="50"/>
        <v>0</v>
      </c>
      <c r="AA203" s="104">
        <v>0</v>
      </c>
      <c r="AB203" s="105">
        <v>0</v>
      </c>
      <c r="AC203" s="105">
        <v>0</v>
      </c>
      <c r="AD203" s="105">
        <v>0</v>
      </c>
      <c r="AE203" s="105">
        <v>0</v>
      </c>
      <c r="AF203" s="105">
        <v>0</v>
      </c>
      <c r="AG203" s="106">
        <f t="shared" si="51"/>
        <v>0</v>
      </c>
      <c r="AH203" s="104"/>
      <c r="AI203" s="105"/>
      <c r="AJ203" s="105"/>
      <c r="AK203" s="105"/>
      <c r="AL203" s="105"/>
      <c r="AM203" s="105"/>
      <c r="AN203" s="106">
        <f t="shared" si="52"/>
        <v>0</v>
      </c>
      <c r="AO203" s="107">
        <f t="shared" si="53"/>
        <v>33</v>
      </c>
      <c r="AP203" s="108">
        <f t="shared" si="54"/>
        <v>0</v>
      </c>
      <c r="AQ203" s="97">
        <v>50</v>
      </c>
      <c r="AR203" s="109">
        <f t="shared" si="55"/>
        <v>0.66</v>
      </c>
    </row>
    <row r="204" spans="1:44" hidden="1" x14ac:dyDescent="0.35">
      <c r="A204" s="31" t="s">
        <v>208</v>
      </c>
      <c r="B204" s="97" t="s">
        <v>2467</v>
      </c>
      <c r="C204" s="97" t="s">
        <v>2440</v>
      </c>
      <c r="D204" s="98">
        <f t="shared" si="43"/>
        <v>52</v>
      </c>
      <c r="E204" s="98">
        <f t="shared" si="44"/>
        <v>52</v>
      </c>
      <c r="F204" s="98">
        <f t="shared" si="45"/>
        <v>0</v>
      </c>
      <c r="G204" s="99">
        <f t="shared" si="42"/>
        <v>52</v>
      </c>
      <c r="H204" s="100">
        <v>0</v>
      </c>
      <c r="I204" s="101">
        <v>52</v>
      </c>
      <c r="J204" s="102">
        <f t="shared" si="46"/>
        <v>0</v>
      </c>
      <c r="K204" s="100">
        <v>0</v>
      </c>
      <c r="L204" s="111">
        <v>0</v>
      </c>
      <c r="M204" s="101">
        <f t="shared" si="47"/>
        <v>0</v>
      </c>
      <c r="N204" s="100">
        <v>0</v>
      </c>
      <c r="O204" s="100">
        <v>0</v>
      </c>
      <c r="P204" s="103">
        <f t="shared" si="48"/>
        <v>0</v>
      </c>
      <c r="Q204" s="105">
        <v>0</v>
      </c>
      <c r="R204" s="105">
        <v>0</v>
      </c>
      <c r="S204" s="105">
        <v>0</v>
      </c>
      <c r="T204" s="105">
        <v>0</v>
      </c>
      <c r="U204" s="105">
        <v>0</v>
      </c>
      <c r="V204" s="105">
        <v>0</v>
      </c>
      <c r="W204" s="106">
        <f t="shared" si="49"/>
        <v>0</v>
      </c>
      <c r="X204" s="105">
        <v>0</v>
      </c>
      <c r="Y204" s="105">
        <v>0</v>
      </c>
      <c r="Z204" s="105">
        <f t="shared" si="50"/>
        <v>0</v>
      </c>
      <c r="AA204" s="104">
        <v>0</v>
      </c>
      <c r="AB204" s="105">
        <v>0</v>
      </c>
      <c r="AC204" s="105">
        <v>0</v>
      </c>
      <c r="AD204" s="105">
        <v>0</v>
      </c>
      <c r="AE204" s="105">
        <v>0</v>
      </c>
      <c r="AF204" s="105">
        <v>0</v>
      </c>
      <c r="AG204" s="106">
        <f t="shared" si="51"/>
        <v>0</v>
      </c>
      <c r="AH204" s="104"/>
      <c r="AI204" s="105"/>
      <c r="AJ204" s="105"/>
      <c r="AK204" s="105"/>
      <c r="AL204" s="105"/>
      <c r="AM204" s="105"/>
      <c r="AN204" s="106">
        <f t="shared" si="52"/>
        <v>0</v>
      </c>
      <c r="AO204" s="107">
        <f t="shared" si="53"/>
        <v>0</v>
      </c>
      <c r="AP204" s="108">
        <f t="shared" si="54"/>
        <v>52</v>
      </c>
      <c r="AQ204" s="97">
        <v>68</v>
      </c>
      <c r="AR204" s="109">
        <f t="shared" si="55"/>
        <v>0.76470588235294112</v>
      </c>
    </row>
    <row r="205" spans="1:44" hidden="1" x14ac:dyDescent="0.35">
      <c r="A205" s="31" t="s">
        <v>209</v>
      </c>
      <c r="B205" s="97" t="s">
        <v>2468</v>
      </c>
      <c r="C205" s="97" t="s">
        <v>2440</v>
      </c>
      <c r="D205" s="98">
        <f t="shared" si="43"/>
        <v>31</v>
      </c>
      <c r="E205" s="98">
        <f t="shared" si="44"/>
        <v>0</v>
      </c>
      <c r="F205" s="98">
        <f t="shared" si="45"/>
        <v>31</v>
      </c>
      <c r="G205" s="99">
        <f t="shared" si="42"/>
        <v>31</v>
      </c>
      <c r="H205" s="100">
        <v>31</v>
      </c>
      <c r="I205" s="101">
        <v>0</v>
      </c>
      <c r="J205" s="102">
        <f t="shared" si="46"/>
        <v>0</v>
      </c>
      <c r="K205" s="100">
        <v>0</v>
      </c>
      <c r="L205" s="111">
        <v>0</v>
      </c>
      <c r="M205" s="101">
        <f t="shared" si="47"/>
        <v>0</v>
      </c>
      <c r="N205" s="100">
        <v>0</v>
      </c>
      <c r="O205" s="100">
        <v>0</v>
      </c>
      <c r="P205" s="103">
        <f t="shared" si="48"/>
        <v>0</v>
      </c>
      <c r="Q205" s="105">
        <v>0</v>
      </c>
      <c r="R205" s="105">
        <v>0</v>
      </c>
      <c r="S205" s="105">
        <v>0</v>
      </c>
      <c r="T205" s="105">
        <v>0</v>
      </c>
      <c r="U205" s="105">
        <v>0</v>
      </c>
      <c r="V205" s="105">
        <v>0</v>
      </c>
      <c r="W205" s="106">
        <f t="shared" si="49"/>
        <v>0</v>
      </c>
      <c r="X205" s="105">
        <v>0</v>
      </c>
      <c r="Y205" s="105">
        <v>0</v>
      </c>
      <c r="Z205" s="105">
        <f t="shared" si="50"/>
        <v>0</v>
      </c>
      <c r="AA205" s="104">
        <v>0</v>
      </c>
      <c r="AB205" s="105">
        <v>0</v>
      </c>
      <c r="AC205" s="105">
        <v>0</v>
      </c>
      <c r="AD205" s="105">
        <v>0</v>
      </c>
      <c r="AE205" s="105">
        <v>0</v>
      </c>
      <c r="AF205" s="105">
        <v>0</v>
      </c>
      <c r="AG205" s="106">
        <f t="shared" si="51"/>
        <v>0</v>
      </c>
      <c r="AH205" s="104"/>
      <c r="AI205" s="105"/>
      <c r="AJ205" s="105"/>
      <c r="AK205" s="105"/>
      <c r="AL205" s="105"/>
      <c r="AM205" s="105"/>
      <c r="AN205" s="106">
        <f t="shared" si="52"/>
        <v>0</v>
      </c>
      <c r="AO205" s="107">
        <f t="shared" si="53"/>
        <v>31</v>
      </c>
      <c r="AP205" s="108">
        <f t="shared" si="54"/>
        <v>0</v>
      </c>
      <c r="AQ205" s="97">
        <v>58</v>
      </c>
      <c r="AR205" s="109">
        <f t="shared" si="55"/>
        <v>0.53448275862068961</v>
      </c>
    </row>
    <row r="206" spans="1:44" hidden="1" x14ac:dyDescent="0.35">
      <c r="A206" s="31" t="s">
        <v>210</v>
      </c>
      <c r="B206" s="97" t="s">
        <v>2469</v>
      </c>
      <c r="C206" s="97" t="s">
        <v>2440</v>
      </c>
      <c r="D206" s="98">
        <f t="shared" si="43"/>
        <v>34</v>
      </c>
      <c r="E206" s="98">
        <f t="shared" si="44"/>
        <v>34</v>
      </c>
      <c r="F206" s="98">
        <f t="shared" si="45"/>
        <v>0</v>
      </c>
      <c r="G206" s="99">
        <f t="shared" si="42"/>
        <v>34</v>
      </c>
      <c r="H206" s="100">
        <v>0</v>
      </c>
      <c r="I206" s="101">
        <v>34</v>
      </c>
      <c r="J206" s="102">
        <f t="shared" si="46"/>
        <v>0</v>
      </c>
      <c r="K206" s="100">
        <v>0</v>
      </c>
      <c r="L206" s="111">
        <v>0</v>
      </c>
      <c r="M206" s="101">
        <f t="shared" si="47"/>
        <v>0</v>
      </c>
      <c r="N206" s="100">
        <v>0</v>
      </c>
      <c r="O206" s="100">
        <v>0</v>
      </c>
      <c r="P206" s="103">
        <f t="shared" si="48"/>
        <v>0</v>
      </c>
      <c r="Q206" s="105">
        <v>0</v>
      </c>
      <c r="R206" s="105">
        <v>0</v>
      </c>
      <c r="S206" s="105">
        <v>0</v>
      </c>
      <c r="T206" s="105">
        <v>0</v>
      </c>
      <c r="U206" s="105">
        <v>0</v>
      </c>
      <c r="V206" s="105">
        <v>0</v>
      </c>
      <c r="W206" s="106">
        <f t="shared" si="49"/>
        <v>0</v>
      </c>
      <c r="X206" s="105">
        <v>0</v>
      </c>
      <c r="Y206" s="105">
        <v>0</v>
      </c>
      <c r="Z206" s="105">
        <f t="shared" si="50"/>
        <v>0</v>
      </c>
      <c r="AA206" s="104">
        <v>0</v>
      </c>
      <c r="AB206" s="105">
        <v>0</v>
      </c>
      <c r="AC206" s="105">
        <v>0</v>
      </c>
      <c r="AD206" s="105">
        <v>0</v>
      </c>
      <c r="AE206" s="105">
        <v>0</v>
      </c>
      <c r="AF206" s="105">
        <v>0</v>
      </c>
      <c r="AG206" s="106">
        <f t="shared" si="51"/>
        <v>0</v>
      </c>
      <c r="AH206" s="104"/>
      <c r="AI206" s="105"/>
      <c r="AJ206" s="105"/>
      <c r="AK206" s="105"/>
      <c r="AL206" s="105"/>
      <c r="AM206" s="105"/>
      <c r="AN206" s="106">
        <f t="shared" si="52"/>
        <v>0</v>
      </c>
      <c r="AO206" s="107">
        <f t="shared" si="53"/>
        <v>0</v>
      </c>
      <c r="AP206" s="108">
        <f t="shared" si="54"/>
        <v>34</v>
      </c>
      <c r="AQ206" s="97">
        <v>50</v>
      </c>
      <c r="AR206" s="109">
        <f t="shared" si="55"/>
        <v>0.68</v>
      </c>
    </row>
    <row r="207" spans="1:44" hidden="1" x14ac:dyDescent="0.35">
      <c r="A207" s="31" t="s">
        <v>211</v>
      </c>
      <c r="B207" s="97" t="s">
        <v>2470</v>
      </c>
      <c r="C207" s="97" t="s">
        <v>2440</v>
      </c>
      <c r="D207" s="98">
        <f t="shared" si="43"/>
        <v>31</v>
      </c>
      <c r="E207" s="98">
        <f t="shared" si="44"/>
        <v>0</v>
      </c>
      <c r="F207" s="98">
        <f t="shared" si="45"/>
        <v>31</v>
      </c>
      <c r="G207" s="99">
        <f t="shared" si="42"/>
        <v>31</v>
      </c>
      <c r="H207" s="100">
        <v>31</v>
      </c>
      <c r="I207" s="101">
        <v>0</v>
      </c>
      <c r="J207" s="102">
        <f t="shared" si="46"/>
        <v>0</v>
      </c>
      <c r="K207" s="100">
        <v>0</v>
      </c>
      <c r="L207" s="111">
        <v>0</v>
      </c>
      <c r="M207" s="101">
        <f t="shared" si="47"/>
        <v>0</v>
      </c>
      <c r="N207" s="100">
        <v>0</v>
      </c>
      <c r="O207" s="100">
        <v>0</v>
      </c>
      <c r="P207" s="103">
        <f t="shared" si="48"/>
        <v>0</v>
      </c>
      <c r="Q207" s="105">
        <v>0</v>
      </c>
      <c r="R207" s="105">
        <v>0</v>
      </c>
      <c r="S207" s="105">
        <v>0</v>
      </c>
      <c r="T207" s="105">
        <v>0</v>
      </c>
      <c r="U207" s="105">
        <v>0</v>
      </c>
      <c r="V207" s="105">
        <v>0</v>
      </c>
      <c r="W207" s="106">
        <f t="shared" si="49"/>
        <v>0</v>
      </c>
      <c r="X207" s="105">
        <v>0</v>
      </c>
      <c r="Y207" s="105">
        <v>0</v>
      </c>
      <c r="Z207" s="105">
        <f t="shared" si="50"/>
        <v>0</v>
      </c>
      <c r="AA207" s="104">
        <v>0</v>
      </c>
      <c r="AB207" s="105">
        <v>0</v>
      </c>
      <c r="AC207" s="105">
        <v>0</v>
      </c>
      <c r="AD207" s="105">
        <v>0</v>
      </c>
      <c r="AE207" s="105">
        <v>0</v>
      </c>
      <c r="AF207" s="105">
        <v>0</v>
      </c>
      <c r="AG207" s="106">
        <f t="shared" si="51"/>
        <v>0</v>
      </c>
      <c r="AH207" s="104"/>
      <c r="AI207" s="105"/>
      <c r="AJ207" s="105"/>
      <c r="AK207" s="105"/>
      <c r="AL207" s="105"/>
      <c r="AM207" s="105"/>
      <c r="AN207" s="106">
        <f t="shared" si="52"/>
        <v>0</v>
      </c>
      <c r="AO207" s="107">
        <f t="shared" si="53"/>
        <v>31</v>
      </c>
      <c r="AP207" s="108">
        <f t="shared" si="54"/>
        <v>0</v>
      </c>
      <c r="AQ207" s="97">
        <v>36</v>
      </c>
      <c r="AR207" s="109">
        <f t="shared" si="55"/>
        <v>0.86111111111111116</v>
      </c>
    </row>
    <row r="208" spans="1:44" hidden="1" x14ac:dyDescent="0.35">
      <c r="A208" s="31" t="s">
        <v>212</v>
      </c>
      <c r="B208" s="97" t="s">
        <v>2471</v>
      </c>
      <c r="C208" s="97" t="s">
        <v>2440</v>
      </c>
      <c r="D208" s="98">
        <f t="shared" si="43"/>
        <v>15</v>
      </c>
      <c r="E208" s="98">
        <f t="shared" si="44"/>
        <v>15</v>
      </c>
      <c r="F208" s="98">
        <f t="shared" si="45"/>
        <v>0</v>
      </c>
      <c r="G208" s="99">
        <f t="shared" si="42"/>
        <v>15</v>
      </c>
      <c r="H208" s="100">
        <v>0</v>
      </c>
      <c r="I208" s="101">
        <v>15</v>
      </c>
      <c r="J208" s="102">
        <f t="shared" si="46"/>
        <v>0</v>
      </c>
      <c r="K208" s="100">
        <v>0</v>
      </c>
      <c r="L208" s="111">
        <v>0</v>
      </c>
      <c r="M208" s="101">
        <f t="shared" si="47"/>
        <v>0</v>
      </c>
      <c r="N208" s="100">
        <v>0</v>
      </c>
      <c r="O208" s="100">
        <v>0</v>
      </c>
      <c r="P208" s="103">
        <f t="shared" si="48"/>
        <v>0</v>
      </c>
      <c r="Q208" s="105">
        <v>0</v>
      </c>
      <c r="R208" s="105">
        <v>0</v>
      </c>
      <c r="S208" s="105">
        <v>0</v>
      </c>
      <c r="T208" s="105">
        <v>0</v>
      </c>
      <c r="U208" s="105">
        <v>0</v>
      </c>
      <c r="V208" s="105">
        <v>0</v>
      </c>
      <c r="W208" s="106">
        <f t="shared" si="49"/>
        <v>0</v>
      </c>
      <c r="X208" s="105">
        <v>0</v>
      </c>
      <c r="Y208" s="105">
        <v>0</v>
      </c>
      <c r="Z208" s="105">
        <f t="shared" si="50"/>
        <v>0</v>
      </c>
      <c r="AA208" s="104">
        <v>0</v>
      </c>
      <c r="AB208" s="105">
        <v>0</v>
      </c>
      <c r="AC208" s="105">
        <v>0</v>
      </c>
      <c r="AD208" s="105">
        <v>0</v>
      </c>
      <c r="AE208" s="105">
        <v>0</v>
      </c>
      <c r="AF208" s="105">
        <v>0</v>
      </c>
      <c r="AG208" s="106">
        <f t="shared" si="51"/>
        <v>0</v>
      </c>
      <c r="AH208" s="104"/>
      <c r="AI208" s="105"/>
      <c r="AJ208" s="105"/>
      <c r="AK208" s="105"/>
      <c r="AL208" s="105"/>
      <c r="AM208" s="105"/>
      <c r="AN208" s="106">
        <f t="shared" si="52"/>
        <v>0</v>
      </c>
      <c r="AO208" s="107">
        <f t="shared" si="53"/>
        <v>0</v>
      </c>
      <c r="AP208" s="108">
        <f t="shared" si="54"/>
        <v>15</v>
      </c>
      <c r="AQ208" s="97">
        <v>8</v>
      </c>
      <c r="AR208" s="109">
        <f t="shared" si="55"/>
        <v>1</v>
      </c>
    </row>
    <row r="209" spans="1:44" hidden="1" x14ac:dyDescent="0.35">
      <c r="A209" s="31" t="s">
        <v>213</v>
      </c>
      <c r="B209" s="97" t="s">
        <v>2472</v>
      </c>
      <c r="C209" s="97" t="s">
        <v>2440</v>
      </c>
      <c r="D209" s="98">
        <f t="shared" si="43"/>
        <v>0</v>
      </c>
      <c r="E209" s="98">
        <f t="shared" si="44"/>
        <v>0</v>
      </c>
      <c r="F209" s="98">
        <f t="shared" si="45"/>
        <v>0</v>
      </c>
      <c r="G209" s="99">
        <f t="shared" si="42"/>
        <v>0</v>
      </c>
      <c r="H209" s="100">
        <v>0</v>
      </c>
      <c r="I209" s="101">
        <v>0</v>
      </c>
      <c r="J209" s="102">
        <f t="shared" si="46"/>
        <v>0</v>
      </c>
      <c r="K209" s="100">
        <v>0</v>
      </c>
      <c r="L209" s="111">
        <v>0</v>
      </c>
      <c r="M209" s="101">
        <f t="shared" si="47"/>
        <v>0</v>
      </c>
      <c r="N209" s="100">
        <v>0</v>
      </c>
      <c r="O209" s="100">
        <v>0</v>
      </c>
      <c r="P209" s="103">
        <f t="shared" si="48"/>
        <v>0</v>
      </c>
      <c r="Q209" s="105">
        <v>0</v>
      </c>
      <c r="R209" s="105">
        <v>0</v>
      </c>
      <c r="S209" s="105">
        <v>0</v>
      </c>
      <c r="T209" s="105">
        <v>0</v>
      </c>
      <c r="U209" s="105">
        <v>0</v>
      </c>
      <c r="V209" s="105">
        <v>0</v>
      </c>
      <c r="W209" s="106">
        <f t="shared" si="49"/>
        <v>0</v>
      </c>
      <c r="X209" s="105">
        <v>0</v>
      </c>
      <c r="Y209" s="105">
        <v>0</v>
      </c>
      <c r="Z209" s="105">
        <f t="shared" si="50"/>
        <v>0</v>
      </c>
      <c r="AA209" s="104">
        <v>0</v>
      </c>
      <c r="AB209" s="105">
        <v>0</v>
      </c>
      <c r="AC209" s="105">
        <v>0</v>
      </c>
      <c r="AD209" s="105">
        <v>0</v>
      </c>
      <c r="AE209" s="105">
        <v>0</v>
      </c>
      <c r="AF209" s="105">
        <v>0</v>
      </c>
      <c r="AG209" s="106">
        <f t="shared" si="51"/>
        <v>0</v>
      </c>
      <c r="AH209" s="104"/>
      <c r="AI209" s="105"/>
      <c r="AJ209" s="105"/>
      <c r="AK209" s="105"/>
      <c r="AL209" s="105"/>
      <c r="AM209" s="105"/>
      <c r="AN209" s="106">
        <f t="shared" si="52"/>
        <v>0</v>
      </c>
      <c r="AO209" s="107">
        <f t="shared" si="53"/>
        <v>0</v>
      </c>
      <c r="AP209" s="108">
        <f t="shared" si="54"/>
        <v>0</v>
      </c>
      <c r="AQ209" s="97">
        <v>12</v>
      </c>
      <c r="AR209" s="109">
        <f t="shared" si="55"/>
        <v>0</v>
      </c>
    </row>
    <row r="210" spans="1:44" hidden="1" x14ac:dyDescent="0.35">
      <c r="A210" s="31" t="s">
        <v>214</v>
      </c>
      <c r="B210" s="97" t="s">
        <v>2473</v>
      </c>
      <c r="C210" s="97" t="s">
        <v>2440</v>
      </c>
      <c r="D210" s="98">
        <f t="shared" si="43"/>
        <v>37</v>
      </c>
      <c r="E210" s="98">
        <f t="shared" si="44"/>
        <v>25</v>
      </c>
      <c r="F210" s="98">
        <f t="shared" si="45"/>
        <v>12</v>
      </c>
      <c r="G210" s="99">
        <f t="shared" si="42"/>
        <v>37</v>
      </c>
      <c r="H210" s="100">
        <v>12</v>
      </c>
      <c r="I210" s="101">
        <v>25</v>
      </c>
      <c r="J210" s="102">
        <f t="shared" si="46"/>
        <v>0</v>
      </c>
      <c r="K210" s="100">
        <v>0</v>
      </c>
      <c r="L210" s="111">
        <v>0</v>
      </c>
      <c r="M210" s="101">
        <f t="shared" si="47"/>
        <v>0</v>
      </c>
      <c r="N210" s="100">
        <v>0</v>
      </c>
      <c r="O210" s="100">
        <v>0</v>
      </c>
      <c r="P210" s="103">
        <f t="shared" si="48"/>
        <v>0</v>
      </c>
      <c r="Q210" s="105">
        <v>0</v>
      </c>
      <c r="R210" s="105">
        <v>0</v>
      </c>
      <c r="S210" s="105">
        <v>0</v>
      </c>
      <c r="T210" s="105">
        <v>0</v>
      </c>
      <c r="U210" s="105">
        <v>0</v>
      </c>
      <c r="V210" s="105">
        <v>0</v>
      </c>
      <c r="W210" s="106">
        <f t="shared" si="49"/>
        <v>0</v>
      </c>
      <c r="X210" s="105">
        <v>0</v>
      </c>
      <c r="Y210" s="105">
        <v>0</v>
      </c>
      <c r="Z210" s="105">
        <f t="shared" si="50"/>
        <v>0</v>
      </c>
      <c r="AA210" s="104">
        <v>0</v>
      </c>
      <c r="AB210" s="105">
        <v>0</v>
      </c>
      <c r="AC210" s="105">
        <v>0</v>
      </c>
      <c r="AD210" s="105">
        <v>0</v>
      </c>
      <c r="AE210" s="105">
        <v>0</v>
      </c>
      <c r="AF210" s="105">
        <v>0</v>
      </c>
      <c r="AG210" s="106">
        <f t="shared" si="51"/>
        <v>0</v>
      </c>
      <c r="AH210" s="104"/>
      <c r="AI210" s="105"/>
      <c r="AJ210" s="105"/>
      <c r="AK210" s="105"/>
      <c r="AL210" s="105"/>
      <c r="AM210" s="105"/>
      <c r="AN210" s="106">
        <f t="shared" si="52"/>
        <v>0</v>
      </c>
      <c r="AO210" s="107">
        <f t="shared" si="53"/>
        <v>12</v>
      </c>
      <c r="AP210" s="108">
        <f t="shared" si="54"/>
        <v>25</v>
      </c>
      <c r="AQ210" s="97">
        <v>53</v>
      </c>
      <c r="AR210" s="109">
        <f t="shared" si="55"/>
        <v>0.69811320754716977</v>
      </c>
    </row>
    <row r="211" spans="1:44" hidden="1" x14ac:dyDescent="0.35">
      <c r="A211" s="31" t="s">
        <v>215</v>
      </c>
      <c r="B211" s="97" t="s">
        <v>2474</v>
      </c>
      <c r="C211" s="97" t="s">
        <v>2440</v>
      </c>
      <c r="D211" s="98">
        <f t="shared" si="43"/>
        <v>150</v>
      </c>
      <c r="E211" s="98">
        <f t="shared" si="44"/>
        <v>150</v>
      </c>
      <c r="F211" s="98">
        <f t="shared" si="45"/>
        <v>0</v>
      </c>
      <c r="G211" s="99">
        <f t="shared" si="42"/>
        <v>150</v>
      </c>
      <c r="H211" s="100">
        <v>0</v>
      </c>
      <c r="I211" s="101">
        <v>150</v>
      </c>
      <c r="J211" s="102">
        <f t="shared" si="46"/>
        <v>0</v>
      </c>
      <c r="K211" s="100">
        <v>0</v>
      </c>
      <c r="L211" s="111">
        <v>0</v>
      </c>
      <c r="M211" s="101">
        <f t="shared" si="47"/>
        <v>0</v>
      </c>
      <c r="N211" s="100">
        <v>0</v>
      </c>
      <c r="O211" s="100">
        <v>0</v>
      </c>
      <c r="P211" s="103">
        <f t="shared" si="48"/>
        <v>0</v>
      </c>
      <c r="Q211" s="105">
        <v>0</v>
      </c>
      <c r="R211" s="105">
        <v>0</v>
      </c>
      <c r="S211" s="105">
        <v>0</v>
      </c>
      <c r="T211" s="105">
        <v>0</v>
      </c>
      <c r="U211" s="105">
        <v>0</v>
      </c>
      <c r="V211" s="105">
        <v>0</v>
      </c>
      <c r="W211" s="106">
        <f t="shared" si="49"/>
        <v>0</v>
      </c>
      <c r="X211" s="105">
        <v>0</v>
      </c>
      <c r="Y211" s="105">
        <v>0</v>
      </c>
      <c r="Z211" s="105">
        <f t="shared" si="50"/>
        <v>0</v>
      </c>
      <c r="AA211" s="104">
        <v>0</v>
      </c>
      <c r="AB211" s="105">
        <v>0</v>
      </c>
      <c r="AC211" s="105">
        <v>0</v>
      </c>
      <c r="AD211" s="105">
        <v>0</v>
      </c>
      <c r="AE211" s="105">
        <v>0</v>
      </c>
      <c r="AF211" s="105">
        <v>0</v>
      </c>
      <c r="AG211" s="106">
        <f t="shared" si="51"/>
        <v>0</v>
      </c>
      <c r="AH211" s="104"/>
      <c r="AI211" s="105"/>
      <c r="AJ211" s="105"/>
      <c r="AK211" s="105"/>
      <c r="AL211" s="105"/>
      <c r="AM211" s="105"/>
      <c r="AN211" s="106">
        <f t="shared" si="52"/>
        <v>0</v>
      </c>
      <c r="AO211" s="107">
        <f t="shared" si="53"/>
        <v>0</v>
      </c>
      <c r="AP211" s="108">
        <f t="shared" si="54"/>
        <v>150</v>
      </c>
      <c r="AQ211" s="97">
        <v>125</v>
      </c>
      <c r="AR211" s="109">
        <f t="shared" si="55"/>
        <v>1</v>
      </c>
    </row>
    <row r="212" spans="1:44" hidden="1" x14ac:dyDescent="0.35">
      <c r="A212" s="31" t="s">
        <v>216</v>
      </c>
      <c r="B212" s="97" t="s">
        <v>2475</v>
      </c>
      <c r="C212" s="97" t="s">
        <v>2348</v>
      </c>
      <c r="D212" s="98">
        <f t="shared" si="43"/>
        <v>80</v>
      </c>
      <c r="E212" s="98">
        <f t="shared" si="44"/>
        <v>0</v>
      </c>
      <c r="F212" s="98">
        <f t="shared" si="45"/>
        <v>80</v>
      </c>
      <c r="G212" s="99">
        <f t="shared" si="42"/>
        <v>80</v>
      </c>
      <c r="H212" s="100">
        <v>80</v>
      </c>
      <c r="I212" s="101">
        <v>0</v>
      </c>
      <c r="J212" s="102">
        <f t="shared" si="46"/>
        <v>0</v>
      </c>
      <c r="K212" s="100">
        <v>0</v>
      </c>
      <c r="L212" s="111">
        <v>0</v>
      </c>
      <c r="M212" s="101">
        <f t="shared" si="47"/>
        <v>0</v>
      </c>
      <c r="N212" s="100">
        <v>0</v>
      </c>
      <c r="O212" s="100">
        <v>0</v>
      </c>
      <c r="P212" s="103">
        <f t="shared" si="48"/>
        <v>0</v>
      </c>
      <c r="Q212" s="105">
        <v>0</v>
      </c>
      <c r="R212" s="105">
        <v>0</v>
      </c>
      <c r="S212" s="105">
        <v>0</v>
      </c>
      <c r="T212" s="105">
        <v>0</v>
      </c>
      <c r="U212" s="105">
        <v>0</v>
      </c>
      <c r="V212" s="105">
        <v>0</v>
      </c>
      <c r="W212" s="106">
        <f t="shared" si="49"/>
        <v>0</v>
      </c>
      <c r="X212" s="105">
        <v>0</v>
      </c>
      <c r="Y212" s="105">
        <v>0</v>
      </c>
      <c r="Z212" s="105">
        <f t="shared" si="50"/>
        <v>0</v>
      </c>
      <c r="AA212" s="104">
        <v>0</v>
      </c>
      <c r="AB212" s="105">
        <v>0</v>
      </c>
      <c r="AC212" s="105">
        <v>0</v>
      </c>
      <c r="AD212" s="105">
        <v>0</v>
      </c>
      <c r="AE212" s="105">
        <v>0</v>
      </c>
      <c r="AF212" s="105">
        <v>0</v>
      </c>
      <c r="AG212" s="106">
        <f t="shared" si="51"/>
        <v>0</v>
      </c>
      <c r="AH212" s="104"/>
      <c r="AI212" s="105"/>
      <c r="AJ212" s="105"/>
      <c r="AK212" s="105"/>
      <c r="AL212" s="105"/>
      <c r="AM212" s="105"/>
      <c r="AN212" s="106">
        <f t="shared" si="52"/>
        <v>0</v>
      </c>
      <c r="AO212" s="107">
        <f t="shared" si="53"/>
        <v>80</v>
      </c>
      <c r="AP212" s="108">
        <f t="shared" si="54"/>
        <v>0</v>
      </c>
      <c r="AQ212" s="97">
        <v>108</v>
      </c>
      <c r="AR212" s="109">
        <f t="shared" si="55"/>
        <v>0.7407407407407407</v>
      </c>
    </row>
    <row r="213" spans="1:44" hidden="1" x14ac:dyDescent="0.35">
      <c r="A213" s="31" t="s">
        <v>217</v>
      </c>
      <c r="B213" s="97" t="s">
        <v>2476</v>
      </c>
      <c r="C213" s="97" t="s">
        <v>2348</v>
      </c>
      <c r="D213" s="98">
        <f t="shared" si="43"/>
        <v>19</v>
      </c>
      <c r="E213" s="98">
        <f t="shared" si="44"/>
        <v>0</v>
      </c>
      <c r="F213" s="98">
        <f t="shared" si="45"/>
        <v>19</v>
      </c>
      <c r="G213" s="99">
        <f t="shared" si="42"/>
        <v>19</v>
      </c>
      <c r="H213" s="100">
        <v>19</v>
      </c>
      <c r="I213" s="101">
        <v>0</v>
      </c>
      <c r="J213" s="102">
        <f t="shared" si="46"/>
        <v>0</v>
      </c>
      <c r="K213" s="100">
        <v>0</v>
      </c>
      <c r="L213" s="111">
        <v>0</v>
      </c>
      <c r="M213" s="101">
        <f t="shared" si="47"/>
        <v>0</v>
      </c>
      <c r="N213" s="100">
        <v>0</v>
      </c>
      <c r="O213" s="100">
        <v>0</v>
      </c>
      <c r="P213" s="103">
        <f t="shared" si="48"/>
        <v>0</v>
      </c>
      <c r="Q213" s="105">
        <v>0</v>
      </c>
      <c r="R213" s="105">
        <v>0</v>
      </c>
      <c r="S213" s="105">
        <v>0</v>
      </c>
      <c r="T213" s="105">
        <v>0</v>
      </c>
      <c r="U213" s="105">
        <v>0</v>
      </c>
      <c r="V213" s="105">
        <v>0</v>
      </c>
      <c r="W213" s="106">
        <f t="shared" si="49"/>
        <v>0</v>
      </c>
      <c r="X213" s="105">
        <v>0</v>
      </c>
      <c r="Y213" s="105">
        <v>0</v>
      </c>
      <c r="Z213" s="105">
        <f t="shared" si="50"/>
        <v>0</v>
      </c>
      <c r="AA213" s="104">
        <v>0</v>
      </c>
      <c r="AB213" s="105">
        <v>0</v>
      </c>
      <c r="AC213" s="105">
        <v>0</v>
      </c>
      <c r="AD213" s="105">
        <v>0</v>
      </c>
      <c r="AE213" s="105">
        <v>0</v>
      </c>
      <c r="AF213" s="105">
        <v>0</v>
      </c>
      <c r="AG213" s="106">
        <f t="shared" si="51"/>
        <v>0</v>
      </c>
      <c r="AH213" s="104"/>
      <c r="AI213" s="105"/>
      <c r="AJ213" s="105"/>
      <c r="AK213" s="105"/>
      <c r="AL213" s="105"/>
      <c r="AM213" s="105"/>
      <c r="AN213" s="106">
        <f t="shared" si="52"/>
        <v>0</v>
      </c>
      <c r="AO213" s="107">
        <f t="shared" si="53"/>
        <v>19</v>
      </c>
      <c r="AP213" s="108">
        <f t="shared" si="54"/>
        <v>0</v>
      </c>
      <c r="AQ213" s="97">
        <v>27</v>
      </c>
      <c r="AR213" s="109">
        <f t="shared" si="55"/>
        <v>0.70370370370370372</v>
      </c>
    </row>
    <row r="214" spans="1:44" hidden="1" x14ac:dyDescent="0.35">
      <c r="A214" s="31" t="s">
        <v>218</v>
      </c>
      <c r="B214" s="97" t="s">
        <v>2477</v>
      </c>
      <c r="C214" s="97" t="s">
        <v>2348</v>
      </c>
      <c r="D214" s="98">
        <f t="shared" si="43"/>
        <v>189</v>
      </c>
      <c r="E214" s="98">
        <f t="shared" si="44"/>
        <v>0</v>
      </c>
      <c r="F214" s="98">
        <f t="shared" si="45"/>
        <v>189</v>
      </c>
      <c r="G214" s="99">
        <f t="shared" si="42"/>
        <v>125</v>
      </c>
      <c r="H214" s="100">
        <v>125</v>
      </c>
      <c r="I214" s="101">
        <v>0</v>
      </c>
      <c r="J214" s="102">
        <f t="shared" si="46"/>
        <v>0</v>
      </c>
      <c r="K214" s="100">
        <v>0</v>
      </c>
      <c r="L214" s="111">
        <v>0</v>
      </c>
      <c r="M214" s="101">
        <f t="shared" si="47"/>
        <v>0</v>
      </c>
      <c r="N214" s="100">
        <v>0</v>
      </c>
      <c r="O214" s="100">
        <v>0</v>
      </c>
      <c r="P214" s="103">
        <f t="shared" si="48"/>
        <v>0</v>
      </c>
      <c r="Q214" s="105">
        <v>0</v>
      </c>
      <c r="R214" s="105">
        <v>0</v>
      </c>
      <c r="S214" s="105">
        <v>0</v>
      </c>
      <c r="T214" s="105">
        <v>0</v>
      </c>
      <c r="U214" s="105">
        <v>0</v>
      </c>
      <c r="V214" s="105">
        <v>0</v>
      </c>
      <c r="W214" s="106">
        <f t="shared" si="49"/>
        <v>0</v>
      </c>
      <c r="X214" s="105">
        <v>0</v>
      </c>
      <c r="Y214" s="105">
        <v>0</v>
      </c>
      <c r="Z214" s="105">
        <f t="shared" si="50"/>
        <v>0</v>
      </c>
      <c r="AA214" s="104">
        <v>0</v>
      </c>
      <c r="AB214" s="105">
        <v>0</v>
      </c>
      <c r="AC214" s="105">
        <v>0</v>
      </c>
      <c r="AD214" s="105">
        <v>0</v>
      </c>
      <c r="AE214" s="105">
        <v>0</v>
      </c>
      <c r="AF214" s="105">
        <v>64</v>
      </c>
      <c r="AG214" s="106">
        <f t="shared" si="51"/>
        <v>64</v>
      </c>
      <c r="AH214" s="104"/>
      <c r="AI214" s="105"/>
      <c r="AJ214" s="105"/>
      <c r="AK214" s="105"/>
      <c r="AL214" s="105"/>
      <c r="AM214" s="105"/>
      <c r="AN214" s="106">
        <f t="shared" si="52"/>
        <v>0</v>
      </c>
      <c r="AO214" s="107">
        <f t="shared" si="53"/>
        <v>189</v>
      </c>
      <c r="AP214" s="108">
        <f t="shared" si="54"/>
        <v>0</v>
      </c>
      <c r="AQ214" s="97">
        <v>325</v>
      </c>
      <c r="AR214" s="109">
        <f t="shared" si="55"/>
        <v>0.58153846153846156</v>
      </c>
    </row>
    <row r="215" spans="1:44" hidden="1" x14ac:dyDescent="0.35">
      <c r="A215" s="31" t="s">
        <v>219</v>
      </c>
      <c r="B215" s="97" t="s">
        <v>2478</v>
      </c>
      <c r="C215" s="97" t="s">
        <v>2348</v>
      </c>
      <c r="D215" s="98">
        <f t="shared" si="43"/>
        <v>46</v>
      </c>
      <c r="E215" s="98">
        <f t="shared" si="44"/>
        <v>0</v>
      </c>
      <c r="F215" s="98">
        <f t="shared" si="45"/>
        <v>46</v>
      </c>
      <c r="G215" s="99">
        <f t="shared" si="42"/>
        <v>46</v>
      </c>
      <c r="H215" s="100">
        <v>46</v>
      </c>
      <c r="I215" s="101">
        <v>0</v>
      </c>
      <c r="J215" s="102">
        <f t="shared" si="46"/>
        <v>0</v>
      </c>
      <c r="K215" s="100">
        <v>0</v>
      </c>
      <c r="L215" s="111">
        <v>0</v>
      </c>
      <c r="M215" s="101">
        <f t="shared" si="47"/>
        <v>0</v>
      </c>
      <c r="N215" s="100">
        <v>0</v>
      </c>
      <c r="O215" s="100">
        <v>0</v>
      </c>
      <c r="P215" s="103">
        <f t="shared" si="48"/>
        <v>0</v>
      </c>
      <c r="Q215" s="105">
        <v>0</v>
      </c>
      <c r="R215" s="105">
        <v>0</v>
      </c>
      <c r="S215" s="105">
        <v>0</v>
      </c>
      <c r="T215" s="105">
        <v>0</v>
      </c>
      <c r="U215" s="105">
        <v>0</v>
      </c>
      <c r="V215" s="105">
        <v>0</v>
      </c>
      <c r="W215" s="106">
        <f t="shared" si="49"/>
        <v>0</v>
      </c>
      <c r="X215" s="105">
        <v>0</v>
      </c>
      <c r="Y215" s="105">
        <v>0</v>
      </c>
      <c r="Z215" s="105">
        <f t="shared" si="50"/>
        <v>0</v>
      </c>
      <c r="AA215" s="104">
        <v>0</v>
      </c>
      <c r="AB215" s="105">
        <v>0</v>
      </c>
      <c r="AC215" s="105">
        <v>0</v>
      </c>
      <c r="AD215" s="105">
        <v>0</v>
      </c>
      <c r="AE215" s="105">
        <v>0</v>
      </c>
      <c r="AF215" s="105">
        <v>0</v>
      </c>
      <c r="AG215" s="106">
        <f t="shared" si="51"/>
        <v>0</v>
      </c>
      <c r="AH215" s="104"/>
      <c r="AI215" s="105"/>
      <c r="AJ215" s="105"/>
      <c r="AK215" s="105"/>
      <c r="AL215" s="105"/>
      <c r="AM215" s="105"/>
      <c r="AN215" s="106">
        <f t="shared" si="52"/>
        <v>0</v>
      </c>
      <c r="AO215" s="107">
        <f t="shared" si="53"/>
        <v>46</v>
      </c>
      <c r="AP215" s="108">
        <f t="shared" si="54"/>
        <v>0</v>
      </c>
      <c r="AQ215" s="97">
        <v>99</v>
      </c>
      <c r="AR215" s="109">
        <f t="shared" si="55"/>
        <v>0.46464646464646464</v>
      </c>
    </row>
    <row r="216" spans="1:44" hidden="1" x14ac:dyDescent="0.35">
      <c r="A216" s="31" t="s">
        <v>220</v>
      </c>
      <c r="B216" s="97" t="s">
        <v>2479</v>
      </c>
      <c r="C216" s="97" t="s">
        <v>2348</v>
      </c>
      <c r="D216" s="98">
        <f t="shared" si="43"/>
        <v>0</v>
      </c>
      <c r="E216" s="98">
        <f t="shared" si="44"/>
        <v>0</v>
      </c>
      <c r="F216" s="98">
        <f t="shared" si="45"/>
        <v>0</v>
      </c>
      <c r="G216" s="99">
        <f t="shared" si="42"/>
        <v>0</v>
      </c>
      <c r="H216" s="100">
        <v>0</v>
      </c>
      <c r="I216" s="101">
        <v>0</v>
      </c>
      <c r="J216" s="102">
        <f t="shared" si="46"/>
        <v>0</v>
      </c>
      <c r="K216" s="100">
        <v>0</v>
      </c>
      <c r="L216" s="111">
        <v>0</v>
      </c>
      <c r="M216" s="101">
        <f t="shared" si="47"/>
        <v>0</v>
      </c>
      <c r="N216" s="100">
        <v>0</v>
      </c>
      <c r="O216" s="100">
        <v>0</v>
      </c>
      <c r="P216" s="103">
        <f t="shared" si="48"/>
        <v>0</v>
      </c>
      <c r="Q216" s="105">
        <v>0</v>
      </c>
      <c r="R216" s="105">
        <v>0</v>
      </c>
      <c r="S216" s="105">
        <v>0</v>
      </c>
      <c r="T216" s="105">
        <v>0</v>
      </c>
      <c r="U216" s="105">
        <v>0</v>
      </c>
      <c r="V216" s="105">
        <v>0</v>
      </c>
      <c r="W216" s="106">
        <f t="shared" si="49"/>
        <v>0</v>
      </c>
      <c r="X216" s="105">
        <v>0</v>
      </c>
      <c r="Y216" s="105">
        <v>0</v>
      </c>
      <c r="Z216" s="105">
        <f t="shared" si="50"/>
        <v>0</v>
      </c>
      <c r="AA216" s="104">
        <v>0</v>
      </c>
      <c r="AB216" s="105">
        <v>0</v>
      </c>
      <c r="AC216" s="105">
        <v>0</v>
      </c>
      <c r="AD216" s="105">
        <v>0</v>
      </c>
      <c r="AE216" s="105">
        <v>0</v>
      </c>
      <c r="AF216" s="105">
        <v>0</v>
      </c>
      <c r="AG216" s="106">
        <f t="shared" si="51"/>
        <v>0</v>
      </c>
      <c r="AH216" s="104"/>
      <c r="AI216" s="105"/>
      <c r="AJ216" s="105"/>
      <c r="AK216" s="105"/>
      <c r="AL216" s="105"/>
      <c r="AM216" s="105"/>
      <c r="AN216" s="106">
        <f t="shared" si="52"/>
        <v>0</v>
      </c>
      <c r="AO216" s="107">
        <f t="shared" si="53"/>
        <v>0</v>
      </c>
      <c r="AP216" s="108">
        <f t="shared" si="54"/>
        <v>0</v>
      </c>
      <c r="AQ216" s="97">
        <v>57</v>
      </c>
      <c r="AR216" s="109">
        <f t="shared" si="55"/>
        <v>0</v>
      </c>
    </row>
    <row r="217" spans="1:44" hidden="1" x14ac:dyDescent="0.35">
      <c r="A217" s="31" t="s">
        <v>221</v>
      </c>
      <c r="B217" s="97" t="s">
        <v>2480</v>
      </c>
      <c r="C217" s="97" t="s">
        <v>2348</v>
      </c>
      <c r="D217" s="98">
        <f t="shared" si="43"/>
        <v>31</v>
      </c>
      <c r="E217" s="98">
        <f t="shared" si="44"/>
        <v>0</v>
      </c>
      <c r="F217" s="98">
        <f t="shared" si="45"/>
        <v>31</v>
      </c>
      <c r="G217" s="99">
        <f t="shared" si="42"/>
        <v>31</v>
      </c>
      <c r="H217" s="100">
        <v>31</v>
      </c>
      <c r="I217" s="101">
        <v>0</v>
      </c>
      <c r="J217" s="102">
        <f t="shared" si="46"/>
        <v>0</v>
      </c>
      <c r="K217" s="100">
        <v>0</v>
      </c>
      <c r="L217" s="111">
        <v>0</v>
      </c>
      <c r="M217" s="101">
        <f t="shared" si="47"/>
        <v>0</v>
      </c>
      <c r="N217" s="100">
        <v>0</v>
      </c>
      <c r="O217" s="100">
        <v>0</v>
      </c>
      <c r="P217" s="103">
        <f t="shared" si="48"/>
        <v>0</v>
      </c>
      <c r="Q217" s="105">
        <v>0</v>
      </c>
      <c r="R217" s="105">
        <v>0</v>
      </c>
      <c r="S217" s="105">
        <v>0</v>
      </c>
      <c r="T217" s="105">
        <v>0</v>
      </c>
      <c r="U217" s="105">
        <v>0</v>
      </c>
      <c r="V217" s="105">
        <v>0</v>
      </c>
      <c r="W217" s="106">
        <f t="shared" si="49"/>
        <v>0</v>
      </c>
      <c r="X217" s="105">
        <v>0</v>
      </c>
      <c r="Y217" s="105">
        <v>0</v>
      </c>
      <c r="Z217" s="105">
        <f t="shared" si="50"/>
        <v>0</v>
      </c>
      <c r="AA217" s="104">
        <v>0</v>
      </c>
      <c r="AB217" s="105">
        <v>0</v>
      </c>
      <c r="AC217" s="105">
        <v>0</v>
      </c>
      <c r="AD217" s="105">
        <v>0</v>
      </c>
      <c r="AE217" s="105">
        <v>0</v>
      </c>
      <c r="AF217" s="105">
        <v>0</v>
      </c>
      <c r="AG217" s="106">
        <f t="shared" si="51"/>
        <v>0</v>
      </c>
      <c r="AH217" s="104"/>
      <c r="AI217" s="105"/>
      <c r="AJ217" s="105"/>
      <c r="AK217" s="105"/>
      <c r="AL217" s="105"/>
      <c r="AM217" s="105"/>
      <c r="AN217" s="106">
        <f t="shared" si="52"/>
        <v>0</v>
      </c>
      <c r="AO217" s="107">
        <f t="shared" si="53"/>
        <v>31</v>
      </c>
      <c r="AP217" s="108">
        <f t="shared" si="54"/>
        <v>0</v>
      </c>
      <c r="AQ217" s="97">
        <v>27</v>
      </c>
      <c r="AR217" s="109">
        <f t="shared" si="55"/>
        <v>1</v>
      </c>
    </row>
    <row r="218" spans="1:44" x14ac:dyDescent="0.35">
      <c r="A218" s="31" t="s">
        <v>222</v>
      </c>
      <c r="B218" s="97" t="s">
        <v>2481</v>
      </c>
      <c r="C218" s="97" t="s">
        <v>2348</v>
      </c>
      <c r="D218" s="98">
        <f t="shared" si="43"/>
        <v>16</v>
      </c>
      <c r="E218" s="98">
        <f t="shared" si="44"/>
        <v>16</v>
      </c>
      <c r="F218" s="98">
        <f t="shared" si="45"/>
        <v>0</v>
      </c>
      <c r="G218" s="99">
        <f t="shared" si="42"/>
        <v>0</v>
      </c>
      <c r="H218" s="100">
        <v>0</v>
      </c>
      <c r="I218" s="101">
        <v>0</v>
      </c>
      <c r="J218" s="102">
        <f t="shared" si="46"/>
        <v>0</v>
      </c>
      <c r="K218" s="100">
        <v>0</v>
      </c>
      <c r="L218" s="111">
        <v>0</v>
      </c>
      <c r="M218" s="101">
        <f t="shared" si="47"/>
        <v>0</v>
      </c>
      <c r="N218" s="100">
        <v>0</v>
      </c>
      <c r="O218" s="100">
        <v>0</v>
      </c>
      <c r="P218" s="103">
        <f t="shared" si="48"/>
        <v>0</v>
      </c>
      <c r="Q218" s="105">
        <v>0</v>
      </c>
      <c r="R218" s="105">
        <v>0</v>
      </c>
      <c r="S218" s="105">
        <v>0</v>
      </c>
      <c r="T218" s="105">
        <v>0</v>
      </c>
      <c r="U218" s="105">
        <v>0</v>
      </c>
      <c r="V218" s="105">
        <v>0</v>
      </c>
      <c r="W218" s="106">
        <f t="shared" si="49"/>
        <v>0</v>
      </c>
      <c r="X218" s="105">
        <v>0</v>
      </c>
      <c r="Y218" s="105">
        <v>0</v>
      </c>
      <c r="Z218" s="105">
        <f t="shared" si="50"/>
        <v>0</v>
      </c>
      <c r="AA218" s="104">
        <v>0</v>
      </c>
      <c r="AB218" s="105">
        <v>0</v>
      </c>
      <c r="AC218" s="105">
        <v>0</v>
      </c>
      <c r="AD218" s="105">
        <v>0</v>
      </c>
      <c r="AE218" s="105">
        <v>0</v>
      </c>
      <c r="AF218" s="105">
        <v>0</v>
      </c>
      <c r="AG218" s="106">
        <f t="shared" si="51"/>
        <v>0</v>
      </c>
      <c r="AH218" s="104"/>
      <c r="AI218" s="105"/>
      <c r="AJ218" s="105"/>
      <c r="AK218" s="105">
        <v>16</v>
      </c>
      <c r="AL218" s="105"/>
      <c r="AM218" s="105"/>
      <c r="AN218" s="106">
        <f t="shared" si="52"/>
        <v>16</v>
      </c>
      <c r="AO218" s="107">
        <f t="shared" si="53"/>
        <v>0</v>
      </c>
      <c r="AP218" s="108">
        <f t="shared" si="54"/>
        <v>16</v>
      </c>
      <c r="AQ218" s="97">
        <v>30</v>
      </c>
      <c r="AR218" s="109">
        <f t="shared" si="55"/>
        <v>0.53333333333333333</v>
      </c>
    </row>
    <row r="219" spans="1:44" hidden="1" x14ac:dyDescent="0.35">
      <c r="A219" s="31" t="s">
        <v>223</v>
      </c>
      <c r="B219" s="97" t="s">
        <v>2482</v>
      </c>
      <c r="C219" s="97" t="s">
        <v>2348</v>
      </c>
      <c r="D219" s="98">
        <f t="shared" si="43"/>
        <v>18</v>
      </c>
      <c r="E219" s="98">
        <f t="shared" si="44"/>
        <v>18</v>
      </c>
      <c r="F219" s="98">
        <f t="shared" si="45"/>
        <v>0</v>
      </c>
      <c r="G219" s="99">
        <f t="shared" si="42"/>
        <v>18</v>
      </c>
      <c r="H219" s="100">
        <v>0</v>
      </c>
      <c r="I219" s="101">
        <v>18</v>
      </c>
      <c r="J219" s="102">
        <f t="shared" si="46"/>
        <v>0</v>
      </c>
      <c r="K219" s="100">
        <v>0</v>
      </c>
      <c r="L219" s="111">
        <v>0</v>
      </c>
      <c r="M219" s="101">
        <f t="shared" si="47"/>
        <v>0</v>
      </c>
      <c r="N219" s="100">
        <v>0</v>
      </c>
      <c r="O219" s="100">
        <v>0</v>
      </c>
      <c r="P219" s="103">
        <f t="shared" si="48"/>
        <v>0</v>
      </c>
      <c r="Q219" s="105">
        <v>0</v>
      </c>
      <c r="R219" s="105">
        <v>0</v>
      </c>
      <c r="S219" s="105">
        <v>0</v>
      </c>
      <c r="T219" s="105">
        <v>0</v>
      </c>
      <c r="U219" s="105">
        <v>0</v>
      </c>
      <c r="V219" s="105">
        <v>0</v>
      </c>
      <c r="W219" s="106">
        <f t="shared" si="49"/>
        <v>0</v>
      </c>
      <c r="X219" s="105">
        <v>0</v>
      </c>
      <c r="Y219" s="105">
        <v>0</v>
      </c>
      <c r="Z219" s="105">
        <f t="shared" si="50"/>
        <v>0</v>
      </c>
      <c r="AA219" s="104">
        <v>0</v>
      </c>
      <c r="AB219" s="105">
        <v>0</v>
      </c>
      <c r="AC219" s="105">
        <v>0</v>
      </c>
      <c r="AD219" s="105">
        <v>0</v>
      </c>
      <c r="AE219" s="105">
        <v>0</v>
      </c>
      <c r="AF219" s="105">
        <v>0</v>
      </c>
      <c r="AG219" s="106">
        <f t="shared" si="51"/>
        <v>0</v>
      </c>
      <c r="AH219" s="104"/>
      <c r="AI219" s="105"/>
      <c r="AJ219" s="105"/>
      <c r="AK219" s="105"/>
      <c r="AL219" s="105"/>
      <c r="AM219" s="105"/>
      <c r="AN219" s="106">
        <f t="shared" si="52"/>
        <v>0</v>
      </c>
      <c r="AO219" s="107">
        <f t="shared" si="53"/>
        <v>0</v>
      </c>
      <c r="AP219" s="108">
        <f t="shared" si="54"/>
        <v>18</v>
      </c>
      <c r="AQ219" s="97">
        <v>28</v>
      </c>
      <c r="AR219" s="109">
        <f t="shared" si="55"/>
        <v>0.6428571428571429</v>
      </c>
    </row>
    <row r="220" spans="1:44" hidden="1" x14ac:dyDescent="0.35">
      <c r="A220" s="31" t="s">
        <v>224</v>
      </c>
      <c r="B220" s="97" t="s">
        <v>2483</v>
      </c>
      <c r="C220" s="97" t="s">
        <v>2348</v>
      </c>
      <c r="D220" s="98">
        <f t="shared" si="43"/>
        <v>31</v>
      </c>
      <c r="E220" s="98">
        <f t="shared" si="44"/>
        <v>0</v>
      </c>
      <c r="F220" s="98">
        <f t="shared" si="45"/>
        <v>31</v>
      </c>
      <c r="G220" s="99">
        <f t="shared" si="42"/>
        <v>31</v>
      </c>
      <c r="H220" s="100">
        <v>31</v>
      </c>
      <c r="I220" s="101">
        <v>0</v>
      </c>
      <c r="J220" s="102">
        <f t="shared" si="46"/>
        <v>0</v>
      </c>
      <c r="K220" s="100">
        <v>0</v>
      </c>
      <c r="L220" s="111">
        <v>0</v>
      </c>
      <c r="M220" s="101">
        <f t="shared" si="47"/>
        <v>0</v>
      </c>
      <c r="N220" s="100">
        <v>0</v>
      </c>
      <c r="O220" s="100">
        <v>0</v>
      </c>
      <c r="P220" s="103">
        <f t="shared" si="48"/>
        <v>0</v>
      </c>
      <c r="Q220" s="105">
        <v>0</v>
      </c>
      <c r="R220" s="105">
        <v>0</v>
      </c>
      <c r="S220" s="105">
        <v>0</v>
      </c>
      <c r="T220" s="105">
        <v>0</v>
      </c>
      <c r="U220" s="105">
        <v>0</v>
      </c>
      <c r="V220" s="105">
        <v>0</v>
      </c>
      <c r="W220" s="106">
        <f t="shared" si="49"/>
        <v>0</v>
      </c>
      <c r="X220" s="105">
        <v>0</v>
      </c>
      <c r="Y220" s="105">
        <v>0</v>
      </c>
      <c r="Z220" s="105">
        <f t="shared" si="50"/>
        <v>0</v>
      </c>
      <c r="AA220" s="104">
        <v>0</v>
      </c>
      <c r="AB220" s="105">
        <v>0</v>
      </c>
      <c r="AC220" s="105">
        <v>0</v>
      </c>
      <c r="AD220" s="105">
        <v>0</v>
      </c>
      <c r="AE220" s="105">
        <v>0</v>
      </c>
      <c r="AF220" s="105">
        <v>0</v>
      </c>
      <c r="AG220" s="106">
        <f t="shared" si="51"/>
        <v>0</v>
      </c>
      <c r="AH220" s="104"/>
      <c r="AI220" s="105"/>
      <c r="AJ220" s="105"/>
      <c r="AK220" s="105"/>
      <c r="AL220" s="105"/>
      <c r="AM220" s="105"/>
      <c r="AN220" s="106">
        <f t="shared" si="52"/>
        <v>0</v>
      </c>
      <c r="AO220" s="107">
        <f t="shared" si="53"/>
        <v>31</v>
      </c>
      <c r="AP220" s="108">
        <f t="shared" si="54"/>
        <v>0</v>
      </c>
      <c r="AQ220" s="97">
        <v>28</v>
      </c>
      <c r="AR220" s="109">
        <f t="shared" si="55"/>
        <v>1</v>
      </c>
    </row>
    <row r="221" spans="1:44" hidden="1" x14ac:dyDescent="0.35">
      <c r="A221" s="31" t="s">
        <v>225</v>
      </c>
      <c r="B221" s="97" t="s">
        <v>2484</v>
      </c>
      <c r="C221" s="97" t="s">
        <v>2348</v>
      </c>
      <c r="D221" s="98">
        <f t="shared" si="43"/>
        <v>406</v>
      </c>
      <c r="E221" s="98">
        <f t="shared" si="44"/>
        <v>363</v>
      </c>
      <c r="F221" s="98">
        <f t="shared" si="45"/>
        <v>43</v>
      </c>
      <c r="G221" s="99">
        <f t="shared" si="42"/>
        <v>80</v>
      </c>
      <c r="H221" s="100">
        <v>43</v>
      </c>
      <c r="I221" s="101">
        <v>37</v>
      </c>
      <c r="J221" s="102">
        <f t="shared" si="46"/>
        <v>0</v>
      </c>
      <c r="K221" s="100">
        <v>0</v>
      </c>
      <c r="L221" s="111">
        <v>0</v>
      </c>
      <c r="M221" s="101">
        <f t="shared" si="47"/>
        <v>0</v>
      </c>
      <c r="N221" s="104">
        <v>182</v>
      </c>
      <c r="O221" s="112">
        <v>0</v>
      </c>
      <c r="P221" s="103">
        <f t="shared" si="48"/>
        <v>182</v>
      </c>
      <c r="Q221" s="105">
        <v>0</v>
      </c>
      <c r="R221" s="105">
        <v>0</v>
      </c>
      <c r="S221" s="105">
        <v>0</v>
      </c>
      <c r="T221" s="105">
        <v>0</v>
      </c>
      <c r="U221" s="105">
        <v>0</v>
      </c>
      <c r="V221" s="105">
        <v>0</v>
      </c>
      <c r="W221" s="106">
        <f t="shared" si="49"/>
        <v>0</v>
      </c>
      <c r="X221" s="110">
        <v>144</v>
      </c>
      <c r="Y221" s="105">
        <v>0</v>
      </c>
      <c r="Z221" s="105">
        <f t="shared" si="50"/>
        <v>144</v>
      </c>
      <c r="AA221" s="104">
        <v>0</v>
      </c>
      <c r="AB221" s="105">
        <v>0</v>
      </c>
      <c r="AC221" s="105">
        <v>0</v>
      </c>
      <c r="AD221" s="105">
        <v>0</v>
      </c>
      <c r="AE221" s="105">
        <v>0</v>
      </c>
      <c r="AF221" s="105">
        <v>0</v>
      </c>
      <c r="AG221" s="106">
        <f t="shared" si="51"/>
        <v>0</v>
      </c>
      <c r="AH221" s="104"/>
      <c r="AI221" s="105"/>
      <c r="AJ221" s="105"/>
      <c r="AK221" s="105"/>
      <c r="AL221" s="105"/>
      <c r="AM221" s="105"/>
      <c r="AN221" s="106">
        <f t="shared" si="52"/>
        <v>0</v>
      </c>
      <c r="AO221" s="107">
        <f t="shared" si="53"/>
        <v>43</v>
      </c>
      <c r="AP221" s="108">
        <f t="shared" si="54"/>
        <v>219</v>
      </c>
      <c r="AQ221" s="97">
        <v>366</v>
      </c>
      <c r="AR221" s="109">
        <f t="shared" si="55"/>
        <v>0.71584699453551914</v>
      </c>
    </row>
    <row r="222" spans="1:44" hidden="1" x14ac:dyDescent="0.35">
      <c r="A222" s="31" t="s">
        <v>226</v>
      </c>
      <c r="B222" s="97" t="s">
        <v>2485</v>
      </c>
      <c r="C222" s="97" t="s">
        <v>2348</v>
      </c>
      <c r="D222" s="98">
        <f t="shared" si="43"/>
        <v>120</v>
      </c>
      <c r="E222" s="98">
        <f t="shared" si="44"/>
        <v>120</v>
      </c>
      <c r="F222" s="98">
        <f t="shared" si="45"/>
        <v>0</v>
      </c>
      <c r="G222" s="99">
        <f t="shared" si="42"/>
        <v>100</v>
      </c>
      <c r="H222" s="100">
        <v>0</v>
      </c>
      <c r="I222" s="101">
        <v>100</v>
      </c>
      <c r="J222" s="102">
        <f t="shared" si="46"/>
        <v>100</v>
      </c>
      <c r="K222" s="100">
        <v>0</v>
      </c>
      <c r="L222" s="111">
        <v>0</v>
      </c>
      <c r="M222" s="101">
        <f t="shared" si="47"/>
        <v>0</v>
      </c>
      <c r="N222" s="100">
        <v>0</v>
      </c>
      <c r="O222" s="100">
        <v>0</v>
      </c>
      <c r="P222" s="103">
        <f t="shared" si="48"/>
        <v>0</v>
      </c>
      <c r="Q222" s="105">
        <v>0</v>
      </c>
      <c r="R222" s="105">
        <v>0</v>
      </c>
      <c r="S222" s="105">
        <v>0</v>
      </c>
      <c r="T222" s="105">
        <v>0</v>
      </c>
      <c r="U222" s="105">
        <v>0</v>
      </c>
      <c r="V222" s="105">
        <v>0</v>
      </c>
      <c r="W222" s="106">
        <f t="shared" si="49"/>
        <v>0</v>
      </c>
      <c r="X222" s="105">
        <v>0</v>
      </c>
      <c r="Y222" s="105">
        <v>0</v>
      </c>
      <c r="Z222" s="105">
        <f t="shared" si="50"/>
        <v>0</v>
      </c>
      <c r="AA222" s="104">
        <v>0</v>
      </c>
      <c r="AB222" s="105">
        <v>0</v>
      </c>
      <c r="AC222" s="105">
        <v>0</v>
      </c>
      <c r="AD222" s="105">
        <v>20</v>
      </c>
      <c r="AE222" s="105">
        <v>100</v>
      </c>
      <c r="AF222" s="105">
        <v>0</v>
      </c>
      <c r="AG222" s="106">
        <f t="shared" si="51"/>
        <v>120</v>
      </c>
      <c r="AH222" s="104"/>
      <c r="AI222" s="105"/>
      <c r="AJ222" s="105"/>
      <c r="AK222" s="105"/>
      <c r="AL222" s="105"/>
      <c r="AM222" s="105"/>
      <c r="AN222" s="106">
        <f t="shared" si="52"/>
        <v>0</v>
      </c>
      <c r="AO222" s="107">
        <f t="shared" si="53"/>
        <v>0</v>
      </c>
      <c r="AP222" s="108">
        <f t="shared" si="54"/>
        <v>120</v>
      </c>
      <c r="AQ222" s="97">
        <v>232</v>
      </c>
      <c r="AR222" s="109">
        <f t="shared" si="55"/>
        <v>0.51724137931034486</v>
      </c>
    </row>
    <row r="223" spans="1:44" x14ac:dyDescent="0.35">
      <c r="A223" s="31" t="s">
        <v>227</v>
      </c>
      <c r="B223" s="97" t="s">
        <v>2486</v>
      </c>
      <c r="C223" s="97" t="s">
        <v>2348</v>
      </c>
      <c r="D223" s="98">
        <f t="shared" si="43"/>
        <v>51</v>
      </c>
      <c r="E223" s="98">
        <f t="shared" si="44"/>
        <v>2</v>
      </c>
      <c r="F223" s="98">
        <f t="shared" si="45"/>
        <v>49</v>
      </c>
      <c r="G223" s="99">
        <f t="shared" si="42"/>
        <v>29</v>
      </c>
      <c r="H223" s="100">
        <v>29</v>
      </c>
      <c r="I223" s="101">
        <v>0</v>
      </c>
      <c r="J223" s="102">
        <f t="shared" si="46"/>
        <v>26</v>
      </c>
      <c r="K223" s="100">
        <v>0</v>
      </c>
      <c r="L223" s="111">
        <v>0</v>
      </c>
      <c r="M223" s="101">
        <f t="shared" si="47"/>
        <v>0</v>
      </c>
      <c r="N223" s="100">
        <v>0</v>
      </c>
      <c r="O223" s="100">
        <v>0</v>
      </c>
      <c r="P223" s="103">
        <f t="shared" si="48"/>
        <v>0</v>
      </c>
      <c r="Q223" s="105">
        <v>0</v>
      </c>
      <c r="R223" s="105">
        <v>0</v>
      </c>
      <c r="S223" s="105">
        <v>0</v>
      </c>
      <c r="T223" s="105">
        <v>0</v>
      </c>
      <c r="U223" s="105">
        <v>0</v>
      </c>
      <c r="V223" s="105">
        <v>0</v>
      </c>
      <c r="W223" s="106">
        <f t="shared" si="49"/>
        <v>0</v>
      </c>
      <c r="X223" s="110">
        <v>0</v>
      </c>
      <c r="Y223" s="105">
        <v>20</v>
      </c>
      <c r="Z223" s="105">
        <f t="shared" si="50"/>
        <v>20</v>
      </c>
      <c r="AA223" s="104">
        <v>0</v>
      </c>
      <c r="AB223" s="105">
        <v>0</v>
      </c>
      <c r="AC223" s="105">
        <v>0</v>
      </c>
      <c r="AD223" s="105">
        <v>0</v>
      </c>
      <c r="AE223" s="105">
        <v>0</v>
      </c>
      <c r="AF223" s="105">
        <v>0</v>
      </c>
      <c r="AG223" s="106">
        <f t="shared" si="51"/>
        <v>0</v>
      </c>
      <c r="AH223" s="104"/>
      <c r="AI223" s="105"/>
      <c r="AJ223" s="105"/>
      <c r="AK223" s="105">
        <v>2</v>
      </c>
      <c r="AL223" s="105">
        <v>26</v>
      </c>
      <c r="AM223" s="105"/>
      <c r="AN223" s="106">
        <f t="shared" si="52"/>
        <v>28</v>
      </c>
      <c r="AO223" s="107">
        <f t="shared" si="53"/>
        <v>29</v>
      </c>
      <c r="AP223" s="108">
        <f t="shared" si="54"/>
        <v>2</v>
      </c>
      <c r="AQ223" s="97">
        <v>25</v>
      </c>
      <c r="AR223" s="109">
        <f t="shared" si="55"/>
        <v>1</v>
      </c>
    </row>
    <row r="224" spans="1:44" hidden="1" x14ac:dyDescent="0.35">
      <c r="A224" s="31" t="s">
        <v>228</v>
      </c>
      <c r="B224" s="97" t="s">
        <v>2487</v>
      </c>
      <c r="C224" s="97" t="s">
        <v>2348</v>
      </c>
      <c r="D224" s="98">
        <f t="shared" si="43"/>
        <v>17</v>
      </c>
      <c r="E224" s="98">
        <f t="shared" si="44"/>
        <v>17</v>
      </c>
      <c r="F224" s="98">
        <f t="shared" si="45"/>
        <v>0</v>
      </c>
      <c r="G224" s="99">
        <f t="shared" si="42"/>
        <v>17</v>
      </c>
      <c r="H224" s="100">
        <v>0</v>
      </c>
      <c r="I224" s="101">
        <v>17</v>
      </c>
      <c r="J224" s="102">
        <f t="shared" si="46"/>
        <v>0</v>
      </c>
      <c r="K224" s="100">
        <v>0</v>
      </c>
      <c r="L224" s="111">
        <v>0</v>
      </c>
      <c r="M224" s="101">
        <f t="shared" si="47"/>
        <v>0</v>
      </c>
      <c r="N224" s="100">
        <v>0</v>
      </c>
      <c r="O224" s="100">
        <v>0</v>
      </c>
      <c r="P224" s="103">
        <f t="shared" si="48"/>
        <v>0</v>
      </c>
      <c r="Q224" s="105">
        <v>0</v>
      </c>
      <c r="R224" s="105">
        <v>0</v>
      </c>
      <c r="S224" s="105">
        <v>0</v>
      </c>
      <c r="T224" s="105">
        <v>0</v>
      </c>
      <c r="U224" s="105">
        <v>0</v>
      </c>
      <c r="V224" s="105">
        <v>0</v>
      </c>
      <c r="W224" s="106">
        <f t="shared" si="49"/>
        <v>0</v>
      </c>
      <c r="X224" s="105">
        <v>0</v>
      </c>
      <c r="Y224" s="105">
        <v>0</v>
      </c>
      <c r="Z224" s="105">
        <f t="shared" si="50"/>
        <v>0</v>
      </c>
      <c r="AA224" s="104">
        <v>0</v>
      </c>
      <c r="AB224" s="105">
        <v>0</v>
      </c>
      <c r="AC224" s="105">
        <v>0</v>
      </c>
      <c r="AD224" s="105">
        <v>0</v>
      </c>
      <c r="AE224" s="105">
        <v>0</v>
      </c>
      <c r="AF224" s="105">
        <v>0</v>
      </c>
      <c r="AG224" s="106">
        <f t="shared" si="51"/>
        <v>0</v>
      </c>
      <c r="AH224" s="104"/>
      <c r="AI224" s="105"/>
      <c r="AJ224" s="105"/>
      <c r="AK224" s="105"/>
      <c r="AL224" s="105"/>
      <c r="AM224" s="105"/>
      <c r="AN224" s="106">
        <f t="shared" si="52"/>
        <v>0</v>
      </c>
      <c r="AO224" s="107">
        <f t="shared" si="53"/>
        <v>0</v>
      </c>
      <c r="AP224" s="108">
        <f t="shared" si="54"/>
        <v>17</v>
      </c>
      <c r="AQ224" s="97">
        <v>15</v>
      </c>
      <c r="AR224" s="109">
        <f t="shared" si="55"/>
        <v>1</v>
      </c>
    </row>
    <row r="225" spans="1:44" hidden="1" x14ac:dyDescent="0.35">
      <c r="A225" s="31" t="s">
        <v>229</v>
      </c>
      <c r="B225" s="97" t="s">
        <v>2488</v>
      </c>
      <c r="C225" s="97" t="s">
        <v>2348</v>
      </c>
      <c r="D225" s="98">
        <f t="shared" si="43"/>
        <v>36</v>
      </c>
      <c r="E225" s="98">
        <f t="shared" si="44"/>
        <v>0</v>
      </c>
      <c r="F225" s="98">
        <f t="shared" si="45"/>
        <v>36</v>
      </c>
      <c r="G225" s="99">
        <f t="shared" si="42"/>
        <v>36</v>
      </c>
      <c r="H225" s="100">
        <v>36</v>
      </c>
      <c r="I225" s="101">
        <v>0</v>
      </c>
      <c r="J225" s="102">
        <f t="shared" si="46"/>
        <v>0</v>
      </c>
      <c r="K225" s="100">
        <v>0</v>
      </c>
      <c r="L225" s="111">
        <v>0</v>
      </c>
      <c r="M225" s="101">
        <f t="shared" si="47"/>
        <v>0</v>
      </c>
      <c r="N225" s="100">
        <v>0</v>
      </c>
      <c r="O225" s="100">
        <v>0</v>
      </c>
      <c r="P225" s="103">
        <f t="shared" si="48"/>
        <v>0</v>
      </c>
      <c r="Q225" s="105">
        <v>0</v>
      </c>
      <c r="R225" s="105">
        <v>0</v>
      </c>
      <c r="S225" s="105">
        <v>0</v>
      </c>
      <c r="T225" s="105">
        <v>0</v>
      </c>
      <c r="U225" s="105">
        <v>0</v>
      </c>
      <c r="V225" s="105">
        <v>0</v>
      </c>
      <c r="W225" s="106">
        <f t="shared" si="49"/>
        <v>0</v>
      </c>
      <c r="X225" s="105">
        <v>0</v>
      </c>
      <c r="Y225" s="105">
        <v>0</v>
      </c>
      <c r="Z225" s="105">
        <f t="shared" si="50"/>
        <v>0</v>
      </c>
      <c r="AA225" s="104">
        <v>0</v>
      </c>
      <c r="AB225" s="105">
        <v>0</v>
      </c>
      <c r="AC225" s="105">
        <v>0</v>
      </c>
      <c r="AD225" s="105">
        <v>0</v>
      </c>
      <c r="AE225" s="105">
        <v>0</v>
      </c>
      <c r="AF225" s="105">
        <v>0</v>
      </c>
      <c r="AG225" s="106">
        <f t="shared" si="51"/>
        <v>0</v>
      </c>
      <c r="AH225" s="104"/>
      <c r="AI225" s="105"/>
      <c r="AJ225" s="105"/>
      <c r="AK225" s="105"/>
      <c r="AL225" s="105"/>
      <c r="AM225" s="105"/>
      <c r="AN225" s="106">
        <f t="shared" si="52"/>
        <v>0</v>
      </c>
      <c r="AO225" s="107">
        <f t="shared" si="53"/>
        <v>36</v>
      </c>
      <c r="AP225" s="108">
        <f t="shared" si="54"/>
        <v>0</v>
      </c>
      <c r="AQ225" s="97">
        <v>72</v>
      </c>
      <c r="AR225" s="109">
        <f t="shared" si="55"/>
        <v>0.5</v>
      </c>
    </row>
    <row r="226" spans="1:44" hidden="1" x14ac:dyDescent="0.35">
      <c r="A226" s="31" t="s">
        <v>230</v>
      </c>
      <c r="B226" s="97" t="s">
        <v>2489</v>
      </c>
      <c r="C226" s="97" t="s">
        <v>2348</v>
      </c>
      <c r="D226" s="98">
        <f t="shared" si="43"/>
        <v>40</v>
      </c>
      <c r="E226" s="98">
        <f t="shared" si="44"/>
        <v>0</v>
      </c>
      <c r="F226" s="98">
        <f t="shared" si="45"/>
        <v>40</v>
      </c>
      <c r="G226" s="99">
        <f t="shared" si="42"/>
        <v>40</v>
      </c>
      <c r="H226" s="100">
        <v>40</v>
      </c>
      <c r="I226" s="101">
        <v>0</v>
      </c>
      <c r="J226" s="102">
        <f t="shared" si="46"/>
        <v>0</v>
      </c>
      <c r="K226" s="100">
        <v>0</v>
      </c>
      <c r="L226" s="111">
        <v>0</v>
      </c>
      <c r="M226" s="101">
        <f t="shared" si="47"/>
        <v>0</v>
      </c>
      <c r="N226" s="100">
        <v>0</v>
      </c>
      <c r="O226" s="100">
        <v>0</v>
      </c>
      <c r="P226" s="103">
        <f t="shared" si="48"/>
        <v>0</v>
      </c>
      <c r="Q226" s="105">
        <v>0</v>
      </c>
      <c r="R226" s="105">
        <v>0</v>
      </c>
      <c r="S226" s="105">
        <v>0</v>
      </c>
      <c r="T226" s="105">
        <v>0</v>
      </c>
      <c r="U226" s="105">
        <v>0</v>
      </c>
      <c r="V226" s="105">
        <v>0</v>
      </c>
      <c r="W226" s="106">
        <f t="shared" si="49"/>
        <v>0</v>
      </c>
      <c r="X226" s="105">
        <v>0</v>
      </c>
      <c r="Y226" s="105">
        <v>0</v>
      </c>
      <c r="Z226" s="105">
        <f t="shared" si="50"/>
        <v>0</v>
      </c>
      <c r="AA226" s="104">
        <v>0</v>
      </c>
      <c r="AB226" s="105">
        <v>0</v>
      </c>
      <c r="AC226" s="105">
        <v>0</v>
      </c>
      <c r="AD226" s="105">
        <v>0</v>
      </c>
      <c r="AE226" s="105">
        <v>0</v>
      </c>
      <c r="AF226" s="105">
        <v>0</v>
      </c>
      <c r="AG226" s="106">
        <f t="shared" si="51"/>
        <v>0</v>
      </c>
      <c r="AH226" s="104"/>
      <c r="AI226" s="105"/>
      <c r="AJ226" s="105"/>
      <c r="AK226" s="105"/>
      <c r="AL226" s="105"/>
      <c r="AM226" s="105"/>
      <c r="AN226" s="106">
        <f t="shared" si="52"/>
        <v>0</v>
      </c>
      <c r="AO226" s="107">
        <f t="shared" si="53"/>
        <v>40</v>
      </c>
      <c r="AP226" s="108">
        <f t="shared" si="54"/>
        <v>0</v>
      </c>
      <c r="AQ226" s="97">
        <v>61</v>
      </c>
      <c r="AR226" s="109">
        <f t="shared" si="55"/>
        <v>0.65573770491803274</v>
      </c>
    </row>
    <row r="227" spans="1:44" hidden="1" x14ac:dyDescent="0.35">
      <c r="A227" s="31" t="s">
        <v>231</v>
      </c>
      <c r="B227" s="97" t="s">
        <v>2490</v>
      </c>
      <c r="C227" s="97" t="s">
        <v>2348</v>
      </c>
      <c r="D227" s="98">
        <f t="shared" si="43"/>
        <v>0</v>
      </c>
      <c r="E227" s="98">
        <f t="shared" si="44"/>
        <v>0</v>
      </c>
      <c r="F227" s="98">
        <f t="shared" si="45"/>
        <v>0</v>
      </c>
      <c r="G227" s="99">
        <f t="shared" si="42"/>
        <v>0</v>
      </c>
      <c r="H227" s="100">
        <v>0</v>
      </c>
      <c r="I227" s="101">
        <v>0</v>
      </c>
      <c r="J227" s="102">
        <f t="shared" si="46"/>
        <v>0</v>
      </c>
      <c r="K227" s="100">
        <v>0</v>
      </c>
      <c r="L227" s="111">
        <v>0</v>
      </c>
      <c r="M227" s="101">
        <f t="shared" si="47"/>
        <v>0</v>
      </c>
      <c r="N227" s="100">
        <v>0</v>
      </c>
      <c r="O227" s="100">
        <v>0</v>
      </c>
      <c r="P227" s="103">
        <f t="shared" si="48"/>
        <v>0</v>
      </c>
      <c r="Q227" s="105">
        <v>0</v>
      </c>
      <c r="R227" s="105">
        <v>0</v>
      </c>
      <c r="S227" s="105">
        <v>0</v>
      </c>
      <c r="T227" s="105">
        <v>0</v>
      </c>
      <c r="U227" s="105">
        <v>0</v>
      </c>
      <c r="V227" s="105">
        <v>0</v>
      </c>
      <c r="W227" s="106">
        <f t="shared" si="49"/>
        <v>0</v>
      </c>
      <c r="X227" s="105">
        <v>0</v>
      </c>
      <c r="Y227" s="105">
        <v>0</v>
      </c>
      <c r="Z227" s="105">
        <f t="shared" si="50"/>
        <v>0</v>
      </c>
      <c r="AA227" s="104">
        <v>0</v>
      </c>
      <c r="AB227" s="105">
        <v>0</v>
      </c>
      <c r="AC227" s="105">
        <v>0</v>
      </c>
      <c r="AD227" s="105">
        <v>0</v>
      </c>
      <c r="AE227" s="105">
        <v>0</v>
      </c>
      <c r="AF227" s="105">
        <v>0</v>
      </c>
      <c r="AG227" s="106">
        <f t="shared" si="51"/>
        <v>0</v>
      </c>
      <c r="AH227" s="104"/>
      <c r="AI227" s="105"/>
      <c r="AJ227" s="105"/>
      <c r="AK227" s="105"/>
      <c r="AL227" s="105"/>
      <c r="AM227" s="105"/>
      <c r="AN227" s="106">
        <f t="shared" si="52"/>
        <v>0</v>
      </c>
      <c r="AO227" s="107">
        <f t="shared" si="53"/>
        <v>0</v>
      </c>
      <c r="AP227" s="108">
        <f t="shared" si="54"/>
        <v>0</v>
      </c>
      <c r="AQ227" s="97">
        <v>53</v>
      </c>
      <c r="AR227" s="109">
        <f t="shared" si="55"/>
        <v>0</v>
      </c>
    </row>
    <row r="228" spans="1:44" hidden="1" x14ac:dyDescent="0.35">
      <c r="A228" s="31" t="s">
        <v>232</v>
      </c>
      <c r="B228" s="97" t="s">
        <v>2491</v>
      </c>
      <c r="C228" s="97" t="s">
        <v>2447</v>
      </c>
      <c r="D228" s="98">
        <f t="shared" si="43"/>
        <v>0</v>
      </c>
      <c r="E228" s="98">
        <f t="shared" si="44"/>
        <v>0</v>
      </c>
      <c r="F228" s="98">
        <f t="shared" si="45"/>
        <v>0</v>
      </c>
      <c r="G228" s="99">
        <f t="shared" si="42"/>
        <v>0</v>
      </c>
      <c r="H228" s="100">
        <v>0</v>
      </c>
      <c r="I228" s="101">
        <v>0</v>
      </c>
      <c r="J228" s="102">
        <f t="shared" si="46"/>
        <v>0</v>
      </c>
      <c r="K228" s="100">
        <v>0</v>
      </c>
      <c r="L228" s="111">
        <v>0</v>
      </c>
      <c r="M228" s="101">
        <f t="shared" si="47"/>
        <v>0</v>
      </c>
      <c r="N228" s="100">
        <v>0</v>
      </c>
      <c r="O228" s="100">
        <v>0</v>
      </c>
      <c r="P228" s="103">
        <f t="shared" si="48"/>
        <v>0</v>
      </c>
      <c r="Q228" s="105">
        <v>0</v>
      </c>
      <c r="R228" s="105">
        <v>0</v>
      </c>
      <c r="S228" s="105">
        <v>0</v>
      </c>
      <c r="T228" s="105">
        <v>0</v>
      </c>
      <c r="U228" s="105">
        <v>0</v>
      </c>
      <c r="V228" s="105">
        <v>0</v>
      </c>
      <c r="W228" s="106">
        <f t="shared" si="49"/>
        <v>0</v>
      </c>
      <c r="X228" s="105">
        <v>0</v>
      </c>
      <c r="Y228" s="105">
        <v>0</v>
      </c>
      <c r="Z228" s="105">
        <f t="shared" si="50"/>
        <v>0</v>
      </c>
      <c r="AA228" s="104">
        <v>0</v>
      </c>
      <c r="AB228" s="105">
        <v>0</v>
      </c>
      <c r="AC228" s="105">
        <v>0</v>
      </c>
      <c r="AD228" s="105">
        <v>0</v>
      </c>
      <c r="AE228" s="105">
        <v>0</v>
      </c>
      <c r="AF228" s="105">
        <v>0</v>
      </c>
      <c r="AG228" s="106">
        <f t="shared" si="51"/>
        <v>0</v>
      </c>
      <c r="AH228" s="104"/>
      <c r="AI228" s="105"/>
      <c r="AJ228" s="105"/>
      <c r="AK228" s="105"/>
      <c r="AL228" s="105"/>
      <c r="AM228" s="105"/>
      <c r="AN228" s="106">
        <f t="shared" si="52"/>
        <v>0</v>
      </c>
      <c r="AO228" s="107">
        <f t="shared" si="53"/>
        <v>0</v>
      </c>
      <c r="AP228" s="108">
        <f t="shared" si="54"/>
        <v>0</v>
      </c>
      <c r="AQ228" s="97">
        <v>53</v>
      </c>
      <c r="AR228" s="109">
        <f t="shared" si="55"/>
        <v>0</v>
      </c>
    </row>
    <row r="229" spans="1:44" hidden="1" x14ac:dyDescent="0.35">
      <c r="A229" s="31" t="s">
        <v>233</v>
      </c>
      <c r="B229" s="97" t="s">
        <v>2492</v>
      </c>
      <c r="C229" s="97" t="s">
        <v>2447</v>
      </c>
      <c r="D229" s="98">
        <f t="shared" si="43"/>
        <v>42</v>
      </c>
      <c r="E229" s="98">
        <f t="shared" si="44"/>
        <v>0</v>
      </c>
      <c r="F229" s="98">
        <f t="shared" si="45"/>
        <v>42</v>
      </c>
      <c r="G229" s="99">
        <f t="shared" si="42"/>
        <v>42</v>
      </c>
      <c r="H229" s="100">
        <v>42</v>
      </c>
      <c r="I229" s="101">
        <v>0</v>
      </c>
      <c r="J229" s="102">
        <f t="shared" si="46"/>
        <v>0</v>
      </c>
      <c r="K229" s="100">
        <v>0</v>
      </c>
      <c r="L229" s="111">
        <v>0</v>
      </c>
      <c r="M229" s="101">
        <f t="shared" si="47"/>
        <v>0</v>
      </c>
      <c r="N229" s="100">
        <v>0</v>
      </c>
      <c r="O229" s="100">
        <v>0</v>
      </c>
      <c r="P229" s="103">
        <f t="shared" si="48"/>
        <v>0</v>
      </c>
      <c r="Q229" s="105">
        <v>0</v>
      </c>
      <c r="R229" s="105">
        <v>0</v>
      </c>
      <c r="S229" s="105">
        <v>0</v>
      </c>
      <c r="T229" s="105">
        <v>0</v>
      </c>
      <c r="U229" s="105">
        <v>0</v>
      </c>
      <c r="V229" s="105">
        <v>0</v>
      </c>
      <c r="W229" s="106">
        <f t="shared" si="49"/>
        <v>0</v>
      </c>
      <c r="X229" s="105">
        <v>0</v>
      </c>
      <c r="Y229" s="105">
        <v>0</v>
      </c>
      <c r="Z229" s="105">
        <f t="shared" si="50"/>
        <v>0</v>
      </c>
      <c r="AA229" s="104">
        <v>0</v>
      </c>
      <c r="AB229" s="105">
        <v>0</v>
      </c>
      <c r="AC229" s="105">
        <v>0</v>
      </c>
      <c r="AD229" s="105">
        <v>0</v>
      </c>
      <c r="AE229" s="105">
        <v>0</v>
      </c>
      <c r="AF229" s="105">
        <v>0</v>
      </c>
      <c r="AG229" s="106">
        <f t="shared" si="51"/>
        <v>0</v>
      </c>
      <c r="AH229" s="104"/>
      <c r="AI229" s="105"/>
      <c r="AJ229" s="105"/>
      <c r="AK229" s="105"/>
      <c r="AL229" s="105"/>
      <c r="AM229" s="105"/>
      <c r="AN229" s="106">
        <f t="shared" si="52"/>
        <v>0</v>
      </c>
      <c r="AO229" s="107">
        <f t="shared" si="53"/>
        <v>42</v>
      </c>
      <c r="AP229" s="108">
        <f t="shared" si="54"/>
        <v>0</v>
      </c>
      <c r="AQ229" s="97">
        <v>34</v>
      </c>
      <c r="AR229" s="109">
        <f t="shared" si="55"/>
        <v>1</v>
      </c>
    </row>
    <row r="230" spans="1:44" hidden="1" x14ac:dyDescent="0.35">
      <c r="A230" s="31" t="s">
        <v>234</v>
      </c>
      <c r="B230" s="97" t="s">
        <v>2493</v>
      </c>
      <c r="C230" s="97" t="s">
        <v>2447</v>
      </c>
      <c r="D230" s="98">
        <f t="shared" si="43"/>
        <v>0</v>
      </c>
      <c r="E230" s="98">
        <f t="shared" si="44"/>
        <v>0</v>
      </c>
      <c r="F230" s="98">
        <f t="shared" si="45"/>
        <v>0</v>
      </c>
      <c r="G230" s="99">
        <f t="shared" si="42"/>
        <v>0</v>
      </c>
      <c r="H230" s="100">
        <v>0</v>
      </c>
      <c r="I230" s="101">
        <v>0</v>
      </c>
      <c r="J230" s="102">
        <f t="shared" si="46"/>
        <v>0</v>
      </c>
      <c r="K230" s="100">
        <v>0</v>
      </c>
      <c r="L230" s="111">
        <v>0</v>
      </c>
      <c r="M230" s="101">
        <f t="shared" si="47"/>
        <v>0</v>
      </c>
      <c r="N230" s="100">
        <v>0</v>
      </c>
      <c r="O230" s="100">
        <v>0</v>
      </c>
      <c r="P230" s="103">
        <f t="shared" si="48"/>
        <v>0</v>
      </c>
      <c r="Q230" s="105">
        <v>0</v>
      </c>
      <c r="R230" s="105">
        <v>0</v>
      </c>
      <c r="S230" s="105">
        <v>0</v>
      </c>
      <c r="T230" s="105">
        <v>0</v>
      </c>
      <c r="U230" s="105">
        <v>0</v>
      </c>
      <c r="V230" s="105">
        <v>0</v>
      </c>
      <c r="W230" s="106">
        <f t="shared" si="49"/>
        <v>0</v>
      </c>
      <c r="X230" s="105">
        <v>0</v>
      </c>
      <c r="Y230" s="105">
        <v>0</v>
      </c>
      <c r="Z230" s="105">
        <f t="shared" si="50"/>
        <v>0</v>
      </c>
      <c r="AA230" s="104">
        <v>0</v>
      </c>
      <c r="AB230" s="105">
        <v>0</v>
      </c>
      <c r="AC230" s="105">
        <v>0</v>
      </c>
      <c r="AD230" s="105">
        <v>0</v>
      </c>
      <c r="AE230" s="105">
        <v>0</v>
      </c>
      <c r="AF230" s="105">
        <v>0</v>
      </c>
      <c r="AG230" s="106">
        <f t="shared" si="51"/>
        <v>0</v>
      </c>
      <c r="AH230" s="104"/>
      <c r="AI230" s="105"/>
      <c r="AJ230" s="105"/>
      <c r="AK230" s="105"/>
      <c r="AL230" s="105"/>
      <c r="AM230" s="105"/>
      <c r="AN230" s="106">
        <f t="shared" si="52"/>
        <v>0</v>
      </c>
      <c r="AO230" s="107">
        <f t="shared" si="53"/>
        <v>0</v>
      </c>
      <c r="AP230" s="108">
        <f t="shared" si="54"/>
        <v>0</v>
      </c>
      <c r="AQ230" s="97">
        <v>57</v>
      </c>
      <c r="AR230" s="109">
        <f t="shared" si="55"/>
        <v>0</v>
      </c>
    </row>
    <row r="231" spans="1:44" hidden="1" x14ac:dyDescent="0.35">
      <c r="A231" s="31" t="s">
        <v>235</v>
      </c>
      <c r="B231" s="97" t="s">
        <v>2494</v>
      </c>
      <c r="C231" s="97" t="s">
        <v>2447</v>
      </c>
      <c r="D231" s="98">
        <f t="shared" si="43"/>
        <v>56</v>
      </c>
      <c r="E231" s="98">
        <f t="shared" si="44"/>
        <v>0</v>
      </c>
      <c r="F231" s="98">
        <f t="shared" si="45"/>
        <v>56</v>
      </c>
      <c r="G231" s="99">
        <f t="shared" si="42"/>
        <v>56</v>
      </c>
      <c r="H231" s="100">
        <v>56</v>
      </c>
      <c r="I231" s="101">
        <v>0</v>
      </c>
      <c r="J231" s="102">
        <f t="shared" si="46"/>
        <v>0</v>
      </c>
      <c r="K231" s="100">
        <v>0</v>
      </c>
      <c r="L231" s="111">
        <v>0</v>
      </c>
      <c r="M231" s="101">
        <f t="shared" si="47"/>
        <v>0</v>
      </c>
      <c r="N231" s="100">
        <v>0</v>
      </c>
      <c r="O231" s="100">
        <v>0</v>
      </c>
      <c r="P231" s="103">
        <f t="shared" si="48"/>
        <v>0</v>
      </c>
      <c r="Q231" s="105">
        <v>0</v>
      </c>
      <c r="R231" s="105">
        <v>0</v>
      </c>
      <c r="S231" s="105">
        <v>0</v>
      </c>
      <c r="T231" s="105">
        <v>0</v>
      </c>
      <c r="U231" s="105">
        <v>0</v>
      </c>
      <c r="V231" s="105">
        <v>0</v>
      </c>
      <c r="W231" s="106">
        <f t="shared" si="49"/>
        <v>0</v>
      </c>
      <c r="X231" s="105">
        <v>0</v>
      </c>
      <c r="Y231" s="105">
        <v>0</v>
      </c>
      <c r="Z231" s="105">
        <f t="shared" si="50"/>
        <v>0</v>
      </c>
      <c r="AA231" s="104">
        <v>0</v>
      </c>
      <c r="AB231" s="105">
        <v>0</v>
      </c>
      <c r="AC231" s="105">
        <v>0</v>
      </c>
      <c r="AD231" s="105">
        <v>0</v>
      </c>
      <c r="AE231" s="105">
        <v>0</v>
      </c>
      <c r="AF231" s="105">
        <v>0</v>
      </c>
      <c r="AG231" s="106">
        <f t="shared" si="51"/>
        <v>0</v>
      </c>
      <c r="AH231" s="104"/>
      <c r="AI231" s="105"/>
      <c r="AJ231" s="105"/>
      <c r="AK231" s="105"/>
      <c r="AL231" s="105"/>
      <c r="AM231" s="105"/>
      <c r="AN231" s="106">
        <f t="shared" si="52"/>
        <v>0</v>
      </c>
      <c r="AO231" s="107">
        <f t="shared" si="53"/>
        <v>56</v>
      </c>
      <c r="AP231" s="108">
        <f t="shared" si="54"/>
        <v>0</v>
      </c>
      <c r="AQ231" s="97">
        <v>68</v>
      </c>
      <c r="AR231" s="109">
        <f t="shared" si="55"/>
        <v>0.82352941176470584</v>
      </c>
    </row>
    <row r="232" spans="1:44" hidden="1" x14ac:dyDescent="0.35">
      <c r="A232" s="31" t="s">
        <v>236</v>
      </c>
      <c r="B232" s="97" t="s">
        <v>2495</v>
      </c>
      <c r="C232" s="97" t="s">
        <v>2447</v>
      </c>
      <c r="D232" s="98">
        <f t="shared" si="43"/>
        <v>0</v>
      </c>
      <c r="E232" s="98">
        <f t="shared" si="44"/>
        <v>0</v>
      </c>
      <c r="F232" s="98">
        <f t="shared" si="45"/>
        <v>0</v>
      </c>
      <c r="G232" s="99">
        <f t="shared" si="42"/>
        <v>0</v>
      </c>
      <c r="H232" s="100">
        <v>0</v>
      </c>
      <c r="I232" s="101">
        <v>0</v>
      </c>
      <c r="J232" s="102">
        <f t="shared" si="46"/>
        <v>36</v>
      </c>
      <c r="K232" s="100">
        <v>0</v>
      </c>
      <c r="L232" s="111">
        <v>0</v>
      </c>
      <c r="M232" s="101">
        <f t="shared" si="47"/>
        <v>0</v>
      </c>
      <c r="N232" s="100">
        <v>0</v>
      </c>
      <c r="O232" s="100">
        <v>0</v>
      </c>
      <c r="P232" s="103">
        <f t="shared" si="48"/>
        <v>0</v>
      </c>
      <c r="Q232" s="105">
        <v>0</v>
      </c>
      <c r="R232" s="105">
        <v>0</v>
      </c>
      <c r="S232" s="105">
        <v>0</v>
      </c>
      <c r="T232" s="105">
        <v>0</v>
      </c>
      <c r="U232" s="105">
        <v>36</v>
      </c>
      <c r="V232" s="105">
        <v>0</v>
      </c>
      <c r="W232" s="106">
        <f t="shared" si="49"/>
        <v>36</v>
      </c>
      <c r="X232" s="105">
        <v>0</v>
      </c>
      <c r="Y232" s="105">
        <v>0</v>
      </c>
      <c r="Z232" s="105">
        <f t="shared" si="50"/>
        <v>0</v>
      </c>
      <c r="AA232" s="104">
        <v>0</v>
      </c>
      <c r="AB232" s="105">
        <v>0</v>
      </c>
      <c r="AC232" s="105">
        <v>0</v>
      </c>
      <c r="AD232" s="105">
        <v>0</v>
      </c>
      <c r="AE232" s="105">
        <v>0</v>
      </c>
      <c r="AF232" s="105">
        <v>0</v>
      </c>
      <c r="AG232" s="106">
        <f t="shared" si="51"/>
        <v>0</v>
      </c>
      <c r="AH232" s="104"/>
      <c r="AI232" s="105"/>
      <c r="AJ232" s="105"/>
      <c r="AK232" s="105"/>
      <c r="AL232" s="105"/>
      <c r="AM232" s="105"/>
      <c r="AN232" s="106">
        <f t="shared" si="52"/>
        <v>0</v>
      </c>
      <c r="AO232" s="107">
        <f t="shared" si="53"/>
        <v>0</v>
      </c>
      <c r="AP232" s="108">
        <f t="shared" si="54"/>
        <v>0</v>
      </c>
      <c r="AQ232" s="97">
        <v>41</v>
      </c>
      <c r="AR232" s="109">
        <f t="shared" si="55"/>
        <v>0</v>
      </c>
    </row>
    <row r="233" spans="1:44" hidden="1" x14ac:dyDescent="0.35">
      <c r="A233" s="31" t="s">
        <v>237</v>
      </c>
      <c r="B233" s="97" t="s">
        <v>2496</v>
      </c>
      <c r="C233" s="97" t="s">
        <v>2447</v>
      </c>
      <c r="D233" s="98">
        <f t="shared" si="43"/>
        <v>118</v>
      </c>
      <c r="E233" s="98">
        <f t="shared" si="44"/>
        <v>78</v>
      </c>
      <c r="F233" s="98">
        <f t="shared" si="45"/>
        <v>40</v>
      </c>
      <c r="G233" s="99">
        <f t="shared" si="42"/>
        <v>78</v>
      </c>
      <c r="H233" s="100">
        <v>0</v>
      </c>
      <c r="I233" s="101">
        <v>78</v>
      </c>
      <c r="J233" s="102">
        <f t="shared" si="46"/>
        <v>0</v>
      </c>
      <c r="K233" s="100">
        <v>0</v>
      </c>
      <c r="L233" s="111">
        <v>0</v>
      </c>
      <c r="M233" s="101">
        <f t="shared" si="47"/>
        <v>0</v>
      </c>
      <c r="N233" s="100">
        <v>0</v>
      </c>
      <c r="O233" s="100">
        <v>0</v>
      </c>
      <c r="P233" s="103">
        <f t="shared" si="48"/>
        <v>0</v>
      </c>
      <c r="Q233" s="105">
        <v>0</v>
      </c>
      <c r="R233" s="105">
        <v>0</v>
      </c>
      <c r="S233" s="105">
        <v>0</v>
      </c>
      <c r="T233" s="105">
        <v>0</v>
      </c>
      <c r="U233" s="105">
        <v>0</v>
      </c>
      <c r="V233" s="105">
        <v>0</v>
      </c>
      <c r="W233" s="106">
        <f t="shared" si="49"/>
        <v>0</v>
      </c>
      <c r="X233" s="110">
        <v>0</v>
      </c>
      <c r="Y233" s="105">
        <v>40</v>
      </c>
      <c r="Z233" s="105">
        <f t="shared" si="50"/>
        <v>40</v>
      </c>
      <c r="AA233" s="104">
        <v>0</v>
      </c>
      <c r="AB233" s="105">
        <v>0</v>
      </c>
      <c r="AC233" s="105">
        <v>0</v>
      </c>
      <c r="AD233" s="105">
        <v>0</v>
      </c>
      <c r="AE233" s="105">
        <v>0</v>
      </c>
      <c r="AF233" s="105">
        <v>0</v>
      </c>
      <c r="AG233" s="106">
        <f t="shared" si="51"/>
        <v>0</v>
      </c>
      <c r="AH233" s="104"/>
      <c r="AI233" s="105"/>
      <c r="AJ233" s="105"/>
      <c r="AK233" s="105"/>
      <c r="AL233" s="105"/>
      <c r="AM233" s="105"/>
      <c r="AN233" s="106">
        <f t="shared" si="52"/>
        <v>0</v>
      </c>
      <c r="AO233" s="107">
        <f t="shared" si="53"/>
        <v>0</v>
      </c>
      <c r="AP233" s="108">
        <f t="shared" si="54"/>
        <v>78</v>
      </c>
      <c r="AQ233" s="97">
        <v>55</v>
      </c>
      <c r="AR233" s="109">
        <f t="shared" si="55"/>
        <v>1</v>
      </c>
    </row>
    <row r="234" spans="1:44" hidden="1" x14ac:dyDescent="0.35">
      <c r="A234" s="31" t="s">
        <v>238</v>
      </c>
      <c r="B234" s="97" t="s">
        <v>2497</v>
      </c>
      <c r="C234" s="97" t="s">
        <v>2447</v>
      </c>
      <c r="D234" s="98">
        <f t="shared" si="43"/>
        <v>63</v>
      </c>
      <c r="E234" s="98">
        <f t="shared" si="44"/>
        <v>63</v>
      </c>
      <c r="F234" s="98">
        <f t="shared" si="45"/>
        <v>0</v>
      </c>
      <c r="G234" s="99">
        <f t="shared" si="42"/>
        <v>31</v>
      </c>
      <c r="H234" s="100">
        <v>0</v>
      </c>
      <c r="I234" s="101">
        <v>31</v>
      </c>
      <c r="J234" s="102">
        <f t="shared" si="46"/>
        <v>0</v>
      </c>
      <c r="K234" s="100">
        <v>0</v>
      </c>
      <c r="L234" s="111">
        <v>0</v>
      </c>
      <c r="M234" s="101">
        <f t="shared" si="47"/>
        <v>0</v>
      </c>
      <c r="N234" s="100">
        <v>0</v>
      </c>
      <c r="O234" s="100">
        <v>0</v>
      </c>
      <c r="P234" s="103">
        <f t="shared" si="48"/>
        <v>0</v>
      </c>
      <c r="Q234" s="104">
        <v>0</v>
      </c>
      <c r="R234" s="105">
        <v>0</v>
      </c>
      <c r="S234" s="105">
        <v>0</v>
      </c>
      <c r="T234" s="105">
        <v>32</v>
      </c>
      <c r="U234" s="105">
        <v>0</v>
      </c>
      <c r="V234" s="105">
        <v>0</v>
      </c>
      <c r="W234" s="106">
        <f t="shared" si="49"/>
        <v>32</v>
      </c>
      <c r="X234" s="105">
        <v>0</v>
      </c>
      <c r="Y234" s="105">
        <v>0</v>
      </c>
      <c r="Z234" s="105">
        <f t="shared" si="50"/>
        <v>0</v>
      </c>
      <c r="AA234" s="104">
        <v>0</v>
      </c>
      <c r="AB234" s="105">
        <v>0</v>
      </c>
      <c r="AC234" s="105">
        <v>0</v>
      </c>
      <c r="AD234" s="105">
        <v>0</v>
      </c>
      <c r="AE234" s="105">
        <v>0</v>
      </c>
      <c r="AF234" s="105">
        <v>0</v>
      </c>
      <c r="AG234" s="106">
        <f t="shared" si="51"/>
        <v>0</v>
      </c>
      <c r="AH234" s="104"/>
      <c r="AI234" s="105"/>
      <c r="AJ234" s="105"/>
      <c r="AK234" s="105"/>
      <c r="AL234" s="105"/>
      <c r="AM234" s="105"/>
      <c r="AN234" s="106">
        <f t="shared" si="52"/>
        <v>0</v>
      </c>
      <c r="AO234" s="107">
        <f t="shared" si="53"/>
        <v>0</v>
      </c>
      <c r="AP234" s="108">
        <f t="shared" si="54"/>
        <v>63</v>
      </c>
      <c r="AQ234" s="97">
        <v>38</v>
      </c>
      <c r="AR234" s="109">
        <f t="shared" si="55"/>
        <v>1</v>
      </c>
    </row>
    <row r="235" spans="1:44" hidden="1" x14ac:dyDescent="0.35">
      <c r="A235" s="31" t="s">
        <v>239</v>
      </c>
      <c r="B235" s="97" t="s">
        <v>2498</v>
      </c>
      <c r="C235" s="97" t="s">
        <v>2447</v>
      </c>
      <c r="D235" s="98">
        <f t="shared" si="43"/>
        <v>0</v>
      </c>
      <c r="E235" s="98">
        <f t="shared" si="44"/>
        <v>0</v>
      </c>
      <c r="F235" s="98">
        <f t="shared" si="45"/>
        <v>0</v>
      </c>
      <c r="G235" s="99">
        <f t="shared" si="42"/>
        <v>0</v>
      </c>
      <c r="H235" s="100">
        <v>0</v>
      </c>
      <c r="I235" s="101">
        <v>0</v>
      </c>
      <c r="J235" s="102">
        <f t="shared" si="46"/>
        <v>0</v>
      </c>
      <c r="K235" s="100">
        <v>0</v>
      </c>
      <c r="L235" s="111">
        <v>0</v>
      </c>
      <c r="M235" s="101">
        <f t="shared" si="47"/>
        <v>0</v>
      </c>
      <c r="N235" s="100">
        <v>0</v>
      </c>
      <c r="O235" s="100">
        <v>0</v>
      </c>
      <c r="P235" s="103">
        <f t="shared" si="48"/>
        <v>0</v>
      </c>
      <c r="Q235" s="104">
        <v>0</v>
      </c>
      <c r="R235" s="104">
        <v>0</v>
      </c>
      <c r="S235" s="104">
        <v>0</v>
      </c>
      <c r="T235" s="104">
        <v>0</v>
      </c>
      <c r="U235" s="104">
        <v>0</v>
      </c>
      <c r="V235" s="104">
        <v>0</v>
      </c>
      <c r="W235" s="106">
        <f t="shared" si="49"/>
        <v>0</v>
      </c>
      <c r="X235" s="105">
        <v>0</v>
      </c>
      <c r="Y235" s="105">
        <v>0</v>
      </c>
      <c r="Z235" s="105">
        <f t="shared" si="50"/>
        <v>0</v>
      </c>
      <c r="AA235" s="104">
        <v>0</v>
      </c>
      <c r="AB235" s="105">
        <v>0</v>
      </c>
      <c r="AC235" s="105">
        <v>0</v>
      </c>
      <c r="AD235" s="105">
        <v>0</v>
      </c>
      <c r="AE235" s="105">
        <v>0</v>
      </c>
      <c r="AF235" s="105">
        <v>0</v>
      </c>
      <c r="AG235" s="106">
        <f t="shared" si="51"/>
        <v>0</v>
      </c>
      <c r="AH235" s="104"/>
      <c r="AI235" s="105"/>
      <c r="AJ235" s="105"/>
      <c r="AK235" s="105"/>
      <c r="AL235" s="105"/>
      <c r="AM235" s="105"/>
      <c r="AN235" s="106">
        <f t="shared" si="52"/>
        <v>0</v>
      </c>
      <c r="AO235" s="107">
        <f t="shared" si="53"/>
        <v>0</v>
      </c>
      <c r="AP235" s="108">
        <f t="shared" si="54"/>
        <v>0</v>
      </c>
      <c r="AQ235" s="97">
        <v>37</v>
      </c>
      <c r="AR235" s="109">
        <f t="shared" si="55"/>
        <v>0</v>
      </c>
    </row>
    <row r="236" spans="1:44" hidden="1" x14ac:dyDescent="0.35">
      <c r="A236" s="31" t="s">
        <v>240</v>
      </c>
      <c r="B236" s="97" t="s">
        <v>2499</v>
      </c>
      <c r="C236" s="97" t="s">
        <v>2311</v>
      </c>
      <c r="D236" s="98">
        <f t="shared" si="43"/>
        <v>14</v>
      </c>
      <c r="E236" s="98">
        <f t="shared" si="44"/>
        <v>0</v>
      </c>
      <c r="F236" s="98">
        <f t="shared" si="45"/>
        <v>14</v>
      </c>
      <c r="G236" s="99">
        <f t="shared" si="42"/>
        <v>14</v>
      </c>
      <c r="H236" s="100">
        <v>14</v>
      </c>
      <c r="I236" s="101">
        <v>0</v>
      </c>
      <c r="J236" s="102">
        <f t="shared" si="46"/>
        <v>0</v>
      </c>
      <c r="K236" s="100">
        <v>0</v>
      </c>
      <c r="L236" s="111">
        <v>0</v>
      </c>
      <c r="M236" s="101">
        <f t="shared" si="47"/>
        <v>0</v>
      </c>
      <c r="N236" s="100">
        <v>0</v>
      </c>
      <c r="O236" s="100">
        <v>0</v>
      </c>
      <c r="P236" s="103">
        <f t="shared" si="48"/>
        <v>0</v>
      </c>
      <c r="Q236" s="104">
        <v>0</v>
      </c>
      <c r="R236" s="104">
        <v>0</v>
      </c>
      <c r="S236" s="104">
        <v>0</v>
      </c>
      <c r="T236" s="104">
        <v>0</v>
      </c>
      <c r="U236" s="104">
        <v>0</v>
      </c>
      <c r="V236" s="104">
        <v>0</v>
      </c>
      <c r="W236" s="106">
        <f t="shared" si="49"/>
        <v>0</v>
      </c>
      <c r="X236" s="105">
        <v>0</v>
      </c>
      <c r="Y236" s="105">
        <v>0</v>
      </c>
      <c r="Z236" s="105">
        <f t="shared" si="50"/>
        <v>0</v>
      </c>
      <c r="AA236" s="104">
        <v>0</v>
      </c>
      <c r="AB236" s="105">
        <v>0</v>
      </c>
      <c r="AC236" s="105">
        <v>0</v>
      </c>
      <c r="AD236" s="105">
        <v>0</v>
      </c>
      <c r="AE236" s="105">
        <v>0</v>
      </c>
      <c r="AF236" s="105">
        <v>0</v>
      </c>
      <c r="AG236" s="106">
        <f t="shared" si="51"/>
        <v>0</v>
      </c>
      <c r="AH236" s="104"/>
      <c r="AI236" s="105"/>
      <c r="AJ236" s="105"/>
      <c r="AK236" s="105"/>
      <c r="AL236" s="105"/>
      <c r="AM236" s="105"/>
      <c r="AN236" s="106">
        <f t="shared" si="52"/>
        <v>0</v>
      </c>
      <c r="AO236" s="107">
        <f t="shared" si="53"/>
        <v>14</v>
      </c>
      <c r="AP236" s="108">
        <f t="shared" si="54"/>
        <v>0</v>
      </c>
      <c r="AQ236" s="97">
        <v>11</v>
      </c>
      <c r="AR236" s="109">
        <f t="shared" si="55"/>
        <v>1</v>
      </c>
    </row>
    <row r="237" spans="1:44" hidden="1" x14ac:dyDescent="0.35">
      <c r="A237" s="31" t="s">
        <v>241</v>
      </c>
      <c r="B237" s="97" t="s">
        <v>2500</v>
      </c>
      <c r="C237" s="97" t="s">
        <v>2311</v>
      </c>
      <c r="D237" s="98">
        <f t="shared" si="43"/>
        <v>0</v>
      </c>
      <c r="E237" s="98">
        <f t="shared" si="44"/>
        <v>0</v>
      </c>
      <c r="F237" s="98">
        <f t="shared" si="45"/>
        <v>0</v>
      </c>
      <c r="G237" s="99">
        <f t="shared" si="42"/>
        <v>0</v>
      </c>
      <c r="H237" s="100">
        <v>0</v>
      </c>
      <c r="I237" s="101">
        <v>0</v>
      </c>
      <c r="J237" s="102">
        <f t="shared" si="46"/>
        <v>0</v>
      </c>
      <c r="K237" s="100">
        <v>0</v>
      </c>
      <c r="L237" s="111">
        <v>0</v>
      </c>
      <c r="M237" s="101">
        <f t="shared" si="47"/>
        <v>0</v>
      </c>
      <c r="N237" s="100">
        <v>0</v>
      </c>
      <c r="O237" s="100">
        <v>0</v>
      </c>
      <c r="P237" s="103">
        <f t="shared" si="48"/>
        <v>0</v>
      </c>
      <c r="Q237" s="104">
        <v>0</v>
      </c>
      <c r="R237" s="104">
        <v>0</v>
      </c>
      <c r="S237" s="104">
        <v>0</v>
      </c>
      <c r="T237" s="104">
        <v>0</v>
      </c>
      <c r="U237" s="104">
        <v>0</v>
      </c>
      <c r="V237" s="104">
        <v>0</v>
      </c>
      <c r="W237" s="106">
        <f t="shared" si="49"/>
        <v>0</v>
      </c>
      <c r="X237" s="105">
        <v>0</v>
      </c>
      <c r="Y237" s="105">
        <v>0</v>
      </c>
      <c r="Z237" s="105">
        <f t="shared" si="50"/>
        <v>0</v>
      </c>
      <c r="AA237" s="104">
        <v>0</v>
      </c>
      <c r="AB237" s="105">
        <v>0</v>
      </c>
      <c r="AC237" s="105">
        <v>0</v>
      </c>
      <c r="AD237" s="105">
        <v>0</v>
      </c>
      <c r="AE237" s="105">
        <v>0</v>
      </c>
      <c r="AF237" s="105">
        <v>0</v>
      </c>
      <c r="AG237" s="106">
        <f t="shared" si="51"/>
        <v>0</v>
      </c>
      <c r="AH237" s="104"/>
      <c r="AI237" s="105"/>
      <c r="AJ237" s="105"/>
      <c r="AK237" s="105"/>
      <c r="AL237" s="105"/>
      <c r="AM237" s="105"/>
      <c r="AN237" s="106">
        <f t="shared" si="52"/>
        <v>0</v>
      </c>
      <c r="AO237" s="107">
        <f t="shared" si="53"/>
        <v>0</v>
      </c>
      <c r="AP237" s="108">
        <f t="shared" si="54"/>
        <v>0</v>
      </c>
      <c r="AQ237" s="97">
        <v>74</v>
      </c>
      <c r="AR237" s="109">
        <f t="shared" si="55"/>
        <v>0</v>
      </c>
    </row>
    <row r="238" spans="1:44" x14ac:dyDescent="0.35">
      <c r="A238" s="31" t="s">
        <v>242</v>
      </c>
      <c r="B238" s="97" t="s">
        <v>2501</v>
      </c>
      <c r="C238" s="97" t="s">
        <v>2311</v>
      </c>
      <c r="D238" s="98">
        <f t="shared" si="43"/>
        <v>23</v>
      </c>
      <c r="E238" s="98">
        <f t="shared" si="44"/>
        <v>23</v>
      </c>
      <c r="F238" s="98">
        <f t="shared" si="45"/>
        <v>0</v>
      </c>
      <c r="G238" s="99">
        <f t="shared" si="42"/>
        <v>0</v>
      </c>
      <c r="H238" s="100">
        <v>0</v>
      </c>
      <c r="I238" s="101">
        <v>0</v>
      </c>
      <c r="J238" s="102">
        <f t="shared" si="46"/>
        <v>0</v>
      </c>
      <c r="K238" s="100">
        <v>0</v>
      </c>
      <c r="L238" s="111">
        <v>0</v>
      </c>
      <c r="M238" s="101">
        <f t="shared" si="47"/>
        <v>0</v>
      </c>
      <c r="N238" s="100">
        <v>0</v>
      </c>
      <c r="O238" s="100">
        <v>0</v>
      </c>
      <c r="P238" s="103">
        <f t="shared" si="48"/>
        <v>0</v>
      </c>
      <c r="Q238" s="104">
        <v>0</v>
      </c>
      <c r="R238" s="104">
        <v>0</v>
      </c>
      <c r="S238" s="104">
        <v>0</v>
      </c>
      <c r="T238" s="104">
        <v>0</v>
      </c>
      <c r="U238" s="104">
        <v>0</v>
      </c>
      <c r="V238" s="104">
        <v>0</v>
      </c>
      <c r="W238" s="106">
        <f t="shared" si="49"/>
        <v>0</v>
      </c>
      <c r="X238" s="105">
        <v>0</v>
      </c>
      <c r="Y238" s="105">
        <v>0</v>
      </c>
      <c r="Z238" s="105">
        <f t="shared" si="50"/>
        <v>0</v>
      </c>
      <c r="AA238" s="104">
        <v>0</v>
      </c>
      <c r="AB238" s="105">
        <v>0</v>
      </c>
      <c r="AC238" s="105">
        <v>0</v>
      </c>
      <c r="AD238" s="105">
        <v>0</v>
      </c>
      <c r="AE238" s="105">
        <v>0</v>
      </c>
      <c r="AF238" s="105">
        <v>0</v>
      </c>
      <c r="AG238" s="106">
        <f t="shared" si="51"/>
        <v>0</v>
      </c>
      <c r="AH238" s="104"/>
      <c r="AI238" s="105"/>
      <c r="AJ238" s="105"/>
      <c r="AK238" s="105">
        <v>23</v>
      </c>
      <c r="AL238" s="105"/>
      <c r="AM238" s="105"/>
      <c r="AN238" s="106">
        <f t="shared" si="52"/>
        <v>23</v>
      </c>
      <c r="AO238" s="107">
        <f t="shared" si="53"/>
        <v>0</v>
      </c>
      <c r="AP238" s="108">
        <f t="shared" si="54"/>
        <v>23</v>
      </c>
      <c r="AQ238" s="97">
        <v>19</v>
      </c>
      <c r="AR238" s="109">
        <f t="shared" si="55"/>
        <v>1</v>
      </c>
    </row>
    <row r="239" spans="1:44" hidden="1" x14ac:dyDescent="0.35">
      <c r="A239" s="31" t="s">
        <v>243</v>
      </c>
      <c r="B239" s="97" t="s">
        <v>2502</v>
      </c>
      <c r="C239" s="97" t="s">
        <v>2311</v>
      </c>
      <c r="D239" s="98">
        <f t="shared" si="43"/>
        <v>39</v>
      </c>
      <c r="E239" s="98">
        <f t="shared" si="44"/>
        <v>0</v>
      </c>
      <c r="F239" s="98">
        <f t="shared" si="45"/>
        <v>39</v>
      </c>
      <c r="G239" s="99">
        <f t="shared" si="42"/>
        <v>39</v>
      </c>
      <c r="H239" s="100">
        <v>39</v>
      </c>
      <c r="I239" s="101">
        <v>0</v>
      </c>
      <c r="J239" s="102">
        <f t="shared" si="46"/>
        <v>0</v>
      </c>
      <c r="K239" s="100">
        <v>0</v>
      </c>
      <c r="L239" s="111">
        <v>0</v>
      </c>
      <c r="M239" s="101">
        <f t="shared" si="47"/>
        <v>0</v>
      </c>
      <c r="N239" s="100">
        <v>0</v>
      </c>
      <c r="O239" s="100">
        <v>0</v>
      </c>
      <c r="P239" s="103">
        <f t="shared" si="48"/>
        <v>0</v>
      </c>
      <c r="Q239" s="104">
        <v>0</v>
      </c>
      <c r="R239" s="104">
        <v>0</v>
      </c>
      <c r="S239" s="104">
        <v>0</v>
      </c>
      <c r="T239" s="104">
        <v>0</v>
      </c>
      <c r="U239" s="104">
        <v>0</v>
      </c>
      <c r="V239" s="104">
        <v>0</v>
      </c>
      <c r="W239" s="106">
        <f t="shared" si="49"/>
        <v>0</v>
      </c>
      <c r="X239" s="105">
        <v>0</v>
      </c>
      <c r="Y239" s="105">
        <v>0</v>
      </c>
      <c r="Z239" s="105">
        <f t="shared" si="50"/>
        <v>0</v>
      </c>
      <c r="AA239" s="104">
        <v>0</v>
      </c>
      <c r="AB239" s="105">
        <v>0</v>
      </c>
      <c r="AC239" s="105">
        <v>0</v>
      </c>
      <c r="AD239" s="105">
        <v>0</v>
      </c>
      <c r="AE239" s="105">
        <v>0</v>
      </c>
      <c r="AF239" s="105">
        <v>0</v>
      </c>
      <c r="AG239" s="106">
        <f t="shared" si="51"/>
        <v>0</v>
      </c>
      <c r="AH239" s="104"/>
      <c r="AI239" s="105"/>
      <c r="AJ239" s="105"/>
      <c r="AK239" s="105"/>
      <c r="AL239" s="105"/>
      <c r="AM239" s="105"/>
      <c r="AN239" s="106">
        <f t="shared" si="52"/>
        <v>0</v>
      </c>
      <c r="AO239" s="107">
        <f t="shared" si="53"/>
        <v>39</v>
      </c>
      <c r="AP239" s="108">
        <f t="shared" si="54"/>
        <v>0</v>
      </c>
      <c r="AQ239" s="97">
        <v>46</v>
      </c>
      <c r="AR239" s="109">
        <f t="shared" si="55"/>
        <v>0.84782608695652173</v>
      </c>
    </row>
    <row r="240" spans="1:44" hidden="1" x14ac:dyDescent="0.35">
      <c r="A240" s="31" t="s">
        <v>244</v>
      </c>
      <c r="B240" s="97" t="s">
        <v>2503</v>
      </c>
      <c r="C240" s="97" t="s">
        <v>2311</v>
      </c>
      <c r="D240" s="98">
        <f t="shared" si="43"/>
        <v>22</v>
      </c>
      <c r="E240" s="98">
        <f t="shared" si="44"/>
        <v>0</v>
      </c>
      <c r="F240" s="98">
        <f t="shared" si="45"/>
        <v>22</v>
      </c>
      <c r="G240" s="99">
        <f t="shared" si="42"/>
        <v>22</v>
      </c>
      <c r="H240" s="100">
        <v>22</v>
      </c>
      <c r="I240" s="101">
        <v>0</v>
      </c>
      <c r="J240" s="102">
        <f t="shared" si="46"/>
        <v>0</v>
      </c>
      <c r="K240" s="100">
        <v>0</v>
      </c>
      <c r="L240" s="111">
        <v>0</v>
      </c>
      <c r="M240" s="101">
        <f t="shared" si="47"/>
        <v>0</v>
      </c>
      <c r="N240" s="100">
        <v>0</v>
      </c>
      <c r="O240" s="100">
        <v>0</v>
      </c>
      <c r="P240" s="103">
        <f t="shared" si="48"/>
        <v>0</v>
      </c>
      <c r="Q240" s="104">
        <v>0</v>
      </c>
      <c r="R240" s="104">
        <v>0</v>
      </c>
      <c r="S240" s="104">
        <v>0</v>
      </c>
      <c r="T240" s="104">
        <v>0</v>
      </c>
      <c r="U240" s="104">
        <v>0</v>
      </c>
      <c r="V240" s="104">
        <v>0</v>
      </c>
      <c r="W240" s="106">
        <f t="shared" si="49"/>
        <v>0</v>
      </c>
      <c r="X240" s="105">
        <v>0</v>
      </c>
      <c r="Y240" s="105">
        <v>0</v>
      </c>
      <c r="Z240" s="105">
        <f t="shared" si="50"/>
        <v>0</v>
      </c>
      <c r="AA240" s="104">
        <v>0</v>
      </c>
      <c r="AB240" s="105">
        <v>0</v>
      </c>
      <c r="AC240" s="105">
        <v>0</v>
      </c>
      <c r="AD240" s="105">
        <v>0</v>
      </c>
      <c r="AE240" s="105">
        <v>0</v>
      </c>
      <c r="AF240" s="105">
        <v>0</v>
      </c>
      <c r="AG240" s="106">
        <f t="shared" si="51"/>
        <v>0</v>
      </c>
      <c r="AH240" s="104"/>
      <c r="AI240" s="105"/>
      <c r="AJ240" s="105"/>
      <c r="AK240" s="105"/>
      <c r="AL240" s="105"/>
      <c r="AM240" s="105"/>
      <c r="AN240" s="106">
        <f t="shared" si="52"/>
        <v>0</v>
      </c>
      <c r="AO240" s="107">
        <f t="shared" si="53"/>
        <v>22</v>
      </c>
      <c r="AP240" s="108">
        <f t="shared" si="54"/>
        <v>0</v>
      </c>
      <c r="AQ240" s="97">
        <v>42</v>
      </c>
      <c r="AR240" s="109">
        <f t="shared" si="55"/>
        <v>0.52380952380952384</v>
      </c>
    </row>
    <row r="241" spans="1:44" hidden="1" x14ac:dyDescent="0.35">
      <c r="A241" s="31" t="s">
        <v>245</v>
      </c>
      <c r="B241" s="97" t="s">
        <v>2504</v>
      </c>
      <c r="C241" s="97" t="s">
        <v>2311</v>
      </c>
      <c r="D241" s="98">
        <f t="shared" si="43"/>
        <v>54</v>
      </c>
      <c r="E241" s="98">
        <f t="shared" si="44"/>
        <v>0</v>
      </c>
      <c r="F241" s="98">
        <f t="shared" si="45"/>
        <v>54</v>
      </c>
      <c r="G241" s="99">
        <f t="shared" si="42"/>
        <v>54</v>
      </c>
      <c r="H241" s="100">
        <v>54</v>
      </c>
      <c r="I241" s="101">
        <v>0</v>
      </c>
      <c r="J241" s="102">
        <f t="shared" si="46"/>
        <v>0</v>
      </c>
      <c r="K241" s="100">
        <v>0</v>
      </c>
      <c r="L241" s="111">
        <v>0</v>
      </c>
      <c r="M241" s="101">
        <f t="shared" si="47"/>
        <v>0</v>
      </c>
      <c r="N241" s="100">
        <v>0</v>
      </c>
      <c r="O241" s="100">
        <v>0</v>
      </c>
      <c r="P241" s="103">
        <f t="shared" si="48"/>
        <v>0</v>
      </c>
      <c r="Q241" s="104">
        <v>0</v>
      </c>
      <c r="R241" s="104">
        <v>0</v>
      </c>
      <c r="S241" s="104">
        <v>0</v>
      </c>
      <c r="T241" s="104">
        <v>0</v>
      </c>
      <c r="U241" s="104">
        <v>0</v>
      </c>
      <c r="V241" s="104">
        <v>0</v>
      </c>
      <c r="W241" s="106">
        <f t="shared" si="49"/>
        <v>0</v>
      </c>
      <c r="X241" s="105">
        <v>0</v>
      </c>
      <c r="Y241" s="105">
        <v>0</v>
      </c>
      <c r="Z241" s="105">
        <f t="shared" si="50"/>
        <v>0</v>
      </c>
      <c r="AA241" s="104">
        <v>0</v>
      </c>
      <c r="AB241" s="105">
        <v>0</v>
      </c>
      <c r="AC241" s="105">
        <v>0</v>
      </c>
      <c r="AD241" s="105">
        <v>0</v>
      </c>
      <c r="AE241" s="105">
        <v>0</v>
      </c>
      <c r="AF241" s="105">
        <v>0</v>
      </c>
      <c r="AG241" s="106">
        <f t="shared" si="51"/>
        <v>0</v>
      </c>
      <c r="AH241" s="104"/>
      <c r="AI241" s="105"/>
      <c r="AJ241" s="105"/>
      <c r="AK241" s="105"/>
      <c r="AL241" s="105"/>
      <c r="AM241" s="105"/>
      <c r="AN241" s="106">
        <f t="shared" si="52"/>
        <v>0</v>
      </c>
      <c r="AO241" s="107">
        <f t="shared" si="53"/>
        <v>54</v>
      </c>
      <c r="AP241" s="108">
        <f t="shared" si="54"/>
        <v>0</v>
      </c>
      <c r="AQ241" s="97">
        <v>89</v>
      </c>
      <c r="AR241" s="109">
        <f t="shared" si="55"/>
        <v>0.6067415730337079</v>
      </c>
    </row>
    <row r="242" spans="1:44" hidden="1" x14ac:dyDescent="0.35">
      <c r="A242" s="31" t="s">
        <v>246</v>
      </c>
      <c r="B242" s="97" t="s">
        <v>2505</v>
      </c>
      <c r="C242" s="97" t="s">
        <v>2311</v>
      </c>
      <c r="D242" s="98">
        <f t="shared" si="43"/>
        <v>23</v>
      </c>
      <c r="E242" s="98">
        <f t="shared" si="44"/>
        <v>23</v>
      </c>
      <c r="F242" s="98">
        <f t="shared" si="45"/>
        <v>0</v>
      </c>
      <c r="G242" s="99">
        <f t="shared" si="42"/>
        <v>18</v>
      </c>
      <c r="H242" s="100">
        <v>0</v>
      </c>
      <c r="I242" s="101">
        <v>18</v>
      </c>
      <c r="J242" s="102">
        <f t="shared" si="46"/>
        <v>18</v>
      </c>
      <c r="K242" s="100">
        <v>5</v>
      </c>
      <c r="L242" s="111">
        <v>18</v>
      </c>
      <c r="M242" s="101">
        <f t="shared" si="47"/>
        <v>23</v>
      </c>
      <c r="N242" s="100">
        <v>0</v>
      </c>
      <c r="O242" s="100">
        <v>0</v>
      </c>
      <c r="P242" s="103">
        <f t="shared" si="48"/>
        <v>0</v>
      </c>
      <c r="Q242" s="104">
        <v>0</v>
      </c>
      <c r="R242" s="104">
        <v>0</v>
      </c>
      <c r="S242" s="104">
        <v>0</v>
      </c>
      <c r="T242" s="104">
        <v>0</v>
      </c>
      <c r="U242" s="104">
        <v>0</v>
      </c>
      <c r="V242" s="104">
        <v>0</v>
      </c>
      <c r="W242" s="106">
        <f t="shared" si="49"/>
        <v>0</v>
      </c>
      <c r="X242" s="105">
        <v>0</v>
      </c>
      <c r="Y242" s="105">
        <v>0</v>
      </c>
      <c r="Z242" s="105">
        <f t="shared" si="50"/>
        <v>0</v>
      </c>
      <c r="AA242" s="104">
        <v>0</v>
      </c>
      <c r="AB242" s="105">
        <v>0</v>
      </c>
      <c r="AC242" s="105">
        <v>0</v>
      </c>
      <c r="AD242" s="105">
        <v>0</v>
      </c>
      <c r="AE242" s="105">
        <v>0</v>
      </c>
      <c r="AF242" s="105">
        <v>0</v>
      </c>
      <c r="AG242" s="106">
        <f t="shared" si="51"/>
        <v>0</v>
      </c>
      <c r="AH242" s="104"/>
      <c r="AI242" s="105"/>
      <c r="AJ242" s="105"/>
      <c r="AK242" s="105"/>
      <c r="AL242" s="105"/>
      <c r="AM242" s="105"/>
      <c r="AN242" s="106">
        <f t="shared" si="52"/>
        <v>0</v>
      </c>
      <c r="AO242" s="107">
        <f t="shared" si="53"/>
        <v>0</v>
      </c>
      <c r="AP242" s="108">
        <f t="shared" si="54"/>
        <v>23</v>
      </c>
      <c r="AQ242" s="97">
        <v>32</v>
      </c>
      <c r="AR242" s="109">
        <f t="shared" si="55"/>
        <v>0.71875</v>
      </c>
    </row>
    <row r="243" spans="1:44" hidden="1" x14ac:dyDescent="0.35">
      <c r="A243" s="31" t="s">
        <v>247</v>
      </c>
      <c r="B243" s="97" t="s">
        <v>2506</v>
      </c>
      <c r="C243" s="97" t="s">
        <v>2311</v>
      </c>
      <c r="D243" s="98">
        <f t="shared" si="43"/>
        <v>80</v>
      </c>
      <c r="E243" s="98">
        <f t="shared" si="44"/>
        <v>0</v>
      </c>
      <c r="F243" s="98">
        <f t="shared" si="45"/>
        <v>80</v>
      </c>
      <c r="G243" s="99">
        <f t="shared" si="42"/>
        <v>80</v>
      </c>
      <c r="H243" s="100">
        <v>80</v>
      </c>
      <c r="I243" s="101">
        <v>0</v>
      </c>
      <c r="J243" s="102">
        <f t="shared" si="46"/>
        <v>0</v>
      </c>
      <c r="K243" s="100">
        <v>0</v>
      </c>
      <c r="L243" s="111">
        <v>0</v>
      </c>
      <c r="M243" s="101">
        <f t="shared" si="47"/>
        <v>0</v>
      </c>
      <c r="N243" s="100">
        <v>0</v>
      </c>
      <c r="O243" s="100">
        <v>0</v>
      </c>
      <c r="P243" s="103">
        <f t="shared" si="48"/>
        <v>0</v>
      </c>
      <c r="Q243" s="104">
        <v>0</v>
      </c>
      <c r="R243" s="104">
        <v>0</v>
      </c>
      <c r="S243" s="104">
        <v>0</v>
      </c>
      <c r="T243" s="104">
        <v>0</v>
      </c>
      <c r="U243" s="104">
        <v>0</v>
      </c>
      <c r="V243" s="104">
        <v>0</v>
      </c>
      <c r="W243" s="106">
        <f t="shared" si="49"/>
        <v>0</v>
      </c>
      <c r="X243" s="105">
        <v>0</v>
      </c>
      <c r="Y243" s="105">
        <v>0</v>
      </c>
      <c r="Z243" s="105">
        <f t="shared" si="50"/>
        <v>0</v>
      </c>
      <c r="AA243" s="104">
        <v>0</v>
      </c>
      <c r="AB243" s="105">
        <v>0</v>
      </c>
      <c r="AC243" s="105">
        <v>0</v>
      </c>
      <c r="AD243" s="105">
        <v>0</v>
      </c>
      <c r="AE243" s="105">
        <v>0</v>
      </c>
      <c r="AF243" s="105">
        <v>0</v>
      </c>
      <c r="AG243" s="106">
        <f t="shared" si="51"/>
        <v>0</v>
      </c>
      <c r="AH243" s="104"/>
      <c r="AI243" s="105"/>
      <c r="AJ243" s="105"/>
      <c r="AK243" s="105"/>
      <c r="AL243" s="105"/>
      <c r="AM243" s="105"/>
      <c r="AN243" s="106">
        <f t="shared" si="52"/>
        <v>0</v>
      </c>
      <c r="AO243" s="107">
        <f t="shared" si="53"/>
        <v>80</v>
      </c>
      <c r="AP243" s="108">
        <f t="shared" si="54"/>
        <v>0</v>
      </c>
      <c r="AQ243" s="97">
        <v>118</v>
      </c>
      <c r="AR243" s="109">
        <f t="shared" si="55"/>
        <v>0.67796610169491522</v>
      </c>
    </row>
    <row r="244" spans="1:44" hidden="1" x14ac:dyDescent="0.35">
      <c r="A244" s="31" t="s">
        <v>248</v>
      </c>
      <c r="B244" s="97" t="s">
        <v>2507</v>
      </c>
      <c r="C244" s="97" t="s">
        <v>2311</v>
      </c>
      <c r="D244" s="98">
        <f t="shared" si="43"/>
        <v>50</v>
      </c>
      <c r="E244" s="98">
        <f t="shared" si="44"/>
        <v>8</v>
      </c>
      <c r="F244" s="98">
        <f t="shared" si="45"/>
        <v>42</v>
      </c>
      <c r="G244" s="99">
        <f t="shared" si="42"/>
        <v>50</v>
      </c>
      <c r="H244" s="100">
        <v>42</v>
      </c>
      <c r="I244" s="101">
        <v>8</v>
      </c>
      <c r="J244" s="102">
        <f t="shared" si="46"/>
        <v>0</v>
      </c>
      <c r="K244" s="100">
        <v>0</v>
      </c>
      <c r="L244" s="111">
        <v>0</v>
      </c>
      <c r="M244" s="101">
        <f t="shared" si="47"/>
        <v>0</v>
      </c>
      <c r="N244" s="100">
        <v>0</v>
      </c>
      <c r="O244" s="100">
        <v>0</v>
      </c>
      <c r="P244" s="103">
        <f t="shared" si="48"/>
        <v>0</v>
      </c>
      <c r="Q244" s="104">
        <v>0</v>
      </c>
      <c r="R244" s="104">
        <v>0</v>
      </c>
      <c r="S244" s="104">
        <v>0</v>
      </c>
      <c r="T244" s="104">
        <v>0</v>
      </c>
      <c r="U244" s="104">
        <v>0</v>
      </c>
      <c r="V244" s="104">
        <v>0</v>
      </c>
      <c r="W244" s="106">
        <f t="shared" si="49"/>
        <v>0</v>
      </c>
      <c r="X244" s="105">
        <v>0</v>
      </c>
      <c r="Y244" s="105">
        <v>0</v>
      </c>
      <c r="Z244" s="105">
        <f t="shared" si="50"/>
        <v>0</v>
      </c>
      <c r="AA244" s="104">
        <v>0</v>
      </c>
      <c r="AB244" s="105">
        <v>0</v>
      </c>
      <c r="AC244" s="105">
        <v>0</v>
      </c>
      <c r="AD244" s="105">
        <v>0</v>
      </c>
      <c r="AE244" s="105">
        <v>0</v>
      </c>
      <c r="AF244" s="105">
        <v>0</v>
      </c>
      <c r="AG244" s="106">
        <f t="shared" si="51"/>
        <v>0</v>
      </c>
      <c r="AH244" s="104"/>
      <c r="AI244" s="105"/>
      <c r="AJ244" s="105"/>
      <c r="AK244" s="105"/>
      <c r="AL244" s="105"/>
      <c r="AM244" s="105"/>
      <c r="AN244" s="106">
        <f t="shared" si="52"/>
        <v>0</v>
      </c>
      <c r="AO244" s="107">
        <f t="shared" si="53"/>
        <v>42</v>
      </c>
      <c r="AP244" s="108">
        <f t="shared" si="54"/>
        <v>8</v>
      </c>
      <c r="AQ244" s="97">
        <v>30</v>
      </c>
      <c r="AR244" s="109">
        <f t="shared" si="55"/>
        <v>1</v>
      </c>
    </row>
    <row r="245" spans="1:44" hidden="1" x14ac:dyDescent="0.35">
      <c r="A245" s="31" t="s">
        <v>249</v>
      </c>
      <c r="B245" s="97" t="s">
        <v>2508</v>
      </c>
      <c r="C245" s="97" t="s">
        <v>2311</v>
      </c>
      <c r="D245" s="98">
        <f t="shared" si="43"/>
        <v>0</v>
      </c>
      <c r="E245" s="98">
        <f t="shared" si="44"/>
        <v>0</v>
      </c>
      <c r="F245" s="98">
        <f t="shared" si="45"/>
        <v>0</v>
      </c>
      <c r="G245" s="99">
        <f t="shared" si="42"/>
        <v>0</v>
      </c>
      <c r="H245" s="100">
        <v>0</v>
      </c>
      <c r="I245" s="101">
        <v>0</v>
      </c>
      <c r="J245" s="102">
        <f t="shared" si="46"/>
        <v>0</v>
      </c>
      <c r="K245" s="100">
        <v>0</v>
      </c>
      <c r="L245" s="111">
        <v>0</v>
      </c>
      <c r="M245" s="101">
        <f t="shared" si="47"/>
        <v>0</v>
      </c>
      <c r="N245" s="100">
        <v>0</v>
      </c>
      <c r="O245" s="100">
        <v>0</v>
      </c>
      <c r="P245" s="103">
        <f t="shared" si="48"/>
        <v>0</v>
      </c>
      <c r="Q245" s="104">
        <v>0</v>
      </c>
      <c r="R245" s="104">
        <v>0</v>
      </c>
      <c r="S245" s="104">
        <v>0</v>
      </c>
      <c r="T245" s="104">
        <v>0</v>
      </c>
      <c r="U245" s="104">
        <v>0</v>
      </c>
      <c r="V245" s="104">
        <v>0</v>
      </c>
      <c r="W245" s="106">
        <f t="shared" si="49"/>
        <v>0</v>
      </c>
      <c r="X245" s="105">
        <v>0</v>
      </c>
      <c r="Y245" s="105">
        <v>0</v>
      </c>
      <c r="Z245" s="105">
        <f t="shared" si="50"/>
        <v>0</v>
      </c>
      <c r="AA245" s="104">
        <v>0</v>
      </c>
      <c r="AB245" s="105">
        <v>0</v>
      </c>
      <c r="AC245" s="105">
        <v>0</v>
      </c>
      <c r="AD245" s="105">
        <v>0</v>
      </c>
      <c r="AE245" s="105">
        <v>0</v>
      </c>
      <c r="AF245" s="105">
        <v>0</v>
      </c>
      <c r="AG245" s="106">
        <f t="shared" si="51"/>
        <v>0</v>
      </c>
      <c r="AH245" s="104"/>
      <c r="AI245" s="105"/>
      <c r="AJ245" s="105"/>
      <c r="AK245" s="105"/>
      <c r="AL245" s="105"/>
      <c r="AM245" s="105"/>
      <c r="AN245" s="106">
        <f t="shared" si="52"/>
        <v>0</v>
      </c>
      <c r="AO245" s="107">
        <f t="shared" si="53"/>
        <v>0</v>
      </c>
      <c r="AP245" s="108">
        <f t="shared" si="54"/>
        <v>0</v>
      </c>
      <c r="AQ245" s="97">
        <v>102</v>
      </c>
      <c r="AR245" s="109">
        <f t="shared" si="55"/>
        <v>0</v>
      </c>
    </row>
    <row r="246" spans="1:44" hidden="1" x14ac:dyDescent="0.35">
      <c r="A246" s="31" t="s">
        <v>250</v>
      </c>
      <c r="B246" s="97" t="s">
        <v>2509</v>
      </c>
      <c r="C246" s="97" t="s">
        <v>2447</v>
      </c>
      <c r="D246" s="98">
        <f t="shared" si="43"/>
        <v>0</v>
      </c>
      <c r="E246" s="98">
        <f t="shared" si="44"/>
        <v>0</v>
      </c>
      <c r="F246" s="98">
        <f t="shared" si="45"/>
        <v>0</v>
      </c>
      <c r="G246" s="99">
        <f t="shared" si="42"/>
        <v>0</v>
      </c>
      <c r="H246" s="100">
        <v>0</v>
      </c>
      <c r="I246" s="101">
        <v>0</v>
      </c>
      <c r="J246" s="102">
        <f t="shared" si="46"/>
        <v>0</v>
      </c>
      <c r="K246" s="100">
        <v>0</v>
      </c>
      <c r="L246" s="111">
        <v>0</v>
      </c>
      <c r="M246" s="101">
        <f t="shared" si="47"/>
        <v>0</v>
      </c>
      <c r="N246" s="100">
        <v>0</v>
      </c>
      <c r="O246" s="100">
        <v>0</v>
      </c>
      <c r="P246" s="103">
        <f t="shared" si="48"/>
        <v>0</v>
      </c>
      <c r="Q246" s="104">
        <v>0</v>
      </c>
      <c r="R246" s="104">
        <v>0</v>
      </c>
      <c r="S246" s="104">
        <v>0</v>
      </c>
      <c r="T246" s="104">
        <v>0</v>
      </c>
      <c r="U246" s="104">
        <v>0</v>
      </c>
      <c r="V246" s="104">
        <v>0</v>
      </c>
      <c r="W246" s="106">
        <f t="shared" si="49"/>
        <v>0</v>
      </c>
      <c r="X246" s="105">
        <v>0</v>
      </c>
      <c r="Y246" s="105">
        <v>0</v>
      </c>
      <c r="Z246" s="105">
        <f t="shared" si="50"/>
        <v>0</v>
      </c>
      <c r="AA246" s="104">
        <v>0</v>
      </c>
      <c r="AB246" s="105">
        <v>0</v>
      </c>
      <c r="AC246" s="105">
        <v>0</v>
      </c>
      <c r="AD246" s="105">
        <v>0</v>
      </c>
      <c r="AE246" s="105">
        <v>0</v>
      </c>
      <c r="AF246" s="105">
        <v>0</v>
      </c>
      <c r="AG246" s="106">
        <f t="shared" si="51"/>
        <v>0</v>
      </c>
      <c r="AH246" s="104"/>
      <c r="AI246" s="105"/>
      <c r="AJ246" s="105"/>
      <c r="AK246" s="105"/>
      <c r="AL246" s="105"/>
      <c r="AM246" s="105"/>
      <c r="AN246" s="106">
        <f t="shared" si="52"/>
        <v>0</v>
      </c>
      <c r="AO246" s="107">
        <f t="shared" si="53"/>
        <v>0</v>
      </c>
      <c r="AP246" s="108">
        <f t="shared" si="54"/>
        <v>0</v>
      </c>
      <c r="AQ246" s="97">
        <v>255</v>
      </c>
      <c r="AR246" s="109">
        <f t="shared" si="55"/>
        <v>0</v>
      </c>
    </row>
    <row r="247" spans="1:44" hidden="1" x14ac:dyDescent="0.35">
      <c r="A247" s="31" t="s">
        <v>251</v>
      </c>
      <c r="B247" s="97" t="s">
        <v>2510</v>
      </c>
      <c r="C247" s="97" t="s">
        <v>2447</v>
      </c>
      <c r="D247" s="98">
        <f t="shared" si="43"/>
        <v>242</v>
      </c>
      <c r="E247" s="98">
        <f t="shared" si="44"/>
        <v>242</v>
      </c>
      <c r="F247" s="98">
        <f t="shared" si="45"/>
        <v>0</v>
      </c>
      <c r="G247" s="99">
        <f t="shared" si="42"/>
        <v>98</v>
      </c>
      <c r="H247" s="100">
        <v>0</v>
      </c>
      <c r="I247" s="101">
        <v>98</v>
      </c>
      <c r="J247" s="102">
        <f t="shared" si="46"/>
        <v>0</v>
      </c>
      <c r="K247" s="100">
        <v>144</v>
      </c>
      <c r="L247" s="111">
        <v>0</v>
      </c>
      <c r="M247" s="101">
        <f t="shared" si="47"/>
        <v>144</v>
      </c>
      <c r="N247" s="100">
        <v>0</v>
      </c>
      <c r="O247" s="100">
        <v>0</v>
      </c>
      <c r="P247" s="103">
        <f t="shared" si="48"/>
        <v>0</v>
      </c>
      <c r="Q247" s="104">
        <v>0</v>
      </c>
      <c r="R247" s="104">
        <v>0</v>
      </c>
      <c r="S247" s="104">
        <v>0</v>
      </c>
      <c r="T247" s="104">
        <v>0</v>
      </c>
      <c r="U247" s="104">
        <v>0</v>
      </c>
      <c r="V247" s="104">
        <v>0</v>
      </c>
      <c r="W247" s="106">
        <f t="shared" si="49"/>
        <v>0</v>
      </c>
      <c r="X247" s="105">
        <v>0</v>
      </c>
      <c r="Y247" s="105">
        <v>0</v>
      </c>
      <c r="Z247" s="105">
        <f t="shared" si="50"/>
        <v>0</v>
      </c>
      <c r="AA247" s="104">
        <v>0</v>
      </c>
      <c r="AB247" s="105">
        <v>0</v>
      </c>
      <c r="AC247" s="105">
        <v>0</v>
      </c>
      <c r="AD247" s="105">
        <v>0</v>
      </c>
      <c r="AE247" s="105">
        <v>0</v>
      </c>
      <c r="AF247" s="105">
        <v>0</v>
      </c>
      <c r="AG247" s="106">
        <f t="shared" si="51"/>
        <v>0</v>
      </c>
      <c r="AH247" s="104"/>
      <c r="AI247" s="105"/>
      <c r="AJ247" s="105"/>
      <c r="AK247" s="105"/>
      <c r="AL247" s="105"/>
      <c r="AM247" s="105"/>
      <c r="AN247" s="106">
        <f t="shared" si="52"/>
        <v>0</v>
      </c>
      <c r="AO247" s="107">
        <f t="shared" si="53"/>
        <v>0</v>
      </c>
      <c r="AP247" s="108">
        <f t="shared" si="54"/>
        <v>242</v>
      </c>
      <c r="AQ247" s="97">
        <v>239</v>
      </c>
      <c r="AR247" s="109">
        <f t="shared" si="55"/>
        <v>1</v>
      </c>
    </row>
    <row r="248" spans="1:44" hidden="1" x14ac:dyDescent="0.35">
      <c r="A248" s="31" t="s">
        <v>252</v>
      </c>
      <c r="B248" s="97" t="s">
        <v>2511</v>
      </c>
      <c r="C248" s="97" t="s">
        <v>2447</v>
      </c>
      <c r="D248" s="98">
        <f t="shared" si="43"/>
        <v>405</v>
      </c>
      <c r="E248" s="98">
        <f t="shared" si="44"/>
        <v>0</v>
      </c>
      <c r="F248" s="98">
        <f t="shared" si="45"/>
        <v>405</v>
      </c>
      <c r="G248" s="99">
        <f t="shared" si="42"/>
        <v>405</v>
      </c>
      <c r="H248" s="100">
        <v>405</v>
      </c>
      <c r="I248" s="101">
        <v>0</v>
      </c>
      <c r="J248" s="102">
        <f t="shared" si="46"/>
        <v>0</v>
      </c>
      <c r="K248" s="100">
        <v>0</v>
      </c>
      <c r="L248" s="111">
        <v>0</v>
      </c>
      <c r="M248" s="101">
        <f t="shared" si="47"/>
        <v>0</v>
      </c>
      <c r="N248" s="100">
        <v>0</v>
      </c>
      <c r="O248" s="100">
        <v>0</v>
      </c>
      <c r="P248" s="103">
        <f t="shared" si="48"/>
        <v>0</v>
      </c>
      <c r="Q248" s="104">
        <v>0</v>
      </c>
      <c r="R248" s="104">
        <v>0</v>
      </c>
      <c r="S248" s="104">
        <v>0</v>
      </c>
      <c r="T248" s="104">
        <v>0</v>
      </c>
      <c r="U248" s="104">
        <v>0</v>
      </c>
      <c r="V248" s="104">
        <v>0</v>
      </c>
      <c r="W248" s="106">
        <f t="shared" si="49"/>
        <v>0</v>
      </c>
      <c r="X248" s="105">
        <v>0</v>
      </c>
      <c r="Y248" s="105">
        <v>0</v>
      </c>
      <c r="Z248" s="105">
        <f t="shared" si="50"/>
        <v>0</v>
      </c>
      <c r="AA248" s="104">
        <v>0</v>
      </c>
      <c r="AB248" s="105">
        <v>0</v>
      </c>
      <c r="AC248" s="105">
        <v>0</v>
      </c>
      <c r="AD248" s="105">
        <v>0</v>
      </c>
      <c r="AE248" s="105">
        <v>0</v>
      </c>
      <c r="AF248" s="105">
        <v>0</v>
      </c>
      <c r="AG248" s="106">
        <f t="shared" si="51"/>
        <v>0</v>
      </c>
      <c r="AH248" s="104"/>
      <c r="AI248" s="105"/>
      <c r="AJ248" s="105"/>
      <c r="AK248" s="105"/>
      <c r="AL248" s="105"/>
      <c r="AM248" s="105"/>
      <c r="AN248" s="106">
        <f t="shared" si="52"/>
        <v>0</v>
      </c>
      <c r="AO248" s="107">
        <f t="shared" si="53"/>
        <v>405</v>
      </c>
      <c r="AP248" s="108">
        <f t="shared" si="54"/>
        <v>0</v>
      </c>
      <c r="AQ248" s="97">
        <v>726</v>
      </c>
      <c r="AR248" s="109">
        <f t="shared" si="55"/>
        <v>0.55785123966942152</v>
      </c>
    </row>
    <row r="249" spans="1:44" hidden="1" x14ac:dyDescent="0.35">
      <c r="A249" s="31" t="s">
        <v>253</v>
      </c>
      <c r="B249" s="97" t="s">
        <v>2512</v>
      </c>
      <c r="C249" s="97" t="s">
        <v>2447</v>
      </c>
      <c r="D249" s="98">
        <f t="shared" si="43"/>
        <v>118</v>
      </c>
      <c r="E249" s="98">
        <f t="shared" si="44"/>
        <v>0</v>
      </c>
      <c r="F249" s="98">
        <f t="shared" si="45"/>
        <v>118</v>
      </c>
      <c r="G249" s="99">
        <f t="shared" si="42"/>
        <v>118</v>
      </c>
      <c r="H249" s="100">
        <v>118</v>
      </c>
      <c r="I249" s="101">
        <v>0</v>
      </c>
      <c r="J249" s="102">
        <f t="shared" si="46"/>
        <v>0</v>
      </c>
      <c r="K249" s="100">
        <v>0</v>
      </c>
      <c r="L249" s="111">
        <v>0</v>
      </c>
      <c r="M249" s="101">
        <f t="shared" si="47"/>
        <v>0</v>
      </c>
      <c r="N249" s="100">
        <v>0</v>
      </c>
      <c r="O249" s="100">
        <v>0</v>
      </c>
      <c r="P249" s="103">
        <f t="shared" si="48"/>
        <v>0</v>
      </c>
      <c r="Q249" s="104">
        <v>0</v>
      </c>
      <c r="R249" s="104">
        <v>0</v>
      </c>
      <c r="S249" s="104">
        <v>0</v>
      </c>
      <c r="T249" s="104">
        <v>0</v>
      </c>
      <c r="U249" s="104">
        <v>0</v>
      </c>
      <c r="V249" s="104">
        <v>0</v>
      </c>
      <c r="W249" s="106">
        <f t="shared" si="49"/>
        <v>0</v>
      </c>
      <c r="X249" s="105">
        <v>0</v>
      </c>
      <c r="Y249" s="105">
        <v>0</v>
      </c>
      <c r="Z249" s="105">
        <f t="shared" si="50"/>
        <v>0</v>
      </c>
      <c r="AA249" s="104">
        <v>0</v>
      </c>
      <c r="AB249" s="105">
        <v>0</v>
      </c>
      <c r="AC249" s="105">
        <v>0</v>
      </c>
      <c r="AD249" s="105">
        <v>0</v>
      </c>
      <c r="AE249" s="105">
        <v>0</v>
      </c>
      <c r="AF249" s="105">
        <v>0</v>
      </c>
      <c r="AG249" s="106">
        <f t="shared" si="51"/>
        <v>0</v>
      </c>
      <c r="AH249" s="104"/>
      <c r="AI249" s="105"/>
      <c r="AJ249" s="105"/>
      <c r="AK249" s="105"/>
      <c r="AL249" s="105"/>
      <c r="AM249" s="105"/>
      <c r="AN249" s="106">
        <f t="shared" si="52"/>
        <v>0</v>
      </c>
      <c r="AO249" s="107">
        <f t="shared" si="53"/>
        <v>118</v>
      </c>
      <c r="AP249" s="108">
        <f t="shared" si="54"/>
        <v>0</v>
      </c>
      <c r="AQ249" s="97">
        <v>199</v>
      </c>
      <c r="AR249" s="109">
        <f t="shared" si="55"/>
        <v>0.59296482412060303</v>
      </c>
    </row>
    <row r="250" spans="1:44" hidden="1" x14ac:dyDescent="0.35">
      <c r="A250" s="31" t="s">
        <v>254</v>
      </c>
      <c r="B250" s="97" t="s">
        <v>2513</v>
      </c>
      <c r="C250" s="97" t="s">
        <v>2447</v>
      </c>
      <c r="D250" s="98">
        <f t="shared" si="43"/>
        <v>0</v>
      </c>
      <c r="E250" s="98">
        <f t="shared" si="44"/>
        <v>0</v>
      </c>
      <c r="F250" s="98">
        <f t="shared" si="45"/>
        <v>0</v>
      </c>
      <c r="G250" s="99">
        <f t="shared" si="42"/>
        <v>0</v>
      </c>
      <c r="H250" s="100">
        <v>0</v>
      </c>
      <c r="I250" s="101">
        <v>0</v>
      </c>
      <c r="J250" s="102">
        <f t="shared" si="46"/>
        <v>0</v>
      </c>
      <c r="K250" s="100">
        <v>0</v>
      </c>
      <c r="L250" s="111">
        <v>0</v>
      </c>
      <c r="M250" s="101">
        <f t="shared" si="47"/>
        <v>0</v>
      </c>
      <c r="N250" s="100">
        <v>0</v>
      </c>
      <c r="O250" s="100">
        <v>0</v>
      </c>
      <c r="P250" s="103">
        <f t="shared" si="48"/>
        <v>0</v>
      </c>
      <c r="Q250" s="104">
        <v>0</v>
      </c>
      <c r="R250" s="104">
        <v>0</v>
      </c>
      <c r="S250" s="104">
        <v>0</v>
      </c>
      <c r="T250" s="104">
        <v>0</v>
      </c>
      <c r="U250" s="104">
        <v>0</v>
      </c>
      <c r="V250" s="104">
        <v>0</v>
      </c>
      <c r="W250" s="106">
        <f t="shared" si="49"/>
        <v>0</v>
      </c>
      <c r="X250" s="105">
        <v>0</v>
      </c>
      <c r="Y250" s="105">
        <v>0</v>
      </c>
      <c r="Z250" s="105">
        <f t="shared" si="50"/>
        <v>0</v>
      </c>
      <c r="AA250" s="104">
        <v>0</v>
      </c>
      <c r="AB250" s="105">
        <v>0</v>
      </c>
      <c r="AC250" s="105">
        <v>0</v>
      </c>
      <c r="AD250" s="105">
        <v>0</v>
      </c>
      <c r="AE250" s="105">
        <v>0</v>
      </c>
      <c r="AF250" s="105">
        <v>0</v>
      </c>
      <c r="AG250" s="106">
        <f t="shared" si="51"/>
        <v>0</v>
      </c>
      <c r="AH250" s="104"/>
      <c r="AI250" s="105"/>
      <c r="AJ250" s="105"/>
      <c r="AK250" s="105"/>
      <c r="AL250" s="105"/>
      <c r="AM250" s="105"/>
      <c r="AN250" s="106">
        <f t="shared" si="52"/>
        <v>0</v>
      </c>
      <c r="AO250" s="107">
        <f t="shared" si="53"/>
        <v>0</v>
      </c>
      <c r="AP250" s="108">
        <f t="shared" si="54"/>
        <v>0</v>
      </c>
      <c r="AQ250" s="97">
        <v>229</v>
      </c>
      <c r="AR250" s="109">
        <f t="shared" si="55"/>
        <v>0</v>
      </c>
    </row>
    <row r="251" spans="1:44" hidden="1" x14ac:dyDescent="0.35">
      <c r="A251" s="31" t="s">
        <v>255</v>
      </c>
      <c r="B251" s="97" t="s">
        <v>2514</v>
      </c>
      <c r="C251" s="97" t="s">
        <v>2447</v>
      </c>
      <c r="D251" s="98">
        <f t="shared" si="43"/>
        <v>28</v>
      </c>
      <c r="E251" s="98">
        <f t="shared" si="44"/>
        <v>0</v>
      </c>
      <c r="F251" s="98">
        <f t="shared" si="45"/>
        <v>28</v>
      </c>
      <c r="G251" s="99">
        <f t="shared" si="42"/>
        <v>28</v>
      </c>
      <c r="H251" s="100">
        <v>28</v>
      </c>
      <c r="I251" s="101">
        <v>0</v>
      </c>
      <c r="J251" s="102">
        <f t="shared" si="46"/>
        <v>0</v>
      </c>
      <c r="K251" s="100">
        <v>0</v>
      </c>
      <c r="L251" s="111">
        <v>0</v>
      </c>
      <c r="M251" s="101">
        <f t="shared" si="47"/>
        <v>0</v>
      </c>
      <c r="N251" s="100">
        <v>0</v>
      </c>
      <c r="O251" s="100">
        <v>0</v>
      </c>
      <c r="P251" s="103">
        <f t="shared" si="48"/>
        <v>0</v>
      </c>
      <c r="Q251" s="104">
        <v>0</v>
      </c>
      <c r="R251" s="104">
        <v>0</v>
      </c>
      <c r="S251" s="104">
        <v>0</v>
      </c>
      <c r="T251" s="104">
        <v>0</v>
      </c>
      <c r="U251" s="104">
        <v>0</v>
      </c>
      <c r="V251" s="104">
        <v>0</v>
      </c>
      <c r="W251" s="106">
        <f t="shared" si="49"/>
        <v>0</v>
      </c>
      <c r="X251" s="105">
        <v>0</v>
      </c>
      <c r="Y251" s="105">
        <v>0</v>
      </c>
      <c r="Z251" s="105">
        <f t="shared" si="50"/>
        <v>0</v>
      </c>
      <c r="AA251" s="104">
        <v>0</v>
      </c>
      <c r="AB251" s="105">
        <v>0</v>
      </c>
      <c r="AC251" s="105">
        <v>0</v>
      </c>
      <c r="AD251" s="105">
        <v>0</v>
      </c>
      <c r="AE251" s="105">
        <v>0</v>
      </c>
      <c r="AF251" s="105">
        <v>0</v>
      </c>
      <c r="AG251" s="106">
        <f t="shared" si="51"/>
        <v>0</v>
      </c>
      <c r="AH251" s="104"/>
      <c r="AI251" s="105"/>
      <c r="AJ251" s="105"/>
      <c r="AK251" s="105"/>
      <c r="AL251" s="105"/>
      <c r="AM251" s="105"/>
      <c r="AN251" s="106">
        <f t="shared" si="52"/>
        <v>0</v>
      </c>
      <c r="AO251" s="107">
        <f t="shared" si="53"/>
        <v>28</v>
      </c>
      <c r="AP251" s="108">
        <f t="shared" si="54"/>
        <v>0</v>
      </c>
      <c r="AQ251" s="97">
        <v>128</v>
      </c>
      <c r="AR251" s="109">
        <f t="shared" si="55"/>
        <v>0.21875</v>
      </c>
    </row>
    <row r="252" spans="1:44" hidden="1" x14ac:dyDescent="0.35">
      <c r="A252" s="31" t="s">
        <v>256</v>
      </c>
      <c r="B252" s="97" t="s">
        <v>2515</v>
      </c>
      <c r="C252" s="97" t="s">
        <v>2447</v>
      </c>
      <c r="D252" s="98">
        <f t="shared" si="43"/>
        <v>0</v>
      </c>
      <c r="E252" s="98">
        <f t="shared" si="44"/>
        <v>0</v>
      </c>
      <c r="F252" s="98">
        <f t="shared" si="45"/>
        <v>0</v>
      </c>
      <c r="G252" s="99">
        <f t="shared" si="42"/>
        <v>0</v>
      </c>
      <c r="H252" s="100">
        <v>0</v>
      </c>
      <c r="I252" s="101">
        <v>0</v>
      </c>
      <c r="J252" s="102">
        <f t="shared" si="46"/>
        <v>0</v>
      </c>
      <c r="K252" s="100">
        <v>0</v>
      </c>
      <c r="L252" s="111">
        <v>0</v>
      </c>
      <c r="M252" s="101">
        <f t="shared" si="47"/>
        <v>0</v>
      </c>
      <c r="N252" s="100">
        <v>0</v>
      </c>
      <c r="O252" s="100">
        <v>0</v>
      </c>
      <c r="P252" s="103">
        <f t="shared" si="48"/>
        <v>0</v>
      </c>
      <c r="Q252" s="104">
        <v>0</v>
      </c>
      <c r="R252" s="104">
        <v>0</v>
      </c>
      <c r="S252" s="104">
        <v>0</v>
      </c>
      <c r="T252" s="104">
        <v>0</v>
      </c>
      <c r="U252" s="104">
        <v>0</v>
      </c>
      <c r="V252" s="104">
        <v>0</v>
      </c>
      <c r="W252" s="106">
        <f t="shared" si="49"/>
        <v>0</v>
      </c>
      <c r="X252" s="105">
        <v>0</v>
      </c>
      <c r="Y252" s="105">
        <v>0</v>
      </c>
      <c r="Z252" s="105">
        <f t="shared" si="50"/>
        <v>0</v>
      </c>
      <c r="AA252" s="104">
        <v>0</v>
      </c>
      <c r="AB252" s="105">
        <v>0</v>
      </c>
      <c r="AC252" s="105">
        <v>0</v>
      </c>
      <c r="AD252" s="105">
        <v>0</v>
      </c>
      <c r="AE252" s="105">
        <v>0</v>
      </c>
      <c r="AF252" s="105">
        <v>0</v>
      </c>
      <c r="AG252" s="106">
        <f t="shared" si="51"/>
        <v>0</v>
      </c>
      <c r="AH252" s="104"/>
      <c r="AI252" s="105"/>
      <c r="AJ252" s="105"/>
      <c r="AK252" s="105"/>
      <c r="AL252" s="105"/>
      <c r="AM252" s="105"/>
      <c r="AN252" s="106">
        <f t="shared" si="52"/>
        <v>0</v>
      </c>
      <c r="AO252" s="107">
        <f t="shared" si="53"/>
        <v>0</v>
      </c>
      <c r="AP252" s="108">
        <f t="shared" si="54"/>
        <v>0</v>
      </c>
      <c r="AQ252" s="97">
        <v>209</v>
      </c>
      <c r="AR252" s="109">
        <f t="shared" si="55"/>
        <v>0</v>
      </c>
    </row>
    <row r="253" spans="1:44" hidden="1" x14ac:dyDescent="0.35">
      <c r="A253" s="31" t="s">
        <v>257</v>
      </c>
      <c r="B253" s="97" t="s">
        <v>2516</v>
      </c>
      <c r="C253" s="97" t="s">
        <v>2447</v>
      </c>
      <c r="D253" s="98">
        <f t="shared" si="43"/>
        <v>129</v>
      </c>
      <c r="E253" s="98">
        <f t="shared" si="44"/>
        <v>0</v>
      </c>
      <c r="F253" s="98">
        <f t="shared" si="45"/>
        <v>129</v>
      </c>
      <c r="G253" s="99">
        <f t="shared" si="42"/>
        <v>129</v>
      </c>
      <c r="H253" s="100">
        <v>129</v>
      </c>
      <c r="I253" s="101">
        <v>0</v>
      </c>
      <c r="J253" s="102">
        <f t="shared" si="46"/>
        <v>0</v>
      </c>
      <c r="K253" s="100">
        <v>0</v>
      </c>
      <c r="L253" s="111">
        <v>0</v>
      </c>
      <c r="M253" s="101">
        <f t="shared" si="47"/>
        <v>0</v>
      </c>
      <c r="N253" s="100">
        <v>0</v>
      </c>
      <c r="O253" s="100">
        <v>0</v>
      </c>
      <c r="P253" s="103">
        <f t="shared" si="48"/>
        <v>0</v>
      </c>
      <c r="Q253" s="104">
        <v>0</v>
      </c>
      <c r="R253" s="104">
        <v>0</v>
      </c>
      <c r="S253" s="104">
        <v>0</v>
      </c>
      <c r="T253" s="104">
        <v>0</v>
      </c>
      <c r="U253" s="104">
        <v>0</v>
      </c>
      <c r="V253" s="104">
        <v>0</v>
      </c>
      <c r="W253" s="106">
        <f t="shared" si="49"/>
        <v>0</v>
      </c>
      <c r="X253" s="105">
        <v>0</v>
      </c>
      <c r="Y253" s="105">
        <v>0</v>
      </c>
      <c r="Z253" s="105">
        <f t="shared" si="50"/>
        <v>0</v>
      </c>
      <c r="AA253" s="104">
        <v>0</v>
      </c>
      <c r="AB253" s="105">
        <v>0</v>
      </c>
      <c r="AC253" s="105">
        <v>0</v>
      </c>
      <c r="AD253" s="105">
        <v>0</v>
      </c>
      <c r="AE253" s="105">
        <v>0</v>
      </c>
      <c r="AF253" s="105">
        <v>0</v>
      </c>
      <c r="AG253" s="106">
        <f t="shared" si="51"/>
        <v>0</v>
      </c>
      <c r="AH253" s="104"/>
      <c r="AI253" s="105"/>
      <c r="AJ253" s="105"/>
      <c r="AK253" s="105"/>
      <c r="AL253" s="105"/>
      <c r="AM253" s="105"/>
      <c r="AN253" s="106">
        <f t="shared" si="52"/>
        <v>0</v>
      </c>
      <c r="AO253" s="107">
        <f t="shared" si="53"/>
        <v>129</v>
      </c>
      <c r="AP253" s="108">
        <f t="shared" si="54"/>
        <v>0</v>
      </c>
      <c r="AQ253" s="97">
        <v>264</v>
      </c>
      <c r="AR253" s="109">
        <f t="shared" si="55"/>
        <v>0.48863636363636365</v>
      </c>
    </row>
    <row r="254" spans="1:44" hidden="1" x14ac:dyDescent="0.35">
      <c r="A254" s="31" t="s">
        <v>258</v>
      </c>
      <c r="B254" s="97" t="s">
        <v>2517</v>
      </c>
      <c r="C254" s="97" t="s">
        <v>2447</v>
      </c>
      <c r="D254" s="98">
        <f t="shared" si="43"/>
        <v>0</v>
      </c>
      <c r="E254" s="98">
        <f t="shared" si="44"/>
        <v>0</v>
      </c>
      <c r="F254" s="98">
        <f t="shared" si="45"/>
        <v>0</v>
      </c>
      <c r="G254" s="99">
        <f t="shared" si="42"/>
        <v>0</v>
      </c>
      <c r="H254" s="100">
        <v>0</v>
      </c>
      <c r="I254" s="101">
        <v>0</v>
      </c>
      <c r="J254" s="102">
        <f t="shared" si="46"/>
        <v>0</v>
      </c>
      <c r="K254" s="100">
        <v>0</v>
      </c>
      <c r="L254" s="111">
        <v>0</v>
      </c>
      <c r="M254" s="101">
        <f t="shared" si="47"/>
        <v>0</v>
      </c>
      <c r="N254" s="100">
        <v>0</v>
      </c>
      <c r="O254" s="100">
        <v>0</v>
      </c>
      <c r="P254" s="103">
        <f t="shared" si="48"/>
        <v>0</v>
      </c>
      <c r="Q254" s="104">
        <v>0</v>
      </c>
      <c r="R254" s="104">
        <v>0</v>
      </c>
      <c r="S254" s="104">
        <v>0</v>
      </c>
      <c r="T254" s="104">
        <v>0</v>
      </c>
      <c r="U254" s="104">
        <v>0</v>
      </c>
      <c r="V254" s="104">
        <v>0</v>
      </c>
      <c r="W254" s="106">
        <f t="shared" si="49"/>
        <v>0</v>
      </c>
      <c r="X254" s="105">
        <v>0</v>
      </c>
      <c r="Y254" s="105">
        <v>0</v>
      </c>
      <c r="Z254" s="105">
        <f t="shared" si="50"/>
        <v>0</v>
      </c>
      <c r="AA254" s="104">
        <v>0</v>
      </c>
      <c r="AB254" s="105">
        <v>0</v>
      </c>
      <c r="AC254" s="105">
        <v>0</v>
      </c>
      <c r="AD254" s="105">
        <v>0</v>
      </c>
      <c r="AE254" s="105">
        <v>0</v>
      </c>
      <c r="AF254" s="105">
        <v>0</v>
      </c>
      <c r="AG254" s="106">
        <f t="shared" si="51"/>
        <v>0</v>
      </c>
      <c r="AH254" s="104"/>
      <c r="AI254" s="105"/>
      <c r="AJ254" s="105"/>
      <c r="AK254" s="105"/>
      <c r="AL254" s="105"/>
      <c r="AM254" s="105"/>
      <c r="AN254" s="106">
        <f t="shared" si="52"/>
        <v>0</v>
      </c>
      <c r="AO254" s="107">
        <f t="shared" si="53"/>
        <v>0</v>
      </c>
      <c r="AP254" s="108">
        <f t="shared" si="54"/>
        <v>0</v>
      </c>
      <c r="AQ254" s="97">
        <v>323</v>
      </c>
      <c r="AR254" s="109">
        <f t="shared" si="55"/>
        <v>0</v>
      </c>
    </row>
    <row r="255" spans="1:44" hidden="1" x14ac:dyDescent="0.35">
      <c r="A255" s="31" t="s">
        <v>259</v>
      </c>
      <c r="B255" s="97" t="s">
        <v>2518</v>
      </c>
      <c r="C255" s="97" t="s">
        <v>2447</v>
      </c>
      <c r="D255" s="98">
        <f t="shared" si="43"/>
        <v>36</v>
      </c>
      <c r="E255" s="98">
        <f t="shared" si="44"/>
        <v>36</v>
      </c>
      <c r="F255" s="98">
        <f t="shared" si="45"/>
        <v>0</v>
      </c>
      <c r="G255" s="99">
        <f t="shared" si="42"/>
        <v>0</v>
      </c>
      <c r="H255" s="100">
        <v>0</v>
      </c>
      <c r="I255" s="101">
        <v>0</v>
      </c>
      <c r="J255" s="102">
        <f t="shared" si="46"/>
        <v>0</v>
      </c>
      <c r="K255" s="100">
        <v>36</v>
      </c>
      <c r="L255" s="111">
        <v>0</v>
      </c>
      <c r="M255" s="101">
        <f t="shared" si="47"/>
        <v>36</v>
      </c>
      <c r="N255" s="100">
        <v>0</v>
      </c>
      <c r="O255" s="100">
        <v>0</v>
      </c>
      <c r="P255" s="103">
        <f t="shared" si="48"/>
        <v>0</v>
      </c>
      <c r="Q255" s="104">
        <v>0</v>
      </c>
      <c r="R255" s="104">
        <v>0</v>
      </c>
      <c r="S255" s="104">
        <v>0</v>
      </c>
      <c r="T255" s="104">
        <v>0</v>
      </c>
      <c r="U255" s="104">
        <v>0</v>
      </c>
      <c r="V255" s="104">
        <v>0</v>
      </c>
      <c r="W255" s="106">
        <f t="shared" si="49"/>
        <v>0</v>
      </c>
      <c r="X255" s="105">
        <v>0</v>
      </c>
      <c r="Y255" s="105">
        <v>0</v>
      </c>
      <c r="Z255" s="105">
        <f t="shared" si="50"/>
        <v>0</v>
      </c>
      <c r="AA255" s="104">
        <v>0</v>
      </c>
      <c r="AB255" s="105">
        <v>0</v>
      </c>
      <c r="AC255" s="105">
        <v>0</v>
      </c>
      <c r="AD255" s="105">
        <v>0</v>
      </c>
      <c r="AE255" s="105">
        <v>0</v>
      </c>
      <c r="AF255" s="105">
        <v>0</v>
      </c>
      <c r="AG255" s="106">
        <f t="shared" si="51"/>
        <v>0</v>
      </c>
      <c r="AH255" s="104"/>
      <c r="AI255" s="105"/>
      <c r="AJ255" s="105"/>
      <c r="AK255" s="105"/>
      <c r="AL255" s="105"/>
      <c r="AM255" s="105"/>
      <c r="AN255" s="106">
        <f t="shared" si="52"/>
        <v>0</v>
      </c>
      <c r="AO255" s="107">
        <f t="shared" si="53"/>
        <v>0</v>
      </c>
      <c r="AP255" s="108">
        <f t="shared" si="54"/>
        <v>36</v>
      </c>
      <c r="AQ255" s="97">
        <v>341</v>
      </c>
      <c r="AR255" s="109">
        <f t="shared" si="55"/>
        <v>0.10557184750733138</v>
      </c>
    </row>
    <row r="256" spans="1:44" hidden="1" x14ac:dyDescent="0.35">
      <c r="A256" s="31" t="s">
        <v>260</v>
      </c>
      <c r="B256" s="97" t="s">
        <v>2519</v>
      </c>
      <c r="C256" s="97" t="s">
        <v>2447</v>
      </c>
      <c r="D256" s="98">
        <f t="shared" si="43"/>
        <v>52</v>
      </c>
      <c r="E256" s="98">
        <f t="shared" si="44"/>
        <v>0</v>
      </c>
      <c r="F256" s="98">
        <f t="shared" si="45"/>
        <v>52</v>
      </c>
      <c r="G256" s="99">
        <f t="shared" si="42"/>
        <v>52</v>
      </c>
      <c r="H256" s="100">
        <v>52</v>
      </c>
      <c r="I256" s="101">
        <v>0</v>
      </c>
      <c r="J256" s="102">
        <f t="shared" si="46"/>
        <v>0</v>
      </c>
      <c r="K256" s="100">
        <v>0</v>
      </c>
      <c r="L256" s="111">
        <v>0</v>
      </c>
      <c r="M256" s="101">
        <f t="shared" si="47"/>
        <v>0</v>
      </c>
      <c r="N256" s="100">
        <v>0</v>
      </c>
      <c r="O256" s="100">
        <v>0</v>
      </c>
      <c r="P256" s="103">
        <f t="shared" si="48"/>
        <v>0</v>
      </c>
      <c r="Q256" s="104">
        <v>0</v>
      </c>
      <c r="R256" s="104">
        <v>0</v>
      </c>
      <c r="S256" s="104">
        <v>0</v>
      </c>
      <c r="T256" s="104">
        <v>0</v>
      </c>
      <c r="U256" s="104">
        <v>0</v>
      </c>
      <c r="V256" s="104">
        <v>0</v>
      </c>
      <c r="W256" s="106">
        <f t="shared" si="49"/>
        <v>0</v>
      </c>
      <c r="X256" s="105">
        <v>0</v>
      </c>
      <c r="Y256" s="105">
        <v>0</v>
      </c>
      <c r="Z256" s="105">
        <f t="shared" si="50"/>
        <v>0</v>
      </c>
      <c r="AA256" s="104">
        <v>0</v>
      </c>
      <c r="AB256" s="105">
        <v>0</v>
      </c>
      <c r="AC256" s="105">
        <v>0</v>
      </c>
      <c r="AD256" s="105">
        <v>0</v>
      </c>
      <c r="AE256" s="105">
        <v>0</v>
      </c>
      <c r="AF256" s="105">
        <v>0</v>
      </c>
      <c r="AG256" s="106">
        <f t="shared" si="51"/>
        <v>0</v>
      </c>
      <c r="AH256" s="104"/>
      <c r="AI256" s="105"/>
      <c r="AJ256" s="105"/>
      <c r="AK256" s="105"/>
      <c r="AL256" s="105"/>
      <c r="AM256" s="105"/>
      <c r="AN256" s="106">
        <f t="shared" si="52"/>
        <v>0</v>
      </c>
      <c r="AO256" s="107">
        <f t="shared" si="53"/>
        <v>52</v>
      </c>
      <c r="AP256" s="108">
        <f t="shared" si="54"/>
        <v>0</v>
      </c>
      <c r="AQ256" s="97">
        <v>70</v>
      </c>
      <c r="AR256" s="109">
        <f t="shared" si="55"/>
        <v>0.74285714285714288</v>
      </c>
    </row>
    <row r="257" spans="1:44" hidden="1" x14ac:dyDescent="0.35">
      <c r="A257" s="31" t="s">
        <v>261</v>
      </c>
      <c r="B257" s="97" t="s">
        <v>2520</v>
      </c>
      <c r="C257" s="97" t="s">
        <v>2447</v>
      </c>
      <c r="D257" s="98">
        <f t="shared" si="43"/>
        <v>0</v>
      </c>
      <c r="E257" s="98">
        <f t="shared" si="44"/>
        <v>0</v>
      </c>
      <c r="F257" s="98">
        <f t="shared" si="45"/>
        <v>0</v>
      </c>
      <c r="G257" s="99">
        <f t="shared" si="42"/>
        <v>0</v>
      </c>
      <c r="H257" s="100">
        <v>0</v>
      </c>
      <c r="I257" s="101">
        <v>0</v>
      </c>
      <c r="J257" s="102">
        <f t="shared" si="46"/>
        <v>0</v>
      </c>
      <c r="K257" s="100">
        <v>0</v>
      </c>
      <c r="L257" s="111">
        <v>0</v>
      </c>
      <c r="M257" s="101">
        <f t="shared" si="47"/>
        <v>0</v>
      </c>
      <c r="N257" s="100">
        <v>0</v>
      </c>
      <c r="O257" s="100">
        <v>0</v>
      </c>
      <c r="P257" s="103">
        <f t="shared" si="48"/>
        <v>0</v>
      </c>
      <c r="Q257" s="104">
        <v>0</v>
      </c>
      <c r="R257" s="104">
        <v>0</v>
      </c>
      <c r="S257" s="104">
        <v>0</v>
      </c>
      <c r="T257" s="104">
        <v>0</v>
      </c>
      <c r="U257" s="104">
        <v>0</v>
      </c>
      <c r="V257" s="104">
        <v>0</v>
      </c>
      <c r="W257" s="106">
        <f t="shared" si="49"/>
        <v>0</v>
      </c>
      <c r="X257" s="105">
        <v>0</v>
      </c>
      <c r="Y257" s="105">
        <v>0</v>
      </c>
      <c r="Z257" s="105">
        <f t="shared" si="50"/>
        <v>0</v>
      </c>
      <c r="AA257" s="104">
        <v>0</v>
      </c>
      <c r="AB257" s="105">
        <v>0</v>
      </c>
      <c r="AC257" s="105">
        <v>0</v>
      </c>
      <c r="AD257" s="105">
        <v>0</v>
      </c>
      <c r="AE257" s="105">
        <v>0</v>
      </c>
      <c r="AF257" s="105">
        <v>0</v>
      </c>
      <c r="AG257" s="106">
        <f t="shared" si="51"/>
        <v>0</v>
      </c>
      <c r="AH257" s="104"/>
      <c r="AI257" s="105"/>
      <c r="AJ257" s="105"/>
      <c r="AK257" s="105"/>
      <c r="AL257" s="105"/>
      <c r="AM257" s="105"/>
      <c r="AN257" s="106">
        <f t="shared" si="52"/>
        <v>0</v>
      </c>
      <c r="AO257" s="107">
        <f t="shared" si="53"/>
        <v>0</v>
      </c>
      <c r="AP257" s="108">
        <f t="shared" si="54"/>
        <v>0</v>
      </c>
      <c r="AQ257" s="97">
        <v>375</v>
      </c>
      <c r="AR257" s="109">
        <f t="shared" si="55"/>
        <v>0</v>
      </c>
    </row>
    <row r="258" spans="1:44" hidden="1" x14ac:dyDescent="0.35">
      <c r="A258" s="31" t="s">
        <v>262</v>
      </c>
      <c r="B258" s="97" t="s">
        <v>2521</v>
      </c>
      <c r="C258" s="97" t="s">
        <v>2447</v>
      </c>
      <c r="D258" s="98">
        <f t="shared" si="43"/>
        <v>0</v>
      </c>
      <c r="E258" s="98">
        <f t="shared" si="44"/>
        <v>0</v>
      </c>
      <c r="F258" s="98">
        <f t="shared" si="45"/>
        <v>0</v>
      </c>
      <c r="G258" s="99">
        <f t="shared" si="42"/>
        <v>0</v>
      </c>
      <c r="H258" s="100">
        <v>0</v>
      </c>
      <c r="I258" s="101">
        <v>0</v>
      </c>
      <c r="J258" s="102">
        <f t="shared" si="46"/>
        <v>0</v>
      </c>
      <c r="K258" s="100">
        <v>0</v>
      </c>
      <c r="L258" s="111">
        <v>0</v>
      </c>
      <c r="M258" s="101">
        <f t="shared" si="47"/>
        <v>0</v>
      </c>
      <c r="N258" s="100">
        <v>0</v>
      </c>
      <c r="O258" s="100">
        <v>0</v>
      </c>
      <c r="P258" s="103">
        <f t="shared" si="48"/>
        <v>0</v>
      </c>
      <c r="Q258" s="104">
        <v>0</v>
      </c>
      <c r="R258" s="104">
        <v>0</v>
      </c>
      <c r="S258" s="104">
        <v>0</v>
      </c>
      <c r="T258" s="104">
        <v>0</v>
      </c>
      <c r="U258" s="104">
        <v>0</v>
      </c>
      <c r="V258" s="104">
        <v>0</v>
      </c>
      <c r="W258" s="106">
        <f t="shared" si="49"/>
        <v>0</v>
      </c>
      <c r="X258" s="105">
        <v>0</v>
      </c>
      <c r="Y258" s="105">
        <v>0</v>
      </c>
      <c r="Z258" s="105">
        <f t="shared" si="50"/>
        <v>0</v>
      </c>
      <c r="AA258" s="104">
        <v>0</v>
      </c>
      <c r="AB258" s="105">
        <v>0</v>
      </c>
      <c r="AC258" s="105">
        <v>0</v>
      </c>
      <c r="AD258" s="105">
        <v>0</v>
      </c>
      <c r="AE258" s="105">
        <v>0</v>
      </c>
      <c r="AF258" s="105">
        <v>0</v>
      </c>
      <c r="AG258" s="106">
        <f t="shared" si="51"/>
        <v>0</v>
      </c>
      <c r="AH258" s="104"/>
      <c r="AI258" s="105"/>
      <c r="AJ258" s="105"/>
      <c r="AK258" s="105"/>
      <c r="AL258" s="105"/>
      <c r="AM258" s="105"/>
      <c r="AN258" s="106">
        <f t="shared" si="52"/>
        <v>0</v>
      </c>
      <c r="AO258" s="107">
        <f t="shared" si="53"/>
        <v>0</v>
      </c>
      <c r="AP258" s="108">
        <f t="shared" si="54"/>
        <v>0</v>
      </c>
      <c r="AQ258" s="97">
        <v>222</v>
      </c>
      <c r="AR258" s="109">
        <f t="shared" si="55"/>
        <v>0</v>
      </c>
    </row>
    <row r="259" spans="1:44" x14ac:dyDescent="0.35">
      <c r="A259" s="31" t="s">
        <v>263</v>
      </c>
      <c r="B259" s="97" t="s">
        <v>2522</v>
      </c>
      <c r="C259" s="97" t="s">
        <v>2447</v>
      </c>
      <c r="D259" s="98">
        <f t="shared" si="43"/>
        <v>3234</v>
      </c>
      <c r="E259" s="98">
        <f t="shared" si="44"/>
        <v>2880</v>
      </c>
      <c r="F259" s="98">
        <f t="shared" si="45"/>
        <v>354</v>
      </c>
      <c r="G259" s="99">
        <f t="shared" si="42"/>
        <v>1932</v>
      </c>
      <c r="H259" s="100">
        <v>80</v>
      </c>
      <c r="I259" s="101">
        <v>1852</v>
      </c>
      <c r="J259" s="102">
        <f t="shared" si="46"/>
        <v>0</v>
      </c>
      <c r="K259" s="100">
        <v>18</v>
      </c>
      <c r="L259" s="111">
        <v>0</v>
      </c>
      <c r="M259" s="101">
        <f t="shared" si="47"/>
        <v>18</v>
      </c>
      <c r="N259" s="100">
        <v>0</v>
      </c>
      <c r="O259" s="100">
        <v>0</v>
      </c>
      <c r="P259" s="103">
        <f t="shared" si="48"/>
        <v>0</v>
      </c>
      <c r="Q259" s="104">
        <v>877</v>
      </c>
      <c r="R259" s="105">
        <v>0</v>
      </c>
      <c r="S259" s="105">
        <v>269</v>
      </c>
      <c r="T259" s="105">
        <v>0</v>
      </c>
      <c r="U259" s="105">
        <v>0</v>
      </c>
      <c r="V259" s="105">
        <v>0</v>
      </c>
      <c r="W259" s="106">
        <f t="shared" si="49"/>
        <v>1146</v>
      </c>
      <c r="X259" s="105">
        <v>0</v>
      </c>
      <c r="Y259" s="105">
        <v>0</v>
      </c>
      <c r="Z259" s="105">
        <f t="shared" si="50"/>
        <v>0</v>
      </c>
      <c r="AA259" s="104">
        <v>0</v>
      </c>
      <c r="AB259" s="105">
        <v>0</v>
      </c>
      <c r="AC259" s="105">
        <v>0</v>
      </c>
      <c r="AD259" s="105">
        <v>0</v>
      </c>
      <c r="AE259" s="105">
        <v>0</v>
      </c>
      <c r="AF259" s="105">
        <v>0</v>
      </c>
      <c r="AG259" s="106">
        <f t="shared" si="51"/>
        <v>0</v>
      </c>
      <c r="AH259" s="104">
        <v>133</v>
      </c>
      <c r="AI259" s="105"/>
      <c r="AJ259" s="105">
        <v>5</v>
      </c>
      <c r="AK259" s="105"/>
      <c r="AL259" s="105"/>
      <c r="AM259" s="105"/>
      <c r="AN259" s="106">
        <f t="shared" si="52"/>
        <v>138</v>
      </c>
      <c r="AO259" s="107">
        <f t="shared" si="53"/>
        <v>80</v>
      </c>
      <c r="AP259" s="108">
        <f t="shared" si="54"/>
        <v>1870</v>
      </c>
      <c r="AQ259" s="97">
        <v>2132</v>
      </c>
      <c r="AR259" s="109">
        <f t="shared" si="55"/>
        <v>0.91463414634146345</v>
      </c>
    </row>
    <row r="260" spans="1:44" hidden="1" x14ac:dyDescent="0.35">
      <c r="A260" s="31" t="s">
        <v>264</v>
      </c>
      <c r="B260" s="97" t="s">
        <v>2523</v>
      </c>
      <c r="C260" s="97" t="s">
        <v>2447</v>
      </c>
      <c r="D260" s="98">
        <f t="shared" si="43"/>
        <v>216</v>
      </c>
      <c r="E260" s="98">
        <f t="shared" si="44"/>
        <v>0</v>
      </c>
      <c r="F260" s="98">
        <f t="shared" si="45"/>
        <v>216</v>
      </c>
      <c r="G260" s="99">
        <f t="shared" ref="G260:G323" si="56">H260+I260</f>
        <v>216</v>
      </c>
      <c r="H260" s="100">
        <v>216</v>
      </c>
      <c r="I260" s="101">
        <v>0</v>
      </c>
      <c r="J260" s="102">
        <f t="shared" si="46"/>
        <v>0</v>
      </c>
      <c r="K260" s="100">
        <v>0</v>
      </c>
      <c r="L260" s="111">
        <v>0</v>
      </c>
      <c r="M260" s="101">
        <f t="shared" si="47"/>
        <v>0</v>
      </c>
      <c r="N260" s="100">
        <v>0</v>
      </c>
      <c r="O260" s="100">
        <v>0</v>
      </c>
      <c r="P260" s="103">
        <f t="shared" si="48"/>
        <v>0</v>
      </c>
      <c r="Q260" s="105">
        <v>0</v>
      </c>
      <c r="R260" s="105">
        <v>0</v>
      </c>
      <c r="S260" s="105">
        <v>0</v>
      </c>
      <c r="T260" s="105">
        <v>0</v>
      </c>
      <c r="U260" s="105">
        <v>0</v>
      </c>
      <c r="V260" s="105">
        <v>0</v>
      </c>
      <c r="W260" s="106">
        <f t="shared" si="49"/>
        <v>0</v>
      </c>
      <c r="X260" s="105">
        <v>0</v>
      </c>
      <c r="Y260" s="105">
        <v>0</v>
      </c>
      <c r="Z260" s="105">
        <f t="shared" si="50"/>
        <v>0</v>
      </c>
      <c r="AA260" s="104">
        <v>0</v>
      </c>
      <c r="AB260" s="105">
        <v>0</v>
      </c>
      <c r="AC260" s="105">
        <v>0</v>
      </c>
      <c r="AD260" s="105">
        <v>0</v>
      </c>
      <c r="AE260" s="105">
        <v>0</v>
      </c>
      <c r="AF260" s="105">
        <v>0</v>
      </c>
      <c r="AG260" s="106">
        <f t="shared" si="51"/>
        <v>0</v>
      </c>
      <c r="AH260" s="104"/>
      <c r="AI260" s="105"/>
      <c r="AJ260" s="105"/>
      <c r="AK260" s="105"/>
      <c r="AL260" s="105"/>
      <c r="AM260" s="105"/>
      <c r="AN260" s="106">
        <f t="shared" si="52"/>
        <v>0</v>
      </c>
      <c r="AO260" s="107">
        <f t="shared" si="53"/>
        <v>216</v>
      </c>
      <c r="AP260" s="108">
        <f t="shared" si="54"/>
        <v>0</v>
      </c>
      <c r="AQ260" s="97">
        <v>339</v>
      </c>
      <c r="AR260" s="109">
        <f t="shared" si="55"/>
        <v>0.63716814159292035</v>
      </c>
    </row>
    <row r="261" spans="1:44" hidden="1" x14ac:dyDescent="0.35">
      <c r="A261" s="31" t="s">
        <v>265</v>
      </c>
      <c r="B261" s="97" t="s">
        <v>2524</v>
      </c>
      <c r="C261" s="97" t="s">
        <v>2447</v>
      </c>
      <c r="D261" s="98">
        <f t="shared" ref="D261:D324" si="57">E261+F261</f>
        <v>142</v>
      </c>
      <c r="E261" s="98">
        <f t="shared" ref="E261:E324" si="58">I261+K261+N261+Q261+T261+X261+AA261+AD261+AH261+AK261</f>
        <v>0</v>
      </c>
      <c r="F261" s="98">
        <f t="shared" ref="F261:F324" si="59">H261+S261+V261+Y261+AC261+AF261+AJ261+AM261</f>
        <v>142</v>
      </c>
      <c r="G261" s="99">
        <f t="shared" si="56"/>
        <v>142</v>
      </c>
      <c r="H261" s="100">
        <v>142</v>
      </c>
      <c r="I261" s="101">
        <v>0</v>
      </c>
      <c r="J261" s="102">
        <f t="shared" ref="J261:J324" si="60">L261+O261+R261+U261+AB261+AE261+AI261+AL261</f>
        <v>0</v>
      </c>
      <c r="K261" s="100">
        <v>0</v>
      </c>
      <c r="L261" s="111">
        <v>0</v>
      </c>
      <c r="M261" s="101">
        <f t="shared" ref="M261:M324" si="61">K261+L261</f>
        <v>0</v>
      </c>
      <c r="N261" s="100">
        <v>0</v>
      </c>
      <c r="O261" s="100">
        <v>0</v>
      </c>
      <c r="P261" s="103">
        <f t="shared" ref="P261:P324" si="62">SUM(N261+O261)</f>
        <v>0</v>
      </c>
      <c r="Q261" s="105">
        <v>0</v>
      </c>
      <c r="R261" s="105">
        <v>0</v>
      </c>
      <c r="S261" s="105">
        <v>0</v>
      </c>
      <c r="T261" s="105">
        <v>0</v>
      </c>
      <c r="U261" s="105">
        <v>0</v>
      </c>
      <c r="V261" s="105">
        <v>0</v>
      </c>
      <c r="W261" s="106">
        <f t="shared" ref="W261:W324" si="63">SUM(Q261:V261)</f>
        <v>0</v>
      </c>
      <c r="X261" s="105">
        <v>0</v>
      </c>
      <c r="Y261" s="105">
        <v>0</v>
      </c>
      <c r="Z261" s="105">
        <f t="shared" ref="Z261:Z324" si="64">SUM(X261:Y261)</f>
        <v>0</v>
      </c>
      <c r="AA261" s="104">
        <v>0</v>
      </c>
      <c r="AB261" s="105">
        <v>0</v>
      </c>
      <c r="AC261" s="105">
        <v>0</v>
      </c>
      <c r="AD261" s="105">
        <v>0</v>
      </c>
      <c r="AE261" s="105">
        <v>0</v>
      </c>
      <c r="AF261" s="105">
        <v>0</v>
      </c>
      <c r="AG261" s="106">
        <f t="shared" ref="AG261:AG324" si="65">SUM(AA261:AF261)</f>
        <v>0</v>
      </c>
      <c r="AH261" s="104"/>
      <c r="AI261" s="105"/>
      <c r="AJ261" s="105"/>
      <c r="AK261" s="105"/>
      <c r="AL261" s="105"/>
      <c r="AM261" s="105"/>
      <c r="AN261" s="106">
        <f t="shared" ref="AN261:AN324" si="66">SUM(AH261:AM261)</f>
        <v>0</v>
      </c>
      <c r="AO261" s="107">
        <f t="shared" ref="AO261:AO324" si="67">H261+V261+AF261+AM261</f>
        <v>142</v>
      </c>
      <c r="AP261" s="108">
        <f t="shared" ref="AP261:AP324" si="68">I261+K261+N261+T261+AD261+AK261</f>
        <v>0</v>
      </c>
      <c r="AQ261" s="97">
        <v>190</v>
      </c>
      <c r="AR261" s="109">
        <f t="shared" ref="AR261:AR324" si="69">IFERROR(MIN(100%,((AP261+AO261)/AQ261)),0)</f>
        <v>0.74736842105263157</v>
      </c>
    </row>
    <row r="262" spans="1:44" hidden="1" x14ac:dyDescent="0.35">
      <c r="A262" s="31" t="s">
        <v>266</v>
      </c>
      <c r="B262" s="97" t="s">
        <v>2525</v>
      </c>
      <c r="C262" s="97" t="s">
        <v>2447</v>
      </c>
      <c r="D262" s="98">
        <f t="shared" si="57"/>
        <v>154</v>
      </c>
      <c r="E262" s="98">
        <f t="shared" si="58"/>
        <v>0</v>
      </c>
      <c r="F262" s="98">
        <f t="shared" si="59"/>
        <v>154</v>
      </c>
      <c r="G262" s="99">
        <f t="shared" si="56"/>
        <v>154</v>
      </c>
      <c r="H262" s="100">
        <v>154</v>
      </c>
      <c r="I262" s="101">
        <v>0</v>
      </c>
      <c r="J262" s="102">
        <f t="shared" si="60"/>
        <v>0</v>
      </c>
      <c r="K262" s="100">
        <v>0</v>
      </c>
      <c r="L262" s="111">
        <v>0</v>
      </c>
      <c r="M262" s="101">
        <f t="shared" si="61"/>
        <v>0</v>
      </c>
      <c r="N262" s="100">
        <v>0</v>
      </c>
      <c r="O262" s="100">
        <v>0</v>
      </c>
      <c r="P262" s="103">
        <f t="shared" si="62"/>
        <v>0</v>
      </c>
      <c r="Q262" s="105">
        <v>0</v>
      </c>
      <c r="R262" s="105">
        <v>0</v>
      </c>
      <c r="S262" s="105">
        <v>0</v>
      </c>
      <c r="T262" s="105">
        <v>0</v>
      </c>
      <c r="U262" s="105">
        <v>0</v>
      </c>
      <c r="V262" s="105">
        <v>0</v>
      </c>
      <c r="W262" s="106">
        <f t="shared" si="63"/>
        <v>0</v>
      </c>
      <c r="X262" s="105">
        <v>0</v>
      </c>
      <c r="Y262" s="105">
        <v>0</v>
      </c>
      <c r="Z262" s="105">
        <f t="shared" si="64"/>
        <v>0</v>
      </c>
      <c r="AA262" s="104">
        <v>0</v>
      </c>
      <c r="AB262" s="105">
        <v>0</v>
      </c>
      <c r="AC262" s="105">
        <v>0</v>
      </c>
      <c r="AD262" s="105">
        <v>0</v>
      </c>
      <c r="AE262" s="105">
        <v>0</v>
      </c>
      <c r="AF262" s="105">
        <v>0</v>
      </c>
      <c r="AG262" s="106">
        <f t="shared" si="65"/>
        <v>0</v>
      </c>
      <c r="AH262" s="104"/>
      <c r="AI262" s="105"/>
      <c r="AJ262" s="105"/>
      <c r="AK262" s="105"/>
      <c r="AL262" s="105"/>
      <c r="AM262" s="105"/>
      <c r="AN262" s="106">
        <f t="shared" si="66"/>
        <v>0</v>
      </c>
      <c r="AO262" s="107">
        <f t="shared" si="67"/>
        <v>154</v>
      </c>
      <c r="AP262" s="108">
        <f t="shared" si="68"/>
        <v>0</v>
      </c>
      <c r="AQ262" s="97">
        <v>537</v>
      </c>
      <c r="AR262" s="109">
        <f t="shared" si="69"/>
        <v>0.28677839851024206</v>
      </c>
    </row>
    <row r="263" spans="1:44" hidden="1" x14ac:dyDescent="0.35">
      <c r="A263" s="31" t="s">
        <v>267</v>
      </c>
      <c r="B263" s="97" t="s">
        <v>2526</v>
      </c>
      <c r="C263" s="97" t="s">
        <v>2447</v>
      </c>
      <c r="D263" s="98">
        <f t="shared" si="57"/>
        <v>0</v>
      </c>
      <c r="E263" s="98">
        <f t="shared" si="58"/>
        <v>0</v>
      </c>
      <c r="F263" s="98">
        <f t="shared" si="59"/>
        <v>0</v>
      </c>
      <c r="G263" s="99">
        <f t="shared" si="56"/>
        <v>0</v>
      </c>
      <c r="H263" s="100">
        <v>0</v>
      </c>
      <c r="I263" s="101">
        <v>0</v>
      </c>
      <c r="J263" s="102">
        <f t="shared" si="60"/>
        <v>0</v>
      </c>
      <c r="K263" s="100">
        <v>0</v>
      </c>
      <c r="L263" s="111">
        <v>0</v>
      </c>
      <c r="M263" s="101">
        <f t="shared" si="61"/>
        <v>0</v>
      </c>
      <c r="N263" s="100">
        <v>0</v>
      </c>
      <c r="O263" s="100">
        <v>0</v>
      </c>
      <c r="P263" s="103">
        <f t="shared" si="62"/>
        <v>0</v>
      </c>
      <c r="Q263" s="105">
        <v>0</v>
      </c>
      <c r="R263" s="105">
        <v>0</v>
      </c>
      <c r="S263" s="105">
        <v>0</v>
      </c>
      <c r="T263" s="105">
        <v>0</v>
      </c>
      <c r="U263" s="105">
        <v>0</v>
      </c>
      <c r="V263" s="105">
        <v>0</v>
      </c>
      <c r="W263" s="106">
        <f t="shared" si="63"/>
        <v>0</v>
      </c>
      <c r="X263" s="105">
        <v>0</v>
      </c>
      <c r="Y263" s="105">
        <v>0</v>
      </c>
      <c r="Z263" s="105">
        <f t="shared" si="64"/>
        <v>0</v>
      </c>
      <c r="AA263" s="104">
        <v>0</v>
      </c>
      <c r="AB263" s="105">
        <v>0</v>
      </c>
      <c r="AC263" s="105">
        <v>0</v>
      </c>
      <c r="AD263" s="105">
        <v>0</v>
      </c>
      <c r="AE263" s="105">
        <v>0</v>
      </c>
      <c r="AF263" s="105">
        <v>0</v>
      </c>
      <c r="AG263" s="106">
        <f t="shared" si="65"/>
        <v>0</v>
      </c>
      <c r="AH263" s="104"/>
      <c r="AI263" s="105"/>
      <c r="AJ263" s="105"/>
      <c r="AK263" s="105"/>
      <c r="AL263" s="105"/>
      <c r="AM263" s="105"/>
      <c r="AN263" s="106">
        <f t="shared" si="66"/>
        <v>0</v>
      </c>
      <c r="AO263" s="107">
        <f t="shared" si="67"/>
        <v>0</v>
      </c>
      <c r="AP263" s="108">
        <f t="shared" si="68"/>
        <v>0</v>
      </c>
      <c r="AQ263" s="97">
        <v>37</v>
      </c>
      <c r="AR263" s="109">
        <f t="shared" si="69"/>
        <v>0</v>
      </c>
    </row>
    <row r="264" spans="1:44" hidden="1" x14ac:dyDescent="0.35">
      <c r="A264" s="31" t="s">
        <v>268</v>
      </c>
      <c r="B264" s="97" t="s">
        <v>2527</v>
      </c>
      <c r="C264" s="97" t="s">
        <v>2440</v>
      </c>
      <c r="D264" s="98">
        <f t="shared" si="57"/>
        <v>220</v>
      </c>
      <c r="E264" s="98">
        <f t="shared" si="58"/>
        <v>192</v>
      </c>
      <c r="F264" s="98">
        <f t="shared" si="59"/>
        <v>28</v>
      </c>
      <c r="G264" s="99">
        <f t="shared" si="56"/>
        <v>126</v>
      </c>
      <c r="H264" s="100">
        <v>0</v>
      </c>
      <c r="I264" s="101">
        <v>126</v>
      </c>
      <c r="J264" s="102">
        <f t="shared" si="60"/>
        <v>146</v>
      </c>
      <c r="K264" s="100">
        <v>18</v>
      </c>
      <c r="L264" s="111">
        <v>128</v>
      </c>
      <c r="M264" s="101">
        <f t="shared" si="61"/>
        <v>146</v>
      </c>
      <c r="N264" s="100">
        <v>0</v>
      </c>
      <c r="O264" s="100">
        <v>0</v>
      </c>
      <c r="P264" s="103">
        <f t="shared" si="62"/>
        <v>0</v>
      </c>
      <c r="Q264" s="104">
        <v>48</v>
      </c>
      <c r="R264" s="105">
        <v>0</v>
      </c>
      <c r="S264" s="105">
        <v>28</v>
      </c>
      <c r="T264" s="105">
        <v>0</v>
      </c>
      <c r="U264" s="105">
        <v>18</v>
      </c>
      <c r="V264" s="105">
        <v>0</v>
      </c>
      <c r="W264" s="106">
        <f t="shared" si="63"/>
        <v>94</v>
      </c>
      <c r="X264" s="105">
        <v>0</v>
      </c>
      <c r="Y264" s="105">
        <v>0</v>
      </c>
      <c r="Z264" s="105">
        <f t="shared" si="64"/>
        <v>0</v>
      </c>
      <c r="AA264" s="104">
        <v>0</v>
      </c>
      <c r="AB264" s="105">
        <v>0</v>
      </c>
      <c r="AC264" s="105">
        <v>0</v>
      </c>
      <c r="AD264" s="105">
        <v>0</v>
      </c>
      <c r="AE264" s="105">
        <v>0</v>
      </c>
      <c r="AF264" s="105">
        <v>0</v>
      </c>
      <c r="AG264" s="106">
        <f t="shared" si="65"/>
        <v>0</v>
      </c>
      <c r="AH264" s="104"/>
      <c r="AI264" s="105"/>
      <c r="AJ264" s="105"/>
      <c r="AK264" s="105"/>
      <c r="AL264" s="105"/>
      <c r="AM264" s="105"/>
      <c r="AN264" s="106">
        <f t="shared" si="66"/>
        <v>0</v>
      </c>
      <c r="AO264" s="107">
        <f t="shared" si="67"/>
        <v>0</v>
      </c>
      <c r="AP264" s="108">
        <f t="shared" si="68"/>
        <v>144</v>
      </c>
      <c r="AQ264" s="97">
        <v>250</v>
      </c>
      <c r="AR264" s="109">
        <f t="shared" si="69"/>
        <v>0.57599999999999996</v>
      </c>
    </row>
    <row r="265" spans="1:44" hidden="1" x14ac:dyDescent="0.35">
      <c r="A265" s="31" t="s">
        <v>269</v>
      </c>
      <c r="B265" s="97" t="s">
        <v>2528</v>
      </c>
      <c r="C265" s="97" t="s">
        <v>2440</v>
      </c>
      <c r="D265" s="98">
        <f t="shared" si="57"/>
        <v>69</v>
      </c>
      <c r="E265" s="98">
        <f t="shared" si="58"/>
        <v>69</v>
      </c>
      <c r="F265" s="98">
        <f t="shared" si="59"/>
        <v>0</v>
      </c>
      <c r="G265" s="99">
        <f t="shared" si="56"/>
        <v>34</v>
      </c>
      <c r="H265" s="100">
        <v>0</v>
      </c>
      <c r="I265" s="101">
        <v>34</v>
      </c>
      <c r="J265" s="102">
        <f t="shared" si="60"/>
        <v>0</v>
      </c>
      <c r="K265" s="100">
        <v>0</v>
      </c>
      <c r="L265" s="111">
        <v>0</v>
      </c>
      <c r="M265" s="101">
        <f t="shared" si="61"/>
        <v>0</v>
      </c>
      <c r="N265" s="100">
        <v>0</v>
      </c>
      <c r="O265" s="100">
        <v>0</v>
      </c>
      <c r="P265" s="103">
        <f t="shared" si="62"/>
        <v>0</v>
      </c>
      <c r="Q265" s="105">
        <v>0</v>
      </c>
      <c r="R265" s="105">
        <v>0</v>
      </c>
      <c r="S265" s="105">
        <v>0</v>
      </c>
      <c r="T265" s="105">
        <v>0</v>
      </c>
      <c r="U265" s="105">
        <v>0</v>
      </c>
      <c r="V265" s="105">
        <v>0</v>
      </c>
      <c r="W265" s="106">
        <f t="shared" si="63"/>
        <v>0</v>
      </c>
      <c r="X265" s="110">
        <v>18</v>
      </c>
      <c r="Y265" s="105">
        <v>0</v>
      </c>
      <c r="Z265" s="105">
        <f t="shared" si="64"/>
        <v>18</v>
      </c>
      <c r="AA265" s="104">
        <v>0</v>
      </c>
      <c r="AB265" s="105">
        <v>0</v>
      </c>
      <c r="AC265" s="105">
        <v>0</v>
      </c>
      <c r="AD265" s="105">
        <v>17</v>
      </c>
      <c r="AE265" s="105">
        <v>0</v>
      </c>
      <c r="AF265" s="105">
        <v>0</v>
      </c>
      <c r="AG265" s="106">
        <f t="shared" si="65"/>
        <v>17</v>
      </c>
      <c r="AH265" s="104"/>
      <c r="AI265" s="105"/>
      <c r="AJ265" s="105"/>
      <c r="AK265" s="105"/>
      <c r="AL265" s="105"/>
      <c r="AM265" s="105"/>
      <c r="AN265" s="106">
        <f t="shared" si="66"/>
        <v>0</v>
      </c>
      <c r="AO265" s="107">
        <f t="shared" si="67"/>
        <v>0</v>
      </c>
      <c r="AP265" s="108">
        <f t="shared" si="68"/>
        <v>51</v>
      </c>
      <c r="AQ265" s="97">
        <v>53</v>
      </c>
      <c r="AR265" s="109">
        <f t="shared" si="69"/>
        <v>0.96226415094339623</v>
      </c>
    </row>
    <row r="266" spans="1:44" hidden="1" x14ac:dyDescent="0.35">
      <c r="A266" s="31" t="s">
        <v>270</v>
      </c>
      <c r="B266" s="97" t="s">
        <v>2529</v>
      </c>
      <c r="C266" s="97" t="s">
        <v>2440</v>
      </c>
      <c r="D266" s="98">
        <f t="shared" si="57"/>
        <v>54</v>
      </c>
      <c r="E266" s="98">
        <f t="shared" si="58"/>
        <v>54</v>
      </c>
      <c r="F266" s="98">
        <f t="shared" si="59"/>
        <v>0</v>
      </c>
      <c r="G266" s="99">
        <f t="shared" si="56"/>
        <v>36</v>
      </c>
      <c r="H266" s="100">
        <v>0</v>
      </c>
      <c r="I266" s="101">
        <v>36</v>
      </c>
      <c r="J266" s="102">
        <f t="shared" si="60"/>
        <v>36</v>
      </c>
      <c r="K266" s="100">
        <v>0</v>
      </c>
      <c r="L266" s="111">
        <v>0</v>
      </c>
      <c r="M266" s="101">
        <f t="shared" si="61"/>
        <v>0</v>
      </c>
      <c r="N266" s="100">
        <v>0</v>
      </c>
      <c r="O266" s="100">
        <v>0</v>
      </c>
      <c r="P266" s="103">
        <f t="shared" si="62"/>
        <v>0</v>
      </c>
      <c r="Q266" s="105">
        <v>0</v>
      </c>
      <c r="R266" s="105">
        <v>0</v>
      </c>
      <c r="S266" s="105">
        <v>0</v>
      </c>
      <c r="T266" s="105">
        <v>18</v>
      </c>
      <c r="U266" s="105">
        <v>36</v>
      </c>
      <c r="V266" s="105">
        <v>0</v>
      </c>
      <c r="W266" s="106">
        <f t="shared" si="63"/>
        <v>54</v>
      </c>
      <c r="X266" s="105">
        <v>0</v>
      </c>
      <c r="Y266" s="105">
        <v>0</v>
      </c>
      <c r="Z266" s="105">
        <f t="shared" si="64"/>
        <v>0</v>
      </c>
      <c r="AA266" s="104">
        <v>0</v>
      </c>
      <c r="AB266" s="105">
        <v>0</v>
      </c>
      <c r="AC266" s="105">
        <v>0</v>
      </c>
      <c r="AD266" s="105">
        <v>0</v>
      </c>
      <c r="AE266" s="105">
        <v>0</v>
      </c>
      <c r="AF266" s="105">
        <v>0</v>
      </c>
      <c r="AG266" s="106">
        <f t="shared" si="65"/>
        <v>0</v>
      </c>
      <c r="AH266" s="104"/>
      <c r="AI266" s="105"/>
      <c r="AJ266" s="105"/>
      <c r="AK266" s="105"/>
      <c r="AL266" s="105"/>
      <c r="AM266" s="105"/>
      <c r="AN266" s="106">
        <f t="shared" si="66"/>
        <v>0</v>
      </c>
      <c r="AO266" s="107">
        <f t="shared" si="67"/>
        <v>0</v>
      </c>
      <c r="AP266" s="108">
        <f t="shared" si="68"/>
        <v>54</v>
      </c>
      <c r="AQ266" s="97">
        <v>67</v>
      </c>
      <c r="AR266" s="109">
        <f t="shared" si="69"/>
        <v>0.80597014925373134</v>
      </c>
    </row>
    <row r="267" spans="1:44" hidden="1" x14ac:dyDescent="0.35">
      <c r="A267" s="31" t="s">
        <v>271</v>
      </c>
      <c r="B267" s="97" t="s">
        <v>2530</v>
      </c>
      <c r="C267" s="97" t="s">
        <v>2440</v>
      </c>
      <c r="D267" s="98">
        <f t="shared" si="57"/>
        <v>35</v>
      </c>
      <c r="E267" s="98">
        <f t="shared" si="58"/>
        <v>35</v>
      </c>
      <c r="F267" s="98">
        <f t="shared" si="59"/>
        <v>0</v>
      </c>
      <c r="G267" s="99">
        <f t="shared" si="56"/>
        <v>35</v>
      </c>
      <c r="H267" s="100">
        <v>0</v>
      </c>
      <c r="I267" s="101">
        <v>35</v>
      </c>
      <c r="J267" s="102">
        <f t="shared" si="60"/>
        <v>35</v>
      </c>
      <c r="K267" s="100">
        <v>0</v>
      </c>
      <c r="L267" s="111">
        <v>35</v>
      </c>
      <c r="M267" s="101">
        <f t="shared" si="61"/>
        <v>35</v>
      </c>
      <c r="N267" s="100">
        <v>0</v>
      </c>
      <c r="O267" s="100">
        <v>0</v>
      </c>
      <c r="P267" s="103">
        <f t="shared" si="62"/>
        <v>0</v>
      </c>
      <c r="Q267" s="105">
        <v>0</v>
      </c>
      <c r="R267" s="105">
        <v>0</v>
      </c>
      <c r="S267" s="105">
        <v>0</v>
      </c>
      <c r="T267" s="105">
        <v>0</v>
      </c>
      <c r="U267" s="105">
        <v>0</v>
      </c>
      <c r="V267" s="105">
        <v>0</v>
      </c>
      <c r="W267" s="106">
        <f t="shared" si="63"/>
        <v>0</v>
      </c>
      <c r="X267" s="105">
        <v>0</v>
      </c>
      <c r="Y267" s="105">
        <v>0</v>
      </c>
      <c r="Z267" s="105">
        <f t="shared" si="64"/>
        <v>0</v>
      </c>
      <c r="AA267" s="104">
        <v>0</v>
      </c>
      <c r="AB267" s="105">
        <v>0</v>
      </c>
      <c r="AC267" s="105">
        <v>0</v>
      </c>
      <c r="AD267" s="105">
        <v>0</v>
      </c>
      <c r="AE267" s="105">
        <v>0</v>
      </c>
      <c r="AF267" s="105">
        <v>0</v>
      </c>
      <c r="AG267" s="106">
        <f t="shared" si="65"/>
        <v>0</v>
      </c>
      <c r="AH267" s="104"/>
      <c r="AI267" s="105"/>
      <c r="AJ267" s="105"/>
      <c r="AK267" s="105"/>
      <c r="AL267" s="105"/>
      <c r="AM267" s="105"/>
      <c r="AN267" s="106">
        <f t="shared" si="66"/>
        <v>0</v>
      </c>
      <c r="AO267" s="107">
        <f t="shared" si="67"/>
        <v>0</v>
      </c>
      <c r="AP267" s="108">
        <f t="shared" si="68"/>
        <v>35</v>
      </c>
      <c r="AQ267" s="97">
        <v>40</v>
      </c>
      <c r="AR267" s="109">
        <f t="shared" si="69"/>
        <v>0.875</v>
      </c>
    </row>
    <row r="268" spans="1:44" hidden="1" x14ac:dyDescent="0.35">
      <c r="A268" s="31" t="s">
        <v>272</v>
      </c>
      <c r="B268" s="97" t="s">
        <v>2531</v>
      </c>
      <c r="C268" s="97" t="s">
        <v>2440</v>
      </c>
      <c r="D268" s="98">
        <f t="shared" si="57"/>
        <v>31</v>
      </c>
      <c r="E268" s="98">
        <f t="shared" si="58"/>
        <v>31</v>
      </c>
      <c r="F268" s="98">
        <f t="shared" si="59"/>
        <v>0</v>
      </c>
      <c r="G268" s="99">
        <f t="shared" si="56"/>
        <v>31</v>
      </c>
      <c r="H268" s="100">
        <v>0</v>
      </c>
      <c r="I268" s="101">
        <v>31</v>
      </c>
      <c r="J268" s="102">
        <f t="shared" si="60"/>
        <v>0</v>
      </c>
      <c r="K268" s="100">
        <v>0</v>
      </c>
      <c r="L268" s="111">
        <v>0</v>
      </c>
      <c r="M268" s="101">
        <f t="shared" si="61"/>
        <v>0</v>
      </c>
      <c r="N268" s="100">
        <v>0</v>
      </c>
      <c r="O268" s="100">
        <v>0</v>
      </c>
      <c r="P268" s="103">
        <f t="shared" si="62"/>
        <v>0</v>
      </c>
      <c r="Q268" s="105">
        <v>0</v>
      </c>
      <c r="R268" s="105">
        <v>0</v>
      </c>
      <c r="S268" s="105">
        <v>0</v>
      </c>
      <c r="T268" s="105">
        <v>0</v>
      </c>
      <c r="U268" s="105">
        <v>0</v>
      </c>
      <c r="V268" s="105">
        <v>0</v>
      </c>
      <c r="W268" s="106">
        <f t="shared" si="63"/>
        <v>0</v>
      </c>
      <c r="X268" s="105">
        <v>0</v>
      </c>
      <c r="Y268" s="105">
        <v>0</v>
      </c>
      <c r="Z268" s="105">
        <f t="shared" si="64"/>
        <v>0</v>
      </c>
      <c r="AA268" s="104">
        <v>0</v>
      </c>
      <c r="AB268" s="105">
        <v>0</v>
      </c>
      <c r="AC268" s="105">
        <v>0</v>
      </c>
      <c r="AD268" s="105">
        <v>0</v>
      </c>
      <c r="AE268" s="105">
        <v>0</v>
      </c>
      <c r="AF268" s="105">
        <v>0</v>
      </c>
      <c r="AG268" s="106">
        <f t="shared" si="65"/>
        <v>0</v>
      </c>
      <c r="AH268" s="104"/>
      <c r="AI268" s="105"/>
      <c r="AJ268" s="105"/>
      <c r="AK268" s="105"/>
      <c r="AL268" s="105"/>
      <c r="AM268" s="105"/>
      <c r="AN268" s="106">
        <f t="shared" si="66"/>
        <v>0</v>
      </c>
      <c r="AO268" s="107">
        <f t="shared" si="67"/>
        <v>0</v>
      </c>
      <c r="AP268" s="108">
        <f t="shared" si="68"/>
        <v>31</v>
      </c>
      <c r="AQ268" s="97">
        <v>38</v>
      </c>
      <c r="AR268" s="109">
        <f t="shared" si="69"/>
        <v>0.81578947368421051</v>
      </c>
    </row>
    <row r="269" spans="1:44" hidden="1" x14ac:dyDescent="0.35">
      <c r="A269" s="31" t="s">
        <v>273</v>
      </c>
      <c r="B269" s="97" t="s">
        <v>2532</v>
      </c>
      <c r="C269" s="97" t="s">
        <v>2533</v>
      </c>
      <c r="D269" s="98">
        <f t="shared" si="57"/>
        <v>56</v>
      </c>
      <c r="E269" s="98">
        <f t="shared" si="58"/>
        <v>56</v>
      </c>
      <c r="F269" s="98">
        <f t="shared" si="59"/>
        <v>0</v>
      </c>
      <c r="G269" s="99">
        <f t="shared" si="56"/>
        <v>36</v>
      </c>
      <c r="H269" s="100">
        <v>0</v>
      </c>
      <c r="I269" s="101">
        <v>36</v>
      </c>
      <c r="J269" s="102">
        <f t="shared" si="60"/>
        <v>0</v>
      </c>
      <c r="K269" s="100">
        <v>20</v>
      </c>
      <c r="L269" s="111">
        <v>0</v>
      </c>
      <c r="M269" s="101">
        <f t="shared" si="61"/>
        <v>20</v>
      </c>
      <c r="N269" s="100">
        <v>0</v>
      </c>
      <c r="O269" s="100">
        <v>0</v>
      </c>
      <c r="P269" s="103">
        <f t="shared" si="62"/>
        <v>0</v>
      </c>
      <c r="Q269" s="105">
        <v>0</v>
      </c>
      <c r="R269" s="105">
        <v>0</v>
      </c>
      <c r="S269" s="105">
        <v>0</v>
      </c>
      <c r="T269" s="105">
        <v>0</v>
      </c>
      <c r="U269" s="105">
        <v>0</v>
      </c>
      <c r="V269" s="105">
        <v>0</v>
      </c>
      <c r="W269" s="106">
        <f t="shared" si="63"/>
        <v>0</v>
      </c>
      <c r="X269" s="105">
        <v>0</v>
      </c>
      <c r="Y269" s="105">
        <v>0</v>
      </c>
      <c r="Z269" s="105">
        <f t="shared" si="64"/>
        <v>0</v>
      </c>
      <c r="AA269" s="104">
        <v>0</v>
      </c>
      <c r="AB269" s="105">
        <v>0</v>
      </c>
      <c r="AC269" s="105">
        <v>0</v>
      </c>
      <c r="AD269" s="105">
        <v>0</v>
      </c>
      <c r="AE269" s="105">
        <v>0</v>
      </c>
      <c r="AF269" s="105">
        <v>0</v>
      </c>
      <c r="AG269" s="106">
        <f t="shared" si="65"/>
        <v>0</v>
      </c>
      <c r="AH269" s="104"/>
      <c r="AI269" s="105"/>
      <c r="AJ269" s="105"/>
      <c r="AK269" s="105"/>
      <c r="AL269" s="105"/>
      <c r="AM269" s="105"/>
      <c r="AN269" s="106">
        <f t="shared" si="66"/>
        <v>0</v>
      </c>
      <c r="AO269" s="107">
        <f t="shared" si="67"/>
        <v>0</v>
      </c>
      <c r="AP269" s="108">
        <f t="shared" si="68"/>
        <v>56</v>
      </c>
      <c r="AQ269" s="97">
        <v>224</v>
      </c>
      <c r="AR269" s="109">
        <f t="shared" si="69"/>
        <v>0.25</v>
      </c>
    </row>
    <row r="270" spans="1:44" hidden="1" x14ac:dyDescent="0.35">
      <c r="A270" s="31" t="s">
        <v>274</v>
      </c>
      <c r="B270" s="97" t="s">
        <v>2534</v>
      </c>
      <c r="C270" s="97" t="s">
        <v>2533</v>
      </c>
      <c r="D270" s="98">
        <f t="shared" si="57"/>
        <v>320</v>
      </c>
      <c r="E270" s="98">
        <f t="shared" si="58"/>
        <v>0</v>
      </c>
      <c r="F270" s="98">
        <f t="shared" si="59"/>
        <v>320</v>
      </c>
      <c r="G270" s="99">
        <f t="shared" si="56"/>
        <v>320</v>
      </c>
      <c r="H270" s="100">
        <v>320</v>
      </c>
      <c r="I270" s="101">
        <v>0</v>
      </c>
      <c r="J270" s="102">
        <f t="shared" si="60"/>
        <v>0</v>
      </c>
      <c r="K270" s="100">
        <v>0</v>
      </c>
      <c r="L270" s="111">
        <v>0</v>
      </c>
      <c r="M270" s="101">
        <f t="shared" si="61"/>
        <v>0</v>
      </c>
      <c r="N270" s="100">
        <v>0</v>
      </c>
      <c r="O270" s="100">
        <v>0</v>
      </c>
      <c r="P270" s="103">
        <f t="shared" si="62"/>
        <v>0</v>
      </c>
      <c r="Q270" s="105">
        <v>0</v>
      </c>
      <c r="R270" s="105">
        <v>0</v>
      </c>
      <c r="S270" s="105">
        <v>0</v>
      </c>
      <c r="T270" s="105">
        <v>0</v>
      </c>
      <c r="U270" s="105">
        <v>0</v>
      </c>
      <c r="V270" s="105">
        <v>0</v>
      </c>
      <c r="W270" s="106">
        <f t="shared" si="63"/>
        <v>0</v>
      </c>
      <c r="X270" s="105">
        <v>0</v>
      </c>
      <c r="Y270" s="105">
        <v>0</v>
      </c>
      <c r="Z270" s="105">
        <f t="shared" si="64"/>
        <v>0</v>
      </c>
      <c r="AA270" s="104">
        <v>0</v>
      </c>
      <c r="AB270" s="105">
        <v>0</v>
      </c>
      <c r="AC270" s="105">
        <v>0</v>
      </c>
      <c r="AD270" s="105">
        <v>0</v>
      </c>
      <c r="AE270" s="105">
        <v>0</v>
      </c>
      <c r="AF270" s="105">
        <v>0</v>
      </c>
      <c r="AG270" s="106">
        <f t="shared" si="65"/>
        <v>0</v>
      </c>
      <c r="AH270" s="104"/>
      <c r="AI270" s="105"/>
      <c r="AJ270" s="105"/>
      <c r="AK270" s="105"/>
      <c r="AL270" s="105"/>
      <c r="AM270" s="105"/>
      <c r="AN270" s="106">
        <f t="shared" si="66"/>
        <v>0</v>
      </c>
      <c r="AO270" s="107">
        <f t="shared" si="67"/>
        <v>320</v>
      </c>
      <c r="AP270" s="108">
        <f t="shared" si="68"/>
        <v>0</v>
      </c>
      <c r="AQ270" s="97">
        <v>563</v>
      </c>
      <c r="AR270" s="109">
        <f t="shared" si="69"/>
        <v>0.56838365896980458</v>
      </c>
    </row>
    <row r="271" spans="1:44" hidden="1" x14ac:dyDescent="0.35">
      <c r="A271" s="31" t="s">
        <v>275</v>
      </c>
      <c r="B271" s="97" t="s">
        <v>2535</v>
      </c>
      <c r="C271" s="97" t="s">
        <v>2533</v>
      </c>
      <c r="D271" s="98">
        <f t="shared" si="57"/>
        <v>324</v>
      </c>
      <c r="E271" s="98">
        <f t="shared" si="58"/>
        <v>324</v>
      </c>
      <c r="F271" s="98">
        <f t="shared" si="59"/>
        <v>0</v>
      </c>
      <c r="G271" s="99">
        <f t="shared" si="56"/>
        <v>0</v>
      </c>
      <c r="H271" s="100">
        <v>0</v>
      </c>
      <c r="I271" s="101">
        <v>0</v>
      </c>
      <c r="J271" s="102">
        <f t="shared" si="60"/>
        <v>0</v>
      </c>
      <c r="K271" s="100">
        <v>0</v>
      </c>
      <c r="L271" s="111">
        <v>0</v>
      </c>
      <c r="M271" s="101">
        <f t="shared" si="61"/>
        <v>0</v>
      </c>
      <c r="N271" s="104">
        <v>324</v>
      </c>
      <c r="O271" s="112">
        <v>0</v>
      </c>
      <c r="P271" s="103">
        <f t="shared" si="62"/>
        <v>324</v>
      </c>
      <c r="Q271" s="105">
        <v>0</v>
      </c>
      <c r="R271" s="105">
        <v>0</v>
      </c>
      <c r="S271" s="105">
        <v>0</v>
      </c>
      <c r="T271" s="105">
        <v>0</v>
      </c>
      <c r="U271" s="105">
        <v>0</v>
      </c>
      <c r="V271" s="105">
        <v>0</v>
      </c>
      <c r="W271" s="106">
        <f t="shared" si="63"/>
        <v>0</v>
      </c>
      <c r="X271" s="105">
        <v>0</v>
      </c>
      <c r="Y271" s="105">
        <v>0</v>
      </c>
      <c r="Z271" s="105">
        <f t="shared" si="64"/>
        <v>0</v>
      </c>
      <c r="AA271" s="104">
        <v>0</v>
      </c>
      <c r="AB271" s="105">
        <v>0</v>
      </c>
      <c r="AC271" s="105">
        <v>0</v>
      </c>
      <c r="AD271" s="105">
        <v>0</v>
      </c>
      <c r="AE271" s="105">
        <v>0</v>
      </c>
      <c r="AF271" s="105">
        <v>0</v>
      </c>
      <c r="AG271" s="106">
        <f t="shared" si="65"/>
        <v>0</v>
      </c>
      <c r="AH271" s="104"/>
      <c r="AI271" s="105"/>
      <c r="AJ271" s="105"/>
      <c r="AK271" s="105"/>
      <c r="AL271" s="105"/>
      <c r="AM271" s="105"/>
      <c r="AN271" s="106">
        <f t="shared" si="66"/>
        <v>0</v>
      </c>
      <c r="AO271" s="107">
        <f t="shared" si="67"/>
        <v>0</v>
      </c>
      <c r="AP271" s="108">
        <f t="shared" si="68"/>
        <v>324</v>
      </c>
      <c r="AQ271" s="97">
        <v>424</v>
      </c>
      <c r="AR271" s="109">
        <f t="shared" si="69"/>
        <v>0.76415094339622647</v>
      </c>
    </row>
    <row r="272" spans="1:44" hidden="1" x14ac:dyDescent="0.35">
      <c r="A272" s="31" t="s">
        <v>276</v>
      </c>
      <c r="B272" s="97" t="s">
        <v>2536</v>
      </c>
      <c r="C272" s="97" t="s">
        <v>2533</v>
      </c>
      <c r="D272" s="98">
        <f t="shared" si="57"/>
        <v>0</v>
      </c>
      <c r="E272" s="98">
        <f t="shared" si="58"/>
        <v>0</v>
      </c>
      <c r="F272" s="98">
        <f t="shared" si="59"/>
        <v>0</v>
      </c>
      <c r="G272" s="99">
        <f t="shared" si="56"/>
        <v>0</v>
      </c>
      <c r="H272" s="100">
        <v>0</v>
      </c>
      <c r="I272" s="101">
        <v>0</v>
      </c>
      <c r="J272" s="102">
        <f t="shared" si="60"/>
        <v>0</v>
      </c>
      <c r="K272" s="100">
        <v>0</v>
      </c>
      <c r="L272" s="111">
        <v>0</v>
      </c>
      <c r="M272" s="101">
        <f t="shared" si="61"/>
        <v>0</v>
      </c>
      <c r="N272" s="100">
        <v>0</v>
      </c>
      <c r="O272" s="100">
        <v>0</v>
      </c>
      <c r="P272" s="103">
        <f t="shared" si="62"/>
        <v>0</v>
      </c>
      <c r="Q272" s="105">
        <v>0</v>
      </c>
      <c r="R272" s="105">
        <v>0</v>
      </c>
      <c r="S272" s="105">
        <v>0</v>
      </c>
      <c r="T272" s="105">
        <v>0</v>
      </c>
      <c r="U272" s="105">
        <v>0</v>
      </c>
      <c r="V272" s="105">
        <v>0</v>
      </c>
      <c r="W272" s="106">
        <f t="shared" si="63"/>
        <v>0</v>
      </c>
      <c r="X272" s="105">
        <v>0</v>
      </c>
      <c r="Y272" s="105">
        <v>0</v>
      </c>
      <c r="Z272" s="105">
        <f t="shared" si="64"/>
        <v>0</v>
      </c>
      <c r="AA272" s="104">
        <v>0</v>
      </c>
      <c r="AB272" s="105">
        <v>0</v>
      </c>
      <c r="AC272" s="105">
        <v>0</v>
      </c>
      <c r="AD272" s="105">
        <v>0</v>
      </c>
      <c r="AE272" s="105">
        <v>0</v>
      </c>
      <c r="AF272" s="105">
        <v>0</v>
      </c>
      <c r="AG272" s="106">
        <f t="shared" si="65"/>
        <v>0</v>
      </c>
      <c r="AH272" s="104"/>
      <c r="AI272" s="105"/>
      <c r="AJ272" s="105"/>
      <c r="AK272" s="105"/>
      <c r="AL272" s="105"/>
      <c r="AM272" s="105"/>
      <c r="AN272" s="106">
        <f t="shared" si="66"/>
        <v>0</v>
      </c>
      <c r="AO272" s="107">
        <f t="shared" si="67"/>
        <v>0</v>
      </c>
      <c r="AP272" s="108">
        <f t="shared" si="68"/>
        <v>0</v>
      </c>
      <c r="AQ272" s="97">
        <v>435</v>
      </c>
      <c r="AR272" s="109">
        <f t="shared" si="69"/>
        <v>0</v>
      </c>
    </row>
    <row r="273" spans="1:44" hidden="1" x14ac:dyDescent="0.35">
      <c r="A273" s="31" t="s">
        <v>277</v>
      </c>
      <c r="B273" s="97" t="s">
        <v>2537</v>
      </c>
      <c r="C273" s="97" t="s">
        <v>2533</v>
      </c>
      <c r="D273" s="98">
        <f t="shared" si="57"/>
        <v>66</v>
      </c>
      <c r="E273" s="98">
        <f t="shared" si="58"/>
        <v>0</v>
      </c>
      <c r="F273" s="98">
        <f t="shared" si="59"/>
        <v>66</v>
      </c>
      <c r="G273" s="99">
        <f t="shared" si="56"/>
        <v>66</v>
      </c>
      <c r="H273" s="100">
        <v>66</v>
      </c>
      <c r="I273" s="101">
        <v>0</v>
      </c>
      <c r="J273" s="102">
        <f t="shared" si="60"/>
        <v>0</v>
      </c>
      <c r="K273" s="100">
        <v>0</v>
      </c>
      <c r="L273" s="111">
        <v>0</v>
      </c>
      <c r="M273" s="101">
        <f t="shared" si="61"/>
        <v>0</v>
      </c>
      <c r="N273" s="100">
        <v>0</v>
      </c>
      <c r="O273" s="100">
        <v>0</v>
      </c>
      <c r="P273" s="103">
        <f t="shared" si="62"/>
        <v>0</v>
      </c>
      <c r="Q273" s="105">
        <v>0</v>
      </c>
      <c r="R273" s="105">
        <v>0</v>
      </c>
      <c r="S273" s="105">
        <v>0</v>
      </c>
      <c r="T273" s="105">
        <v>0</v>
      </c>
      <c r="U273" s="105">
        <v>0</v>
      </c>
      <c r="V273" s="105">
        <v>0</v>
      </c>
      <c r="W273" s="106">
        <f t="shared" si="63"/>
        <v>0</v>
      </c>
      <c r="X273" s="105">
        <v>0</v>
      </c>
      <c r="Y273" s="105">
        <v>0</v>
      </c>
      <c r="Z273" s="105">
        <f t="shared" si="64"/>
        <v>0</v>
      </c>
      <c r="AA273" s="104">
        <v>0</v>
      </c>
      <c r="AB273" s="105">
        <v>0</v>
      </c>
      <c r="AC273" s="105">
        <v>0</v>
      </c>
      <c r="AD273" s="105">
        <v>0</v>
      </c>
      <c r="AE273" s="105">
        <v>0</v>
      </c>
      <c r="AF273" s="105">
        <v>0</v>
      </c>
      <c r="AG273" s="106">
        <f t="shared" si="65"/>
        <v>0</v>
      </c>
      <c r="AH273" s="104"/>
      <c r="AI273" s="105"/>
      <c r="AJ273" s="105"/>
      <c r="AK273" s="105"/>
      <c r="AL273" s="105"/>
      <c r="AM273" s="105"/>
      <c r="AN273" s="106">
        <f t="shared" si="66"/>
        <v>0</v>
      </c>
      <c r="AO273" s="107">
        <f t="shared" si="67"/>
        <v>66</v>
      </c>
      <c r="AP273" s="108">
        <f t="shared" si="68"/>
        <v>0</v>
      </c>
      <c r="AQ273" s="97">
        <v>204</v>
      </c>
      <c r="AR273" s="109">
        <f t="shared" si="69"/>
        <v>0.3235294117647059</v>
      </c>
    </row>
    <row r="274" spans="1:44" hidden="1" x14ac:dyDescent="0.35">
      <c r="A274" s="31" t="s">
        <v>278</v>
      </c>
      <c r="B274" s="97" t="s">
        <v>2538</v>
      </c>
      <c r="C274" s="97" t="s">
        <v>2533</v>
      </c>
      <c r="D274" s="98">
        <f t="shared" si="57"/>
        <v>135</v>
      </c>
      <c r="E274" s="98">
        <f t="shared" si="58"/>
        <v>0</v>
      </c>
      <c r="F274" s="98">
        <f t="shared" si="59"/>
        <v>135</v>
      </c>
      <c r="G274" s="99">
        <f t="shared" si="56"/>
        <v>135</v>
      </c>
      <c r="H274" s="100">
        <v>135</v>
      </c>
      <c r="I274" s="101">
        <v>0</v>
      </c>
      <c r="J274" s="102">
        <f t="shared" si="60"/>
        <v>0</v>
      </c>
      <c r="K274" s="100">
        <v>0</v>
      </c>
      <c r="L274" s="111">
        <v>0</v>
      </c>
      <c r="M274" s="101">
        <f t="shared" si="61"/>
        <v>0</v>
      </c>
      <c r="N274" s="100">
        <v>0</v>
      </c>
      <c r="O274" s="100">
        <v>0</v>
      </c>
      <c r="P274" s="103">
        <f t="shared" si="62"/>
        <v>0</v>
      </c>
      <c r="Q274" s="105">
        <v>0</v>
      </c>
      <c r="R274" s="105">
        <v>0</v>
      </c>
      <c r="S274" s="105">
        <v>0</v>
      </c>
      <c r="T274" s="105">
        <v>0</v>
      </c>
      <c r="U274" s="105">
        <v>0</v>
      </c>
      <c r="V274" s="105">
        <v>0</v>
      </c>
      <c r="W274" s="106">
        <f t="shared" si="63"/>
        <v>0</v>
      </c>
      <c r="X274" s="105">
        <v>0</v>
      </c>
      <c r="Y274" s="105">
        <v>0</v>
      </c>
      <c r="Z274" s="105">
        <f t="shared" si="64"/>
        <v>0</v>
      </c>
      <c r="AA274" s="104">
        <v>0</v>
      </c>
      <c r="AB274" s="105">
        <v>0</v>
      </c>
      <c r="AC274" s="105">
        <v>0</v>
      </c>
      <c r="AD274" s="105">
        <v>0</v>
      </c>
      <c r="AE274" s="105">
        <v>0</v>
      </c>
      <c r="AF274" s="105">
        <v>0</v>
      </c>
      <c r="AG274" s="106">
        <f t="shared" si="65"/>
        <v>0</v>
      </c>
      <c r="AH274" s="104"/>
      <c r="AI274" s="105"/>
      <c r="AJ274" s="105"/>
      <c r="AK274" s="105"/>
      <c r="AL274" s="105"/>
      <c r="AM274" s="105"/>
      <c r="AN274" s="106">
        <f t="shared" si="66"/>
        <v>0</v>
      </c>
      <c r="AO274" s="107">
        <f t="shared" si="67"/>
        <v>135</v>
      </c>
      <c r="AP274" s="108">
        <f t="shared" si="68"/>
        <v>0</v>
      </c>
      <c r="AQ274" s="97">
        <v>411</v>
      </c>
      <c r="AR274" s="109">
        <f t="shared" si="69"/>
        <v>0.32846715328467152</v>
      </c>
    </row>
    <row r="275" spans="1:44" hidden="1" x14ac:dyDescent="0.35">
      <c r="A275" s="31" t="s">
        <v>279</v>
      </c>
      <c r="B275" s="97" t="s">
        <v>2539</v>
      </c>
      <c r="C275" s="97" t="s">
        <v>2533</v>
      </c>
      <c r="D275" s="98">
        <f t="shared" si="57"/>
        <v>0</v>
      </c>
      <c r="E275" s="98">
        <f t="shared" si="58"/>
        <v>0</v>
      </c>
      <c r="F275" s="98">
        <f t="shared" si="59"/>
        <v>0</v>
      </c>
      <c r="G275" s="99">
        <f t="shared" si="56"/>
        <v>0</v>
      </c>
      <c r="H275" s="100">
        <v>0</v>
      </c>
      <c r="I275" s="101">
        <v>0</v>
      </c>
      <c r="J275" s="102">
        <f t="shared" si="60"/>
        <v>0</v>
      </c>
      <c r="K275" s="100">
        <v>0</v>
      </c>
      <c r="L275" s="111">
        <v>0</v>
      </c>
      <c r="M275" s="101">
        <f t="shared" si="61"/>
        <v>0</v>
      </c>
      <c r="N275" s="100">
        <v>0</v>
      </c>
      <c r="O275" s="100">
        <v>0</v>
      </c>
      <c r="P275" s="103">
        <f t="shared" si="62"/>
        <v>0</v>
      </c>
      <c r="Q275" s="105">
        <v>0</v>
      </c>
      <c r="R275" s="105">
        <v>0</v>
      </c>
      <c r="S275" s="105">
        <v>0</v>
      </c>
      <c r="T275" s="105">
        <v>0</v>
      </c>
      <c r="U275" s="105">
        <v>0</v>
      </c>
      <c r="V275" s="105">
        <v>0</v>
      </c>
      <c r="W275" s="106">
        <f t="shared" si="63"/>
        <v>0</v>
      </c>
      <c r="X275" s="105">
        <v>0</v>
      </c>
      <c r="Y275" s="105">
        <v>0</v>
      </c>
      <c r="Z275" s="105">
        <f t="shared" si="64"/>
        <v>0</v>
      </c>
      <c r="AA275" s="104">
        <v>0</v>
      </c>
      <c r="AB275" s="105">
        <v>0</v>
      </c>
      <c r="AC275" s="105">
        <v>0</v>
      </c>
      <c r="AD275" s="105">
        <v>0</v>
      </c>
      <c r="AE275" s="105">
        <v>0</v>
      </c>
      <c r="AF275" s="105">
        <v>0</v>
      </c>
      <c r="AG275" s="106">
        <f t="shared" si="65"/>
        <v>0</v>
      </c>
      <c r="AH275" s="104"/>
      <c r="AI275" s="105"/>
      <c r="AJ275" s="105"/>
      <c r="AK275" s="105"/>
      <c r="AL275" s="105"/>
      <c r="AM275" s="105"/>
      <c r="AN275" s="106">
        <f t="shared" si="66"/>
        <v>0</v>
      </c>
      <c r="AO275" s="107">
        <f t="shared" si="67"/>
        <v>0</v>
      </c>
      <c r="AP275" s="108">
        <f t="shared" si="68"/>
        <v>0</v>
      </c>
      <c r="AQ275" s="97">
        <v>192</v>
      </c>
      <c r="AR275" s="109">
        <f t="shared" si="69"/>
        <v>0</v>
      </c>
    </row>
    <row r="276" spans="1:44" hidden="1" x14ac:dyDescent="0.35">
      <c r="A276" s="31" t="s">
        <v>280</v>
      </c>
      <c r="B276" s="97" t="s">
        <v>2540</v>
      </c>
      <c r="C276" s="97" t="s">
        <v>2533</v>
      </c>
      <c r="D276" s="98">
        <f t="shared" si="57"/>
        <v>91</v>
      </c>
      <c r="E276" s="98">
        <f t="shared" si="58"/>
        <v>0</v>
      </c>
      <c r="F276" s="98">
        <f t="shared" si="59"/>
        <v>91</v>
      </c>
      <c r="G276" s="99">
        <f t="shared" si="56"/>
        <v>91</v>
      </c>
      <c r="H276" s="100">
        <v>91</v>
      </c>
      <c r="I276" s="101">
        <v>0</v>
      </c>
      <c r="J276" s="102">
        <f t="shared" si="60"/>
        <v>0</v>
      </c>
      <c r="K276" s="100">
        <v>0</v>
      </c>
      <c r="L276" s="111">
        <v>0</v>
      </c>
      <c r="M276" s="101">
        <f t="shared" si="61"/>
        <v>0</v>
      </c>
      <c r="N276" s="100">
        <v>0</v>
      </c>
      <c r="O276" s="100">
        <v>0</v>
      </c>
      <c r="P276" s="103">
        <f t="shared" si="62"/>
        <v>0</v>
      </c>
      <c r="Q276" s="105">
        <v>0</v>
      </c>
      <c r="R276" s="105">
        <v>0</v>
      </c>
      <c r="S276" s="105">
        <v>0</v>
      </c>
      <c r="T276" s="105">
        <v>0</v>
      </c>
      <c r="U276" s="105">
        <v>0</v>
      </c>
      <c r="V276" s="105">
        <v>0</v>
      </c>
      <c r="W276" s="106">
        <f t="shared" si="63"/>
        <v>0</v>
      </c>
      <c r="X276" s="105">
        <v>0</v>
      </c>
      <c r="Y276" s="105">
        <v>0</v>
      </c>
      <c r="Z276" s="105">
        <f t="shared" si="64"/>
        <v>0</v>
      </c>
      <c r="AA276" s="104">
        <v>0</v>
      </c>
      <c r="AB276" s="105">
        <v>0</v>
      </c>
      <c r="AC276" s="105">
        <v>0</v>
      </c>
      <c r="AD276" s="105">
        <v>0</v>
      </c>
      <c r="AE276" s="105">
        <v>0</v>
      </c>
      <c r="AF276" s="105">
        <v>0</v>
      </c>
      <c r="AG276" s="106">
        <f t="shared" si="65"/>
        <v>0</v>
      </c>
      <c r="AH276" s="104"/>
      <c r="AI276" s="105"/>
      <c r="AJ276" s="105"/>
      <c r="AK276" s="105"/>
      <c r="AL276" s="105"/>
      <c r="AM276" s="105"/>
      <c r="AN276" s="106">
        <f t="shared" si="66"/>
        <v>0</v>
      </c>
      <c r="AO276" s="107">
        <f t="shared" si="67"/>
        <v>91</v>
      </c>
      <c r="AP276" s="108">
        <f t="shared" si="68"/>
        <v>0</v>
      </c>
      <c r="AQ276" s="97">
        <v>131</v>
      </c>
      <c r="AR276" s="109">
        <f t="shared" si="69"/>
        <v>0.69465648854961837</v>
      </c>
    </row>
    <row r="277" spans="1:44" x14ac:dyDescent="0.35">
      <c r="A277" s="31" t="s">
        <v>281</v>
      </c>
      <c r="B277" s="97" t="s">
        <v>2541</v>
      </c>
      <c r="C277" s="97" t="s">
        <v>2533</v>
      </c>
      <c r="D277" s="98">
        <f t="shared" si="57"/>
        <v>189</v>
      </c>
      <c r="E277" s="98">
        <f t="shared" si="58"/>
        <v>189</v>
      </c>
      <c r="F277" s="98">
        <f t="shared" si="59"/>
        <v>0</v>
      </c>
      <c r="G277" s="99">
        <f t="shared" si="56"/>
        <v>149</v>
      </c>
      <c r="H277" s="100">
        <v>0</v>
      </c>
      <c r="I277" s="101">
        <v>149</v>
      </c>
      <c r="J277" s="102">
        <f t="shared" si="60"/>
        <v>0</v>
      </c>
      <c r="K277" s="100">
        <v>0</v>
      </c>
      <c r="L277" s="111">
        <v>0</v>
      </c>
      <c r="M277" s="101">
        <f t="shared" si="61"/>
        <v>0</v>
      </c>
      <c r="N277" s="100">
        <v>0</v>
      </c>
      <c r="O277" s="100">
        <v>0</v>
      </c>
      <c r="P277" s="103">
        <f t="shared" si="62"/>
        <v>0</v>
      </c>
      <c r="Q277" s="105">
        <v>0</v>
      </c>
      <c r="R277" s="105">
        <v>0</v>
      </c>
      <c r="S277" s="105">
        <v>0</v>
      </c>
      <c r="T277" s="105">
        <v>0</v>
      </c>
      <c r="U277" s="105">
        <v>0</v>
      </c>
      <c r="V277" s="105">
        <v>0</v>
      </c>
      <c r="W277" s="106">
        <f t="shared" si="63"/>
        <v>0</v>
      </c>
      <c r="X277" s="105">
        <v>0</v>
      </c>
      <c r="Y277" s="105">
        <v>0</v>
      </c>
      <c r="Z277" s="105">
        <f t="shared" si="64"/>
        <v>0</v>
      </c>
      <c r="AA277" s="104">
        <v>0</v>
      </c>
      <c r="AB277" s="105">
        <v>0</v>
      </c>
      <c r="AC277" s="105">
        <v>0</v>
      </c>
      <c r="AD277" s="105">
        <v>0</v>
      </c>
      <c r="AE277" s="105">
        <v>0</v>
      </c>
      <c r="AF277" s="105">
        <v>0</v>
      </c>
      <c r="AG277" s="106">
        <f t="shared" si="65"/>
        <v>0</v>
      </c>
      <c r="AH277" s="104">
        <v>26</v>
      </c>
      <c r="AI277" s="105"/>
      <c r="AJ277" s="105"/>
      <c r="AK277" s="105">
        <v>14</v>
      </c>
      <c r="AL277" s="105"/>
      <c r="AM277" s="105"/>
      <c r="AN277" s="106">
        <f t="shared" si="66"/>
        <v>40</v>
      </c>
      <c r="AO277" s="107">
        <f t="shared" si="67"/>
        <v>0</v>
      </c>
      <c r="AP277" s="108">
        <f t="shared" si="68"/>
        <v>163</v>
      </c>
      <c r="AQ277" s="97">
        <v>194</v>
      </c>
      <c r="AR277" s="109">
        <f t="shared" si="69"/>
        <v>0.84020618556701032</v>
      </c>
    </row>
    <row r="278" spans="1:44" hidden="1" x14ac:dyDescent="0.35">
      <c r="A278" s="31" t="s">
        <v>282</v>
      </c>
      <c r="B278" s="97" t="s">
        <v>2542</v>
      </c>
      <c r="C278" s="97" t="s">
        <v>2533</v>
      </c>
      <c r="D278" s="98">
        <f t="shared" si="57"/>
        <v>304</v>
      </c>
      <c r="E278" s="98">
        <f t="shared" si="58"/>
        <v>0</v>
      </c>
      <c r="F278" s="98">
        <f t="shared" si="59"/>
        <v>304</v>
      </c>
      <c r="G278" s="99">
        <f t="shared" si="56"/>
        <v>304</v>
      </c>
      <c r="H278" s="100">
        <v>304</v>
      </c>
      <c r="I278" s="101">
        <v>0</v>
      </c>
      <c r="J278" s="102">
        <f t="shared" si="60"/>
        <v>0</v>
      </c>
      <c r="K278" s="100">
        <v>0</v>
      </c>
      <c r="L278" s="111">
        <v>0</v>
      </c>
      <c r="M278" s="101">
        <f t="shared" si="61"/>
        <v>0</v>
      </c>
      <c r="N278" s="100">
        <v>0</v>
      </c>
      <c r="O278" s="100">
        <v>0</v>
      </c>
      <c r="P278" s="103">
        <f t="shared" si="62"/>
        <v>0</v>
      </c>
      <c r="Q278" s="105">
        <v>0</v>
      </c>
      <c r="R278" s="105">
        <v>0</v>
      </c>
      <c r="S278" s="105">
        <v>0</v>
      </c>
      <c r="T278" s="105">
        <v>0</v>
      </c>
      <c r="U278" s="105">
        <v>0</v>
      </c>
      <c r="V278" s="105">
        <v>0</v>
      </c>
      <c r="W278" s="106">
        <f t="shared" si="63"/>
        <v>0</v>
      </c>
      <c r="X278" s="105">
        <v>0</v>
      </c>
      <c r="Y278" s="105">
        <v>0</v>
      </c>
      <c r="Z278" s="105">
        <f t="shared" si="64"/>
        <v>0</v>
      </c>
      <c r="AA278" s="104">
        <v>0</v>
      </c>
      <c r="AB278" s="105">
        <v>0</v>
      </c>
      <c r="AC278" s="105">
        <v>0</v>
      </c>
      <c r="AD278" s="105">
        <v>0</v>
      </c>
      <c r="AE278" s="105">
        <v>0</v>
      </c>
      <c r="AF278" s="105">
        <v>0</v>
      </c>
      <c r="AG278" s="106">
        <f t="shared" si="65"/>
        <v>0</v>
      </c>
      <c r="AH278" s="104"/>
      <c r="AI278" s="105"/>
      <c r="AJ278" s="105"/>
      <c r="AK278" s="105"/>
      <c r="AL278" s="105"/>
      <c r="AM278" s="105"/>
      <c r="AN278" s="106">
        <f t="shared" si="66"/>
        <v>0</v>
      </c>
      <c r="AO278" s="107">
        <f t="shared" si="67"/>
        <v>304</v>
      </c>
      <c r="AP278" s="108">
        <f t="shared" si="68"/>
        <v>0</v>
      </c>
      <c r="AQ278" s="97">
        <v>381</v>
      </c>
      <c r="AR278" s="109">
        <f t="shared" si="69"/>
        <v>0.79790026246719159</v>
      </c>
    </row>
    <row r="279" spans="1:44" hidden="1" x14ac:dyDescent="0.35">
      <c r="A279" s="31" t="s">
        <v>283</v>
      </c>
      <c r="B279" s="97" t="s">
        <v>2543</v>
      </c>
      <c r="C279" s="97" t="s">
        <v>2533</v>
      </c>
      <c r="D279" s="98">
        <f t="shared" si="57"/>
        <v>0</v>
      </c>
      <c r="E279" s="98">
        <f t="shared" si="58"/>
        <v>0</v>
      </c>
      <c r="F279" s="98">
        <f t="shared" si="59"/>
        <v>0</v>
      </c>
      <c r="G279" s="99">
        <f t="shared" si="56"/>
        <v>0</v>
      </c>
      <c r="H279" s="100">
        <v>0</v>
      </c>
      <c r="I279" s="101">
        <v>0</v>
      </c>
      <c r="J279" s="102">
        <f t="shared" si="60"/>
        <v>0</v>
      </c>
      <c r="K279" s="100">
        <v>0</v>
      </c>
      <c r="L279" s="111">
        <v>0</v>
      </c>
      <c r="M279" s="101">
        <f t="shared" si="61"/>
        <v>0</v>
      </c>
      <c r="N279" s="100">
        <v>0</v>
      </c>
      <c r="O279" s="100">
        <v>0</v>
      </c>
      <c r="P279" s="103">
        <f t="shared" si="62"/>
        <v>0</v>
      </c>
      <c r="Q279" s="105">
        <v>0</v>
      </c>
      <c r="R279" s="105">
        <v>0</v>
      </c>
      <c r="S279" s="105">
        <v>0</v>
      </c>
      <c r="T279" s="105">
        <v>0</v>
      </c>
      <c r="U279" s="105">
        <v>0</v>
      </c>
      <c r="V279" s="105">
        <v>0</v>
      </c>
      <c r="W279" s="106">
        <f t="shared" si="63"/>
        <v>0</v>
      </c>
      <c r="X279" s="105">
        <v>0</v>
      </c>
      <c r="Y279" s="105">
        <v>0</v>
      </c>
      <c r="Z279" s="105">
        <f t="shared" si="64"/>
        <v>0</v>
      </c>
      <c r="AA279" s="104">
        <v>0</v>
      </c>
      <c r="AB279" s="105">
        <v>0</v>
      </c>
      <c r="AC279" s="105">
        <v>0</v>
      </c>
      <c r="AD279" s="105">
        <v>0</v>
      </c>
      <c r="AE279" s="105">
        <v>0</v>
      </c>
      <c r="AF279" s="105">
        <v>0</v>
      </c>
      <c r="AG279" s="106">
        <f t="shared" si="65"/>
        <v>0</v>
      </c>
      <c r="AH279" s="104"/>
      <c r="AI279" s="105"/>
      <c r="AJ279" s="105"/>
      <c r="AK279" s="105"/>
      <c r="AL279" s="105"/>
      <c r="AM279" s="105"/>
      <c r="AN279" s="106">
        <f t="shared" si="66"/>
        <v>0</v>
      </c>
      <c r="AO279" s="107">
        <f t="shared" si="67"/>
        <v>0</v>
      </c>
      <c r="AP279" s="108">
        <f t="shared" si="68"/>
        <v>0</v>
      </c>
      <c r="AQ279" s="97">
        <v>256</v>
      </c>
      <c r="AR279" s="109">
        <f t="shared" si="69"/>
        <v>0</v>
      </c>
    </row>
    <row r="280" spans="1:44" hidden="1" x14ac:dyDescent="0.35">
      <c r="A280" s="31" t="s">
        <v>284</v>
      </c>
      <c r="B280" s="97" t="s">
        <v>2544</v>
      </c>
      <c r="C280" s="97" t="s">
        <v>2533</v>
      </c>
      <c r="D280" s="98">
        <f t="shared" si="57"/>
        <v>0</v>
      </c>
      <c r="E280" s="98">
        <f t="shared" si="58"/>
        <v>0</v>
      </c>
      <c r="F280" s="98">
        <f t="shared" si="59"/>
        <v>0</v>
      </c>
      <c r="G280" s="99">
        <f t="shared" si="56"/>
        <v>0</v>
      </c>
      <c r="H280" s="100">
        <v>0</v>
      </c>
      <c r="I280" s="101">
        <v>0</v>
      </c>
      <c r="J280" s="102">
        <f t="shared" si="60"/>
        <v>0</v>
      </c>
      <c r="K280" s="100">
        <v>0</v>
      </c>
      <c r="L280" s="111">
        <v>0</v>
      </c>
      <c r="M280" s="101">
        <f t="shared" si="61"/>
        <v>0</v>
      </c>
      <c r="N280" s="100">
        <v>0</v>
      </c>
      <c r="O280" s="100">
        <v>0</v>
      </c>
      <c r="P280" s="103">
        <f t="shared" si="62"/>
        <v>0</v>
      </c>
      <c r="Q280" s="105">
        <v>0</v>
      </c>
      <c r="R280" s="105">
        <v>0</v>
      </c>
      <c r="S280" s="105">
        <v>0</v>
      </c>
      <c r="T280" s="105">
        <v>0</v>
      </c>
      <c r="U280" s="105">
        <v>0</v>
      </c>
      <c r="V280" s="105">
        <v>0</v>
      </c>
      <c r="W280" s="106">
        <f t="shared" si="63"/>
        <v>0</v>
      </c>
      <c r="X280" s="105">
        <v>0</v>
      </c>
      <c r="Y280" s="105">
        <v>0</v>
      </c>
      <c r="Z280" s="105">
        <f t="shared" si="64"/>
        <v>0</v>
      </c>
      <c r="AA280" s="104">
        <v>0</v>
      </c>
      <c r="AB280" s="105">
        <v>0</v>
      </c>
      <c r="AC280" s="105">
        <v>0</v>
      </c>
      <c r="AD280" s="105">
        <v>0</v>
      </c>
      <c r="AE280" s="105">
        <v>0</v>
      </c>
      <c r="AF280" s="105">
        <v>0</v>
      </c>
      <c r="AG280" s="106">
        <f t="shared" si="65"/>
        <v>0</v>
      </c>
      <c r="AH280" s="104"/>
      <c r="AI280" s="105"/>
      <c r="AJ280" s="105"/>
      <c r="AK280" s="105"/>
      <c r="AL280" s="105"/>
      <c r="AM280" s="105"/>
      <c r="AN280" s="106">
        <f t="shared" si="66"/>
        <v>0</v>
      </c>
      <c r="AO280" s="107">
        <f t="shared" si="67"/>
        <v>0</v>
      </c>
      <c r="AP280" s="108">
        <f t="shared" si="68"/>
        <v>0</v>
      </c>
      <c r="AQ280" s="97">
        <v>339</v>
      </c>
      <c r="AR280" s="109">
        <f t="shared" si="69"/>
        <v>0</v>
      </c>
    </row>
    <row r="281" spans="1:44" hidden="1" x14ac:dyDescent="0.35">
      <c r="A281" s="31" t="s">
        <v>285</v>
      </c>
      <c r="B281" s="97" t="s">
        <v>2545</v>
      </c>
      <c r="C281" s="97" t="s">
        <v>2533</v>
      </c>
      <c r="D281" s="98">
        <f t="shared" si="57"/>
        <v>0</v>
      </c>
      <c r="E281" s="98">
        <f t="shared" si="58"/>
        <v>0</v>
      </c>
      <c r="F281" s="98">
        <f t="shared" si="59"/>
        <v>0</v>
      </c>
      <c r="G281" s="99">
        <f t="shared" si="56"/>
        <v>0</v>
      </c>
      <c r="H281" s="100">
        <v>0</v>
      </c>
      <c r="I281" s="101">
        <v>0</v>
      </c>
      <c r="J281" s="102">
        <f t="shared" si="60"/>
        <v>0</v>
      </c>
      <c r="K281" s="100">
        <v>0</v>
      </c>
      <c r="L281" s="111">
        <v>0</v>
      </c>
      <c r="M281" s="101">
        <f t="shared" si="61"/>
        <v>0</v>
      </c>
      <c r="N281" s="100">
        <v>0</v>
      </c>
      <c r="O281" s="100">
        <v>0</v>
      </c>
      <c r="P281" s="103">
        <f t="shared" si="62"/>
        <v>0</v>
      </c>
      <c r="Q281" s="105">
        <v>0</v>
      </c>
      <c r="R281" s="105">
        <v>0</v>
      </c>
      <c r="S281" s="105">
        <v>0</v>
      </c>
      <c r="T281" s="105">
        <v>0</v>
      </c>
      <c r="U281" s="105">
        <v>0</v>
      </c>
      <c r="V281" s="105">
        <v>0</v>
      </c>
      <c r="W281" s="106">
        <f t="shared" si="63"/>
        <v>0</v>
      </c>
      <c r="X281" s="105">
        <v>0</v>
      </c>
      <c r="Y281" s="105">
        <v>0</v>
      </c>
      <c r="Z281" s="105">
        <f t="shared" si="64"/>
        <v>0</v>
      </c>
      <c r="AA281" s="104">
        <v>0</v>
      </c>
      <c r="AB281" s="105">
        <v>0</v>
      </c>
      <c r="AC281" s="105">
        <v>0</v>
      </c>
      <c r="AD281" s="105">
        <v>0</v>
      </c>
      <c r="AE281" s="105">
        <v>0</v>
      </c>
      <c r="AF281" s="105">
        <v>0</v>
      </c>
      <c r="AG281" s="106">
        <f t="shared" si="65"/>
        <v>0</v>
      </c>
      <c r="AH281" s="104"/>
      <c r="AI281" s="105"/>
      <c r="AJ281" s="105"/>
      <c r="AK281" s="105"/>
      <c r="AL281" s="105"/>
      <c r="AM281" s="105"/>
      <c r="AN281" s="106">
        <f t="shared" si="66"/>
        <v>0</v>
      </c>
      <c r="AO281" s="107">
        <f t="shared" si="67"/>
        <v>0</v>
      </c>
      <c r="AP281" s="108">
        <f t="shared" si="68"/>
        <v>0</v>
      </c>
      <c r="AQ281" s="97">
        <v>137</v>
      </c>
      <c r="AR281" s="109">
        <f t="shared" si="69"/>
        <v>0</v>
      </c>
    </row>
    <row r="282" spans="1:44" hidden="1" x14ac:dyDescent="0.35">
      <c r="A282" s="31" t="s">
        <v>286</v>
      </c>
      <c r="B282" s="97" t="s">
        <v>2546</v>
      </c>
      <c r="C282" s="97" t="s">
        <v>2533</v>
      </c>
      <c r="D282" s="98">
        <f t="shared" si="57"/>
        <v>0</v>
      </c>
      <c r="E282" s="98">
        <f t="shared" si="58"/>
        <v>0</v>
      </c>
      <c r="F282" s="98">
        <f t="shared" si="59"/>
        <v>0</v>
      </c>
      <c r="G282" s="99">
        <f t="shared" si="56"/>
        <v>0</v>
      </c>
      <c r="H282" s="100">
        <v>0</v>
      </c>
      <c r="I282" s="101">
        <v>0</v>
      </c>
      <c r="J282" s="102">
        <f t="shared" si="60"/>
        <v>0</v>
      </c>
      <c r="K282" s="100">
        <v>0</v>
      </c>
      <c r="L282" s="111">
        <v>0</v>
      </c>
      <c r="M282" s="101">
        <f t="shared" si="61"/>
        <v>0</v>
      </c>
      <c r="N282" s="100">
        <v>0</v>
      </c>
      <c r="O282" s="100">
        <v>0</v>
      </c>
      <c r="P282" s="103">
        <f t="shared" si="62"/>
        <v>0</v>
      </c>
      <c r="Q282" s="105">
        <v>0</v>
      </c>
      <c r="R282" s="105">
        <v>0</v>
      </c>
      <c r="S282" s="105">
        <v>0</v>
      </c>
      <c r="T282" s="105">
        <v>0</v>
      </c>
      <c r="U282" s="105">
        <v>0</v>
      </c>
      <c r="V282" s="105">
        <v>0</v>
      </c>
      <c r="W282" s="106">
        <f t="shared" si="63"/>
        <v>0</v>
      </c>
      <c r="X282" s="105">
        <v>0</v>
      </c>
      <c r="Y282" s="105">
        <v>0</v>
      </c>
      <c r="Z282" s="105">
        <f t="shared" si="64"/>
        <v>0</v>
      </c>
      <c r="AA282" s="104">
        <v>0</v>
      </c>
      <c r="AB282" s="105">
        <v>0</v>
      </c>
      <c r="AC282" s="105">
        <v>0</v>
      </c>
      <c r="AD282" s="105">
        <v>0</v>
      </c>
      <c r="AE282" s="105">
        <v>0</v>
      </c>
      <c r="AF282" s="105">
        <v>0</v>
      </c>
      <c r="AG282" s="106">
        <f t="shared" si="65"/>
        <v>0</v>
      </c>
      <c r="AH282" s="104"/>
      <c r="AI282" s="105"/>
      <c r="AJ282" s="105"/>
      <c r="AK282" s="105"/>
      <c r="AL282" s="105"/>
      <c r="AM282" s="105"/>
      <c r="AN282" s="106">
        <f t="shared" si="66"/>
        <v>0</v>
      </c>
      <c r="AO282" s="107">
        <f t="shared" si="67"/>
        <v>0</v>
      </c>
      <c r="AP282" s="108">
        <f t="shared" si="68"/>
        <v>0</v>
      </c>
      <c r="AQ282" s="97">
        <v>203</v>
      </c>
      <c r="AR282" s="109">
        <f t="shared" si="69"/>
        <v>0</v>
      </c>
    </row>
    <row r="283" spans="1:44" hidden="1" x14ac:dyDescent="0.35">
      <c r="A283" s="31" t="s">
        <v>287</v>
      </c>
      <c r="B283" s="97" t="s">
        <v>2547</v>
      </c>
      <c r="C283" s="97" t="s">
        <v>2533</v>
      </c>
      <c r="D283" s="98">
        <f t="shared" si="57"/>
        <v>132</v>
      </c>
      <c r="E283" s="98">
        <f t="shared" si="58"/>
        <v>0</v>
      </c>
      <c r="F283" s="98">
        <f t="shared" si="59"/>
        <v>132</v>
      </c>
      <c r="G283" s="99">
        <f t="shared" si="56"/>
        <v>132</v>
      </c>
      <c r="H283" s="100">
        <v>132</v>
      </c>
      <c r="I283" s="101">
        <v>0</v>
      </c>
      <c r="J283" s="102">
        <f t="shared" si="60"/>
        <v>0</v>
      </c>
      <c r="K283" s="100">
        <v>0</v>
      </c>
      <c r="L283" s="111">
        <v>0</v>
      </c>
      <c r="M283" s="101">
        <f t="shared" si="61"/>
        <v>0</v>
      </c>
      <c r="N283" s="100">
        <v>0</v>
      </c>
      <c r="O283" s="100">
        <v>0</v>
      </c>
      <c r="P283" s="103">
        <f t="shared" si="62"/>
        <v>0</v>
      </c>
      <c r="Q283" s="105">
        <v>0</v>
      </c>
      <c r="R283" s="105">
        <v>0</v>
      </c>
      <c r="S283" s="105">
        <v>0</v>
      </c>
      <c r="T283" s="105">
        <v>0</v>
      </c>
      <c r="U283" s="105">
        <v>0</v>
      </c>
      <c r="V283" s="105">
        <v>0</v>
      </c>
      <c r="W283" s="106">
        <f t="shared" si="63"/>
        <v>0</v>
      </c>
      <c r="X283" s="105">
        <v>0</v>
      </c>
      <c r="Y283" s="105">
        <v>0</v>
      </c>
      <c r="Z283" s="105">
        <f t="shared" si="64"/>
        <v>0</v>
      </c>
      <c r="AA283" s="104">
        <v>0</v>
      </c>
      <c r="AB283" s="105">
        <v>0</v>
      </c>
      <c r="AC283" s="105">
        <v>0</v>
      </c>
      <c r="AD283" s="105">
        <v>0</v>
      </c>
      <c r="AE283" s="105">
        <v>0</v>
      </c>
      <c r="AF283" s="105">
        <v>0</v>
      </c>
      <c r="AG283" s="106">
        <f t="shared" si="65"/>
        <v>0</v>
      </c>
      <c r="AH283" s="104"/>
      <c r="AI283" s="105"/>
      <c r="AJ283" s="105"/>
      <c r="AK283" s="105"/>
      <c r="AL283" s="105"/>
      <c r="AM283" s="105"/>
      <c r="AN283" s="106">
        <f t="shared" si="66"/>
        <v>0</v>
      </c>
      <c r="AO283" s="107">
        <f t="shared" si="67"/>
        <v>132</v>
      </c>
      <c r="AP283" s="108">
        <f t="shared" si="68"/>
        <v>0</v>
      </c>
      <c r="AQ283" s="97">
        <v>323</v>
      </c>
      <c r="AR283" s="109">
        <f t="shared" si="69"/>
        <v>0.4086687306501548</v>
      </c>
    </row>
    <row r="284" spans="1:44" hidden="1" x14ac:dyDescent="0.35">
      <c r="A284" s="31" t="s">
        <v>288</v>
      </c>
      <c r="B284" s="97" t="s">
        <v>2548</v>
      </c>
      <c r="C284" s="97" t="s">
        <v>2533</v>
      </c>
      <c r="D284" s="98">
        <f t="shared" si="57"/>
        <v>85</v>
      </c>
      <c r="E284" s="98">
        <f t="shared" si="58"/>
        <v>85</v>
      </c>
      <c r="F284" s="98">
        <f t="shared" si="59"/>
        <v>0</v>
      </c>
      <c r="G284" s="99">
        <f t="shared" si="56"/>
        <v>85</v>
      </c>
      <c r="H284" s="100">
        <v>0</v>
      </c>
      <c r="I284" s="101">
        <v>85</v>
      </c>
      <c r="J284" s="102">
        <f t="shared" si="60"/>
        <v>0</v>
      </c>
      <c r="K284" s="100">
        <v>0</v>
      </c>
      <c r="L284" s="111">
        <v>0</v>
      </c>
      <c r="M284" s="101">
        <f t="shared" si="61"/>
        <v>0</v>
      </c>
      <c r="N284" s="100">
        <v>0</v>
      </c>
      <c r="O284" s="100">
        <v>0</v>
      </c>
      <c r="P284" s="103">
        <f t="shared" si="62"/>
        <v>0</v>
      </c>
      <c r="Q284" s="105">
        <v>0</v>
      </c>
      <c r="R284" s="105">
        <v>0</v>
      </c>
      <c r="S284" s="105">
        <v>0</v>
      </c>
      <c r="T284" s="105">
        <v>0</v>
      </c>
      <c r="U284" s="105">
        <v>0</v>
      </c>
      <c r="V284" s="105">
        <v>0</v>
      </c>
      <c r="W284" s="106">
        <f t="shared" si="63"/>
        <v>0</v>
      </c>
      <c r="X284" s="105">
        <v>0</v>
      </c>
      <c r="Y284" s="105">
        <v>0</v>
      </c>
      <c r="Z284" s="105">
        <f t="shared" si="64"/>
        <v>0</v>
      </c>
      <c r="AA284" s="104">
        <v>0</v>
      </c>
      <c r="AB284" s="105">
        <v>0</v>
      </c>
      <c r="AC284" s="105">
        <v>0</v>
      </c>
      <c r="AD284" s="105">
        <v>0</v>
      </c>
      <c r="AE284" s="105">
        <v>0</v>
      </c>
      <c r="AF284" s="105">
        <v>0</v>
      </c>
      <c r="AG284" s="106">
        <f t="shared" si="65"/>
        <v>0</v>
      </c>
      <c r="AH284" s="104"/>
      <c r="AI284" s="105"/>
      <c r="AJ284" s="105"/>
      <c r="AK284" s="105"/>
      <c r="AL284" s="105"/>
      <c r="AM284" s="105"/>
      <c r="AN284" s="106">
        <f t="shared" si="66"/>
        <v>0</v>
      </c>
      <c r="AO284" s="107">
        <f t="shared" si="67"/>
        <v>0</v>
      </c>
      <c r="AP284" s="108">
        <f t="shared" si="68"/>
        <v>85</v>
      </c>
      <c r="AQ284" s="97">
        <v>294</v>
      </c>
      <c r="AR284" s="109">
        <f t="shared" si="69"/>
        <v>0.28911564625850339</v>
      </c>
    </row>
    <row r="285" spans="1:44" hidden="1" x14ac:dyDescent="0.35">
      <c r="A285" s="31" t="s">
        <v>289</v>
      </c>
      <c r="B285" s="97" t="s">
        <v>2549</v>
      </c>
      <c r="C285" s="97" t="s">
        <v>2533</v>
      </c>
      <c r="D285" s="98">
        <f t="shared" si="57"/>
        <v>223</v>
      </c>
      <c r="E285" s="98">
        <f t="shared" si="58"/>
        <v>13</v>
      </c>
      <c r="F285" s="98">
        <f t="shared" si="59"/>
        <v>210</v>
      </c>
      <c r="G285" s="99">
        <f t="shared" si="56"/>
        <v>223</v>
      </c>
      <c r="H285" s="100">
        <v>210</v>
      </c>
      <c r="I285" s="101">
        <v>13</v>
      </c>
      <c r="J285" s="102">
        <f t="shared" si="60"/>
        <v>0</v>
      </c>
      <c r="K285" s="100">
        <v>0</v>
      </c>
      <c r="L285" s="111">
        <v>0</v>
      </c>
      <c r="M285" s="101">
        <f t="shared" si="61"/>
        <v>0</v>
      </c>
      <c r="N285" s="100">
        <v>0</v>
      </c>
      <c r="O285" s="100">
        <v>0</v>
      </c>
      <c r="P285" s="103">
        <f t="shared" si="62"/>
        <v>0</v>
      </c>
      <c r="Q285" s="105">
        <v>0</v>
      </c>
      <c r="R285" s="105">
        <v>0</v>
      </c>
      <c r="S285" s="105">
        <v>0</v>
      </c>
      <c r="T285" s="105">
        <v>0</v>
      </c>
      <c r="U285" s="105">
        <v>0</v>
      </c>
      <c r="V285" s="105">
        <v>0</v>
      </c>
      <c r="W285" s="106">
        <f t="shared" si="63"/>
        <v>0</v>
      </c>
      <c r="X285" s="105">
        <v>0</v>
      </c>
      <c r="Y285" s="105">
        <v>0</v>
      </c>
      <c r="Z285" s="105">
        <f t="shared" si="64"/>
        <v>0</v>
      </c>
      <c r="AA285" s="104">
        <v>0</v>
      </c>
      <c r="AB285" s="105">
        <v>0</v>
      </c>
      <c r="AC285" s="105">
        <v>0</v>
      </c>
      <c r="AD285" s="105">
        <v>0</v>
      </c>
      <c r="AE285" s="105">
        <v>0</v>
      </c>
      <c r="AF285" s="105">
        <v>0</v>
      </c>
      <c r="AG285" s="106">
        <f t="shared" si="65"/>
        <v>0</v>
      </c>
      <c r="AH285" s="104"/>
      <c r="AI285" s="105"/>
      <c r="AJ285" s="105"/>
      <c r="AK285" s="105"/>
      <c r="AL285" s="105"/>
      <c r="AM285" s="105"/>
      <c r="AN285" s="106">
        <f t="shared" si="66"/>
        <v>0</v>
      </c>
      <c r="AO285" s="107">
        <f t="shared" si="67"/>
        <v>210</v>
      </c>
      <c r="AP285" s="108">
        <f t="shared" si="68"/>
        <v>13</v>
      </c>
      <c r="AQ285" s="97">
        <v>297</v>
      </c>
      <c r="AR285" s="109">
        <f t="shared" si="69"/>
        <v>0.75084175084175087</v>
      </c>
    </row>
    <row r="286" spans="1:44" hidden="1" x14ac:dyDescent="0.35">
      <c r="A286" s="31" t="s">
        <v>290</v>
      </c>
      <c r="B286" s="97" t="s">
        <v>2550</v>
      </c>
      <c r="C286" s="97" t="s">
        <v>2533</v>
      </c>
      <c r="D286" s="98">
        <f t="shared" si="57"/>
        <v>0</v>
      </c>
      <c r="E286" s="98">
        <f t="shared" si="58"/>
        <v>0</v>
      </c>
      <c r="F286" s="98">
        <f t="shared" si="59"/>
        <v>0</v>
      </c>
      <c r="G286" s="99">
        <f t="shared" si="56"/>
        <v>0</v>
      </c>
      <c r="H286" s="100">
        <v>0</v>
      </c>
      <c r="I286" s="101">
        <v>0</v>
      </c>
      <c r="J286" s="102">
        <f t="shared" si="60"/>
        <v>0</v>
      </c>
      <c r="K286" s="100">
        <v>0</v>
      </c>
      <c r="L286" s="111">
        <v>0</v>
      </c>
      <c r="M286" s="101">
        <f t="shared" si="61"/>
        <v>0</v>
      </c>
      <c r="N286" s="100">
        <v>0</v>
      </c>
      <c r="O286" s="100">
        <v>0</v>
      </c>
      <c r="P286" s="103">
        <f t="shared" si="62"/>
        <v>0</v>
      </c>
      <c r="Q286" s="105">
        <v>0</v>
      </c>
      <c r="R286" s="105">
        <v>0</v>
      </c>
      <c r="S286" s="105">
        <v>0</v>
      </c>
      <c r="T286" s="105">
        <v>0</v>
      </c>
      <c r="U286" s="105">
        <v>0</v>
      </c>
      <c r="V286" s="105">
        <v>0</v>
      </c>
      <c r="W286" s="106">
        <f t="shared" si="63"/>
        <v>0</v>
      </c>
      <c r="X286" s="105">
        <v>0</v>
      </c>
      <c r="Y286" s="105">
        <v>0</v>
      </c>
      <c r="Z286" s="105">
        <f t="shared" si="64"/>
        <v>0</v>
      </c>
      <c r="AA286" s="104">
        <v>0</v>
      </c>
      <c r="AB286" s="105">
        <v>0</v>
      </c>
      <c r="AC286" s="105">
        <v>0</v>
      </c>
      <c r="AD286" s="105">
        <v>0</v>
      </c>
      <c r="AE286" s="105">
        <v>0</v>
      </c>
      <c r="AF286" s="105">
        <v>0</v>
      </c>
      <c r="AG286" s="106">
        <f t="shared" si="65"/>
        <v>0</v>
      </c>
      <c r="AH286" s="104"/>
      <c r="AI286" s="105"/>
      <c r="AJ286" s="105"/>
      <c r="AK286" s="105"/>
      <c r="AL286" s="105"/>
      <c r="AM286" s="105"/>
      <c r="AN286" s="106">
        <f t="shared" si="66"/>
        <v>0</v>
      </c>
      <c r="AO286" s="107">
        <f t="shared" si="67"/>
        <v>0</v>
      </c>
      <c r="AP286" s="108">
        <f t="shared" si="68"/>
        <v>0</v>
      </c>
      <c r="AQ286" s="97">
        <v>208</v>
      </c>
      <c r="AR286" s="109">
        <f t="shared" si="69"/>
        <v>0</v>
      </c>
    </row>
    <row r="287" spans="1:44" hidden="1" x14ac:dyDescent="0.35">
      <c r="A287" s="31" t="s">
        <v>291</v>
      </c>
      <c r="B287" s="97" t="s">
        <v>2551</v>
      </c>
      <c r="C287" s="97" t="s">
        <v>2533</v>
      </c>
      <c r="D287" s="98">
        <f t="shared" si="57"/>
        <v>0</v>
      </c>
      <c r="E287" s="98">
        <f t="shared" si="58"/>
        <v>0</v>
      </c>
      <c r="F287" s="98">
        <f t="shared" si="59"/>
        <v>0</v>
      </c>
      <c r="G287" s="99">
        <f t="shared" si="56"/>
        <v>0</v>
      </c>
      <c r="H287" s="100">
        <v>0</v>
      </c>
      <c r="I287" s="101">
        <v>0</v>
      </c>
      <c r="J287" s="102">
        <f t="shared" si="60"/>
        <v>0</v>
      </c>
      <c r="K287" s="100">
        <v>0</v>
      </c>
      <c r="L287" s="111">
        <v>0</v>
      </c>
      <c r="M287" s="101">
        <f t="shared" si="61"/>
        <v>0</v>
      </c>
      <c r="N287" s="100">
        <v>0</v>
      </c>
      <c r="O287" s="100">
        <v>0</v>
      </c>
      <c r="P287" s="103">
        <f t="shared" si="62"/>
        <v>0</v>
      </c>
      <c r="Q287" s="105">
        <v>0</v>
      </c>
      <c r="R287" s="105">
        <v>0</v>
      </c>
      <c r="S287" s="105">
        <v>0</v>
      </c>
      <c r="T287" s="105">
        <v>0</v>
      </c>
      <c r="U287" s="105">
        <v>0</v>
      </c>
      <c r="V287" s="105">
        <v>0</v>
      </c>
      <c r="W287" s="106">
        <f t="shared" si="63"/>
        <v>0</v>
      </c>
      <c r="X287" s="105">
        <v>0</v>
      </c>
      <c r="Y287" s="105">
        <v>0</v>
      </c>
      <c r="Z287" s="105">
        <f t="shared" si="64"/>
        <v>0</v>
      </c>
      <c r="AA287" s="104">
        <v>0</v>
      </c>
      <c r="AB287" s="105">
        <v>0</v>
      </c>
      <c r="AC287" s="105">
        <v>0</v>
      </c>
      <c r="AD287" s="105">
        <v>0</v>
      </c>
      <c r="AE287" s="105">
        <v>0</v>
      </c>
      <c r="AF287" s="105">
        <v>0</v>
      </c>
      <c r="AG287" s="106">
        <f t="shared" si="65"/>
        <v>0</v>
      </c>
      <c r="AH287" s="104"/>
      <c r="AI287" s="105"/>
      <c r="AJ287" s="105"/>
      <c r="AK287" s="105"/>
      <c r="AL287" s="105"/>
      <c r="AM287" s="105"/>
      <c r="AN287" s="106">
        <f t="shared" si="66"/>
        <v>0</v>
      </c>
      <c r="AO287" s="107">
        <f t="shared" si="67"/>
        <v>0</v>
      </c>
      <c r="AP287" s="108">
        <f t="shared" si="68"/>
        <v>0</v>
      </c>
      <c r="AQ287" s="97">
        <v>289</v>
      </c>
      <c r="AR287" s="109">
        <f t="shared" si="69"/>
        <v>0</v>
      </c>
    </row>
    <row r="288" spans="1:44" hidden="1" x14ac:dyDescent="0.35">
      <c r="A288" s="31" t="s">
        <v>292</v>
      </c>
      <c r="B288" s="97" t="s">
        <v>2552</v>
      </c>
      <c r="C288" s="97" t="s">
        <v>2533</v>
      </c>
      <c r="D288" s="98">
        <f t="shared" si="57"/>
        <v>0</v>
      </c>
      <c r="E288" s="98">
        <f t="shared" si="58"/>
        <v>0</v>
      </c>
      <c r="F288" s="98">
        <f t="shared" si="59"/>
        <v>0</v>
      </c>
      <c r="G288" s="99">
        <f t="shared" si="56"/>
        <v>0</v>
      </c>
      <c r="H288" s="100">
        <v>0</v>
      </c>
      <c r="I288" s="101">
        <v>0</v>
      </c>
      <c r="J288" s="102">
        <f t="shared" si="60"/>
        <v>0</v>
      </c>
      <c r="K288" s="100">
        <v>0</v>
      </c>
      <c r="L288" s="111">
        <v>0</v>
      </c>
      <c r="M288" s="101">
        <f t="shared" si="61"/>
        <v>0</v>
      </c>
      <c r="N288" s="100">
        <v>0</v>
      </c>
      <c r="O288" s="100">
        <v>0</v>
      </c>
      <c r="P288" s="103">
        <f t="shared" si="62"/>
        <v>0</v>
      </c>
      <c r="Q288" s="105">
        <v>0</v>
      </c>
      <c r="R288" s="105">
        <v>0</v>
      </c>
      <c r="S288" s="105">
        <v>0</v>
      </c>
      <c r="T288" s="105">
        <v>0</v>
      </c>
      <c r="U288" s="105">
        <v>0</v>
      </c>
      <c r="V288" s="105">
        <v>0</v>
      </c>
      <c r="W288" s="106">
        <f t="shared" si="63"/>
        <v>0</v>
      </c>
      <c r="X288" s="105">
        <v>0</v>
      </c>
      <c r="Y288" s="105">
        <v>0</v>
      </c>
      <c r="Z288" s="105">
        <f t="shared" si="64"/>
        <v>0</v>
      </c>
      <c r="AA288" s="104">
        <v>0</v>
      </c>
      <c r="AB288" s="105">
        <v>0</v>
      </c>
      <c r="AC288" s="105">
        <v>0</v>
      </c>
      <c r="AD288" s="105">
        <v>0</v>
      </c>
      <c r="AE288" s="105">
        <v>0</v>
      </c>
      <c r="AF288" s="105">
        <v>0</v>
      </c>
      <c r="AG288" s="106">
        <f t="shared" si="65"/>
        <v>0</v>
      </c>
      <c r="AH288" s="104"/>
      <c r="AI288" s="105"/>
      <c r="AJ288" s="105"/>
      <c r="AK288" s="105"/>
      <c r="AL288" s="105"/>
      <c r="AM288" s="105"/>
      <c r="AN288" s="106">
        <f t="shared" si="66"/>
        <v>0</v>
      </c>
      <c r="AO288" s="107">
        <f t="shared" si="67"/>
        <v>0</v>
      </c>
      <c r="AP288" s="108">
        <f t="shared" si="68"/>
        <v>0</v>
      </c>
      <c r="AQ288" s="97">
        <v>68</v>
      </c>
      <c r="AR288" s="109">
        <f t="shared" si="69"/>
        <v>0</v>
      </c>
    </row>
    <row r="289" spans="1:44" hidden="1" x14ac:dyDescent="0.35">
      <c r="A289" s="31" t="s">
        <v>293</v>
      </c>
      <c r="B289" s="97" t="s">
        <v>2553</v>
      </c>
      <c r="C289" s="97" t="s">
        <v>2533</v>
      </c>
      <c r="D289" s="98">
        <f t="shared" si="57"/>
        <v>0</v>
      </c>
      <c r="E289" s="98">
        <f t="shared" si="58"/>
        <v>0</v>
      </c>
      <c r="F289" s="98">
        <f t="shared" si="59"/>
        <v>0</v>
      </c>
      <c r="G289" s="99">
        <f t="shared" si="56"/>
        <v>0</v>
      </c>
      <c r="H289" s="100">
        <v>0</v>
      </c>
      <c r="I289" s="101">
        <v>0</v>
      </c>
      <c r="J289" s="102">
        <f t="shared" si="60"/>
        <v>0</v>
      </c>
      <c r="K289" s="100">
        <v>0</v>
      </c>
      <c r="L289" s="111">
        <v>0</v>
      </c>
      <c r="M289" s="101">
        <f t="shared" si="61"/>
        <v>0</v>
      </c>
      <c r="N289" s="100">
        <v>0</v>
      </c>
      <c r="O289" s="100">
        <v>0</v>
      </c>
      <c r="P289" s="103">
        <f t="shared" si="62"/>
        <v>0</v>
      </c>
      <c r="Q289" s="105">
        <v>0</v>
      </c>
      <c r="R289" s="105">
        <v>0</v>
      </c>
      <c r="S289" s="105">
        <v>0</v>
      </c>
      <c r="T289" s="105">
        <v>0</v>
      </c>
      <c r="U289" s="105">
        <v>0</v>
      </c>
      <c r="V289" s="105">
        <v>0</v>
      </c>
      <c r="W289" s="106">
        <f t="shared" si="63"/>
        <v>0</v>
      </c>
      <c r="X289" s="105">
        <v>0</v>
      </c>
      <c r="Y289" s="105">
        <v>0</v>
      </c>
      <c r="Z289" s="105">
        <f t="shared" si="64"/>
        <v>0</v>
      </c>
      <c r="AA289" s="104">
        <v>0</v>
      </c>
      <c r="AB289" s="105">
        <v>0</v>
      </c>
      <c r="AC289" s="105">
        <v>0</v>
      </c>
      <c r="AD289" s="105">
        <v>0</v>
      </c>
      <c r="AE289" s="105">
        <v>0</v>
      </c>
      <c r="AF289" s="105">
        <v>0</v>
      </c>
      <c r="AG289" s="106">
        <f t="shared" si="65"/>
        <v>0</v>
      </c>
      <c r="AH289" s="104"/>
      <c r="AI289" s="105"/>
      <c r="AJ289" s="105"/>
      <c r="AK289" s="105"/>
      <c r="AL289" s="105"/>
      <c r="AM289" s="105"/>
      <c r="AN289" s="106">
        <f t="shared" si="66"/>
        <v>0</v>
      </c>
      <c r="AO289" s="107">
        <f t="shared" si="67"/>
        <v>0</v>
      </c>
      <c r="AP289" s="108">
        <f t="shared" si="68"/>
        <v>0</v>
      </c>
      <c r="AQ289" s="97">
        <v>204</v>
      </c>
      <c r="AR289" s="109">
        <f t="shared" si="69"/>
        <v>0</v>
      </c>
    </row>
    <row r="290" spans="1:44" hidden="1" x14ac:dyDescent="0.35">
      <c r="A290" s="31" t="s">
        <v>294</v>
      </c>
      <c r="B290" s="97" t="s">
        <v>2554</v>
      </c>
      <c r="C290" s="97" t="s">
        <v>2533</v>
      </c>
      <c r="D290" s="98">
        <f t="shared" si="57"/>
        <v>0</v>
      </c>
      <c r="E290" s="98">
        <f t="shared" si="58"/>
        <v>0</v>
      </c>
      <c r="F290" s="98">
        <f t="shared" si="59"/>
        <v>0</v>
      </c>
      <c r="G290" s="99">
        <f t="shared" si="56"/>
        <v>0</v>
      </c>
      <c r="H290" s="100">
        <v>0</v>
      </c>
      <c r="I290" s="101">
        <v>0</v>
      </c>
      <c r="J290" s="102">
        <f t="shared" si="60"/>
        <v>0</v>
      </c>
      <c r="K290" s="100">
        <v>0</v>
      </c>
      <c r="L290" s="111">
        <v>0</v>
      </c>
      <c r="M290" s="101">
        <f t="shared" si="61"/>
        <v>0</v>
      </c>
      <c r="N290" s="100">
        <v>0</v>
      </c>
      <c r="O290" s="100">
        <v>0</v>
      </c>
      <c r="P290" s="103">
        <f t="shared" si="62"/>
        <v>0</v>
      </c>
      <c r="Q290" s="105">
        <v>0</v>
      </c>
      <c r="R290" s="105">
        <v>0</v>
      </c>
      <c r="S290" s="105">
        <v>0</v>
      </c>
      <c r="T290" s="105">
        <v>0</v>
      </c>
      <c r="U290" s="105">
        <v>0</v>
      </c>
      <c r="V290" s="105">
        <v>0</v>
      </c>
      <c r="W290" s="106">
        <f t="shared" si="63"/>
        <v>0</v>
      </c>
      <c r="X290" s="105">
        <v>0</v>
      </c>
      <c r="Y290" s="105">
        <v>0</v>
      </c>
      <c r="Z290" s="105">
        <f t="shared" si="64"/>
        <v>0</v>
      </c>
      <c r="AA290" s="104">
        <v>0</v>
      </c>
      <c r="AB290" s="105">
        <v>0</v>
      </c>
      <c r="AC290" s="105">
        <v>0</v>
      </c>
      <c r="AD290" s="105">
        <v>0</v>
      </c>
      <c r="AE290" s="105">
        <v>0</v>
      </c>
      <c r="AF290" s="105">
        <v>0</v>
      </c>
      <c r="AG290" s="106">
        <f t="shared" si="65"/>
        <v>0</v>
      </c>
      <c r="AH290" s="104"/>
      <c r="AI290" s="105"/>
      <c r="AJ290" s="105"/>
      <c r="AK290" s="105"/>
      <c r="AL290" s="105"/>
      <c r="AM290" s="105"/>
      <c r="AN290" s="106">
        <f t="shared" si="66"/>
        <v>0</v>
      </c>
      <c r="AO290" s="107">
        <f t="shared" si="67"/>
        <v>0</v>
      </c>
      <c r="AP290" s="108">
        <f t="shared" si="68"/>
        <v>0</v>
      </c>
      <c r="AQ290" s="97">
        <v>242</v>
      </c>
      <c r="AR290" s="109">
        <f t="shared" si="69"/>
        <v>0</v>
      </c>
    </row>
    <row r="291" spans="1:44" hidden="1" x14ac:dyDescent="0.35">
      <c r="A291" s="31" t="s">
        <v>295</v>
      </c>
      <c r="B291" s="97" t="s">
        <v>2555</v>
      </c>
      <c r="C291" s="97" t="s">
        <v>2533</v>
      </c>
      <c r="D291" s="98">
        <f t="shared" si="57"/>
        <v>0</v>
      </c>
      <c r="E291" s="98">
        <f t="shared" si="58"/>
        <v>0</v>
      </c>
      <c r="F291" s="98">
        <f t="shared" si="59"/>
        <v>0</v>
      </c>
      <c r="G291" s="99">
        <f t="shared" si="56"/>
        <v>0</v>
      </c>
      <c r="H291" s="100">
        <v>0</v>
      </c>
      <c r="I291" s="101">
        <v>0</v>
      </c>
      <c r="J291" s="102">
        <f t="shared" si="60"/>
        <v>0</v>
      </c>
      <c r="K291" s="100">
        <v>0</v>
      </c>
      <c r="L291" s="111">
        <v>0</v>
      </c>
      <c r="M291" s="101">
        <f t="shared" si="61"/>
        <v>0</v>
      </c>
      <c r="N291" s="100">
        <v>0</v>
      </c>
      <c r="O291" s="100">
        <v>0</v>
      </c>
      <c r="P291" s="103">
        <f t="shared" si="62"/>
        <v>0</v>
      </c>
      <c r="Q291" s="105">
        <v>0</v>
      </c>
      <c r="R291" s="105">
        <v>0</v>
      </c>
      <c r="S291" s="105">
        <v>0</v>
      </c>
      <c r="T291" s="105">
        <v>0</v>
      </c>
      <c r="U291" s="105">
        <v>0</v>
      </c>
      <c r="V291" s="105">
        <v>0</v>
      </c>
      <c r="W291" s="106">
        <f t="shared" si="63"/>
        <v>0</v>
      </c>
      <c r="X291" s="105">
        <v>0</v>
      </c>
      <c r="Y291" s="105">
        <v>0</v>
      </c>
      <c r="Z291" s="105">
        <f t="shared" si="64"/>
        <v>0</v>
      </c>
      <c r="AA291" s="104">
        <v>0</v>
      </c>
      <c r="AB291" s="105">
        <v>0</v>
      </c>
      <c r="AC291" s="105">
        <v>0</v>
      </c>
      <c r="AD291" s="105">
        <v>0</v>
      </c>
      <c r="AE291" s="105">
        <v>0</v>
      </c>
      <c r="AF291" s="105">
        <v>0</v>
      </c>
      <c r="AG291" s="106">
        <f t="shared" si="65"/>
        <v>0</v>
      </c>
      <c r="AH291" s="104"/>
      <c r="AI291" s="105"/>
      <c r="AJ291" s="105"/>
      <c r="AK291" s="105"/>
      <c r="AL291" s="105"/>
      <c r="AM291" s="105"/>
      <c r="AN291" s="106">
        <f t="shared" si="66"/>
        <v>0</v>
      </c>
      <c r="AO291" s="107">
        <f t="shared" si="67"/>
        <v>0</v>
      </c>
      <c r="AP291" s="108">
        <f t="shared" si="68"/>
        <v>0</v>
      </c>
      <c r="AQ291" s="97">
        <v>177</v>
      </c>
      <c r="AR291" s="109">
        <f t="shared" si="69"/>
        <v>0</v>
      </c>
    </row>
    <row r="292" spans="1:44" hidden="1" x14ac:dyDescent="0.35">
      <c r="A292" s="31" t="s">
        <v>296</v>
      </c>
      <c r="B292" s="97" t="s">
        <v>2556</v>
      </c>
      <c r="C292" s="97" t="s">
        <v>2533</v>
      </c>
      <c r="D292" s="98">
        <f t="shared" si="57"/>
        <v>0</v>
      </c>
      <c r="E292" s="98">
        <f t="shared" si="58"/>
        <v>0</v>
      </c>
      <c r="F292" s="98">
        <f t="shared" si="59"/>
        <v>0</v>
      </c>
      <c r="G292" s="99">
        <f t="shared" si="56"/>
        <v>0</v>
      </c>
      <c r="H292" s="100">
        <v>0</v>
      </c>
      <c r="I292" s="101">
        <v>0</v>
      </c>
      <c r="J292" s="102">
        <f t="shared" si="60"/>
        <v>0</v>
      </c>
      <c r="K292" s="100">
        <v>0</v>
      </c>
      <c r="L292" s="111">
        <v>0</v>
      </c>
      <c r="M292" s="101">
        <f t="shared" si="61"/>
        <v>0</v>
      </c>
      <c r="N292" s="100">
        <v>0</v>
      </c>
      <c r="O292" s="100">
        <v>0</v>
      </c>
      <c r="P292" s="103">
        <f t="shared" si="62"/>
        <v>0</v>
      </c>
      <c r="Q292" s="105">
        <v>0</v>
      </c>
      <c r="R292" s="105">
        <v>0</v>
      </c>
      <c r="S292" s="105">
        <v>0</v>
      </c>
      <c r="T292" s="105">
        <v>0</v>
      </c>
      <c r="U292" s="105">
        <v>0</v>
      </c>
      <c r="V292" s="105">
        <v>0</v>
      </c>
      <c r="W292" s="106">
        <f t="shared" si="63"/>
        <v>0</v>
      </c>
      <c r="X292" s="105">
        <v>0</v>
      </c>
      <c r="Y292" s="105">
        <v>0</v>
      </c>
      <c r="Z292" s="105">
        <f t="shared" si="64"/>
        <v>0</v>
      </c>
      <c r="AA292" s="104">
        <v>0</v>
      </c>
      <c r="AB292" s="105">
        <v>0</v>
      </c>
      <c r="AC292" s="105">
        <v>0</v>
      </c>
      <c r="AD292" s="105">
        <v>0</v>
      </c>
      <c r="AE292" s="105">
        <v>0</v>
      </c>
      <c r="AF292" s="105">
        <v>0</v>
      </c>
      <c r="AG292" s="106">
        <f t="shared" si="65"/>
        <v>0</v>
      </c>
      <c r="AH292" s="104"/>
      <c r="AI292" s="105"/>
      <c r="AJ292" s="105"/>
      <c r="AK292" s="105"/>
      <c r="AL292" s="105"/>
      <c r="AM292" s="105"/>
      <c r="AN292" s="106">
        <f t="shared" si="66"/>
        <v>0</v>
      </c>
      <c r="AO292" s="107">
        <f t="shared" si="67"/>
        <v>0</v>
      </c>
      <c r="AP292" s="108">
        <f t="shared" si="68"/>
        <v>0</v>
      </c>
      <c r="AQ292" s="97">
        <v>162</v>
      </c>
      <c r="AR292" s="109">
        <f t="shared" si="69"/>
        <v>0</v>
      </c>
    </row>
    <row r="293" spans="1:44" hidden="1" x14ac:dyDescent="0.35">
      <c r="A293" s="31" t="s">
        <v>297</v>
      </c>
      <c r="B293" s="97" t="s">
        <v>2557</v>
      </c>
      <c r="C293" s="97" t="s">
        <v>2533</v>
      </c>
      <c r="D293" s="98">
        <f t="shared" si="57"/>
        <v>0</v>
      </c>
      <c r="E293" s="98">
        <f t="shared" si="58"/>
        <v>0</v>
      </c>
      <c r="F293" s="98">
        <f t="shared" si="59"/>
        <v>0</v>
      </c>
      <c r="G293" s="99">
        <f t="shared" si="56"/>
        <v>0</v>
      </c>
      <c r="H293" s="100">
        <v>0</v>
      </c>
      <c r="I293" s="101">
        <v>0</v>
      </c>
      <c r="J293" s="102">
        <f t="shared" si="60"/>
        <v>0</v>
      </c>
      <c r="K293" s="100">
        <v>0</v>
      </c>
      <c r="L293" s="111">
        <v>0</v>
      </c>
      <c r="M293" s="101">
        <f t="shared" si="61"/>
        <v>0</v>
      </c>
      <c r="N293" s="100">
        <v>0</v>
      </c>
      <c r="O293" s="100">
        <v>0</v>
      </c>
      <c r="P293" s="103">
        <f t="shared" si="62"/>
        <v>0</v>
      </c>
      <c r="Q293" s="105">
        <v>0</v>
      </c>
      <c r="R293" s="105">
        <v>0</v>
      </c>
      <c r="S293" s="105">
        <v>0</v>
      </c>
      <c r="T293" s="105">
        <v>0</v>
      </c>
      <c r="U293" s="105">
        <v>0</v>
      </c>
      <c r="V293" s="105">
        <v>0</v>
      </c>
      <c r="W293" s="106">
        <f t="shared" si="63"/>
        <v>0</v>
      </c>
      <c r="X293" s="105">
        <v>0</v>
      </c>
      <c r="Y293" s="105">
        <v>0</v>
      </c>
      <c r="Z293" s="105">
        <f t="shared" si="64"/>
        <v>0</v>
      </c>
      <c r="AA293" s="104">
        <v>0</v>
      </c>
      <c r="AB293" s="105">
        <v>0</v>
      </c>
      <c r="AC293" s="105">
        <v>0</v>
      </c>
      <c r="AD293" s="105">
        <v>0</v>
      </c>
      <c r="AE293" s="105">
        <v>0</v>
      </c>
      <c r="AF293" s="105">
        <v>0</v>
      </c>
      <c r="AG293" s="106">
        <f t="shared" si="65"/>
        <v>0</v>
      </c>
      <c r="AH293" s="104"/>
      <c r="AI293" s="105"/>
      <c r="AJ293" s="105"/>
      <c r="AK293" s="105"/>
      <c r="AL293" s="105"/>
      <c r="AM293" s="105"/>
      <c r="AN293" s="106">
        <f t="shared" si="66"/>
        <v>0</v>
      </c>
      <c r="AO293" s="107">
        <f t="shared" si="67"/>
        <v>0</v>
      </c>
      <c r="AP293" s="108">
        <f t="shared" si="68"/>
        <v>0</v>
      </c>
      <c r="AQ293" s="97">
        <v>141</v>
      </c>
      <c r="AR293" s="109">
        <f t="shared" si="69"/>
        <v>0</v>
      </c>
    </row>
    <row r="294" spans="1:44" hidden="1" x14ac:dyDescent="0.35">
      <c r="A294" s="31" t="s">
        <v>298</v>
      </c>
      <c r="B294" s="97" t="s">
        <v>2558</v>
      </c>
      <c r="C294" s="97" t="s">
        <v>2533</v>
      </c>
      <c r="D294" s="98">
        <f t="shared" si="57"/>
        <v>40</v>
      </c>
      <c r="E294" s="98">
        <f t="shared" si="58"/>
        <v>40</v>
      </c>
      <c r="F294" s="98">
        <f t="shared" si="59"/>
        <v>0</v>
      </c>
      <c r="G294" s="99">
        <f t="shared" si="56"/>
        <v>0</v>
      </c>
      <c r="H294" s="100">
        <v>0</v>
      </c>
      <c r="I294" s="101">
        <v>0</v>
      </c>
      <c r="J294" s="102">
        <f t="shared" si="60"/>
        <v>0</v>
      </c>
      <c r="K294" s="100">
        <v>40</v>
      </c>
      <c r="L294" s="111">
        <v>0</v>
      </c>
      <c r="M294" s="101">
        <f t="shared" si="61"/>
        <v>40</v>
      </c>
      <c r="N294" s="100">
        <v>0</v>
      </c>
      <c r="O294" s="100">
        <v>0</v>
      </c>
      <c r="P294" s="103">
        <f t="shared" si="62"/>
        <v>0</v>
      </c>
      <c r="Q294" s="105">
        <v>0</v>
      </c>
      <c r="R294" s="105">
        <v>0</v>
      </c>
      <c r="S294" s="105">
        <v>0</v>
      </c>
      <c r="T294" s="105">
        <v>0</v>
      </c>
      <c r="U294" s="105">
        <v>0</v>
      </c>
      <c r="V294" s="105">
        <v>0</v>
      </c>
      <c r="W294" s="106">
        <f t="shared" si="63"/>
        <v>0</v>
      </c>
      <c r="X294" s="105">
        <v>0</v>
      </c>
      <c r="Y294" s="105">
        <v>0</v>
      </c>
      <c r="Z294" s="105">
        <f t="shared" si="64"/>
        <v>0</v>
      </c>
      <c r="AA294" s="104">
        <v>0</v>
      </c>
      <c r="AB294" s="105">
        <v>0</v>
      </c>
      <c r="AC294" s="105">
        <v>0</v>
      </c>
      <c r="AD294" s="105">
        <v>0</v>
      </c>
      <c r="AE294" s="105">
        <v>0</v>
      </c>
      <c r="AF294" s="105">
        <v>0</v>
      </c>
      <c r="AG294" s="106">
        <f t="shared" si="65"/>
        <v>0</v>
      </c>
      <c r="AH294" s="104"/>
      <c r="AI294" s="105"/>
      <c r="AJ294" s="105"/>
      <c r="AK294" s="105"/>
      <c r="AL294" s="105"/>
      <c r="AM294" s="105"/>
      <c r="AN294" s="106">
        <f t="shared" si="66"/>
        <v>0</v>
      </c>
      <c r="AO294" s="107">
        <f t="shared" si="67"/>
        <v>0</v>
      </c>
      <c r="AP294" s="108">
        <f t="shared" si="68"/>
        <v>40</v>
      </c>
      <c r="AQ294" s="97">
        <v>192</v>
      </c>
      <c r="AR294" s="109">
        <f t="shared" si="69"/>
        <v>0.20833333333333334</v>
      </c>
    </row>
    <row r="295" spans="1:44" hidden="1" x14ac:dyDescent="0.35">
      <c r="A295" s="31" t="s">
        <v>299</v>
      </c>
      <c r="B295" s="97" t="s">
        <v>2559</v>
      </c>
      <c r="C295" s="97" t="s">
        <v>2533</v>
      </c>
      <c r="D295" s="98">
        <f t="shared" si="57"/>
        <v>0</v>
      </c>
      <c r="E295" s="98">
        <f t="shared" si="58"/>
        <v>0</v>
      </c>
      <c r="F295" s="98">
        <f t="shared" si="59"/>
        <v>0</v>
      </c>
      <c r="G295" s="99">
        <f t="shared" si="56"/>
        <v>0</v>
      </c>
      <c r="H295" s="100">
        <v>0</v>
      </c>
      <c r="I295" s="101">
        <v>0</v>
      </c>
      <c r="J295" s="102">
        <f t="shared" si="60"/>
        <v>0</v>
      </c>
      <c r="K295" s="100">
        <v>0</v>
      </c>
      <c r="L295" s="111">
        <v>0</v>
      </c>
      <c r="M295" s="101">
        <f t="shared" si="61"/>
        <v>0</v>
      </c>
      <c r="N295" s="100">
        <v>0</v>
      </c>
      <c r="O295" s="100">
        <v>0</v>
      </c>
      <c r="P295" s="103">
        <f t="shared" si="62"/>
        <v>0</v>
      </c>
      <c r="Q295" s="105">
        <v>0</v>
      </c>
      <c r="R295" s="105">
        <v>0</v>
      </c>
      <c r="S295" s="105">
        <v>0</v>
      </c>
      <c r="T295" s="105">
        <v>0</v>
      </c>
      <c r="U295" s="105">
        <v>0</v>
      </c>
      <c r="V295" s="105">
        <v>0</v>
      </c>
      <c r="W295" s="106">
        <f t="shared" si="63"/>
        <v>0</v>
      </c>
      <c r="X295" s="105">
        <v>0</v>
      </c>
      <c r="Y295" s="105">
        <v>0</v>
      </c>
      <c r="Z295" s="105">
        <f t="shared" si="64"/>
        <v>0</v>
      </c>
      <c r="AA295" s="104">
        <v>0</v>
      </c>
      <c r="AB295" s="105">
        <v>0</v>
      </c>
      <c r="AC295" s="105">
        <v>0</v>
      </c>
      <c r="AD295" s="105">
        <v>0</v>
      </c>
      <c r="AE295" s="105">
        <v>0</v>
      </c>
      <c r="AF295" s="105">
        <v>0</v>
      </c>
      <c r="AG295" s="106">
        <f t="shared" si="65"/>
        <v>0</v>
      </c>
      <c r="AH295" s="104"/>
      <c r="AI295" s="105"/>
      <c r="AJ295" s="105"/>
      <c r="AK295" s="105"/>
      <c r="AL295" s="105"/>
      <c r="AM295" s="105"/>
      <c r="AN295" s="106">
        <f t="shared" si="66"/>
        <v>0</v>
      </c>
      <c r="AO295" s="107">
        <f t="shared" si="67"/>
        <v>0</v>
      </c>
      <c r="AP295" s="108">
        <f t="shared" si="68"/>
        <v>0</v>
      </c>
      <c r="AQ295" s="97">
        <v>109</v>
      </c>
      <c r="AR295" s="109">
        <f t="shared" si="69"/>
        <v>0</v>
      </c>
    </row>
    <row r="296" spans="1:44" hidden="1" x14ac:dyDescent="0.35">
      <c r="A296" s="31" t="s">
        <v>300</v>
      </c>
      <c r="B296" s="97" t="s">
        <v>2560</v>
      </c>
      <c r="C296" s="97" t="s">
        <v>2533</v>
      </c>
      <c r="D296" s="98">
        <f t="shared" si="57"/>
        <v>0</v>
      </c>
      <c r="E296" s="98">
        <f t="shared" si="58"/>
        <v>0</v>
      </c>
      <c r="F296" s="98">
        <f t="shared" si="59"/>
        <v>0</v>
      </c>
      <c r="G296" s="99">
        <f t="shared" si="56"/>
        <v>0</v>
      </c>
      <c r="H296" s="100">
        <v>0</v>
      </c>
      <c r="I296" s="101">
        <v>0</v>
      </c>
      <c r="J296" s="102">
        <f t="shared" si="60"/>
        <v>0</v>
      </c>
      <c r="K296" s="100">
        <v>0</v>
      </c>
      <c r="L296" s="111">
        <v>0</v>
      </c>
      <c r="M296" s="101">
        <f t="shared" si="61"/>
        <v>0</v>
      </c>
      <c r="N296" s="100">
        <v>0</v>
      </c>
      <c r="O296" s="100">
        <v>0</v>
      </c>
      <c r="P296" s="103">
        <f t="shared" si="62"/>
        <v>0</v>
      </c>
      <c r="Q296" s="105">
        <v>0</v>
      </c>
      <c r="R296" s="105">
        <v>0</v>
      </c>
      <c r="S296" s="105">
        <v>0</v>
      </c>
      <c r="T296" s="105">
        <v>0</v>
      </c>
      <c r="U296" s="105">
        <v>0</v>
      </c>
      <c r="V296" s="105">
        <v>0</v>
      </c>
      <c r="W296" s="106">
        <f t="shared" si="63"/>
        <v>0</v>
      </c>
      <c r="X296" s="105">
        <v>0</v>
      </c>
      <c r="Y296" s="105">
        <v>0</v>
      </c>
      <c r="Z296" s="105">
        <f t="shared" si="64"/>
        <v>0</v>
      </c>
      <c r="AA296" s="104">
        <v>0</v>
      </c>
      <c r="AB296" s="105">
        <v>0</v>
      </c>
      <c r="AC296" s="105">
        <v>0</v>
      </c>
      <c r="AD296" s="105">
        <v>0</v>
      </c>
      <c r="AE296" s="105">
        <v>0</v>
      </c>
      <c r="AF296" s="105">
        <v>0</v>
      </c>
      <c r="AG296" s="106">
        <f t="shared" si="65"/>
        <v>0</v>
      </c>
      <c r="AH296" s="104"/>
      <c r="AI296" s="105"/>
      <c r="AJ296" s="105"/>
      <c r="AK296" s="105"/>
      <c r="AL296" s="105"/>
      <c r="AM296" s="105"/>
      <c r="AN296" s="106">
        <f t="shared" si="66"/>
        <v>0</v>
      </c>
      <c r="AO296" s="107">
        <f t="shared" si="67"/>
        <v>0</v>
      </c>
      <c r="AP296" s="108">
        <f t="shared" si="68"/>
        <v>0</v>
      </c>
      <c r="AQ296" s="97">
        <v>166</v>
      </c>
      <c r="AR296" s="109">
        <f t="shared" si="69"/>
        <v>0</v>
      </c>
    </row>
    <row r="297" spans="1:44" hidden="1" x14ac:dyDescent="0.35">
      <c r="A297" s="31" t="s">
        <v>301</v>
      </c>
      <c r="B297" s="97" t="s">
        <v>2561</v>
      </c>
      <c r="C297" s="97" t="s">
        <v>2533</v>
      </c>
      <c r="D297" s="98">
        <f t="shared" si="57"/>
        <v>0</v>
      </c>
      <c r="E297" s="98">
        <f t="shared" si="58"/>
        <v>0</v>
      </c>
      <c r="F297" s="98">
        <f t="shared" si="59"/>
        <v>0</v>
      </c>
      <c r="G297" s="99">
        <f t="shared" si="56"/>
        <v>0</v>
      </c>
      <c r="H297" s="100">
        <v>0</v>
      </c>
      <c r="I297" s="101">
        <v>0</v>
      </c>
      <c r="J297" s="102">
        <f t="shared" si="60"/>
        <v>0</v>
      </c>
      <c r="K297" s="100">
        <v>0</v>
      </c>
      <c r="L297" s="111">
        <v>0</v>
      </c>
      <c r="M297" s="101">
        <f t="shared" si="61"/>
        <v>0</v>
      </c>
      <c r="N297" s="100">
        <v>0</v>
      </c>
      <c r="O297" s="100">
        <v>0</v>
      </c>
      <c r="P297" s="103">
        <f t="shared" si="62"/>
        <v>0</v>
      </c>
      <c r="Q297" s="105">
        <v>0</v>
      </c>
      <c r="R297" s="105">
        <v>0</v>
      </c>
      <c r="S297" s="105">
        <v>0</v>
      </c>
      <c r="T297" s="105">
        <v>0</v>
      </c>
      <c r="U297" s="105">
        <v>0</v>
      </c>
      <c r="V297" s="105">
        <v>0</v>
      </c>
      <c r="W297" s="106">
        <f t="shared" si="63"/>
        <v>0</v>
      </c>
      <c r="X297" s="105">
        <v>0</v>
      </c>
      <c r="Y297" s="105">
        <v>0</v>
      </c>
      <c r="Z297" s="105">
        <f t="shared" si="64"/>
        <v>0</v>
      </c>
      <c r="AA297" s="104">
        <v>0</v>
      </c>
      <c r="AB297" s="105">
        <v>0</v>
      </c>
      <c r="AC297" s="105">
        <v>0</v>
      </c>
      <c r="AD297" s="105">
        <v>0</v>
      </c>
      <c r="AE297" s="105">
        <v>0</v>
      </c>
      <c r="AF297" s="105">
        <v>0</v>
      </c>
      <c r="AG297" s="106">
        <f t="shared" si="65"/>
        <v>0</v>
      </c>
      <c r="AH297" s="104"/>
      <c r="AI297" s="105"/>
      <c r="AJ297" s="105"/>
      <c r="AK297" s="105"/>
      <c r="AL297" s="105"/>
      <c r="AM297" s="105"/>
      <c r="AN297" s="106">
        <f t="shared" si="66"/>
        <v>0</v>
      </c>
      <c r="AO297" s="107">
        <f t="shared" si="67"/>
        <v>0</v>
      </c>
      <c r="AP297" s="108">
        <f t="shared" si="68"/>
        <v>0</v>
      </c>
      <c r="AQ297" s="97">
        <v>154</v>
      </c>
      <c r="AR297" s="109">
        <f t="shared" si="69"/>
        <v>0</v>
      </c>
    </row>
    <row r="298" spans="1:44" hidden="1" x14ac:dyDescent="0.35">
      <c r="A298" s="31" t="s">
        <v>302</v>
      </c>
      <c r="B298" s="97" t="s">
        <v>2562</v>
      </c>
      <c r="C298" s="97" t="s">
        <v>2533</v>
      </c>
      <c r="D298" s="98">
        <f t="shared" si="57"/>
        <v>0</v>
      </c>
      <c r="E298" s="98">
        <f t="shared" si="58"/>
        <v>0</v>
      </c>
      <c r="F298" s="98">
        <f t="shared" si="59"/>
        <v>0</v>
      </c>
      <c r="G298" s="99">
        <f t="shared" si="56"/>
        <v>0</v>
      </c>
      <c r="H298" s="100">
        <v>0</v>
      </c>
      <c r="I298" s="101">
        <v>0</v>
      </c>
      <c r="J298" s="102">
        <f t="shared" si="60"/>
        <v>0</v>
      </c>
      <c r="K298" s="100">
        <v>0</v>
      </c>
      <c r="L298" s="111">
        <v>0</v>
      </c>
      <c r="M298" s="101">
        <f t="shared" si="61"/>
        <v>0</v>
      </c>
      <c r="N298" s="100">
        <v>0</v>
      </c>
      <c r="O298" s="100">
        <v>0</v>
      </c>
      <c r="P298" s="103">
        <f t="shared" si="62"/>
        <v>0</v>
      </c>
      <c r="Q298" s="105">
        <v>0</v>
      </c>
      <c r="R298" s="105">
        <v>0</v>
      </c>
      <c r="S298" s="105">
        <v>0</v>
      </c>
      <c r="T298" s="105">
        <v>0</v>
      </c>
      <c r="U298" s="105">
        <v>0</v>
      </c>
      <c r="V298" s="105">
        <v>0</v>
      </c>
      <c r="W298" s="106">
        <f t="shared" si="63"/>
        <v>0</v>
      </c>
      <c r="X298" s="105">
        <v>0</v>
      </c>
      <c r="Y298" s="105">
        <v>0</v>
      </c>
      <c r="Z298" s="105">
        <f t="shared" si="64"/>
        <v>0</v>
      </c>
      <c r="AA298" s="104">
        <v>0</v>
      </c>
      <c r="AB298" s="105">
        <v>0</v>
      </c>
      <c r="AC298" s="105">
        <v>0</v>
      </c>
      <c r="AD298" s="105">
        <v>0</v>
      </c>
      <c r="AE298" s="105">
        <v>0</v>
      </c>
      <c r="AF298" s="105">
        <v>0</v>
      </c>
      <c r="AG298" s="106">
        <f t="shared" si="65"/>
        <v>0</v>
      </c>
      <c r="AH298" s="104"/>
      <c r="AI298" s="105"/>
      <c r="AJ298" s="105"/>
      <c r="AK298" s="105"/>
      <c r="AL298" s="105"/>
      <c r="AM298" s="105"/>
      <c r="AN298" s="106">
        <f t="shared" si="66"/>
        <v>0</v>
      </c>
      <c r="AO298" s="107">
        <f t="shared" si="67"/>
        <v>0</v>
      </c>
      <c r="AP298" s="108">
        <f t="shared" si="68"/>
        <v>0</v>
      </c>
      <c r="AQ298" s="97">
        <v>148</v>
      </c>
      <c r="AR298" s="109">
        <f t="shared" si="69"/>
        <v>0</v>
      </c>
    </row>
    <row r="299" spans="1:44" hidden="1" x14ac:dyDescent="0.35">
      <c r="A299" s="31" t="s">
        <v>303</v>
      </c>
      <c r="B299" s="97" t="s">
        <v>2563</v>
      </c>
      <c r="C299" s="97" t="s">
        <v>2533</v>
      </c>
      <c r="D299" s="98">
        <f t="shared" si="57"/>
        <v>59</v>
      </c>
      <c r="E299" s="98">
        <f t="shared" si="58"/>
        <v>59</v>
      </c>
      <c r="F299" s="98">
        <f t="shared" si="59"/>
        <v>0</v>
      </c>
      <c r="G299" s="99">
        <f t="shared" si="56"/>
        <v>0</v>
      </c>
      <c r="H299" s="100">
        <v>0</v>
      </c>
      <c r="I299" s="101">
        <v>0</v>
      </c>
      <c r="J299" s="102">
        <f t="shared" si="60"/>
        <v>0</v>
      </c>
      <c r="K299" s="100">
        <v>59</v>
      </c>
      <c r="L299" s="111">
        <v>0</v>
      </c>
      <c r="M299" s="101">
        <f t="shared" si="61"/>
        <v>59</v>
      </c>
      <c r="N299" s="100">
        <v>0</v>
      </c>
      <c r="O299" s="100">
        <v>0</v>
      </c>
      <c r="P299" s="103">
        <f t="shared" si="62"/>
        <v>0</v>
      </c>
      <c r="Q299" s="105">
        <v>0</v>
      </c>
      <c r="R299" s="105">
        <v>0</v>
      </c>
      <c r="S299" s="105">
        <v>0</v>
      </c>
      <c r="T299" s="105">
        <v>0</v>
      </c>
      <c r="U299" s="105">
        <v>0</v>
      </c>
      <c r="V299" s="105">
        <v>0</v>
      </c>
      <c r="W299" s="106">
        <f t="shared" si="63"/>
        <v>0</v>
      </c>
      <c r="X299" s="105">
        <v>0</v>
      </c>
      <c r="Y299" s="105">
        <v>0</v>
      </c>
      <c r="Z299" s="105">
        <f t="shared" si="64"/>
        <v>0</v>
      </c>
      <c r="AA299" s="104">
        <v>0</v>
      </c>
      <c r="AB299" s="105">
        <v>0</v>
      </c>
      <c r="AC299" s="105">
        <v>0</v>
      </c>
      <c r="AD299" s="105">
        <v>0</v>
      </c>
      <c r="AE299" s="105">
        <v>0</v>
      </c>
      <c r="AF299" s="105">
        <v>0</v>
      </c>
      <c r="AG299" s="106">
        <f t="shared" si="65"/>
        <v>0</v>
      </c>
      <c r="AH299" s="104"/>
      <c r="AI299" s="105"/>
      <c r="AJ299" s="105"/>
      <c r="AK299" s="105"/>
      <c r="AL299" s="105"/>
      <c r="AM299" s="105"/>
      <c r="AN299" s="106">
        <f t="shared" si="66"/>
        <v>0</v>
      </c>
      <c r="AO299" s="107">
        <f t="shared" si="67"/>
        <v>0</v>
      </c>
      <c r="AP299" s="108">
        <f t="shared" si="68"/>
        <v>59</v>
      </c>
      <c r="AQ299" s="97">
        <v>48</v>
      </c>
      <c r="AR299" s="109">
        <f t="shared" si="69"/>
        <v>1</v>
      </c>
    </row>
    <row r="300" spans="1:44" hidden="1" x14ac:dyDescent="0.35">
      <c r="A300" s="31" t="s">
        <v>304</v>
      </c>
      <c r="B300" s="97" t="s">
        <v>2564</v>
      </c>
      <c r="C300" s="97" t="s">
        <v>2533</v>
      </c>
      <c r="D300" s="98">
        <f t="shared" si="57"/>
        <v>0</v>
      </c>
      <c r="E300" s="98">
        <f t="shared" si="58"/>
        <v>0</v>
      </c>
      <c r="F300" s="98">
        <f t="shared" si="59"/>
        <v>0</v>
      </c>
      <c r="G300" s="99">
        <f t="shared" si="56"/>
        <v>0</v>
      </c>
      <c r="H300" s="100">
        <v>0</v>
      </c>
      <c r="I300" s="101">
        <v>0</v>
      </c>
      <c r="J300" s="102">
        <f t="shared" si="60"/>
        <v>0</v>
      </c>
      <c r="K300" s="100">
        <v>0</v>
      </c>
      <c r="L300" s="111">
        <v>0</v>
      </c>
      <c r="M300" s="101">
        <f t="shared" si="61"/>
        <v>0</v>
      </c>
      <c r="N300" s="100">
        <v>0</v>
      </c>
      <c r="O300" s="100">
        <v>0</v>
      </c>
      <c r="P300" s="103">
        <f t="shared" si="62"/>
        <v>0</v>
      </c>
      <c r="Q300" s="105">
        <v>0</v>
      </c>
      <c r="R300" s="105">
        <v>0</v>
      </c>
      <c r="S300" s="105">
        <v>0</v>
      </c>
      <c r="T300" s="105">
        <v>0</v>
      </c>
      <c r="U300" s="105">
        <v>0</v>
      </c>
      <c r="V300" s="105">
        <v>0</v>
      </c>
      <c r="W300" s="106">
        <f t="shared" si="63"/>
        <v>0</v>
      </c>
      <c r="X300" s="105">
        <v>0</v>
      </c>
      <c r="Y300" s="105">
        <v>0</v>
      </c>
      <c r="Z300" s="105">
        <f t="shared" si="64"/>
        <v>0</v>
      </c>
      <c r="AA300" s="104">
        <v>0</v>
      </c>
      <c r="AB300" s="105">
        <v>0</v>
      </c>
      <c r="AC300" s="105">
        <v>0</v>
      </c>
      <c r="AD300" s="105">
        <v>0</v>
      </c>
      <c r="AE300" s="105">
        <v>0</v>
      </c>
      <c r="AF300" s="105">
        <v>0</v>
      </c>
      <c r="AG300" s="106">
        <f t="shared" si="65"/>
        <v>0</v>
      </c>
      <c r="AH300" s="104"/>
      <c r="AI300" s="105"/>
      <c r="AJ300" s="105"/>
      <c r="AK300" s="105"/>
      <c r="AL300" s="105"/>
      <c r="AM300" s="105"/>
      <c r="AN300" s="106">
        <f t="shared" si="66"/>
        <v>0</v>
      </c>
      <c r="AO300" s="107">
        <f t="shared" si="67"/>
        <v>0</v>
      </c>
      <c r="AP300" s="108">
        <f t="shared" si="68"/>
        <v>0</v>
      </c>
      <c r="AQ300" s="97">
        <v>0</v>
      </c>
      <c r="AR300" s="109">
        <f t="shared" si="69"/>
        <v>0</v>
      </c>
    </row>
    <row r="301" spans="1:44" hidden="1" x14ac:dyDescent="0.35">
      <c r="A301" s="31" t="s">
        <v>305</v>
      </c>
      <c r="B301" s="97" t="s">
        <v>2565</v>
      </c>
      <c r="C301" s="97" t="s">
        <v>2533</v>
      </c>
      <c r="D301" s="98">
        <f t="shared" si="57"/>
        <v>0</v>
      </c>
      <c r="E301" s="98">
        <f t="shared" si="58"/>
        <v>0</v>
      </c>
      <c r="F301" s="98">
        <f t="shared" si="59"/>
        <v>0</v>
      </c>
      <c r="G301" s="99">
        <f t="shared" si="56"/>
        <v>0</v>
      </c>
      <c r="H301" s="100">
        <v>0</v>
      </c>
      <c r="I301" s="101">
        <v>0</v>
      </c>
      <c r="J301" s="102">
        <f t="shared" si="60"/>
        <v>0</v>
      </c>
      <c r="K301" s="100">
        <v>0</v>
      </c>
      <c r="L301" s="111">
        <v>0</v>
      </c>
      <c r="M301" s="101">
        <f t="shared" si="61"/>
        <v>0</v>
      </c>
      <c r="N301" s="100">
        <v>0</v>
      </c>
      <c r="O301" s="100">
        <v>0</v>
      </c>
      <c r="P301" s="103">
        <f t="shared" si="62"/>
        <v>0</v>
      </c>
      <c r="Q301" s="105">
        <v>0</v>
      </c>
      <c r="R301" s="105">
        <v>0</v>
      </c>
      <c r="S301" s="105">
        <v>0</v>
      </c>
      <c r="T301" s="105">
        <v>0</v>
      </c>
      <c r="U301" s="105">
        <v>0</v>
      </c>
      <c r="V301" s="105">
        <v>0</v>
      </c>
      <c r="W301" s="106">
        <f t="shared" si="63"/>
        <v>0</v>
      </c>
      <c r="X301" s="105">
        <v>0</v>
      </c>
      <c r="Y301" s="105">
        <v>0</v>
      </c>
      <c r="Z301" s="105">
        <f t="shared" si="64"/>
        <v>0</v>
      </c>
      <c r="AA301" s="104">
        <v>0</v>
      </c>
      <c r="AB301" s="105">
        <v>0</v>
      </c>
      <c r="AC301" s="105">
        <v>0</v>
      </c>
      <c r="AD301" s="105">
        <v>0</v>
      </c>
      <c r="AE301" s="105">
        <v>0</v>
      </c>
      <c r="AF301" s="105">
        <v>0</v>
      </c>
      <c r="AG301" s="106">
        <f t="shared" si="65"/>
        <v>0</v>
      </c>
      <c r="AH301" s="104"/>
      <c r="AI301" s="105"/>
      <c r="AJ301" s="105"/>
      <c r="AK301" s="105"/>
      <c r="AL301" s="105"/>
      <c r="AM301" s="105"/>
      <c r="AN301" s="106">
        <f t="shared" si="66"/>
        <v>0</v>
      </c>
      <c r="AO301" s="107">
        <f t="shared" si="67"/>
        <v>0</v>
      </c>
      <c r="AP301" s="108">
        <f t="shared" si="68"/>
        <v>0</v>
      </c>
      <c r="AQ301" s="97">
        <v>0</v>
      </c>
      <c r="AR301" s="109">
        <f t="shared" si="69"/>
        <v>0</v>
      </c>
    </row>
    <row r="302" spans="1:44" hidden="1" x14ac:dyDescent="0.35">
      <c r="A302" s="31" t="s">
        <v>306</v>
      </c>
      <c r="B302" s="97" t="s">
        <v>2566</v>
      </c>
      <c r="C302" s="97" t="s">
        <v>2533</v>
      </c>
      <c r="D302" s="98">
        <f t="shared" si="57"/>
        <v>0</v>
      </c>
      <c r="E302" s="98">
        <f t="shared" si="58"/>
        <v>0</v>
      </c>
      <c r="F302" s="98">
        <f t="shared" si="59"/>
        <v>0</v>
      </c>
      <c r="G302" s="99">
        <f t="shared" si="56"/>
        <v>0</v>
      </c>
      <c r="H302" s="100">
        <v>0</v>
      </c>
      <c r="I302" s="101">
        <v>0</v>
      </c>
      <c r="J302" s="102">
        <f t="shared" si="60"/>
        <v>0</v>
      </c>
      <c r="K302" s="100">
        <v>0</v>
      </c>
      <c r="L302" s="111">
        <v>0</v>
      </c>
      <c r="M302" s="101">
        <f t="shared" si="61"/>
        <v>0</v>
      </c>
      <c r="N302" s="100">
        <v>0</v>
      </c>
      <c r="O302" s="100">
        <v>0</v>
      </c>
      <c r="P302" s="103">
        <f t="shared" si="62"/>
        <v>0</v>
      </c>
      <c r="Q302" s="105">
        <v>0</v>
      </c>
      <c r="R302" s="105">
        <v>0</v>
      </c>
      <c r="S302" s="105">
        <v>0</v>
      </c>
      <c r="T302" s="105">
        <v>0</v>
      </c>
      <c r="U302" s="105">
        <v>0</v>
      </c>
      <c r="V302" s="105">
        <v>0</v>
      </c>
      <c r="W302" s="106">
        <f t="shared" si="63"/>
        <v>0</v>
      </c>
      <c r="X302" s="105">
        <v>0</v>
      </c>
      <c r="Y302" s="105">
        <v>0</v>
      </c>
      <c r="Z302" s="105">
        <f t="shared" si="64"/>
        <v>0</v>
      </c>
      <c r="AA302" s="104">
        <v>0</v>
      </c>
      <c r="AB302" s="105">
        <v>0</v>
      </c>
      <c r="AC302" s="105">
        <v>0</v>
      </c>
      <c r="AD302" s="105">
        <v>0</v>
      </c>
      <c r="AE302" s="105">
        <v>0</v>
      </c>
      <c r="AF302" s="105">
        <v>0</v>
      </c>
      <c r="AG302" s="106">
        <f t="shared" si="65"/>
        <v>0</v>
      </c>
      <c r="AH302" s="104"/>
      <c r="AI302" s="105"/>
      <c r="AJ302" s="105"/>
      <c r="AK302" s="105"/>
      <c r="AL302" s="105"/>
      <c r="AM302" s="105"/>
      <c r="AN302" s="106">
        <f t="shared" si="66"/>
        <v>0</v>
      </c>
      <c r="AO302" s="107">
        <f t="shared" si="67"/>
        <v>0</v>
      </c>
      <c r="AP302" s="108">
        <f t="shared" si="68"/>
        <v>0</v>
      </c>
      <c r="AQ302" s="97">
        <v>0</v>
      </c>
      <c r="AR302" s="109">
        <f t="shared" si="69"/>
        <v>0</v>
      </c>
    </row>
    <row r="303" spans="1:44" hidden="1" x14ac:dyDescent="0.35">
      <c r="A303" s="31" t="s">
        <v>307</v>
      </c>
      <c r="B303" s="97" t="s">
        <v>2567</v>
      </c>
      <c r="C303" s="97" t="s">
        <v>2533</v>
      </c>
      <c r="D303" s="98">
        <f t="shared" si="57"/>
        <v>183</v>
      </c>
      <c r="E303" s="98">
        <f t="shared" si="58"/>
        <v>0</v>
      </c>
      <c r="F303" s="98">
        <f t="shared" si="59"/>
        <v>183</v>
      </c>
      <c r="G303" s="99">
        <f t="shared" si="56"/>
        <v>183</v>
      </c>
      <c r="H303" s="100">
        <v>183</v>
      </c>
      <c r="I303" s="101">
        <v>0</v>
      </c>
      <c r="J303" s="102">
        <f t="shared" si="60"/>
        <v>0</v>
      </c>
      <c r="K303" s="100">
        <v>0</v>
      </c>
      <c r="L303" s="111">
        <v>0</v>
      </c>
      <c r="M303" s="101">
        <f t="shared" si="61"/>
        <v>0</v>
      </c>
      <c r="N303" s="100">
        <v>0</v>
      </c>
      <c r="O303" s="100">
        <v>0</v>
      </c>
      <c r="P303" s="103">
        <f t="shared" si="62"/>
        <v>0</v>
      </c>
      <c r="Q303" s="105">
        <v>0</v>
      </c>
      <c r="R303" s="105">
        <v>0</v>
      </c>
      <c r="S303" s="105">
        <v>0</v>
      </c>
      <c r="T303" s="105">
        <v>0</v>
      </c>
      <c r="U303" s="105">
        <v>0</v>
      </c>
      <c r="V303" s="105">
        <v>0</v>
      </c>
      <c r="W303" s="106">
        <f t="shared" si="63"/>
        <v>0</v>
      </c>
      <c r="X303" s="105">
        <v>0</v>
      </c>
      <c r="Y303" s="105">
        <v>0</v>
      </c>
      <c r="Z303" s="105">
        <f t="shared" si="64"/>
        <v>0</v>
      </c>
      <c r="AA303" s="104">
        <v>0</v>
      </c>
      <c r="AB303" s="105">
        <v>0</v>
      </c>
      <c r="AC303" s="105">
        <v>0</v>
      </c>
      <c r="AD303" s="105">
        <v>0</v>
      </c>
      <c r="AE303" s="105">
        <v>0</v>
      </c>
      <c r="AF303" s="105">
        <v>0</v>
      </c>
      <c r="AG303" s="106">
        <f t="shared" si="65"/>
        <v>0</v>
      </c>
      <c r="AH303" s="104"/>
      <c r="AI303" s="105"/>
      <c r="AJ303" s="105"/>
      <c r="AK303" s="105"/>
      <c r="AL303" s="105"/>
      <c r="AM303" s="105"/>
      <c r="AN303" s="106">
        <f t="shared" si="66"/>
        <v>0</v>
      </c>
      <c r="AO303" s="107">
        <f t="shared" si="67"/>
        <v>183</v>
      </c>
      <c r="AP303" s="108">
        <f t="shared" si="68"/>
        <v>0</v>
      </c>
      <c r="AQ303" s="97">
        <v>235</v>
      </c>
      <c r="AR303" s="109">
        <f t="shared" si="69"/>
        <v>0.77872340425531916</v>
      </c>
    </row>
    <row r="304" spans="1:44" hidden="1" x14ac:dyDescent="0.35">
      <c r="A304" s="31" t="s">
        <v>308</v>
      </c>
      <c r="B304" s="97" t="s">
        <v>2568</v>
      </c>
      <c r="C304" s="97" t="s">
        <v>2533</v>
      </c>
      <c r="D304" s="98">
        <f t="shared" si="57"/>
        <v>292</v>
      </c>
      <c r="E304" s="98">
        <f t="shared" si="58"/>
        <v>50</v>
      </c>
      <c r="F304" s="98">
        <f t="shared" si="59"/>
        <v>242</v>
      </c>
      <c r="G304" s="99">
        <f t="shared" si="56"/>
        <v>292</v>
      </c>
      <c r="H304" s="100">
        <v>242</v>
      </c>
      <c r="I304" s="101">
        <v>50</v>
      </c>
      <c r="J304" s="102">
        <f t="shared" si="60"/>
        <v>0</v>
      </c>
      <c r="K304" s="100">
        <v>0</v>
      </c>
      <c r="L304" s="111">
        <v>0</v>
      </c>
      <c r="M304" s="101">
        <f t="shared" si="61"/>
        <v>0</v>
      </c>
      <c r="N304" s="100">
        <v>0</v>
      </c>
      <c r="O304" s="100">
        <v>0</v>
      </c>
      <c r="P304" s="103">
        <f t="shared" si="62"/>
        <v>0</v>
      </c>
      <c r="Q304" s="105">
        <v>0</v>
      </c>
      <c r="R304" s="105">
        <v>0</v>
      </c>
      <c r="S304" s="105">
        <v>0</v>
      </c>
      <c r="T304" s="105">
        <v>0</v>
      </c>
      <c r="U304" s="105">
        <v>0</v>
      </c>
      <c r="V304" s="105">
        <v>0</v>
      </c>
      <c r="W304" s="106">
        <f t="shared" si="63"/>
        <v>0</v>
      </c>
      <c r="X304" s="105">
        <v>0</v>
      </c>
      <c r="Y304" s="105">
        <v>0</v>
      </c>
      <c r="Z304" s="105">
        <f t="shared" si="64"/>
        <v>0</v>
      </c>
      <c r="AA304" s="104">
        <v>0</v>
      </c>
      <c r="AB304" s="105">
        <v>0</v>
      </c>
      <c r="AC304" s="105">
        <v>0</v>
      </c>
      <c r="AD304" s="105">
        <v>0</v>
      </c>
      <c r="AE304" s="105">
        <v>0</v>
      </c>
      <c r="AF304" s="105">
        <v>0</v>
      </c>
      <c r="AG304" s="106">
        <f t="shared" si="65"/>
        <v>0</v>
      </c>
      <c r="AH304" s="104"/>
      <c r="AI304" s="105"/>
      <c r="AJ304" s="105"/>
      <c r="AK304" s="105"/>
      <c r="AL304" s="105"/>
      <c r="AM304" s="105"/>
      <c r="AN304" s="106">
        <f t="shared" si="66"/>
        <v>0</v>
      </c>
      <c r="AO304" s="107">
        <f t="shared" si="67"/>
        <v>242</v>
      </c>
      <c r="AP304" s="108">
        <f t="shared" si="68"/>
        <v>50</v>
      </c>
      <c r="AQ304" s="97">
        <v>370</v>
      </c>
      <c r="AR304" s="109">
        <f t="shared" si="69"/>
        <v>0.78918918918918923</v>
      </c>
    </row>
    <row r="305" spans="1:44" hidden="1" x14ac:dyDescent="0.35">
      <c r="A305" s="31" t="s">
        <v>309</v>
      </c>
      <c r="B305" s="97" t="s">
        <v>2569</v>
      </c>
      <c r="C305" s="97" t="s">
        <v>2533</v>
      </c>
      <c r="D305" s="98">
        <f t="shared" si="57"/>
        <v>0</v>
      </c>
      <c r="E305" s="98">
        <f t="shared" si="58"/>
        <v>0</v>
      </c>
      <c r="F305" s="98">
        <f t="shared" si="59"/>
        <v>0</v>
      </c>
      <c r="G305" s="99">
        <f t="shared" si="56"/>
        <v>0</v>
      </c>
      <c r="H305" s="100">
        <v>0</v>
      </c>
      <c r="I305" s="101">
        <v>0</v>
      </c>
      <c r="J305" s="102">
        <f t="shared" si="60"/>
        <v>0</v>
      </c>
      <c r="K305" s="100">
        <v>0</v>
      </c>
      <c r="L305" s="111">
        <v>0</v>
      </c>
      <c r="M305" s="101">
        <f t="shared" si="61"/>
        <v>0</v>
      </c>
      <c r="N305" s="100">
        <v>0</v>
      </c>
      <c r="O305" s="100">
        <v>0</v>
      </c>
      <c r="P305" s="103">
        <f t="shared" si="62"/>
        <v>0</v>
      </c>
      <c r="Q305" s="105">
        <v>0</v>
      </c>
      <c r="R305" s="105">
        <v>0</v>
      </c>
      <c r="S305" s="105">
        <v>0</v>
      </c>
      <c r="T305" s="105">
        <v>0</v>
      </c>
      <c r="U305" s="105">
        <v>0</v>
      </c>
      <c r="V305" s="105">
        <v>0</v>
      </c>
      <c r="W305" s="106">
        <f t="shared" si="63"/>
        <v>0</v>
      </c>
      <c r="X305" s="105">
        <v>0</v>
      </c>
      <c r="Y305" s="105">
        <v>0</v>
      </c>
      <c r="Z305" s="105">
        <f t="shared" si="64"/>
        <v>0</v>
      </c>
      <c r="AA305" s="104">
        <v>0</v>
      </c>
      <c r="AB305" s="105">
        <v>0</v>
      </c>
      <c r="AC305" s="105">
        <v>0</v>
      </c>
      <c r="AD305" s="105">
        <v>0</v>
      </c>
      <c r="AE305" s="105">
        <v>0</v>
      </c>
      <c r="AF305" s="105">
        <v>0</v>
      </c>
      <c r="AG305" s="106">
        <f t="shared" si="65"/>
        <v>0</v>
      </c>
      <c r="AH305" s="104"/>
      <c r="AI305" s="105"/>
      <c r="AJ305" s="105"/>
      <c r="AK305" s="105"/>
      <c r="AL305" s="105"/>
      <c r="AM305" s="105"/>
      <c r="AN305" s="106">
        <f t="shared" si="66"/>
        <v>0</v>
      </c>
      <c r="AO305" s="107">
        <f t="shared" si="67"/>
        <v>0</v>
      </c>
      <c r="AP305" s="108">
        <f t="shared" si="68"/>
        <v>0</v>
      </c>
      <c r="AQ305" s="97">
        <v>76</v>
      </c>
      <c r="AR305" s="109">
        <f t="shared" si="69"/>
        <v>0</v>
      </c>
    </row>
    <row r="306" spans="1:44" hidden="1" x14ac:dyDescent="0.35">
      <c r="A306" s="31" t="s">
        <v>310</v>
      </c>
      <c r="B306" s="97" t="s">
        <v>2570</v>
      </c>
      <c r="C306" s="97" t="s">
        <v>2533</v>
      </c>
      <c r="D306" s="98">
        <f t="shared" si="57"/>
        <v>19</v>
      </c>
      <c r="E306" s="98">
        <f t="shared" si="58"/>
        <v>0</v>
      </c>
      <c r="F306" s="98">
        <f t="shared" si="59"/>
        <v>19</v>
      </c>
      <c r="G306" s="99">
        <f t="shared" si="56"/>
        <v>19</v>
      </c>
      <c r="H306" s="100">
        <v>19</v>
      </c>
      <c r="I306" s="101">
        <v>0</v>
      </c>
      <c r="J306" s="102">
        <f t="shared" si="60"/>
        <v>0</v>
      </c>
      <c r="K306" s="100">
        <v>0</v>
      </c>
      <c r="L306" s="111">
        <v>0</v>
      </c>
      <c r="M306" s="101">
        <f t="shared" si="61"/>
        <v>0</v>
      </c>
      <c r="N306" s="100">
        <v>0</v>
      </c>
      <c r="O306" s="100">
        <v>0</v>
      </c>
      <c r="P306" s="103">
        <f t="shared" si="62"/>
        <v>0</v>
      </c>
      <c r="Q306" s="105">
        <v>0</v>
      </c>
      <c r="R306" s="105">
        <v>0</v>
      </c>
      <c r="S306" s="105">
        <v>0</v>
      </c>
      <c r="T306" s="105">
        <v>0</v>
      </c>
      <c r="U306" s="105">
        <v>0</v>
      </c>
      <c r="V306" s="105">
        <v>0</v>
      </c>
      <c r="W306" s="106">
        <f t="shared" si="63"/>
        <v>0</v>
      </c>
      <c r="X306" s="105">
        <v>0</v>
      </c>
      <c r="Y306" s="105">
        <v>0</v>
      </c>
      <c r="Z306" s="105">
        <f t="shared" si="64"/>
        <v>0</v>
      </c>
      <c r="AA306" s="104">
        <v>0</v>
      </c>
      <c r="AB306" s="105">
        <v>0</v>
      </c>
      <c r="AC306" s="105">
        <v>0</v>
      </c>
      <c r="AD306" s="105">
        <v>0</v>
      </c>
      <c r="AE306" s="105">
        <v>0</v>
      </c>
      <c r="AF306" s="105">
        <v>0</v>
      </c>
      <c r="AG306" s="106">
        <f t="shared" si="65"/>
        <v>0</v>
      </c>
      <c r="AH306" s="104"/>
      <c r="AI306" s="105"/>
      <c r="AJ306" s="105"/>
      <c r="AK306" s="105"/>
      <c r="AL306" s="105"/>
      <c r="AM306" s="105"/>
      <c r="AN306" s="106">
        <f t="shared" si="66"/>
        <v>0</v>
      </c>
      <c r="AO306" s="107">
        <f t="shared" si="67"/>
        <v>19</v>
      </c>
      <c r="AP306" s="108">
        <f t="shared" si="68"/>
        <v>0</v>
      </c>
      <c r="AQ306" s="97">
        <v>170</v>
      </c>
      <c r="AR306" s="109">
        <f t="shared" si="69"/>
        <v>0.11176470588235295</v>
      </c>
    </row>
    <row r="307" spans="1:44" hidden="1" x14ac:dyDescent="0.35">
      <c r="A307" s="31" t="s">
        <v>311</v>
      </c>
      <c r="B307" s="97" t="s">
        <v>2571</v>
      </c>
      <c r="C307" s="97" t="s">
        <v>2533</v>
      </c>
      <c r="D307" s="98">
        <f t="shared" si="57"/>
        <v>175</v>
      </c>
      <c r="E307" s="98">
        <f t="shared" si="58"/>
        <v>170</v>
      </c>
      <c r="F307" s="98">
        <f t="shared" si="59"/>
        <v>5</v>
      </c>
      <c r="G307" s="99">
        <f t="shared" si="56"/>
        <v>175</v>
      </c>
      <c r="H307" s="100">
        <v>5</v>
      </c>
      <c r="I307" s="101">
        <v>170</v>
      </c>
      <c r="J307" s="102">
        <f t="shared" si="60"/>
        <v>0</v>
      </c>
      <c r="K307" s="100">
        <v>0</v>
      </c>
      <c r="L307" s="111">
        <v>0</v>
      </c>
      <c r="M307" s="101">
        <f t="shared" si="61"/>
        <v>0</v>
      </c>
      <c r="N307" s="100">
        <v>0</v>
      </c>
      <c r="O307" s="100">
        <v>0</v>
      </c>
      <c r="P307" s="103">
        <f t="shared" si="62"/>
        <v>0</v>
      </c>
      <c r="Q307" s="105">
        <v>0</v>
      </c>
      <c r="R307" s="105">
        <v>0</v>
      </c>
      <c r="S307" s="105">
        <v>0</v>
      </c>
      <c r="T307" s="105">
        <v>0</v>
      </c>
      <c r="U307" s="105">
        <v>0</v>
      </c>
      <c r="V307" s="105">
        <v>0</v>
      </c>
      <c r="W307" s="106">
        <f t="shared" si="63"/>
        <v>0</v>
      </c>
      <c r="X307" s="105">
        <v>0</v>
      </c>
      <c r="Y307" s="105">
        <v>0</v>
      </c>
      <c r="Z307" s="105">
        <f t="shared" si="64"/>
        <v>0</v>
      </c>
      <c r="AA307" s="104">
        <v>0</v>
      </c>
      <c r="AB307" s="105">
        <v>0</v>
      </c>
      <c r="AC307" s="105">
        <v>0</v>
      </c>
      <c r="AD307" s="105">
        <v>0</v>
      </c>
      <c r="AE307" s="105">
        <v>0</v>
      </c>
      <c r="AF307" s="105">
        <v>0</v>
      </c>
      <c r="AG307" s="106">
        <f t="shared" si="65"/>
        <v>0</v>
      </c>
      <c r="AH307" s="104"/>
      <c r="AI307" s="105"/>
      <c r="AJ307" s="105"/>
      <c r="AK307" s="105"/>
      <c r="AL307" s="105"/>
      <c r="AM307" s="105"/>
      <c r="AN307" s="106">
        <f t="shared" si="66"/>
        <v>0</v>
      </c>
      <c r="AO307" s="107">
        <f t="shared" si="67"/>
        <v>5</v>
      </c>
      <c r="AP307" s="108">
        <f t="shared" si="68"/>
        <v>170</v>
      </c>
      <c r="AQ307" s="97">
        <v>336</v>
      </c>
      <c r="AR307" s="109">
        <f t="shared" si="69"/>
        <v>0.52083333333333337</v>
      </c>
    </row>
    <row r="308" spans="1:44" hidden="1" x14ac:dyDescent="0.35">
      <c r="A308" s="31" t="s">
        <v>312</v>
      </c>
      <c r="B308" s="97" t="s">
        <v>2572</v>
      </c>
      <c r="C308" s="97" t="s">
        <v>2533</v>
      </c>
      <c r="D308" s="98">
        <f t="shared" si="57"/>
        <v>73</v>
      </c>
      <c r="E308" s="98">
        <f t="shared" si="58"/>
        <v>0</v>
      </c>
      <c r="F308" s="98">
        <f t="shared" si="59"/>
        <v>73</v>
      </c>
      <c r="G308" s="99">
        <f t="shared" si="56"/>
        <v>73</v>
      </c>
      <c r="H308" s="100">
        <v>73</v>
      </c>
      <c r="I308" s="101">
        <v>0</v>
      </c>
      <c r="J308" s="102">
        <f t="shared" si="60"/>
        <v>0</v>
      </c>
      <c r="K308" s="100">
        <v>0</v>
      </c>
      <c r="L308" s="111">
        <v>0</v>
      </c>
      <c r="M308" s="101">
        <f t="shared" si="61"/>
        <v>0</v>
      </c>
      <c r="N308" s="100">
        <v>0</v>
      </c>
      <c r="O308" s="100">
        <v>0</v>
      </c>
      <c r="P308" s="103">
        <f t="shared" si="62"/>
        <v>0</v>
      </c>
      <c r="Q308" s="105">
        <v>0</v>
      </c>
      <c r="R308" s="105">
        <v>0</v>
      </c>
      <c r="S308" s="105">
        <v>0</v>
      </c>
      <c r="T308" s="105">
        <v>0</v>
      </c>
      <c r="U308" s="105">
        <v>0</v>
      </c>
      <c r="V308" s="105">
        <v>0</v>
      </c>
      <c r="W308" s="106">
        <f t="shared" si="63"/>
        <v>0</v>
      </c>
      <c r="X308" s="105">
        <v>0</v>
      </c>
      <c r="Y308" s="105">
        <v>0</v>
      </c>
      <c r="Z308" s="105">
        <f t="shared" si="64"/>
        <v>0</v>
      </c>
      <c r="AA308" s="104">
        <v>0</v>
      </c>
      <c r="AB308" s="105">
        <v>0</v>
      </c>
      <c r="AC308" s="105">
        <v>0</v>
      </c>
      <c r="AD308" s="105">
        <v>0</v>
      </c>
      <c r="AE308" s="105">
        <v>0</v>
      </c>
      <c r="AF308" s="105">
        <v>0</v>
      </c>
      <c r="AG308" s="106">
        <f t="shared" si="65"/>
        <v>0</v>
      </c>
      <c r="AH308" s="104"/>
      <c r="AI308" s="105"/>
      <c r="AJ308" s="105"/>
      <c r="AK308" s="105"/>
      <c r="AL308" s="105"/>
      <c r="AM308" s="105"/>
      <c r="AN308" s="106">
        <f t="shared" si="66"/>
        <v>0</v>
      </c>
      <c r="AO308" s="107">
        <f t="shared" si="67"/>
        <v>73</v>
      </c>
      <c r="AP308" s="108">
        <f t="shared" si="68"/>
        <v>0</v>
      </c>
      <c r="AQ308" s="97">
        <v>212</v>
      </c>
      <c r="AR308" s="109">
        <f t="shared" si="69"/>
        <v>0.34433962264150941</v>
      </c>
    </row>
    <row r="309" spans="1:44" hidden="1" x14ac:dyDescent="0.35">
      <c r="A309" s="31" t="s">
        <v>313</v>
      </c>
      <c r="B309" s="97" t="s">
        <v>2573</v>
      </c>
      <c r="C309" s="97" t="s">
        <v>2533</v>
      </c>
      <c r="D309" s="98">
        <f t="shared" si="57"/>
        <v>0</v>
      </c>
      <c r="E309" s="98">
        <f t="shared" si="58"/>
        <v>0</v>
      </c>
      <c r="F309" s="98">
        <f t="shared" si="59"/>
        <v>0</v>
      </c>
      <c r="G309" s="99">
        <f t="shared" si="56"/>
        <v>0</v>
      </c>
      <c r="H309" s="100">
        <v>0</v>
      </c>
      <c r="I309" s="101">
        <v>0</v>
      </c>
      <c r="J309" s="102">
        <f t="shared" si="60"/>
        <v>0</v>
      </c>
      <c r="K309" s="100">
        <v>0</v>
      </c>
      <c r="L309" s="111">
        <v>0</v>
      </c>
      <c r="M309" s="101">
        <f t="shared" si="61"/>
        <v>0</v>
      </c>
      <c r="N309" s="100">
        <v>0</v>
      </c>
      <c r="O309" s="100">
        <v>0</v>
      </c>
      <c r="P309" s="103">
        <f t="shared" si="62"/>
        <v>0</v>
      </c>
      <c r="Q309" s="105">
        <v>0</v>
      </c>
      <c r="R309" s="105">
        <v>0</v>
      </c>
      <c r="S309" s="105">
        <v>0</v>
      </c>
      <c r="T309" s="105">
        <v>0</v>
      </c>
      <c r="U309" s="105">
        <v>0</v>
      </c>
      <c r="V309" s="105">
        <v>0</v>
      </c>
      <c r="W309" s="106">
        <f t="shared" si="63"/>
        <v>0</v>
      </c>
      <c r="X309" s="105">
        <v>0</v>
      </c>
      <c r="Y309" s="105">
        <v>0</v>
      </c>
      <c r="Z309" s="105">
        <f t="shared" si="64"/>
        <v>0</v>
      </c>
      <c r="AA309" s="104">
        <v>0</v>
      </c>
      <c r="AB309" s="105">
        <v>0</v>
      </c>
      <c r="AC309" s="105">
        <v>0</v>
      </c>
      <c r="AD309" s="105">
        <v>0</v>
      </c>
      <c r="AE309" s="105">
        <v>0</v>
      </c>
      <c r="AF309" s="105">
        <v>0</v>
      </c>
      <c r="AG309" s="106">
        <f t="shared" si="65"/>
        <v>0</v>
      </c>
      <c r="AH309" s="104"/>
      <c r="AI309" s="105"/>
      <c r="AJ309" s="105"/>
      <c r="AK309" s="105"/>
      <c r="AL309" s="105"/>
      <c r="AM309" s="105"/>
      <c r="AN309" s="106">
        <f t="shared" si="66"/>
        <v>0</v>
      </c>
      <c r="AO309" s="107">
        <f t="shared" si="67"/>
        <v>0</v>
      </c>
      <c r="AP309" s="108">
        <f t="shared" si="68"/>
        <v>0</v>
      </c>
      <c r="AQ309" s="97">
        <v>204</v>
      </c>
      <c r="AR309" s="109">
        <f t="shared" si="69"/>
        <v>0</v>
      </c>
    </row>
    <row r="310" spans="1:44" hidden="1" x14ac:dyDescent="0.35">
      <c r="A310" s="31" t="s">
        <v>314</v>
      </c>
      <c r="B310" s="97" t="s">
        <v>2574</v>
      </c>
      <c r="C310" s="97" t="s">
        <v>2533</v>
      </c>
      <c r="D310" s="98">
        <f t="shared" si="57"/>
        <v>223</v>
      </c>
      <c r="E310" s="98">
        <f t="shared" si="58"/>
        <v>0</v>
      </c>
      <c r="F310" s="98">
        <f t="shared" si="59"/>
        <v>223</v>
      </c>
      <c r="G310" s="99">
        <f t="shared" si="56"/>
        <v>223</v>
      </c>
      <c r="H310" s="100">
        <v>223</v>
      </c>
      <c r="I310" s="101">
        <v>0</v>
      </c>
      <c r="J310" s="102">
        <f t="shared" si="60"/>
        <v>0</v>
      </c>
      <c r="K310" s="100">
        <v>0</v>
      </c>
      <c r="L310" s="111">
        <v>0</v>
      </c>
      <c r="M310" s="101">
        <f t="shared" si="61"/>
        <v>0</v>
      </c>
      <c r="N310" s="100">
        <v>0</v>
      </c>
      <c r="O310" s="100">
        <v>0</v>
      </c>
      <c r="P310" s="103">
        <f t="shared" si="62"/>
        <v>0</v>
      </c>
      <c r="Q310" s="105">
        <v>0</v>
      </c>
      <c r="R310" s="105">
        <v>0</v>
      </c>
      <c r="S310" s="105">
        <v>0</v>
      </c>
      <c r="T310" s="105">
        <v>0</v>
      </c>
      <c r="U310" s="105">
        <v>0</v>
      </c>
      <c r="V310" s="105">
        <v>0</v>
      </c>
      <c r="W310" s="106">
        <f t="shared" si="63"/>
        <v>0</v>
      </c>
      <c r="X310" s="105">
        <v>0</v>
      </c>
      <c r="Y310" s="105">
        <v>0</v>
      </c>
      <c r="Z310" s="105">
        <f t="shared" si="64"/>
        <v>0</v>
      </c>
      <c r="AA310" s="104">
        <v>0</v>
      </c>
      <c r="AB310" s="105">
        <v>0</v>
      </c>
      <c r="AC310" s="105">
        <v>0</v>
      </c>
      <c r="AD310" s="105">
        <v>0</v>
      </c>
      <c r="AE310" s="105">
        <v>0</v>
      </c>
      <c r="AF310" s="105">
        <v>0</v>
      </c>
      <c r="AG310" s="106">
        <f t="shared" si="65"/>
        <v>0</v>
      </c>
      <c r="AH310" s="104"/>
      <c r="AI310" s="105"/>
      <c r="AJ310" s="105"/>
      <c r="AK310" s="105"/>
      <c r="AL310" s="105"/>
      <c r="AM310" s="105"/>
      <c r="AN310" s="106">
        <f t="shared" si="66"/>
        <v>0</v>
      </c>
      <c r="AO310" s="107">
        <f t="shared" si="67"/>
        <v>223</v>
      </c>
      <c r="AP310" s="108">
        <f t="shared" si="68"/>
        <v>0</v>
      </c>
      <c r="AQ310" s="97">
        <v>409</v>
      </c>
      <c r="AR310" s="109">
        <f t="shared" si="69"/>
        <v>0.54523227383863082</v>
      </c>
    </row>
    <row r="311" spans="1:44" hidden="1" x14ac:dyDescent="0.35">
      <c r="A311" s="31" t="s">
        <v>315</v>
      </c>
      <c r="B311" s="97" t="s">
        <v>2575</v>
      </c>
      <c r="C311" s="97" t="s">
        <v>2533</v>
      </c>
      <c r="D311" s="98">
        <f t="shared" si="57"/>
        <v>55</v>
      </c>
      <c r="E311" s="98">
        <f t="shared" si="58"/>
        <v>0</v>
      </c>
      <c r="F311" s="98">
        <f t="shared" si="59"/>
        <v>55</v>
      </c>
      <c r="G311" s="99">
        <f t="shared" si="56"/>
        <v>55</v>
      </c>
      <c r="H311" s="100">
        <v>55</v>
      </c>
      <c r="I311" s="101">
        <v>0</v>
      </c>
      <c r="J311" s="102">
        <f t="shared" si="60"/>
        <v>0</v>
      </c>
      <c r="K311" s="100">
        <v>0</v>
      </c>
      <c r="L311" s="111">
        <v>0</v>
      </c>
      <c r="M311" s="101">
        <f t="shared" si="61"/>
        <v>0</v>
      </c>
      <c r="N311" s="100">
        <v>0</v>
      </c>
      <c r="O311" s="100">
        <v>0</v>
      </c>
      <c r="P311" s="103">
        <f t="shared" si="62"/>
        <v>0</v>
      </c>
      <c r="Q311" s="105">
        <v>0</v>
      </c>
      <c r="R311" s="105">
        <v>0</v>
      </c>
      <c r="S311" s="105">
        <v>0</v>
      </c>
      <c r="T311" s="105">
        <v>0</v>
      </c>
      <c r="U311" s="105">
        <v>0</v>
      </c>
      <c r="V311" s="105">
        <v>0</v>
      </c>
      <c r="W311" s="106">
        <f t="shared" si="63"/>
        <v>0</v>
      </c>
      <c r="X311" s="105">
        <v>0</v>
      </c>
      <c r="Y311" s="105">
        <v>0</v>
      </c>
      <c r="Z311" s="105">
        <f t="shared" si="64"/>
        <v>0</v>
      </c>
      <c r="AA311" s="104">
        <v>0</v>
      </c>
      <c r="AB311" s="105">
        <v>0</v>
      </c>
      <c r="AC311" s="105">
        <v>0</v>
      </c>
      <c r="AD311" s="105">
        <v>0</v>
      </c>
      <c r="AE311" s="105">
        <v>0</v>
      </c>
      <c r="AF311" s="105">
        <v>0</v>
      </c>
      <c r="AG311" s="106">
        <f t="shared" si="65"/>
        <v>0</v>
      </c>
      <c r="AH311" s="104"/>
      <c r="AI311" s="105"/>
      <c r="AJ311" s="105"/>
      <c r="AK311" s="105"/>
      <c r="AL311" s="105"/>
      <c r="AM311" s="105"/>
      <c r="AN311" s="106">
        <f t="shared" si="66"/>
        <v>0</v>
      </c>
      <c r="AO311" s="107">
        <f t="shared" si="67"/>
        <v>55</v>
      </c>
      <c r="AP311" s="108">
        <f t="shared" si="68"/>
        <v>0</v>
      </c>
      <c r="AQ311" s="97">
        <v>222</v>
      </c>
      <c r="AR311" s="109">
        <f t="shared" si="69"/>
        <v>0.24774774774774774</v>
      </c>
    </row>
    <row r="312" spans="1:44" hidden="1" x14ac:dyDescent="0.35">
      <c r="A312" s="31" t="s">
        <v>316</v>
      </c>
      <c r="B312" s="97" t="s">
        <v>2576</v>
      </c>
      <c r="C312" s="97" t="s">
        <v>2533</v>
      </c>
      <c r="D312" s="98">
        <f t="shared" si="57"/>
        <v>54</v>
      </c>
      <c r="E312" s="98">
        <f t="shared" si="58"/>
        <v>54</v>
      </c>
      <c r="F312" s="98">
        <f t="shared" si="59"/>
        <v>0</v>
      </c>
      <c r="G312" s="99">
        <f t="shared" si="56"/>
        <v>54</v>
      </c>
      <c r="H312" s="100">
        <v>0</v>
      </c>
      <c r="I312" s="101">
        <v>54</v>
      </c>
      <c r="J312" s="102">
        <f t="shared" si="60"/>
        <v>0</v>
      </c>
      <c r="K312" s="100">
        <v>0</v>
      </c>
      <c r="L312" s="111">
        <v>0</v>
      </c>
      <c r="M312" s="101">
        <f t="shared" si="61"/>
        <v>0</v>
      </c>
      <c r="N312" s="100">
        <v>0</v>
      </c>
      <c r="O312" s="100">
        <v>0</v>
      </c>
      <c r="P312" s="103">
        <f t="shared" si="62"/>
        <v>0</v>
      </c>
      <c r="Q312" s="105">
        <v>0</v>
      </c>
      <c r="R312" s="105">
        <v>0</v>
      </c>
      <c r="S312" s="105">
        <v>0</v>
      </c>
      <c r="T312" s="105">
        <v>0</v>
      </c>
      <c r="U312" s="105">
        <v>0</v>
      </c>
      <c r="V312" s="105">
        <v>0</v>
      </c>
      <c r="W312" s="106">
        <f t="shared" si="63"/>
        <v>0</v>
      </c>
      <c r="X312" s="105">
        <v>0</v>
      </c>
      <c r="Y312" s="105">
        <v>0</v>
      </c>
      <c r="Z312" s="105">
        <f t="shared" si="64"/>
        <v>0</v>
      </c>
      <c r="AA312" s="104">
        <v>0</v>
      </c>
      <c r="AB312" s="105">
        <v>0</v>
      </c>
      <c r="AC312" s="105">
        <v>0</v>
      </c>
      <c r="AD312" s="105">
        <v>0</v>
      </c>
      <c r="AE312" s="105">
        <v>0</v>
      </c>
      <c r="AF312" s="105">
        <v>0</v>
      </c>
      <c r="AG312" s="106">
        <f t="shared" si="65"/>
        <v>0</v>
      </c>
      <c r="AH312" s="104"/>
      <c r="AI312" s="105"/>
      <c r="AJ312" s="105"/>
      <c r="AK312" s="105"/>
      <c r="AL312" s="105"/>
      <c r="AM312" s="105"/>
      <c r="AN312" s="106">
        <f t="shared" si="66"/>
        <v>0</v>
      </c>
      <c r="AO312" s="107">
        <f t="shared" si="67"/>
        <v>0</v>
      </c>
      <c r="AP312" s="108">
        <f t="shared" si="68"/>
        <v>54</v>
      </c>
      <c r="AQ312" s="97">
        <v>198</v>
      </c>
      <c r="AR312" s="109">
        <f t="shared" si="69"/>
        <v>0.27272727272727271</v>
      </c>
    </row>
    <row r="313" spans="1:44" hidden="1" x14ac:dyDescent="0.35">
      <c r="A313" s="31" t="s">
        <v>317</v>
      </c>
      <c r="B313" s="97" t="s">
        <v>2577</v>
      </c>
      <c r="C313" s="97" t="s">
        <v>2533</v>
      </c>
      <c r="D313" s="98">
        <f t="shared" si="57"/>
        <v>0</v>
      </c>
      <c r="E313" s="98">
        <f t="shared" si="58"/>
        <v>0</v>
      </c>
      <c r="F313" s="98">
        <f t="shared" si="59"/>
        <v>0</v>
      </c>
      <c r="G313" s="99">
        <f t="shared" si="56"/>
        <v>0</v>
      </c>
      <c r="H313" s="100">
        <v>0</v>
      </c>
      <c r="I313" s="101">
        <v>0</v>
      </c>
      <c r="J313" s="102">
        <f t="shared" si="60"/>
        <v>0</v>
      </c>
      <c r="K313" s="100">
        <v>0</v>
      </c>
      <c r="L313" s="111">
        <v>0</v>
      </c>
      <c r="M313" s="101">
        <f t="shared" si="61"/>
        <v>0</v>
      </c>
      <c r="N313" s="100">
        <v>0</v>
      </c>
      <c r="O313" s="100">
        <v>0</v>
      </c>
      <c r="P313" s="103">
        <f t="shared" si="62"/>
        <v>0</v>
      </c>
      <c r="Q313" s="105">
        <v>0</v>
      </c>
      <c r="R313" s="105">
        <v>0</v>
      </c>
      <c r="S313" s="105">
        <v>0</v>
      </c>
      <c r="T313" s="105">
        <v>0</v>
      </c>
      <c r="U313" s="105">
        <v>0</v>
      </c>
      <c r="V313" s="105">
        <v>0</v>
      </c>
      <c r="W313" s="106">
        <f t="shared" si="63"/>
        <v>0</v>
      </c>
      <c r="X313" s="105">
        <v>0</v>
      </c>
      <c r="Y313" s="105">
        <v>0</v>
      </c>
      <c r="Z313" s="105">
        <f t="shared" si="64"/>
        <v>0</v>
      </c>
      <c r="AA313" s="104">
        <v>0</v>
      </c>
      <c r="AB313" s="105">
        <v>0</v>
      </c>
      <c r="AC313" s="105">
        <v>0</v>
      </c>
      <c r="AD313" s="105">
        <v>0</v>
      </c>
      <c r="AE313" s="105">
        <v>0</v>
      </c>
      <c r="AF313" s="105">
        <v>0</v>
      </c>
      <c r="AG313" s="106">
        <f t="shared" si="65"/>
        <v>0</v>
      </c>
      <c r="AH313" s="104"/>
      <c r="AI313" s="105"/>
      <c r="AJ313" s="105"/>
      <c r="AK313" s="105"/>
      <c r="AL313" s="105"/>
      <c r="AM313" s="105"/>
      <c r="AN313" s="106">
        <f t="shared" si="66"/>
        <v>0</v>
      </c>
      <c r="AO313" s="107">
        <f t="shared" si="67"/>
        <v>0</v>
      </c>
      <c r="AP313" s="108">
        <f t="shared" si="68"/>
        <v>0</v>
      </c>
      <c r="AQ313" s="97">
        <v>81</v>
      </c>
      <c r="AR313" s="109">
        <f t="shared" si="69"/>
        <v>0</v>
      </c>
    </row>
    <row r="314" spans="1:44" hidden="1" x14ac:dyDescent="0.35">
      <c r="A314" s="31" t="s">
        <v>318</v>
      </c>
      <c r="B314" s="97" t="s">
        <v>2578</v>
      </c>
      <c r="C314" s="97" t="s">
        <v>2533</v>
      </c>
      <c r="D314" s="98">
        <f t="shared" si="57"/>
        <v>0</v>
      </c>
      <c r="E314" s="98">
        <f t="shared" si="58"/>
        <v>0</v>
      </c>
      <c r="F314" s="98">
        <f t="shared" si="59"/>
        <v>0</v>
      </c>
      <c r="G314" s="99">
        <f t="shared" si="56"/>
        <v>0</v>
      </c>
      <c r="H314" s="100">
        <v>0</v>
      </c>
      <c r="I314" s="101">
        <v>0</v>
      </c>
      <c r="J314" s="102">
        <f t="shared" si="60"/>
        <v>0</v>
      </c>
      <c r="K314" s="100">
        <v>0</v>
      </c>
      <c r="L314" s="111">
        <v>0</v>
      </c>
      <c r="M314" s="101">
        <f t="shared" si="61"/>
        <v>0</v>
      </c>
      <c r="N314" s="100">
        <v>0</v>
      </c>
      <c r="O314" s="100">
        <v>0</v>
      </c>
      <c r="P314" s="103">
        <f t="shared" si="62"/>
        <v>0</v>
      </c>
      <c r="Q314" s="105">
        <v>0</v>
      </c>
      <c r="R314" s="105">
        <v>0</v>
      </c>
      <c r="S314" s="105">
        <v>0</v>
      </c>
      <c r="T314" s="105">
        <v>0</v>
      </c>
      <c r="U314" s="105">
        <v>0</v>
      </c>
      <c r="V314" s="105">
        <v>0</v>
      </c>
      <c r="W314" s="106">
        <f t="shared" si="63"/>
        <v>0</v>
      </c>
      <c r="X314" s="105">
        <v>0</v>
      </c>
      <c r="Y314" s="105">
        <v>0</v>
      </c>
      <c r="Z314" s="105">
        <f t="shared" si="64"/>
        <v>0</v>
      </c>
      <c r="AA314" s="104">
        <v>0</v>
      </c>
      <c r="AB314" s="105">
        <v>0</v>
      </c>
      <c r="AC314" s="105">
        <v>0</v>
      </c>
      <c r="AD314" s="105">
        <v>0</v>
      </c>
      <c r="AE314" s="105">
        <v>0</v>
      </c>
      <c r="AF314" s="105">
        <v>0</v>
      </c>
      <c r="AG314" s="106">
        <f t="shared" si="65"/>
        <v>0</v>
      </c>
      <c r="AH314" s="104"/>
      <c r="AI314" s="105"/>
      <c r="AJ314" s="105"/>
      <c r="AK314" s="105"/>
      <c r="AL314" s="105"/>
      <c r="AM314" s="105"/>
      <c r="AN314" s="106">
        <f t="shared" si="66"/>
        <v>0</v>
      </c>
      <c r="AO314" s="107">
        <f t="shared" si="67"/>
        <v>0</v>
      </c>
      <c r="AP314" s="108">
        <f t="shared" si="68"/>
        <v>0</v>
      </c>
      <c r="AQ314" s="97">
        <v>146</v>
      </c>
      <c r="AR314" s="109">
        <f t="shared" si="69"/>
        <v>0</v>
      </c>
    </row>
    <row r="315" spans="1:44" hidden="1" x14ac:dyDescent="0.35">
      <c r="A315" s="31" t="s">
        <v>319</v>
      </c>
      <c r="B315" s="97" t="s">
        <v>2579</v>
      </c>
      <c r="C315" s="97" t="s">
        <v>2533</v>
      </c>
      <c r="D315" s="98">
        <f t="shared" si="57"/>
        <v>0</v>
      </c>
      <c r="E315" s="98">
        <f t="shared" si="58"/>
        <v>0</v>
      </c>
      <c r="F315" s="98">
        <f t="shared" si="59"/>
        <v>0</v>
      </c>
      <c r="G315" s="99">
        <f t="shared" si="56"/>
        <v>0</v>
      </c>
      <c r="H315" s="100">
        <v>0</v>
      </c>
      <c r="I315" s="101">
        <v>0</v>
      </c>
      <c r="J315" s="102">
        <f t="shared" si="60"/>
        <v>0</v>
      </c>
      <c r="K315" s="100">
        <v>0</v>
      </c>
      <c r="L315" s="111">
        <v>0</v>
      </c>
      <c r="M315" s="101">
        <f t="shared" si="61"/>
        <v>0</v>
      </c>
      <c r="N315" s="100">
        <v>0</v>
      </c>
      <c r="O315" s="100">
        <v>0</v>
      </c>
      <c r="P315" s="103">
        <f t="shared" si="62"/>
        <v>0</v>
      </c>
      <c r="Q315" s="105">
        <v>0</v>
      </c>
      <c r="R315" s="105">
        <v>0</v>
      </c>
      <c r="S315" s="105">
        <v>0</v>
      </c>
      <c r="T315" s="105">
        <v>0</v>
      </c>
      <c r="U315" s="105">
        <v>0</v>
      </c>
      <c r="V315" s="105">
        <v>0</v>
      </c>
      <c r="W315" s="106">
        <f t="shared" si="63"/>
        <v>0</v>
      </c>
      <c r="X315" s="105">
        <v>0</v>
      </c>
      <c r="Y315" s="105">
        <v>0</v>
      </c>
      <c r="Z315" s="105">
        <f t="shared" si="64"/>
        <v>0</v>
      </c>
      <c r="AA315" s="104">
        <v>0</v>
      </c>
      <c r="AB315" s="105">
        <v>0</v>
      </c>
      <c r="AC315" s="105">
        <v>0</v>
      </c>
      <c r="AD315" s="105">
        <v>0</v>
      </c>
      <c r="AE315" s="105">
        <v>0</v>
      </c>
      <c r="AF315" s="105">
        <v>0</v>
      </c>
      <c r="AG315" s="106">
        <f t="shared" si="65"/>
        <v>0</v>
      </c>
      <c r="AH315" s="104"/>
      <c r="AI315" s="105"/>
      <c r="AJ315" s="105"/>
      <c r="AK315" s="105"/>
      <c r="AL315" s="105"/>
      <c r="AM315" s="105"/>
      <c r="AN315" s="106">
        <f t="shared" si="66"/>
        <v>0</v>
      </c>
      <c r="AO315" s="107">
        <f t="shared" si="67"/>
        <v>0</v>
      </c>
      <c r="AP315" s="108">
        <f t="shared" si="68"/>
        <v>0</v>
      </c>
      <c r="AQ315" s="97">
        <v>329</v>
      </c>
      <c r="AR315" s="109">
        <f t="shared" si="69"/>
        <v>0</v>
      </c>
    </row>
    <row r="316" spans="1:44" hidden="1" x14ac:dyDescent="0.35">
      <c r="A316" s="31" t="s">
        <v>320</v>
      </c>
      <c r="B316" s="97" t="s">
        <v>2580</v>
      </c>
      <c r="C316" s="97" t="s">
        <v>2533</v>
      </c>
      <c r="D316" s="98">
        <f t="shared" si="57"/>
        <v>0</v>
      </c>
      <c r="E316" s="98">
        <f t="shared" si="58"/>
        <v>0</v>
      </c>
      <c r="F316" s="98">
        <f t="shared" si="59"/>
        <v>0</v>
      </c>
      <c r="G316" s="99">
        <f t="shared" si="56"/>
        <v>0</v>
      </c>
      <c r="H316" s="100">
        <v>0</v>
      </c>
      <c r="I316" s="101">
        <v>0</v>
      </c>
      <c r="J316" s="102">
        <f t="shared" si="60"/>
        <v>0</v>
      </c>
      <c r="K316" s="100">
        <v>0</v>
      </c>
      <c r="L316" s="111">
        <v>0</v>
      </c>
      <c r="M316" s="101">
        <f t="shared" si="61"/>
        <v>0</v>
      </c>
      <c r="N316" s="100">
        <v>0</v>
      </c>
      <c r="O316" s="100">
        <v>0</v>
      </c>
      <c r="P316" s="103">
        <f t="shared" si="62"/>
        <v>0</v>
      </c>
      <c r="Q316" s="105">
        <v>0</v>
      </c>
      <c r="R316" s="105">
        <v>0</v>
      </c>
      <c r="S316" s="105">
        <v>0</v>
      </c>
      <c r="T316" s="105">
        <v>0</v>
      </c>
      <c r="U316" s="105">
        <v>0</v>
      </c>
      <c r="V316" s="105">
        <v>0</v>
      </c>
      <c r="W316" s="106">
        <f t="shared" si="63"/>
        <v>0</v>
      </c>
      <c r="X316" s="105">
        <v>0</v>
      </c>
      <c r="Y316" s="105">
        <v>0</v>
      </c>
      <c r="Z316" s="105">
        <f t="shared" si="64"/>
        <v>0</v>
      </c>
      <c r="AA316" s="104">
        <v>0</v>
      </c>
      <c r="AB316" s="105">
        <v>0</v>
      </c>
      <c r="AC316" s="105">
        <v>0</v>
      </c>
      <c r="AD316" s="105">
        <v>0</v>
      </c>
      <c r="AE316" s="105">
        <v>0</v>
      </c>
      <c r="AF316" s="105">
        <v>0</v>
      </c>
      <c r="AG316" s="106">
        <f t="shared" si="65"/>
        <v>0</v>
      </c>
      <c r="AH316" s="104"/>
      <c r="AI316" s="105"/>
      <c r="AJ316" s="105"/>
      <c r="AK316" s="105"/>
      <c r="AL316" s="105"/>
      <c r="AM316" s="105"/>
      <c r="AN316" s="106">
        <f t="shared" si="66"/>
        <v>0</v>
      </c>
      <c r="AO316" s="107">
        <f t="shared" si="67"/>
        <v>0</v>
      </c>
      <c r="AP316" s="108">
        <f t="shared" si="68"/>
        <v>0</v>
      </c>
      <c r="AQ316" s="97">
        <v>120</v>
      </c>
      <c r="AR316" s="109">
        <f t="shared" si="69"/>
        <v>0</v>
      </c>
    </row>
    <row r="317" spans="1:44" hidden="1" x14ac:dyDescent="0.35">
      <c r="A317" s="31" t="s">
        <v>321</v>
      </c>
      <c r="B317" s="97" t="s">
        <v>2581</v>
      </c>
      <c r="C317" s="97" t="s">
        <v>2533</v>
      </c>
      <c r="D317" s="98">
        <f t="shared" si="57"/>
        <v>0</v>
      </c>
      <c r="E317" s="98">
        <f t="shared" si="58"/>
        <v>0</v>
      </c>
      <c r="F317" s="98">
        <f t="shared" si="59"/>
        <v>0</v>
      </c>
      <c r="G317" s="99">
        <f t="shared" si="56"/>
        <v>0</v>
      </c>
      <c r="H317" s="100">
        <v>0</v>
      </c>
      <c r="I317" s="101">
        <v>0</v>
      </c>
      <c r="J317" s="102">
        <f t="shared" si="60"/>
        <v>0</v>
      </c>
      <c r="K317" s="100">
        <v>0</v>
      </c>
      <c r="L317" s="111">
        <v>0</v>
      </c>
      <c r="M317" s="101">
        <f t="shared" si="61"/>
        <v>0</v>
      </c>
      <c r="N317" s="100">
        <v>0</v>
      </c>
      <c r="O317" s="100">
        <v>0</v>
      </c>
      <c r="P317" s="103">
        <f t="shared" si="62"/>
        <v>0</v>
      </c>
      <c r="Q317" s="105">
        <v>0</v>
      </c>
      <c r="R317" s="105">
        <v>0</v>
      </c>
      <c r="S317" s="105">
        <v>0</v>
      </c>
      <c r="T317" s="105">
        <v>0</v>
      </c>
      <c r="U317" s="105">
        <v>0</v>
      </c>
      <c r="V317" s="105">
        <v>0</v>
      </c>
      <c r="W317" s="106">
        <f t="shared" si="63"/>
        <v>0</v>
      </c>
      <c r="X317" s="105">
        <v>0</v>
      </c>
      <c r="Y317" s="105">
        <v>0</v>
      </c>
      <c r="Z317" s="105">
        <f t="shared" si="64"/>
        <v>0</v>
      </c>
      <c r="AA317" s="104">
        <v>0</v>
      </c>
      <c r="AB317" s="105">
        <v>0</v>
      </c>
      <c r="AC317" s="105">
        <v>0</v>
      </c>
      <c r="AD317" s="105">
        <v>0</v>
      </c>
      <c r="AE317" s="105">
        <v>0</v>
      </c>
      <c r="AF317" s="105">
        <v>0</v>
      </c>
      <c r="AG317" s="106">
        <f t="shared" si="65"/>
        <v>0</v>
      </c>
      <c r="AH317" s="104"/>
      <c r="AI317" s="105"/>
      <c r="AJ317" s="105"/>
      <c r="AK317" s="105"/>
      <c r="AL317" s="105"/>
      <c r="AM317" s="105"/>
      <c r="AN317" s="106">
        <f t="shared" si="66"/>
        <v>0</v>
      </c>
      <c r="AO317" s="107">
        <f t="shared" si="67"/>
        <v>0</v>
      </c>
      <c r="AP317" s="108">
        <f t="shared" si="68"/>
        <v>0</v>
      </c>
      <c r="AQ317" s="97">
        <v>307</v>
      </c>
      <c r="AR317" s="109">
        <f t="shared" si="69"/>
        <v>0</v>
      </c>
    </row>
    <row r="318" spans="1:44" hidden="1" x14ac:dyDescent="0.35">
      <c r="A318" s="31" t="s">
        <v>322</v>
      </c>
      <c r="B318" s="97" t="s">
        <v>2582</v>
      </c>
      <c r="C318" s="97" t="s">
        <v>2533</v>
      </c>
      <c r="D318" s="98">
        <f t="shared" si="57"/>
        <v>36</v>
      </c>
      <c r="E318" s="98">
        <f t="shared" si="58"/>
        <v>0</v>
      </c>
      <c r="F318" s="98">
        <f t="shared" si="59"/>
        <v>36</v>
      </c>
      <c r="G318" s="99">
        <f t="shared" si="56"/>
        <v>36</v>
      </c>
      <c r="H318" s="100">
        <v>36</v>
      </c>
      <c r="I318" s="101">
        <v>0</v>
      </c>
      <c r="J318" s="102">
        <f t="shared" si="60"/>
        <v>0</v>
      </c>
      <c r="K318" s="100">
        <v>0</v>
      </c>
      <c r="L318" s="111">
        <v>0</v>
      </c>
      <c r="M318" s="101">
        <f t="shared" si="61"/>
        <v>0</v>
      </c>
      <c r="N318" s="100">
        <v>0</v>
      </c>
      <c r="O318" s="100">
        <v>0</v>
      </c>
      <c r="P318" s="103">
        <f t="shared" si="62"/>
        <v>0</v>
      </c>
      <c r="Q318" s="105">
        <v>0</v>
      </c>
      <c r="R318" s="105">
        <v>0</v>
      </c>
      <c r="S318" s="105">
        <v>0</v>
      </c>
      <c r="T318" s="105">
        <v>0</v>
      </c>
      <c r="U318" s="105">
        <v>0</v>
      </c>
      <c r="V318" s="105">
        <v>0</v>
      </c>
      <c r="W318" s="106">
        <f t="shared" si="63"/>
        <v>0</v>
      </c>
      <c r="X318" s="105">
        <v>0</v>
      </c>
      <c r="Y318" s="105">
        <v>0</v>
      </c>
      <c r="Z318" s="105">
        <f t="shared" si="64"/>
        <v>0</v>
      </c>
      <c r="AA318" s="104">
        <v>0</v>
      </c>
      <c r="AB318" s="105">
        <v>0</v>
      </c>
      <c r="AC318" s="105">
        <v>0</v>
      </c>
      <c r="AD318" s="105">
        <v>0</v>
      </c>
      <c r="AE318" s="105">
        <v>0</v>
      </c>
      <c r="AF318" s="105">
        <v>0</v>
      </c>
      <c r="AG318" s="106">
        <f t="shared" si="65"/>
        <v>0</v>
      </c>
      <c r="AH318" s="104"/>
      <c r="AI318" s="105"/>
      <c r="AJ318" s="105"/>
      <c r="AK318" s="105"/>
      <c r="AL318" s="105"/>
      <c r="AM318" s="105"/>
      <c r="AN318" s="106">
        <f t="shared" si="66"/>
        <v>0</v>
      </c>
      <c r="AO318" s="107">
        <f t="shared" si="67"/>
        <v>36</v>
      </c>
      <c r="AP318" s="108">
        <f t="shared" si="68"/>
        <v>0</v>
      </c>
      <c r="AQ318" s="97">
        <v>111</v>
      </c>
      <c r="AR318" s="109">
        <f t="shared" si="69"/>
        <v>0.32432432432432434</v>
      </c>
    </row>
    <row r="319" spans="1:44" hidden="1" x14ac:dyDescent="0.35">
      <c r="A319" s="31" t="s">
        <v>323</v>
      </c>
      <c r="B319" s="97" t="s">
        <v>2583</v>
      </c>
      <c r="C319" s="97" t="s">
        <v>2533</v>
      </c>
      <c r="D319" s="98">
        <f t="shared" si="57"/>
        <v>0</v>
      </c>
      <c r="E319" s="98">
        <f t="shared" si="58"/>
        <v>0</v>
      </c>
      <c r="F319" s="98">
        <f t="shared" si="59"/>
        <v>0</v>
      </c>
      <c r="G319" s="99">
        <f t="shared" si="56"/>
        <v>0</v>
      </c>
      <c r="H319" s="100">
        <v>0</v>
      </c>
      <c r="I319" s="101">
        <v>0</v>
      </c>
      <c r="J319" s="102">
        <f t="shared" si="60"/>
        <v>0</v>
      </c>
      <c r="K319" s="100">
        <v>0</v>
      </c>
      <c r="L319" s="111">
        <v>0</v>
      </c>
      <c r="M319" s="101">
        <f t="shared" si="61"/>
        <v>0</v>
      </c>
      <c r="N319" s="100">
        <v>0</v>
      </c>
      <c r="O319" s="100">
        <v>0</v>
      </c>
      <c r="P319" s="103">
        <f t="shared" si="62"/>
        <v>0</v>
      </c>
      <c r="Q319" s="105">
        <v>0</v>
      </c>
      <c r="R319" s="105">
        <v>0</v>
      </c>
      <c r="S319" s="105">
        <v>0</v>
      </c>
      <c r="T319" s="105">
        <v>0</v>
      </c>
      <c r="U319" s="105">
        <v>0</v>
      </c>
      <c r="V319" s="105">
        <v>0</v>
      </c>
      <c r="W319" s="106">
        <f t="shared" si="63"/>
        <v>0</v>
      </c>
      <c r="X319" s="105">
        <v>0</v>
      </c>
      <c r="Y319" s="105">
        <v>0</v>
      </c>
      <c r="Z319" s="105">
        <f t="shared" si="64"/>
        <v>0</v>
      </c>
      <c r="AA319" s="104">
        <v>0</v>
      </c>
      <c r="AB319" s="105">
        <v>0</v>
      </c>
      <c r="AC319" s="105">
        <v>0</v>
      </c>
      <c r="AD319" s="105">
        <v>0</v>
      </c>
      <c r="AE319" s="105">
        <v>0</v>
      </c>
      <c r="AF319" s="105">
        <v>0</v>
      </c>
      <c r="AG319" s="106">
        <f t="shared" si="65"/>
        <v>0</v>
      </c>
      <c r="AH319" s="104"/>
      <c r="AI319" s="105"/>
      <c r="AJ319" s="105"/>
      <c r="AK319" s="105"/>
      <c r="AL319" s="105"/>
      <c r="AM319" s="105"/>
      <c r="AN319" s="106">
        <f t="shared" si="66"/>
        <v>0</v>
      </c>
      <c r="AO319" s="107">
        <f t="shared" si="67"/>
        <v>0</v>
      </c>
      <c r="AP319" s="108">
        <f t="shared" si="68"/>
        <v>0</v>
      </c>
      <c r="AQ319" s="97">
        <v>122</v>
      </c>
      <c r="AR319" s="109">
        <f t="shared" si="69"/>
        <v>0</v>
      </c>
    </row>
    <row r="320" spans="1:44" hidden="1" x14ac:dyDescent="0.35">
      <c r="A320" s="31" t="s">
        <v>324</v>
      </c>
      <c r="B320" s="97" t="s">
        <v>2584</v>
      </c>
      <c r="C320" s="97" t="s">
        <v>2533</v>
      </c>
      <c r="D320" s="98">
        <f t="shared" si="57"/>
        <v>0</v>
      </c>
      <c r="E320" s="98">
        <f t="shared" si="58"/>
        <v>0</v>
      </c>
      <c r="F320" s="98">
        <f t="shared" si="59"/>
        <v>0</v>
      </c>
      <c r="G320" s="99">
        <f t="shared" si="56"/>
        <v>0</v>
      </c>
      <c r="H320" s="100">
        <v>0</v>
      </c>
      <c r="I320" s="101">
        <v>0</v>
      </c>
      <c r="J320" s="102">
        <f t="shared" si="60"/>
        <v>0</v>
      </c>
      <c r="K320" s="100">
        <v>0</v>
      </c>
      <c r="L320" s="111">
        <v>0</v>
      </c>
      <c r="M320" s="101">
        <f t="shared" si="61"/>
        <v>0</v>
      </c>
      <c r="N320" s="100">
        <v>0</v>
      </c>
      <c r="O320" s="100">
        <v>0</v>
      </c>
      <c r="P320" s="103">
        <f t="shared" si="62"/>
        <v>0</v>
      </c>
      <c r="Q320" s="105">
        <v>0</v>
      </c>
      <c r="R320" s="105">
        <v>0</v>
      </c>
      <c r="S320" s="105">
        <v>0</v>
      </c>
      <c r="T320" s="105">
        <v>0</v>
      </c>
      <c r="U320" s="105">
        <v>0</v>
      </c>
      <c r="V320" s="105">
        <v>0</v>
      </c>
      <c r="W320" s="106">
        <f t="shared" si="63"/>
        <v>0</v>
      </c>
      <c r="X320" s="105">
        <v>0</v>
      </c>
      <c r="Y320" s="105">
        <v>0</v>
      </c>
      <c r="Z320" s="105">
        <f t="shared" si="64"/>
        <v>0</v>
      </c>
      <c r="AA320" s="104">
        <v>0</v>
      </c>
      <c r="AB320" s="105">
        <v>0</v>
      </c>
      <c r="AC320" s="105">
        <v>0</v>
      </c>
      <c r="AD320" s="105">
        <v>0</v>
      </c>
      <c r="AE320" s="105">
        <v>0</v>
      </c>
      <c r="AF320" s="105">
        <v>0</v>
      </c>
      <c r="AG320" s="106">
        <f t="shared" si="65"/>
        <v>0</v>
      </c>
      <c r="AH320" s="104"/>
      <c r="AI320" s="105"/>
      <c r="AJ320" s="105"/>
      <c r="AK320" s="105"/>
      <c r="AL320" s="105"/>
      <c r="AM320" s="105"/>
      <c r="AN320" s="106">
        <f t="shared" si="66"/>
        <v>0</v>
      </c>
      <c r="AO320" s="107">
        <f t="shared" si="67"/>
        <v>0</v>
      </c>
      <c r="AP320" s="108">
        <f t="shared" si="68"/>
        <v>0</v>
      </c>
      <c r="AQ320" s="97">
        <v>301</v>
      </c>
      <c r="AR320" s="109">
        <f t="shared" si="69"/>
        <v>0</v>
      </c>
    </row>
    <row r="321" spans="1:44" hidden="1" x14ac:dyDescent="0.35">
      <c r="A321" s="31" t="s">
        <v>325</v>
      </c>
      <c r="B321" s="97" t="s">
        <v>2585</v>
      </c>
      <c r="C321" s="97" t="s">
        <v>2533</v>
      </c>
      <c r="D321" s="98">
        <f t="shared" si="57"/>
        <v>0</v>
      </c>
      <c r="E321" s="98">
        <f t="shared" si="58"/>
        <v>0</v>
      </c>
      <c r="F321" s="98">
        <f t="shared" si="59"/>
        <v>0</v>
      </c>
      <c r="G321" s="99">
        <f t="shared" si="56"/>
        <v>0</v>
      </c>
      <c r="H321" s="100">
        <v>0</v>
      </c>
      <c r="I321" s="101">
        <v>0</v>
      </c>
      <c r="J321" s="102">
        <f t="shared" si="60"/>
        <v>0</v>
      </c>
      <c r="K321" s="100">
        <v>0</v>
      </c>
      <c r="L321" s="111">
        <v>0</v>
      </c>
      <c r="M321" s="101">
        <f t="shared" si="61"/>
        <v>0</v>
      </c>
      <c r="N321" s="100">
        <v>0</v>
      </c>
      <c r="O321" s="100">
        <v>0</v>
      </c>
      <c r="P321" s="103">
        <f t="shared" si="62"/>
        <v>0</v>
      </c>
      <c r="Q321" s="105">
        <v>0</v>
      </c>
      <c r="R321" s="105">
        <v>0</v>
      </c>
      <c r="S321" s="105">
        <v>0</v>
      </c>
      <c r="T321" s="105">
        <v>0</v>
      </c>
      <c r="U321" s="105">
        <v>0</v>
      </c>
      <c r="V321" s="105">
        <v>0</v>
      </c>
      <c r="W321" s="106">
        <f t="shared" si="63"/>
        <v>0</v>
      </c>
      <c r="X321" s="105">
        <v>0</v>
      </c>
      <c r="Y321" s="105">
        <v>0</v>
      </c>
      <c r="Z321" s="105">
        <f t="shared" si="64"/>
        <v>0</v>
      </c>
      <c r="AA321" s="104">
        <v>0</v>
      </c>
      <c r="AB321" s="105">
        <v>0</v>
      </c>
      <c r="AC321" s="105">
        <v>0</v>
      </c>
      <c r="AD321" s="105">
        <v>0</v>
      </c>
      <c r="AE321" s="105">
        <v>0</v>
      </c>
      <c r="AF321" s="105">
        <v>0</v>
      </c>
      <c r="AG321" s="106">
        <f t="shared" si="65"/>
        <v>0</v>
      </c>
      <c r="AH321" s="104"/>
      <c r="AI321" s="105"/>
      <c r="AJ321" s="105"/>
      <c r="AK321" s="105"/>
      <c r="AL321" s="105"/>
      <c r="AM321" s="105"/>
      <c r="AN321" s="106">
        <f t="shared" si="66"/>
        <v>0</v>
      </c>
      <c r="AO321" s="107">
        <f t="shared" si="67"/>
        <v>0</v>
      </c>
      <c r="AP321" s="108">
        <f t="shared" si="68"/>
        <v>0</v>
      </c>
      <c r="AQ321" s="97">
        <v>182</v>
      </c>
      <c r="AR321" s="109">
        <f t="shared" si="69"/>
        <v>0</v>
      </c>
    </row>
    <row r="322" spans="1:44" hidden="1" x14ac:dyDescent="0.35">
      <c r="A322" s="31" t="s">
        <v>326</v>
      </c>
      <c r="B322" s="97" t="s">
        <v>2586</v>
      </c>
      <c r="C322" s="97" t="s">
        <v>2533</v>
      </c>
      <c r="D322" s="98">
        <f t="shared" si="57"/>
        <v>0</v>
      </c>
      <c r="E322" s="98">
        <f t="shared" si="58"/>
        <v>0</v>
      </c>
      <c r="F322" s="98">
        <f t="shared" si="59"/>
        <v>0</v>
      </c>
      <c r="G322" s="99">
        <f t="shared" si="56"/>
        <v>0</v>
      </c>
      <c r="H322" s="100">
        <v>0</v>
      </c>
      <c r="I322" s="101">
        <v>0</v>
      </c>
      <c r="J322" s="102">
        <f t="shared" si="60"/>
        <v>0</v>
      </c>
      <c r="K322" s="100">
        <v>0</v>
      </c>
      <c r="L322" s="111">
        <v>0</v>
      </c>
      <c r="M322" s="101">
        <f t="shared" si="61"/>
        <v>0</v>
      </c>
      <c r="N322" s="100">
        <v>0</v>
      </c>
      <c r="O322" s="100">
        <v>0</v>
      </c>
      <c r="P322" s="103">
        <f t="shared" si="62"/>
        <v>0</v>
      </c>
      <c r="Q322" s="105">
        <v>0</v>
      </c>
      <c r="R322" s="105">
        <v>0</v>
      </c>
      <c r="S322" s="105">
        <v>0</v>
      </c>
      <c r="T322" s="105">
        <v>0</v>
      </c>
      <c r="U322" s="105">
        <v>0</v>
      </c>
      <c r="V322" s="105">
        <v>0</v>
      </c>
      <c r="W322" s="106">
        <f t="shared" si="63"/>
        <v>0</v>
      </c>
      <c r="X322" s="105">
        <v>0</v>
      </c>
      <c r="Y322" s="105">
        <v>0</v>
      </c>
      <c r="Z322" s="105">
        <f t="shared" si="64"/>
        <v>0</v>
      </c>
      <c r="AA322" s="104">
        <v>0</v>
      </c>
      <c r="AB322" s="105">
        <v>0</v>
      </c>
      <c r="AC322" s="105">
        <v>0</v>
      </c>
      <c r="AD322" s="105">
        <v>0</v>
      </c>
      <c r="AE322" s="105">
        <v>0</v>
      </c>
      <c r="AF322" s="105">
        <v>0</v>
      </c>
      <c r="AG322" s="106">
        <f t="shared" si="65"/>
        <v>0</v>
      </c>
      <c r="AH322" s="104"/>
      <c r="AI322" s="105"/>
      <c r="AJ322" s="105"/>
      <c r="AK322" s="105"/>
      <c r="AL322" s="105"/>
      <c r="AM322" s="105"/>
      <c r="AN322" s="106">
        <f t="shared" si="66"/>
        <v>0</v>
      </c>
      <c r="AO322" s="107">
        <f t="shared" si="67"/>
        <v>0</v>
      </c>
      <c r="AP322" s="108">
        <f t="shared" si="68"/>
        <v>0</v>
      </c>
      <c r="AQ322" s="97">
        <v>159</v>
      </c>
      <c r="AR322" s="109">
        <f t="shared" si="69"/>
        <v>0</v>
      </c>
    </row>
    <row r="323" spans="1:44" hidden="1" x14ac:dyDescent="0.35">
      <c r="A323" s="31" t="s">
        <v>327</v>
      </c>
      <c r="B323" s="97" t="s">
        <v>2587</v>
      </c>
      <c r="C323" s="97" t="s">
        <v>2533</v>
      </c>
      <c r="D323" s="98">
        <f t="shared" si="57"/>
        <v>163</v>
      </c>
      <c r="E323" s="98">
        <f t="shared" si="58"/>
        <v>0</v>
      </c>
      <c r="F323" s="98">
        <f t="shared" si="59"/>
        <v>163</v>
      </c>
      <c r="G323" s="99">
        <f t="shared" si="56"/>
        <v>163</v>
      </c>
      <c r="H323" s="100">
        <v>163</v>
      </c>
      <c r="I323" s="101">
        <v>0</v>
      </c>
      <c r="J323" s="102">
        <f t="shared" si="60"/>
        <v>0</v>
      </c>
      <c r="K323" s="100">
        <v>0</v>
      </c>
      <c r="L323" s="111">
        <v>0</v>
      </c>
      <c r="M323" s="101">
        <f t="shared" si="61"/>
        <v>0</v>
      </c>
      <c r="N323" s="100">
        <v>0</v>
      </c>
      <c r="O323" s="100">
        <v>0</v>
      </c>
      <c r="P323" s="103">
        <f t="shared" si="62"/>
        <v>0</v>
      </c>
      <c r="Q323" s="105">
        <v>0</v>
      </c>
      <c r="R323" s="105">
        <v>0</v>
      </c>
      <c r="S323" s="105">
        <v>0</v>
      </c>
      <c r="T323" s="105">
        <v>0</v>
      </c>
      <c r="U323" s="105">
        <v>0</v>
      </c>
      <c r="V323" s="105">
        <v>0</v>
      </c>
      <c r="W323" s="106">
        <f t="shared" si="63"/>
        <v>0</v>
      </c>
      <c r="X323" s="105">
        <v>0</v>
      </c>
      <c r="Y323" s="105">
        <v>0</v>
      </c>
      <c r="Z323" s="105">
        <f t="shared" si="64"/>
        <v>0</v>
      </c>
      <c r="AA323" s="104">
        <v>0</v>
      </c>
      <c r="AB323" s="105">
        <v>0</v>
      </c>
      <c r="AC323" s="105">
        <v>0</v>
      </c>
      <c r="AD323" s="105">
        <v>0</v>
      </c>
      <c r="AE323" s="105">
        <v>0</v>
      </c>
      <c r="AF323" s="105">
        <v>0</v>
      </c>
      <c r="AG323" s="106">
        <f t="shared" si="65"/>
        <v>0</v>
      </c>
      <c r="AH323" s="104"/>
      <c r="AI323" s="105"/>
      <c r="AJ323" s="105"/>
      <c r="AK323" s="105"/>
      <c r="AL323" s="105"/>
      <c r="AM323" s="105"/>
      <c r="AN323" s="106">
        <f t="shared" si="66"/>
        <v>0</v>
      </c>
      <c r="AO323" s="107">
        <f t="shared" si="67"/>
        <v>163</v>
      </c>
      <c r="AP323" s="108">
        <f t="shared" si="68"/>
        <v>0</v>
      </c>
      <c r="AQ323" s="97">
        <v>329</v>
      </c>
      <c r="AR323" s="109">
        <f t="shared" si="69"/>
        <v>0.49544072948328266</v>
      </c>
    </row>
    <row r="324" spans="1:44" hidden="1" x14ac:dyDescent="0.35">
      <c r="A324" s="31" t="s">
        <v>328</v>
      </c>
      <c r="B324" s="97" t="s">
        <v>2588</v>
      </c>
      <c r="C324" s="97" t="s">
        <v>2533</v>
      </c>
      <c r="D324" s="98">
        <f t="shared" si="57"/>
        <v>0</v>
      </c>
      <c r="E324" s="98">
        <f t="shared" si="58"/>
        <v>0</v>
      </c>
      <c r="F324" s="98">
        <f t="shared" si="59"/>
        <v>0</v>
      </c>
      <c r="G324" s="99">
        <f t="shared" ref="G324:G387" si="70">H324+I324</f>
        <v>0</v>
      </c>
      <c r="H324" s="100">
        <v>0</v>
      </c>
      <c r="I324" s="101">
        <v>0</v>
      </c>
      <c r="J324" s="102">
        <f t="shared" si="60"/>
        <v>0</v>
      </c>
      <c r="K324" s="100">
        <v>0</v>
      </c>
      <c r="L324" s="111">
        <v>0</v>
      </c>
      <c r="M324" s="101">
        <f t="shared" si="61"/>
        <v>0</v>
      </c>
      <c r="N324" s="100">
        <v>0</v>
      </c>
      <c r="O324" s="100">
        <v>0</v>
      </c>
      <c r="P324" s="103">
        <f t="shared" si="62"/>
        <v>0</v>
      </c>
      <c r="Q324" s="105">
        <v>0</v>
      </c>
      <c r="R324" s="105">
        <v>0</v>
      </c>
      <c r="S324" s="105">
        <v>0</v>
      </c>
      <c r="T324" s="105">
        <v>0</v>
      </c>
      <c r="U324" s="105">
        <v>0</v>
      </c>
      <c r="V324" s="105">
        <v>0</v>
      </c>
      <c r="W324" s="106">
        <f t="shared" si="63"/>
        <v>0</v>
      </c>
      <c r="X324" s="105">
        <v>0</v>
      </c>
      <c r="Y324" s="105">
        <v>0</v>
      </c>
      <c r="Z324" s="105">
        <f t="shared" si="64"/>
        <v>0</v>
      </c>
      <c r="AA324" s="104">
        <v>0</v>
      </c>
      <c r="AB324" s="105">
        <v>0</v>
      </c>
      <c r="AC324" s="105">
        <v>0</v>
      </c>
      <c r="AD324" s="105">
        <v>0</v>
      </c>
      <c r="AE324" s="105">
        <v>0</v>
      </c>
      <c r="AF324" s="105">
        <v>0</v>
      </c>
      <c r="AG324" s="106">
        <f t="shared" si="65"/>
        <v>0</v>
      </c>
      <c r="AH324" s="104"/>
      <c r="AI324" s="105"/>
      <c r="AJ324" s="105"/>
      <c r="AK324" s="105"/>
      <c r="AL324" s="105"/>
      <c r="AM324" s="105"/>
      <c r="AN324" s="106">
        <f t="shared" si="66"/>
        <v>0</v>
      </c>
      <c r="AO324" s="107">
        <f t="shared" si="67"/>
        <v>0</v>
      </c>
      <c r="AP324" s="108">
        <f t="shared" si="68"/>
        <v>0</v>
      </c>
      <c r="AQ324" s="97">
        <v>401</v>
      </c>
      <c r="AR324" s="109">
        <f t="shared" si="69"/>
        <v>0</v>
      </c>
    </row>
    <row r="325" spans="1:44" x14ac:dyDescent="0.35">
      <c r="A325" s="31" t="s">
        <v>329</v>
      </c>
      <c r="B325" s="97" t="s">
        <v>2589</v>
      </c>
      <c r="C325" s="97" t="s">
        <v>1014</v>
      </c>
      <c r="D325" s="98">
        <f t="shared" ref="D325:D388" si="71">E325+F325</f>
        <v>73177</v>
      </c>
      <c r="E325" s="98">
        <f t="shared" ref="E325:E388" si="72">I325+K325+N325+Q325+T325+X325+AA325+AD325+AH325+AK325</f>
        <v>71085</v>
      </c>
      <c r="F325" s="98">
        <f t="shared" ref="F325:F388" si="73">H325+S325+V325+Y325+AC325+AF325+AJ325+AM325</f>
        <v>2092</v>
      </c>
      <c r="G325" s="102">
        <f t="shared" si="70"/>
        <v>62150</v>
      </c>
      <c r="H325" s="100">
        <v>2092</v>
      </c>
      <c r="I325" s="101">
        <v>60058</v>
      </c>
      <c r="J325" s="102">
        <f t="shared" ref="J325:J388" si="74">L325+O325+R325+U325+AB325+AE325+AI325+AL325</f>
        <v>34257</v>
      </c>
      <c r="K325" s="100">
        <v>9684</v>
      </c>
      <c r="L325" s="111">
        <v>34257</v>
      </c>
      <c r="M325" s="101">
        <f t="shared" ref="M325:M388" si="75">K325+L325</f>
        <v>43941</v>
      </c>
      <c r="N325" s="104">
        <v>999</v>
      </c>
      <c r="O325" s="112">
        <v>0</v>
      </c>
      <c r="P325" s="102">
        <f t="shared" ref="P325:P388" si="76">SUM(N325+O325)</f>
        <v>999</v>
      </c>
      <c r="Q325" s="105">
        <v>0</v>
      </c>
      <c r="R325" s="105">
        <v>0</v>
      </c>
      <c r="S325" s="105">
        <v>0</v>
      </c>
      <c r="T325" s="105">
        <v>0</v>
      </c>
      <c r="U325" s="105">
        <v>0</v>
      </c>
      <c r="V325" s="105">
        <v>0</v>
      </c>
      <c r="W325" s="106">
        <f t="shared" ref="W325:W388" si="77">SUM(Q325:V325)</f>
        <v>0</v>
      </c>
      <c r="X325" s="105">
        <v>0</v>
      </c>
      <c r="Y325" s="105">
        <v>0</v>
      </c>
      <c r="Z325" s="105">
        <f t="shared" ref="Z325:Z388" si="78">SUM(X325:Y325)</f>
        <v>0</v>
      </c>
      <c r="AA325" s="104">
        <v>0</v>
      </c>
      <c r="AB325" s="105">
        <v>0</v>
      </c>
      <c r="AC325" s="105">
        <v>0</v>
      </c>
      <c r="AD325" s="105">
        <v>0</v>
      </c>
      <c r="AE325" s="105">
        <v>0</v>
      </c>
      <c r="AF325" s="105">
        <v>0</v>
      </c>
      <c r="AG325" s="106">
        <f t="shared" ref="AG325:AG388" si="79">SUM(AA325:AF325)</f>
        <v>0</v>
      </c>
      <c r="AH325" s="104">
        <v>344</v>
      </c>
      <c r="AI325" s="105"/>
      <c r="AJ325" s="105"/>
      <c r="AK325" s="105"/>
      <c r="AL325" s="105"/>
      <c r="AM325" s="105"/>
      <c r="AN325" s="106">
        <f t="shared" ref="AN325:AN388" si="80">SUM(AH325:AM325)</f>
        <v>344</v>
      </c>
      <c r="AO325" s="107">
        <f t="shared" ref="AO325:AO388" si="81">H325+V325+AF325+AM325</f>
        <v>2092</v>
      </c>
      <c r="AP325" s="108">
        <f t="shared" ref="AP325:AP388" si="82">I325+K325+N325+T325+AD325+AK325</f>
        <v>70741</v>
      </c>
      <c r="AQ325" s="97">
        <v>74273</v>
      </c>
      <c r="AR325" s="109">
        <f t="shared" ref="AR325:AR388" si="83">IFERROR(MIN(100%,((AP325+AO325)/AQ325)),0)</f>
        <v>0.9806120662959622</v>
      </c>
    </row>
    <row r="326" spans="1:44" hidden="1" x14ac:dyDescent="0.35">
      <c r="A326" s="31" t="s">
        <v>330</v>
      </c>
      <c r="B326" s="97" t="s">
        <v>2590</v>
      </c>
      <c r="C326" s="97" t="s">
        <v>2273</v>
      </c>
      <c r="D326" s="98">
        <f t="shared" si="71"/>
        <v>64</v>
      </c>
      <c r="E326" s="98">
        <f t="shared" si="72"/>
        <v>0</v>
      </c>
      <c r="F326" s="98">
        <f t="shared" si="73"/>
        <v>64</v>
      </c>
      <c r="G326" s="99">
        <f t="shared" si="70"/>
        <v>64</v>
      </c>
      <c r="H326" s="100">
        <v>64</v>
      </c>
      <c r="I326" s="101">
        <v>0</v>
      </c>
      <c r="J326" s="102">
        <f t="shared" si="74"/>
        <v>0</v>
      </c>
      <c r="K326" s="100">
        <v>0</v>
      </c>
      <c r="L326" s="111">
        <v>0</v>
      </c>
      <c r="M326" s="101">
        <f t="shared" si="75"/>
        <v>0</v>
      </c>
      <c r="N326" s="100">
        <v>0</v>
      </c>
      <c r="O326" s="100">
        <v>0</v>
      </c>
      <c r="P326" s="103">
        <f t="shared" si="76"/>
        <v>0</v>
      </c>
      <c r="Q326" s="105">
        <v>0</v>
      </c>
      <c r="R326" s="105">
        <v>0</v>
      </c>
      <c r="S326" s="105">
        <v>0</v>
      </c>
      <c r="T326" s="105">
        <v>0</v>
      </c>
      <c r="U326" s="105">
        <v>0</v>
      </c>
      <c r="V326" s="105">
        <v>0</v>
      </c>
      <c r="W326" s="106">
        <f t="shared" si="77"/>
        <v>0</v>
      </c>
      <c r="X326" s="105">
        <v>0</v>
      </c>
      <c r="Y326" s="105">
        <v>0</v>
      </c>
      <c r="Z326" s="105">
        <f t="shared" si="78"/>
        <v>0</v>
      </c>
      <c r="AA326" s="104">
        <v>0</v>
      </c>
      <c r="AB326" s="105">
        <v>0</v>
      </c>
      <c r="AC326" s="105">
        <v>0</v>
      </c>
      <c r="AD326" s="105">
        <v>0</v>
      </c>
      <c r="AE326" s="105">
        <v>0</v>
      </c>
      <c r="AF326" s="105">
        <v>0</v>
      </c>
      <c r="AG326" s="106">
        <f t="shared" si="79"/>
        <v>0</v>
      </c>
      <c r="AH326" s="104"/>
      <c r="AI326" s="105"/>
      <c r="AJ326" s="105"/>
      <c r="AK326" s="105"/>
      <c r="AL326" s="105"/>
      <c r="AM326" s="105"/>
      <c r="AN326" s="106">
        <f t="shared" si="80"/>
        <v>0</v>
      </c>
      <c r="AO326" s="107">
        <f t="shared" si="81"/>
        <v>64</v>
      </c>
      <c r="AP326" s="108">
        <f t="shared" si="82"/>
        <v>0</v>
      </c>
      <c r="AQ326" s="97">
        <v>132</v>
      </c>
      <c r="AR326" s="109">
        <f t="shared" si="83"/>
        <v>0.48484848484848486</v>
      </c>
    </row>
    <row r="327" spans="1:44" hidden="1" x14ac:dyDescent="0.35">
      <c r="A327" s="31" t="s">
        <v>331</v>
      </c>
      <c r="B327" s="97" t="s">
        <v>2591</v>
      </c>
      <c r="C327" s="97" t="s">
        <v>2273</v>
      </c>
      <c r="D327" s="98">
        <f t="shared" si="71"/>
        <v>153</v>
      </c>
      <c r="E327" s="98">
        <f t="shared" si="72"/>
        <v>36</v>
      </c>
      <c r="F327" s="98">
        <f t="shared" si="73"/>
        <v>117</v>
      </c>
      <c r="G327" s="99">
        <f t="shared" si="70"/>
        <v>153</v>
      </c>
      <c r="H327" s="100">
        <v>117</v>
      </c>
      <c r="I327" s="101">
        <v>36</v>
      </c>
      <c r="J327" s="102">
        <f t="shared" si="74"/>
        <v>0</v>
      </c>
      <c r="K327" s="100">
        <v>0</v>
      </c>
      <c r="L327" s="111">
        <v>0</v>
      </c>
      <c r="M327" s="101">
        <f t="shared" si="75"/>
        <v>0</v>
      </c>
      <c r="N327" s="100">
        <v>0</v>
      </c>
      <c r="O327" s="100">
        <v>0</v>
      </c>
      <c r="P327" s="103">
        <f t="shared" si="76"/>
        <v>0</v>
      </c>
      <c r="Q327" s="105">
        <v>0</v>
      </c>
      <c r="R327" s="105">
        <v>0</v>
      </c>
      <c r="S327" s="105">
        <v>0</v>
      </c>
      <c r="T327" s="105">
        <v>0</v>
      </c>
      <c r="U327" s="105">
        <v>0</v>
      </c>
      <c r="V327" s="105">
        <v>0</v>
      </c>
      <c r="W327" s="106">
        <f t="shared" si="77"/>
        <v>0</v>
      </c>
      <c r="X327" s="105">
        <v>0</v>
      </c>
      <c r="Y327" s="105">
        <v>0</v>
      </c>
      <c r="Z327" s="105">
        <f t="shared" si="78"/>
        <v>0</v>
      </c>
      <c r="AA327" s="104">
        <v>0</v>
      </c>
      <c r="AB327" s="105">
        <v>0</v>
      </c>
      <c r="AC327" s="105">
        <v>0</v>
      </c>
      <c r="AD327" s="105">
        <v>0</v>
      </c>
      <c r="AE327" s="105">
        <v>0</v>
      </c>
      <c r="AF327" s="105">
        <v>0</v>
      </c>
      <c r="AG327" s="106">
        <f t="shared" si="79"/>
        <v>0</v>
      </c>
      <c r="AH327" s="104"/>
      <c r="AI327" s="105"/>
      <c r="AJ327" s="105"/>
      <c r="AK327" s="105"/>
      <c r="AL327" s="105"/>
      <c r="AM327" s="105"/>
      <c r="AN327" s="106">
        <f t="shared" si="80"/>
        <v>0</v>
      </c>
      <c r="AO327" s="107">
        <f t="shared" si="81"/>
        <v>117</v>
      </c>
      <c r="AP327" s="108">
        <f t="shared" si="82"/>
        <v>36</v>
      </c>
      <c r="AQ327" s="97">
        <v>290</v>
      </c>
      <c r="AR327" s="109">
        <f t="shared" si="83"/>
        <v>0.52758620689655178</v>
      </c>
    </row>
    <row r="328" spans="1:44" hidden="1" x14ac:dyDescent="0.35">
      <c r="A328" s="31" t="s">
        <v>332</v>
      </c>
      <c r="B328" s="97" t="s">
        <v>2592</v>
      </c>
      <c r="C328" s="97" t="s">
        <v>2273</v>
      </c>
      <c r="D328" s="98">
        <f t="shared" si="71"/>
        <v>71</v>
      </c>
      <c r="E328" s="98">
        <f t="shared" si="72"/>
        <v>0</v>
      </c>
      <c r="F328" s="98">
        <f t="shared" si="73"/>
        <v>71</v>
      </c>
      <c r="G328" s="99">
        <f t="shared" si="70"/>
        <v>71</v>
      </c>
      <c r="H328" s="100">
        <v>71</v>
      </c>
      <c r="I328" s="101">
        <v>0</v>
      </c>
      <c r="J328" s="102">
        <f t="shared" si="74"/>
        <v>0</v>
      </c>
      <c r="K328" s="100">
        <v>0</v>
      </c>
      <c r="L328" s="111">
        <v>0</v>
      </c>
      <c r="M328" s="101">
        <f t="shared" si="75"/>
        <v>0</v>
      </c>
      <c r="N328" s="100">
        <v>0</v>
      </c>
      <c r="O328" s="100">
        <v>0</v>
      </c>
      <c r="P328" s="103">
        <f t="shared" si="76"/>
        <v>0</v>
      </c>
      <c r="Q328" s="105">
        <v>0</v>
      </c>
      <c r="R328" s="105">
        <v>0</v>
      </c>
      <c r="S328" s="105">
        <v>0</v>
      </c>
      <c r="T328" s="105">
        <v>0</v>
      </c>
      <c r="U328" s="105">
        <v>0</v>
      </c>
      <c r="V328" s="105">
        <v>0</v>
      </c>
      <c r="W328" s="106">
        <f t="shared" si="77"/>
        <v>0</v>
      </c>
      <c r="X328" s="105">
        <v>0</v>
      </c>
      <c r="Y328" s="105">
        <v>0</v>
      </c>
      <c r="Z328" s="105">
        <f t="shared" si="78"/>
        <v>0</v>
      </c>
      <c r="AA328" s="104">
        <v>0</v>
      </c>
      <c r="AB328" s="105">
        <v>0</v>
      </c>
      <c r="AC328" s="105">
        <v>0</v>
      </c>
      <c r="AD328" s="105">
        <v>0</v>
      </c>
      <c r="AE328" s="105">
        <v>0</v>
      </c>
      <c r="AF328" s="105">
        <v>0</v>
      </c>
      <c r="AG328" s="106">
        <f t="shared" si="79"/>
        <v>0</v>
      </c>
      <c r="AH328" s="104"/>
      <c r="AI328" s="105"/>
      <c r="AJ328" s="105"/>
      <c r="AK328" s="105"/>
      <c r="AL328" s="105"/>
      <c r="AM328" s="105"/>
      <c r="AN328" s="106">
        <f t="shared" si="80"/>
        <v>0</v>
      </c>
      <c r="AO328" s="107">
        <f t="shared" si="81"/>
        <v>71</v>
      </c>
      <c r="AP328" s="108">
        <f t="shared" si="82"/>
        <v>0</v>
      </c>
      <c r="AQ328" s="97">
        <v>54</v>
      </c>
      <c r="AR328" s="109">
        <f t="shared" si="83"/>
        <v>1</v>
      </c>
    </row>
    <row r="329" spans="1:44" x14ac:dyDescent="0.35">
      <c r="A329" s="31" t="s">
        <v>333</v>
      </c>
      <c r="B329" s="97" t="s">
        <v>2593</v>
      </c>
      <c r="C329" s="97" t="s">
        <v>2273</v>
      </c>
      <c r="D329" s="98">
        <f t="shared" si="71"/>
        <v>41</v>
      </c>
      <c r="E329" s="98">
        <f t="shared" si="72"/>
        <v>41</v>
      </c>
      <c r="F329" s="98">
        <f t="shared" si="73"/>
        <v>0</v>
      </c>
      <c r="G329" s="99">
        <f t="shared" si="70"/>
        <v>0</v>
      </c>
      <c r="H329" s="100">
        <v>0</v>
      </c>
      <c r="I329" s="101">
        <v>0</v>
      </c>
      <c r="J329" s="102">
        <f t="shared" si="74"/>
        <v>0</v>
      </c>
      <c r="K329" s="100">
        <v>0</v>
      </c>
      <c r="L329" s="111">
        <v>0</v>
      </c>
      <c r="M329" s="101">
        <f t="shared" si="75"/>
        <v>0</v>
      </c>
      <c r="N329" s="100">
        <v>0</v>
      </c>
      <c r="O329" s="100">
        <v>0</v>
      </c>
      <c r="P329" s="103">
        <f t="shared" si="76"/>
        <v>0</v>
      </c>
      <c r="Q329" s="105">
        <v>0</v>
      </c>
      <c r="R329" s="105">
        <v>0</v>
      </c>
      <c r="S329" s="105">
        <v>0</v>
      </c>
      <c r="T329" s="105">
        <v>0</v>
      </c>
      <c r="U329" s="105">
        <v>0</v>
      </c>
      <c r="V329" s="105">
        <v>0</v>
      </c>
      <c r="W329" s="106">
        <f t="shared" si="77"/>
        <v>0</v>
      </c>
      <c r="X329" s="105">
        <v>0</v>
      </c>
      <c r="Y329" s="105">
        <v>0</v>
      </c>
      <c r="Z329" s="105">
        <f t="shared" si="78"/>
        <v>0</v>
      </c>
      <c r="AA329" s="104">
        <v>0</v>
      </c>
      <c r="AB329" s="105">
        <v>0</v>
      </c>
      <c r="AC329" s="105">
        <v>0</v>
      </c>
      <c r="AD329" s="105">
        <v>0</v>
      </c>
      <c r="AE329" s="105">
        <v>0</v>
      </c>
      <c r="AF329" s="105">
        <v>0</v>
      </c>
      <c r="AG329" s="106">
        <f t="shared" si="79"/>
        <v>0</v>
      </c>
      <c r="AH329" s="104"/>
      <c r="AI329" s="105"/>
      <c r="AJ329" s="105"/>
      <c r="AK329" s="105">
        <v>41</v>
      </c>
      <c r="AL329" s="105"/>
      <c r="AM329" s="105"/>
      <c r="AN329" s="106">
        <f t="shared" si="80"/>
        <v>41</v>
      </c>
      <c r="AO329" s="107">
        <f t="shared" si="81"/>
        <v>0</v>
      </c>
      <c r="AP329" s="108">
        <f t="shared" si="82"/>
        <v>41</v>
      </c>
      <c r="AQ329" s="97">
        <v>214</v>
      </c>
      <c r="AR329" s="109">
        <f t="shared" si="83"/>
        <v>0.19158878504672897</v>
      </c>
    </row>
    <row r="330" spans="1:44" x14ac:dyDescent="0.35">
      <c r="A330" s="31" t="s">
        <v>334</v>
      </c>
      <c r="B330" s="97" t="s">
        <v>2594</v>
      </c>
      <c r="C330" s="97" t="s">
        <v>2273</v>
      </c>
      <c r="D330" s="98">
        <f t="shared" si="71"/>
        <v>526</v>
      </c>
      <c r="E330" s="98">
        <f t="shared" si="72"/>
        <v>526</v>
      </c>
      <c r="F330" s="98">
        <f t="shared" si="73"/>
        <v>0</v>
      </c>
      <c r="G330" s="99">
        <f t="shared" si="70"/>
        <v>386</v>
      </c>
      <c r="H330" s="100">
        <v>0</v>
      </c>
      <c r="I330" s="101">
        <v>386</v>
      </c>
      <c r="J330" s="102">
        <f t="shared" si="74"/>
        <v>40</v>
      </c>
      <c r="K330" s="100">
        <v>40</v>
      </c>
      <c r="L330" s="111">
        <v>40</v>
      </c>
      <c r="M330" s="101">
        <f t="shared" si="75"/>
        <v>80</v>
      </c>
      <c r="N330" s="100">
        <v>0</v>
      </c>
      <c r="O330" s="100">
        <v>0</v>
      </c>
      <c r="P330" s="103">
        <f t="shared" si="76"/>
        <v>0</v>
      </c>
      <c r="Q330" s="104">
        <v>40</v>
      </c>
      <c r="R330" s="105">
        <v>0</v>
      </c>
      <c r="S330" s="105">
        <v>0</v>
      </c>
      <c r="T330" s="105">
        <v>0</v>
      </c>
      <c r="U330" s="105">
        <v>0</v>
      </c>
      <c r="V330" s="105">
        <v>0</v>
      </c>
      <c r="W330" s="106">
        <f t="shared" si="77"/>
        <v>40</v>
      </c>
      <c r="X330" s="105">
        <v>0</v>
      </c>
      <c r="Y330" s="105">
        <v>0</v>
      </c>
      <c r="Z330" s="105">
        <f t="shared" si="78"/>
        <v>0</v>
      </c>
      <c r="AA330" s="104">
        <v>0</v>
      </c>
      <c r="AB330" s="105">
        <v>0</v>
      </c>
      <c r="AC330" s="105">
        <v>0</v>
      </c>
      <c r="AD330" s="105">
        <v>0</v>
      </c>
      <c r="AE330" s="105">
        <v>0</v>
      </c>
      <c r="AF330" s="105">
        <v>0</v>
      </c>
      <c r="AG330" s="106">
        <f t="shared" si="79"/>
        <v>0</v>
      </c>
      <c r="AH330" s="104">
        <v>60</v>
      </c>
      <c r="AI330" s="105"/>
      <c r="AJ330" s="105"/>
      <c r="AK330" s="105"/>
      <c r="AL330" s="105"/>
      <c r="AM330" s="105"/>
      <c r="AN330" s="106">
        <f t="shared" si="80"/>
        <v>60</v>
      </c>
      <c r="AO330" s="107">
        <f t="shared" si="81"/>
        <v>0</v>
      </c>
      <c r="AP330" s="108">
        <f t="shared" si="82"/>
        <v>426</v>
      </c>
      <c r="AQ330" s="97">
        <v>494</v>
      </c>
      <c r="AR330" s="109">
        <f t="shared" si="83"/>
        <v>0.86234817813765186</v>
      </c>
    </row>
    <row r="331" spans="1:44" hidden="1" x14ac:dyDescent="0.35">
      <c r="A331" s="31" t="s">
        <v>335</v>
      </c>
      <c r="B331" s="97" t="s">
        <v>2595</v>
      </c>
      <c r="C331" s="97" t="s">
        <v>2273</v>
      </c>
      <c r="D331" s="98">
        <f t="shared" si="71"/>
        <v>115</v>
      </c>
      <c r="E331" s="98">
        <f t="shared" si="72"/>
        <v>33</v>
      </c>
      <c r="F331" s="98">
        <f t="shared" si="73"/>
        <v>82</v>
      </c>
      <c r="G331" s="99">
        <f t="shared" si="70"/>
        <v>115</v>
      </c>
      <c r="H331" s="100">
        <v>82</v>
      </c>
      <c r="I331" s="101">
        <v>33</v>
      </c>
      <c r="J331" s="102">
        <f t="shared" si="74"/>
        <v>0</v>
      </c>
      <c r="K331" s="100">
        <v>0</v>
      </c>
      <c r="L331" s="111">
        <v>0</v>
      </c>
      <c r="M331" s="101">
        <f t="shared" si="75"/>
        <v>0</v>
      </c>
      <c r="N331" s="100">
        <v>0</v>
      </c>
      <c r="O331" s="100">
        <v>0</v>
      </c>
      <c r="P331" s="103">
        <f t="shared" si="76"/>
        <v>0</v>
      </c>
      <c r="Q331" s="105">
        <v>0</v>
      </c>
      <c r="R331" s="105">
        <v>0</v>
      </c>
      <c r="S331" s="105">
        <v>0</v>
      </c>
      <c r="T331" s="105">
        <v>0</v>
      </c>
      <c r="U331" s="105">
        <v>0</v>
      </c>
      <c r="V331" s="105">
        <v>0</v>
      </c>
      <c r="W331" s="106">
        <f t="shared" si="77"/>
        <v>0</v>
      </c>
      <c r="X331" s="105">
        <v>0</v>
      </c>
      <c r="Y331" s="105">
        <v>0</v>
      </c>
      <c r="Z331" s="105">
        <f t="shared" si="78"/>
        <v>0</v>
      </c>
      <c r="AA331" s="104">
        <v>0</v>
      </c>
      <c r="AB331" s="105">
        <v>0</v>
      </c>
      <c r="AC331" s="105">
        <v>0</v>
      </c>
      <c r="AD331" s="105">
        <v>0</v>
      </c>
      <c r="AE331" s="105">
        <v>0</v>
      </c>
      <c r="AF331" s="105">
        <v>0</v>
      </c>
      <c r="AG331" s="106">
        <f t="shared" si="79"/>
        <v>0</v>
      </c>
      <c r="AH331" s="104"/>
      <c r="AI331" s="105"/>
      <c r="AJ331" s="105"/>
      <c r="AK331" s="105"/>
      <c r="AL331" s="105"/>
      <c r="AM331" s="105"/>
      <c r="AN331" s="106">
        <f t="shared" si="80"/>
        <v>0</v>
      </c>
      <c r="AO331" s="107">
        <f t="shared" si="81"/>
        <v>82</v>
      </c>
      <c r="AP331" s="108">
        <f t="shared" si="82"/>
        <v>33</v>
      </c>
      <c r="AQ331" s="97">
        <v>196</v>
      </c>
      <c r="AR331" s="109">
        <f t="shared" si="83"/>
        <v>0.58673469387755106</v>
      </c>
    </row>
    <row r="332" spans="1:44" hidden="1" x14ac:dyDescent="0.35">
      <c r="A332" s="31" t="s">
        <v>336</v>
      </c>
      <c r="B332" s="97" t="s">
        <v>2596</v>
      </c>
      <c r="C332" s="97" t="s">
        <v>2273</v>
      </c>
      <c r="D332" s="98">
        <f t="shared" si="71"/>
        <v>35</v>
      </c>
      <c r="E332" s="98">
        <f t="shared" si="72"/>
        <v>0</v>
      </c>
      <c r="F332" s="98">
        <f t="shared" si="73"/>
        <v>35</v>
      </c>
      <c r="G332" s="99">
        <f t="shared" si="70"/>
        <v>35</v>
      </c>
      <c r="H332" s="100">
        <v>35</v>
      </c>
      <c r="I332" s="101">
        <v>0</v>
      </c>
      <c r="J332" s="102">
        <f t="shared" si="74"/>
        <v>0</v>
      </c>
      <c r="K332" s="100">
        <v>0</v>
      </c>
      <c r="L332" s="111">
        <v>0</v>
      </c>
      <c r="M332" s="101">
        <f t="shared" si="75"/>
        <v>0</v>
      </c>
      <c r="N332" s="100">
        <v>0</v>
      </c>
      <c r="O332" s="100">
        <v>0</v>
      </c>
      <c r="P332" s="103">
        <f t="shared" si="76"/>
        <v>0</v>
      </c>
      <c r="Q332" s="105">
        <v>0</v>
      </c>
      <c r="R332" s="105">
        <v>0</v>
      </c>
      <c r="S332" s="105">
        <v>0</v>
      </c>
      <c r="T332" s="105">
        <v>0</v>
      </c>
      <c r="U332" s="105">
        <v>0</v>
      </c>
      <c r="V332" s="105">
        <v>0</v>
      </c>
      <c r="W332" s="106">
        <f t="shared" si="77"/>
        <v>0</v>
      </c>
      <c r="X332" s="105">
        <v>0</v>
      </c>
      <c r="Y332" s="105">
        <v>0</v>
      </c>
      <c r="Z332" s="105">
        <f t="shared" si="78"/>
        <v>0</v>
      </c>
      <c r="AA332" s="104">
        <v>0</v>
      </c>
      <c r="AB332" s="105">
        <v>0</v>
      </c>
      <c r="AC332" s="105">
        <v>0</v>
      </c>
      <c r="AD332" s="105">
        <v>0</v>
      </c>
      <c r="AE332" s="105">
        <v>0</v>
      </c>
      <c r="AF332" s="105">
        <v>0</v>
      </c>
      <c r="AG332" s="106">
        <f t="shared" si="79"/>
        <v>0</v>
      </c>
      <c r="AH332" s="104"/>
      <c r="AI332" s="105"/>
      <c r="AJ332" s="105"/>
      <c r="AK332" s="105"/>
      <c r="AL332" s="105"/>
      <c r="AM332" s="105"/>
      <c r="AN332" s="106">
        <f t="shared" si="80"/>
        <v>0</v>
      </c>
      <c r="AO332" s="107">
        <f t="shared" si="81"/>
        <v>35</v>
      </c>
      <c r="AP332" s="108">
        <f t="shared" si="82"/>
        <v>0</v>
      </c>
      <c r="AQ332" s="97">
        <v>185</v>
      </c>
      <c r="AR332" s="109">
        <f t="shared" si="83"/>
        <v>0.1891891891891892</v>
      </c>
    </row>
    <row r="333" spans="1:44" hidden="1" x14ac:dyDescent="0.35">
      <c r="A333" s="31" t="s">
        <v>337</v>
      </c>
      <c r="B333" s="97" t="s">
        <v>2597</v>
      </c>
      <c r="C333" s="97" t="s">
        <v>2273</v>
      </c>
      <c r="D333" s="98">
        <f t="shared" si="71"/>
        <v>60</v>
      </c>
      <c r="E333" s="98">
        <f t="shared" si="72"/>
        <v>0</v>
      </c>
      <c r="F333" s="98">
        <f t="shared" si="73"/>
        <v>60</v>
      </c>
      <c r="G333" s="99">
        <f t="shared" si="70"/>
        <v>60</v>
      </c>
      <c r="H333" s="100">
        <v>60</v>
      </c>
      <c r="I333" s="101">
        <v>0</v>
      </c>
      <c r="J333" s="102">
        <f t="shared" si="74"/>
        <v>0</v>
      </c>
      <c r="K333" s="100">
        <v>0</v>
      </c>
      <c r="L333" s="111">
        <v>0</v>
      </c>
      <c r="M333" s="101">
        <f t="shared" si="75"/>
        <v>0</v>
      </c>
      <c r="N333" s="100">
        <v>0</v>
      </c>
      <c r="O333" s="100">
        <v>0</v>
      </c>
      <c r="P333" s="103">
        <f t="shared" si="76"/>
        <v>0</v>
      </c>
      <c r="Q333" s="105">
        <v>0</v>
      </c>
      <c r="R333" s="105">
        <v>0</v>
      </c>
      <c r="S333" s="105">
        <v>0</v>
      </c>
      <c r="T333" s="105">
        <v>0</v>
      </c>
      <c r="U333" s="105">
        <v>0</v>
      </c>
      <c r="V333" s="105">
        <v>0</v>
      </c>
      <c r="W333" s="106">
        <f t="shared" si="77"/>
        <v>0</v>
      </c>
      <c r="X333" s="105">
        <v>0</v>
      </c>
      <c r="Y333" s="105">
        <v>0</v>
      </c>
      <c r="Z333" s="105">
        <f t="shared" si="78"/>
        <v>0</v>
      </c>
      <c r="AA333" s="104">
        <v>0</v>
      </c>
      <c r="AB333" s="105">
        <v>0</v>
      </c>
      <c r="AC333" s="105">
        <v>0</v>
      </c>
      <c r="AD333" s="105">
        <v>0</v>
      </c>
      <c r="AE333" s="105">
        <v>0</v>
      </c>
      <c r="AF333" s="105">
        <v>0</v>
      </c>
      <c r="AG333" s="106">
        <f t="shared" si="79"/>
        <v>0</v>
      </c>
      <c r="AH333" s="104"/>
      <c r="AI333" s="105"/>
      <c r="AJ333" s="105"/>
      <c r="AK333" s="105"/>
      <c r="AL333" s="105"/>
      <c r="AM333" s="105"/>
      <c r="AN333" s="106">
        <f t="shared" si="80"/>
        <v>0</v>
      </c>
      <c r="AO333" s="107">
        <f t="shared" si="81"/>
        <v>60</v>
      </c>
      <c r="AP333" s="108">
        <f t="shared" si="82"/>
        <v>0</v>
      </c>
      <c r="AQ333" s="97">
        <v>90</v>
      </c>
      <c r="AR333" s="109">
        <f t="shared" si="83"/>
        <v>0.66666666666666663</v>
      </c>
    </row>
    <row r="334" spans="1:44" hidden="1" x14ac:dyDescent="0.35">
      <c r="A334" s="31" t="s">
        <v>338</v>
      </c>
      <c r="B334" s="97" t="s">
        <v>2598</v>
      </c>
      <c r="C334" s="97" t="s">
        <v>2273</v>
      </c>
      <c r="D334" s="98">
        <f t="shared" si="71"/>
        <v>37</v>
      </c>
      <c r="E334" s="98">
        <f t="shared" si="72"/>
        <v>0</v>
      </c>
      <c r="F334" s="98">
        <f t="shared" si="73"/>
        <v>37</v>
      </c>
      <c r="G334" s="99">
        <f t="shared" si="70"/>
        <v>37</v>
      </c>
      <c r="H334" s="100">
        <v>37</v>
      </c>
      <c r="I334" s="101">
        <v>0</v>
      </c>
      <c r="J334" s="102">
        <f t="shared" si="74"/>
        <v>0</v>
      </c>
      <c r="K334" s="100">
        <v>0</v>
      </c>
      <c r="L334" s="111">
        <v>0</v>
      </c>
      <c r="M334" s="101">
        <f t="shared" si="75"/>
        <v>0</v>
      </c>
      <c r="N334" s="100">
        <v>0</v>
      </c>
      <c r="O334" s="100">
        <v>0</v>
      </c>
      <c r="P334" s="103">
        <f t="shared" si="76"/>
        <v>0</v>
      </c>
      <c r="Q334" s="105">
        <v>0</v>
      </c>
      <c r="R334" s="105">
        <v>0</v>
      </c>
      <c r="S334" s="105">
        <v>0</v>
      </c>
      <c r="T334" s="105">
        <v>0</v>
      </c>
      <c r="U334" s="105">
        <v>0</v>
      </c>
      <c r="V334" s="105">
        <v>0</v>
      </c>
      <c r="W334" s="106">
        <f t="shared" si="77"/>
        <v>0</v>
      </c>
      <c r="X334" s="105">
        <v>0</v>
      </c>
      <c r="Y334" s="105">
        <v>0</v>
      </c>
      <c r="Z334" s="105">
        <f t="shared" si="78"/>
        <v>0</v>
      </c>
      <c r="AA334" s="104">
        <v>0</v>
      </c>
      <c r="AB334" s="105">
        <v>0</v>
      </c>
      <c r="AC334" s="105">
        <v>0</v>
      </c>
      <c r="AD334" s="105">
        <v>0</v>
      </c>
      <c r="AE334" s="105">
        <v>0</v>
      </c>
      <c r="AF334" s="105">
        <v>0</v>
      </c>
      <c r="AG334" s="106">
        <f t="shared" si="79"/>
        <v>0</v>
      </c>
      <c r="AH334" s="104"/>
      <c r="AI334" s="105"/>
      <c r="AJ334" s="105"/>
      <c r="AK334" s="105"/>
      <c r="AL334" s="105"/>
      <c r="AM334" s="105"/>
      <c r="AN334" s="106">
        <f t="shared" si="80"/>
        <v>0</v>
      </c>
      <c r="AO334" s="107">
        <f t="shared" si="81"/>
        <v>37</v>
      </c>
      <c r="AP334" s="108">
        <f t="shared" si="82"/>
        <v>0</v>
      </c>
      <c r="AQ334" s="97">
        <v>44</v>
      </c>
      <c r="AR334" s="109">
        <f t="shared" si="83"/>
        <v>0.84090909090909094</v>
      </c>
    </row>
    <row r="335" spans="1:44" hidden="1" x14ac:dyDescent="0.35">
      <c r="A335" s="31" t="s">
        <v>339</v>
      </c>
      <c r="B335" s="97" t="s">
        <v>2599</v>
      </c>
      <c r="C335" s="97" t="s">
        <v>2273</v>
      </c>
      <c r="D335" s="98">
        <f t="shared" si="71"/>
        <v>34</v>
      </c>
      <c r="E335" s="98">
        <f t="shared" si="72"/>
        <v>0</v>
      </c>
      <c r="F335" s="98">
        <f t="shared" si="73"/>
        <v>34</v>
      </c>
      <c r="G335" s="99">
        <f t="shared" si="70"/>
        <v>34</v>
      </c>
      <c r="H335" s="100">
        <v>34</v>
      </c>
      <c r="I335" s="101">
        <v>0</v>
      </c>
      <c r="J335" s="102">
        <f t="shared" si="74"/>
        <v>0</v>
      </c>
      <c r="K335" s="100">
        <v>0</v>
      </c>
      <c r="L335" s="111">
        <v>0</v>
      </c>
      <c r="M335" s="101">
        <f t="shared" si="75"/>
        <v>0</v>
      </c>
      <c r="N335" s="100">
        <v>0</v>
      </c>
      <c r="O335" s="100">
        <v>0</v>
      </c>
      <c r="P335" s="103">
        <f t="shared" si="76"/>
        <v>0</v>
      </c>
      <c r="Q335" s="105">
        <v>0</v>
      </c>
      <c r="R335" s="105">
        <v>0</v>
      </c>
      <c r="S335" s="105">
        <v>0</v>
      </c>
      <c r="T335" s="105">
        <v>0</v>
      </c>
      <c r="U335" s="105">
        <v>0</v>
      </c>
      <c r="V335" s="105">
        <v>0</v>
      </c>
      <c r="W335" s="106">
        <f t="shared" si="77"/>
        <v>0</v>
      </c>
      <c r="X335" s="105">
        <v>0</v>
      </c>
      <c r="Y335" s="105">
        <v>0</v>
      </c>
      <c r="Z335" s="105">
        <f t="shared" si="78"/>
        <v>0</v>
      </c>
      <c r="AA335" s="104">
        <v>0</v>
      </c>
      <c r="AB335" s="105">
        <v>0</v>
      </c>
      <c r="AC335" s="105">
        <v>0</v>
      </c>
      <c r="AD335" s="105">
        <v>0</v>
      </c>
      <c r="AE335" s="105">
        <v>0</v>
      </c>
      <c r="AF335" s="105">
        <v>0</v>
      </c>
      <c r="AG335" s="106">
        <f t="shared" si="79"/>
        <v>0</v>
      </c>
      <c r="AH335" s="104"/>
      <c r="AI335" s="105"/>
      <c r="AJ335" s="105"/>
      <c r="AK335" s="105"/>
      <c r="AL335" s="105"/>
      <c r="AM335" s="105"/>
      <c r="AN335" s="106">
        <f t="shared" si="80"/>
        <v>0</v>
      </c>
      <c r="AO335" s="107">
        <f t="shared" si="81"/>
        <v>34</v>
      </c>
      <c r="AP335" s="108">
        <f t="shared" si="82"/>
        <v>0</v>
      </c>
      <c r="AQ335" s="97">
        <v>62</v>
      </c>
      <c r="AR335" s="109">
        <f t="shared" si="83"/>
        <v>0.54838709677419351</v>
      </c>
    </row>
    <row r="336" spans="1:44" hidden="1" x14ac:dyDescent="0.35">
      <c r="A336" s="31" t="s">
        <v>340</v>
      </c>
      <c r="B336" s="97" t="s">
        <v>2600</v>
      </c>
      <c r="C336" s="97" t="s">
        <v>2440</v>
      </c>
      <c r="D336" s="98">
        <f t="shared" si="71"/>
        <v>49</v>
      </c>
      <c r="E336" s="98">
        <f t="shared" si="72"/>
        <v>0</v>
      </c>
      <c r="F336" s="98">
        <f t="shared" si="73"/>
        <v>49</v>
      </c>
      <c r="G336" s="99">
        <f t="shared" si="70"/>
        <v>49</v>
      </c>
      <c r="H336" s="100">
        <v>49</v>
      </c>
      <c r="I336" s="101">
        <v>0</v>
      </c>
      <c r="J336" s="102">
        <f t="shared" si="74"/>
        <v>0</v>
      </c>
      <c r="K336" s="100">
        <v>0</v>
      </c>
      <c r="L336" s="111">
        <v>0</v>
      </c>
      <c r="M336" s="101">
        <f t="shared" si="75"/>
        <v>0</v>
      </c>
      <c r="N336" s="100">
        <v>0</v>
      </c>
      <c r="O336" s="100">
        <v>0</v>
      </c>
      <c r="P336" s="103">
        <f t="shared" si="76"/>
        <v>0</v>
      </c>
      <c r="Q336" s="105">
        <v>0</v>
      </c>
      <c r="R336" s="105">
        <v>0</v>
      </c>
      <c r="S336" s="105">
        <v>0</v>
      </c>
      <c r="T336" s="105">
        <v>0</v>
      </c>
      <c r="U336" s="105">
        <v>0</v>
      </c>
      <c r="V336" s="105">
        <v>0</v>
      </c>
      <c r="W336" s="106">
        <f t="shared" si="77"/>
        <v>0</v>
      </c>
      <c r="X336" s="105">
        <v>0</v>
      </c>
      <c r="Y336" s="105">
        <v>0</v>
      </c>
      <c r="Z336" s="105">
        <f t="shared" si="78"/>
        <v>0</v>
      </c>
      <c r="AA336" s="104">
        <v>0</v>
      </c>
      <c r="AB336" s="105">
        <v>0</v>
      </c>
      <c r="AC336" s="105">
        <v>0</v>
      </c>
      <c r="AD336" s="105">
        <v>0</v>
      </c>
      <c r="AE336" s="105">
        <v>0</v>
      </c>
      <c r="AF336" s="105">
        <v>0</v>
      </c>
      <c r="AG336" s="106">
        <f t="shared" si="79"/>
        <v>0</v>
      </c>
      <c r="AH336" s="104"/>
      <c r="AI336" s="105"/>
      <c r="AJ336" s="105"/>
      <c r="AK336" s="105"/>
      <c r="AL336" s="105"/>
      <c r="AM336" s="105"/>
      <c r="AN336" s="106">
        <f t="shared" si="80"/>
        <v>0</v>
      </c>
      <c r="AO336" s="107">
        <f t="shared" si="81"/>
        <v>49</v>
      </c>
      <c r="AP336" s="108">
        <f t="shared" si="82"/>
        <v>0</v>
      </c>
      <c r="AQ336" s="97">
        <v>73</v>
      </c>
      <c r="AR336" s="109">
        <f t="shared" si="83"/>
        <v>0.67123287671232879</v>
      </c>
    </row>
    <row r="337" spans="1:44" hidden="1" x14ac:dyDescent="0.35">
      <c r="A337" s="31" t="s">
        <v>341</v>
      </c>
      <c r="B337" s="97" t="s">
        <v>2601</v>
      </c>
      <c r="C337" s="97" t="s">
        <v>2440</v>
      </c>
      <c r="D337" s="98">
        <f t="shared" si="71"/>
        <v>78</v>
      </c>
      <c r="E337" s="98">
        <f t="shared" si="72"/>
        <v>13</v>
      </c>
      <c r="F337" s="98">
        <f t="shared" si="73"/>
        <v>65</v>
      </c>
      <c r="G337" s="99">
        <f t="shared" si="70"/>
        <v>78</v>
      </c>
      <c r="H337" s="100">
        <v>65</v>
      </c>
      <c r="I337" s="101">
        <v>13</v>
      </c>
      <c r="J337" s="102">
        <f t="shared" si="74"/>
        <v>0</v>
      </c>
      <c r="K337" s="100">
        <v>0</v>
      </c>
      <c r="L337" s="111">
        <v>0</v>
      </c>
      <c r="M337" s="101">
        <f t="shared" si="75"/>
        <v>0</v>
      </c>
      <c r="N337" s="100">
        <v>0</v>
      </c>
      <c r="O337" s="100">
        <v>0</v>
      </c>
      <c r="P337" s="103">
        <f t="shared" si="76"/>
        <v>0</v>
      </c>
      <c r="Q337" s="105">
        <v>0</v>
      </c>
      <c r="R337" s="105">
        <v>0</v>
      </c>
      <c r="S337" s="105">
        <v>0</v>
      </c>
      <c r="T337" s="105">
        <v>0</v>
      </c>
      <c r="U337" s="105">
        <v>0</v>
      </c>
      <c r="V337" s="105">
        <v>0</v>
      </c>
      <c r="W337" s="106">
        <f t="shared" si="77"/>
        <v>0</v>
      </c>
      <c r="X337" s="105">
        <v>0</v>
      </c>
      <c r="Y337" s="105">
        <v>0</v>
      </c>
      <c r="Z337" s="105">
        <f t="shared" si="78"/>
        <v>0</v>
      </c>
      <c r="AA337" s="104">
        <v>0</v>
      </c>
      <c r="AB337" s="105">
        <v>0</v>
      </c>
      <c r="AC337" s="105">
        <v>0</v>
      </c>
      <c r="AD337" s="105">
        <v>0</v>
      </c>
      <c r="AE337" s="105">
        <v>0</v>
      </c>
      <c r="AF337" s="105">
        <v>0</v>
      </c>
      <c r="AG337" s="106">
        <f t="shared" si="79"/>
        <v>0</v>
      </c>
      <c r="AH337" s="104"/>
      <c r="AI337" s="105"/>
      <c r="AJ337" s="105"/>
      <c r="AK337" s="105"/>
      <c r="AL337" s="105"/>
      <c r="AM337" s="105"/>
      <c r="AN337" s="106">
        <f t="shared" si="80"/>
        <v>0</v>
      </c>
      <c r="AO337" s="107">
        <f t="shared" si="81"/>
        <v>65</v>
      </c>
      <c r="AP337" s="108">
        <f t="shared" si="82"/>
        <v>13</v>
      </c>
      <c r="AQ337" s="97">
        <v>110</v>
      </c>
      <c r="AR337" s="109">
        <f t="shared" si="83"/>
        <v>0.70909090909090911</v>
      </c>
    </row>
    <row r="338" spans="1:44" hidden="1" x14ac:dyDescent="0.35">
      <c r="A338" s="31" t="s">
        <v>342</v>
      </c>
      <c r="B338" s="97" t="s">
        <v>2602</v>
      </c>
      <c r="C338" s="97" t="s">
        <v>2440</v>
      </c>
      <c r="D338" s="98">
        <f t="shared" si="71"/>
        <v>0</v>
      </c>
      <c r="E338" s="98">
        <f t="shared" si="72"/>
        <v>0</v>
      </c>
      <c r="F338" s="98">
        <f t="shared" si="73"/>
        <v>0</v>
      </c>
      <c r="G338" s="99">
        <f t="shared" si="70"/>
        <v>0</v>
      </c>
      <c r="H338" s="100">
        <v>0</v>
      </c>
      <c r="I338" s="101">
        <v>0</v>
      </c>
      <c r="J338" s="102">
        <f t="shared" si="74"/>
        <v>0</v>
      </c>
      <c r="K338" s="100">
        <v>0</v>
      </c>
      <c r="L338" s="111">
        <v>0</v>
      </c>
      <c r="M338" s="101">
        <f t="shared" si="75"/>
        <v>0</v>
      </c>
      <c r="N338" s="100">
        <v>0</v>
      </c>
      <c r="O338" s="100">
        <v>0</v>
      </c>
      <c r="P338" s="103">
        <f t="shared" si="76"/>
        <v>0</v>
      </c>
      <c r="Q338" s="105">
        <v>0</v>
      </c>
      <c r="R338" s="105">
        <v>0</v>
      </c>
      <c r="S338" s="105">
        <v>0</v>
      </c>
      <c r="T338" s="105">
        <v>0</v>
      </c>
      <c r="U338" s="105">
        <v>0</v>
      </c>
      <c r="V338" s="105">
        <v>0</v>
      </c>
      <c r="W338" s="106">
        <f t="shared" si="77"/>
        <v>0</v>
      </c>
      <c r="X338" s="105">
        <v>0</v>
      </c>
      <c r="Y338" s="105">
        <v>0</v>
      </c>
      <c r="Z338" s="105">
        <f t="shared" si="78"/>
        <v>0</v>
      </c>
      <c r="AA338" s="104">
        <v>0</v>
      </c>
      <c r="AB338" s="105">
        <v>0</v>
      </c>
      <c r="AC338" s="105">
        <v>0</v>
      </c>
      <c r="AD338" s="105">
        <v>0</v>
      </c>
      <c r="AE338" s="105">
        <v>0</v>
      </c>
      <c r="AF338" s="105">
        <v>0</v>
      </c>
      <c r="AG338" s="106">
        <f t="shared" si="79"/>
        <v>0</v>
      </c>
      <c r="AH338" s="104"/>
      <c r="AI338" s="105"/>
      <c r="AJ338" s="105"/>
      <c r="AK338" s="105"/>
      <c r="AL338" s="105"/>
      <c r="AM338" s="105"/>
      <c r="AN338" s="106">
        <f t="shared" si="80"/>
        <v>0</v>
      </c>
      <c r="AO338" s="107">
        <f t="shared" si="81"/>
        <v>0</v>
      </c>
      <c r="AP338" s="108">
        <f t="shared" si="82"/>
        <v>0</v>
      </c>
      <c r="AQ338" s="97">
        <v>79</v>
      </c>
      <c r="AR338" s="109">
        <f t="shared" si="83"/>
        <v>0</v>
      </c>
    </row>
    <row r="339" spans="1:44" hidden="1" x14ac:dyDescent="0.35">
      <c r="A339" s="31" t="s">
        <v>343</v>
      </c>
      <c r="B339" s="97" t="s">
        <v>2603</v>
      </c>
      <c r="C339" s="97" t="s">
        <v>2440</v>
      </c>
      <c r="D339" s="98">
        <f t="shared" si="71"/>
        <v>0</v>
      </c>
      <c r="E339" s="98">
        <f t="shared" si="72"/>
        <v>0</v>
      </c>
      <c r="F339" s="98">
        <f t="shared" si="73"/>
        <v>0</v>
      </c>
      <c r="G339" s="99">
        <f t="shared" si="70"/>
        <v>0</v>
      </c>
      <c r="H339" s="100">
        <v>0</v>
      </c>
      <c r="I339" s="101">
        <v>0</v>
      </c>
      <c r="J339" s="102">
        <f t="shared" si="74"/>
        <v>0</v>
      </c>
      <c r="K339" s="100">
        <v>0</v>
      </c>
      <c r="L339" s="111">
        <v>0</v>
      </c>
      <c r="M339" s="101">
        <f t="shared" si="75"/>
        <v>0</v>
      </c>
      <c r="N339" s="100">
        <v>0</v>
      </c>
      <c r="O339" s="100">
        <v>0</v>
      </c>
      <c r="P339" s="103">
        <f t="shared" si="76"/>
        <v>0</v>
      </c>
      <c r="Q339" s="105">
        <v>0</v>
      </c>
      <c r="R339" s="105">
        <v>0</v>
      </c>
      <c r="S339" s="105">
        <v>0</v>
      </c>
      <c r="T339" s="105">
        <v>0</v>
      </c>
      <c r="U339" s="105">
        <v>0</v>
      </c>
      <c r="V339" s="105">
        <v>0</v>
      </c>
      <c r="W339" s="106">
        <f t="shared" si="77"/>
        <v>0</v>
      </c>
      <c r="X339" s="105">
        <v>0</v>
      </c>
      <c r="Y339" s="105">
        <v>0</v>
      </c>
      <c r="Z339" s="105">
        <f t="shared" si="78"/>
        <v>0</v>
      </c>
      <c r="AA339" s="104">
        <v>0</v>
      </c>
      <c r="AB339" s="105">
        <v>0</v>
      </c>
      <c r="AC339" s="105">
        <v>0</v>
      </c>
      <c r="AD339" s="105">
        <v>0</v>
      </c>
      <c r="AE339" s="105">
        <v>0</v>
      </c>
      <c r="AF339" s="105">
        <v>0</v>
      </c>
      <c r="AG339" s="106">
        <f t="shared" si="79"/>
        <v>0</v>
      </c>
      <c r="AH339" s="104"/>
      <c r="AI339" s="105"/>
      <c r="AJ339" s="105"/>
      <c r="AK339" s="105"/>
      <c r="AL339" s="105"/>
      <c r="AM339" s="105"/>
      <c r="AN339" s="106">
        <f t="shared" si="80"/>
        <v>0</v>
      </c>
      <c r="AO339" s="107">
        <f t="shared" si="81"/>
        <v>0</v>
      </c>
      <c r="AP339" s="108">
        <f t="shared" si="82"/>
        <v>0</v>
      </c>
      <c r="AQ339" s="97">
        <v>153</v>
      </c>
      <c r="AR339" s="109">
        <f t="shared" si="83"/>
        <v>0</v>
      </c>
    </row>
    <row r="340" spans="1:44" hidden="1" x14ac:dyDescent="0.35">
      <c r="A340" s="31" t="s">
        <v>344</v>
      </c>
      <c r="B340" s="97" t="s">
        <v>2604</v>
      </c>
      <c r="C340" s="97" t="s">
        <v>2440</v>
      </c>
      <c r="D340" s="98">
        <f t="shared" si="71"/>
        <v>0</v>
      </c>
      <c r="E340" s="98">
        <f t="shared" si="72"/>
        <v>0</v>
      </c>
      <c r="F340" s="98">
        <f t="shared" si="73"/>
        <v>0</v>
      </c>
      <c r="G340" s="99">
        <f t="shared" si="70"/>
        <v>0</v>
      </c>
      <c r="H340" s="100">
        <v>0</v>
      </c>
      <c r="I340" s="101">
        <v>0</v>
      </c>
      <c r="J340" s="102">
        <f t="shared" si="74"/>
        <v>0</v>
      </c>
      <c r="K340" s="100">
        <v>0</v>
      </c>
      <c r="L340" s="111">
        <v>0</v>
      </c>
      <c r="M340" s="101">
        <f t="shared" si="75"/>
        <v>0</v>
      </c>
      <c r="N340" s="100">
        <v>0</v>
      </c>
      <c r="O340" s="100">
        <v>0</v>
      </c>
      <c r="P340" s="103">
        <f t="shared" si="76"/>
        <v>0</v>
      </c>
      <c r="Q340" s="105">
        <v>0</v>
      </c>
      <c r="R340" s="105">
        <v>0</v>
      </c>
      <c r="S340" s="105">
        <v>0</v>
      </c>
      <c r="T340" s="105">
        <v>0</v>
      </c>
      <c r="U340" s="105">
        <v>0</v>
      </c>
      <c r="V340" s="105">
        <v>0</v>
      </c>
      <c r="W340" s="106">
        <f t="shared" si="77"/>
        <v>0</v>
      </c>
      <c r="X340" s="105">
        <v>0</v>
      </c>
      <c r="Y340" s="105">
        <v>0</v>
      </c>
      <c r="Z340" s="105">
        <f t="shared" si="78"/>
        <v>0</v>
      </c>
      <c r="AA340" s="104">
        <v>0</v>
      </c>
      <c r="AB340" s="105">
        <v>0</v>
      </c>
      <c r="AC340" s="105">
        <v>0</v>
      </c>
      <c r="AD340" s="105">
        <v>0</v>
      </c>
      <c r="AE340" s="105">
        <v>0</v>
      </c>
      <c r="AF340" s="105">
        <v>0</v>
      </c>
      <c r="AG340" s="106">
        <f t="shared" si="79"/>
        <v>0</v>
      </c>
      <c r="AH340" s="104"/>
      <c r="AI340" s="105"/>
      <c r="AJ340" s="105"/>
      <c r="AK340" s="105"/>
      <c r="AL340" s="105"/>
      <c r="AM340" s="105"/>
      <c r="AN340" s="106">
        <f t="shared" si="80"/>
        <v>0</v>
      </c>
      <c r="AO340" s="107">
        <f t="shared" si="81"/>
        <v>0</v>
      </c>
      <c r="AP340" s="108">
        <f t="shared" si="82"/>
        <v>0</v>
      </c>
      <c r="AQ340" s="97">
        <v>33</v>
      </c>
      <c r="AR340" s="109">
        <f t="shared" si="83"/>
        <v>0</v>
      </c>
    </row>
    <row r="341" spans="1:44" hidden="1" x14ac:dyDescent="0.35">
      <c r="A341" s="31" t="s">
        <v>345</v>
      </c>
      <c r="B341" s="97" t="s">
        <v>2605</v>
      </c>
      <c r="C341" s="97" t="s">
        <v>2440</v>
      </c>
      <c r="D341" s="98">
        <f t="shared" si="71"/>
        <v>36</v>
      </c>
      <c r="E341" s="98">
        <f t="shared" si="72"/>
        <v>0</v>
      </c>
      <c r="F341" s="98">
        <f t="shared" si="73"/>
        <v>36</v>
      </c>
      <c r="G341" s="99">
        <f t="shared" si="70"/>
        <v>36</v>
      </c>
      <c r="H341" s="100">
        <v>36</v>
      </c>
      <c r="I341" s="101">
        <v>0</v>
      </c>
      <c r="J341" s="102">
        <f t="shared" si="74"/>
        <v>0</v>
      </c>
      <c r="K341" s="100">
        <v>0</v>
      </c>
      <c r="L341" s="111">
        <v>0</v>
      </c>
      <c r="M341" s="101">
        <f t="shared" si="75"/>
        <v>0</v>
      </c>
      <c r="N341" s="100">
        <v>0</v>
      </c>
      <c r="O341" s="100">
        <v>0</v>
      </c>
      <c r="P341" s="103">
        <f t="shared" si="76"/>
        <v>0</v>
      </c>
      <c r="Q341" s="105">
        <v>0</v>
      </c>
      <c r="R341" s="105">
        <v>0</v>
      </c>
      <c r="S341" s="105">
        <v>0</v>
      </c>
      <c r="T341" s="105">
        <v>0</v>
      </c>
      <c r="U341" s="105">
        <v>0</v>
      </c>
      <c r="V341" s="105">
        <v>0</v>
      </c>
      <c r="W341" s="106">
        <f t="shared" si="77"/>
        <v>0</v>
      </c>
      <c r="X341" s="105">
        <v>0</v>
      </c>
      <c r="Y341" s="105">
        <v>0</v>
      </c>
      <c r="Z341" s="105">
        <f t="shared" si="78"/>
        <v>0</v>
      </c>
      <c r="AA341" s="104">
        <v>0</v>
      </c>
      <c r="AB341" s="105">
        <v>0</v>
      </c>
      <c r="AC341" s="105">
        <v>0</v>
      </c>
      <c r="AD341" s="105">
        <v>0</v>
      </c>
      <c r="AE341" s="105">
        <v>0</v>
      </c>
      <c r="AF341" s="105">
        <v>0</v>
      </c>
      <c r="AG341" s="106">
        <f t="shared" si="79"/>
        <v>0</v>
      </c>
      <c r="AH341" s="104"/>
      <c r="AI341" s="105"/>
      <c r="AJ341" s="105"/>
      <c r="AK341" s="105"/>
      <c r="AL341" s="105"/>
      <c r="AM341" s="105"/>
      <c r="AN341" s="106">
        <f t="shared" si="80"/>
        <v>0</v>
      </c>
      <c r="AO341" s="107">
        <f t="shared" si="81"/>
        <v>36</v>
      </c>
      <c r="AP341" s="108">
        <f t="shared" si="82"/>
        <v>0</v>
      </c>
      <c r="AQ341" s="97">
        <v>67</v>
      </c>
      <c r="AR341" s="109">
        <f t="shared" si="83"/>
        <v>0.53731343283582089</v>
      </c>
    </row>
    <row r="342" spans="1:44" hidden="1" x14ac:dyDescent="0.35">
      <c r="A342" s="31" t="s">
        <v>346</v>
      </c>
      <c r="B342" s="97" t="s">
        <v>2606</v>
      </c>
      <c r="C342" s="97" t="s">
        <v>2440</v>
      </c>
      <c r="D342" s="98">
        <f t="shared" si="71"/>
        <v>22</v>
      </c>
      <c r="E342" s="98">
        <f t="shared" si="72"/>
        <v>22</v>
      </c>
      <c r="F342" s="98">
        <f t="shared" si="73"/>
        <v>0</v>
      </c>
      <c r="G342" s="99">
        <f t="shared" si="70"/>
        <v>22</v>
      </c>
      <c r="H342" s="100">
        <v>0</v>
      </c>
      <c r="I342" s="101">
        <v>22</v>
      </c>
      <c r="J342" s="102">
        <f t="shared" si="74"/>
        <v>0</v>
      </c>
      <c r="K342" s="100">
        <v>0</v>
      </c>
      <c r="L342" s="111">
        <v>0</v>
      </c>
      <c r="M342" s="101">
        <f t="shared" si="75"/>
        <v>0</v>
      </c>
      <c r="N342" s="100">
        <v>0</v>
      </c>
      <c r="O342" s="100">
        <v>0</v>
      </c>
      <c r="P342" s="103">
        <f t="shared" si="76"/>
        <v>0</v>
      </c>
      <c r="Q342" s="105">
        <v>0</v>
      </c>
      <c r="R342" s="105">
        <v>0</v>
      </c>
      <c r="S342" s="105">
        <v>0</v>
      </c>
      <c r="T342" s="105">
        <v>0</v>
      </c>
      <c r="U342" s="105">
        <v>0</v>
      </c>
      <c r="V342" s="105">
        <v>0</v>
      </c>
      <c r="W342" s="106">
        <f t="shared" si="77"/>
        <v>0</v>
      </c>
      <c r="X342" s="105">
        <v>0</v>
      </c>
      <c r="Y342" s="105">
        <v>0</v>
      </c>
      <c r="Z342" s="105">
        <f t="shared" si="78"/>
        <v>0</v>
      </c>
      <c r="AA342" s="104">
        <v>0</v>
      </c>
      <c r="AB342" s="105">
        <v>0</v>
      </c>
      <c r="AC342" s="105">
        <v>0</v>
      </c>
      <c r="AD342" s="105">
        <v>0</v>
      </c>
      <c r="AE342" s="105">
        <v>0</v>
      </c>
      <c r="AF342" s="105">
        <v>0</v>
      </c>
      <c r="AG342" s="106">
        <f t="shared" si="79"/>
        <v>0</v>
      </c>
      <c r="AH342" s="104"/>
      <c r="AI342" s="105"/>
      <c r="AJ342" s="105"/>
      <c r="AK342" s="105"/>
      <c r="AL342" s="105"/>
      <c r="AM342" s="105"/>
      <c r="AN342" s="106">
        <f t="shared" si="80"/>
        <v>0</v>
      </c>
      <c r="AO342" s="107">
        <f t="shared" si="81"/>
        <v>0</v>
      </c>
      <c r="AP342" s="108">
        <f t="shared" si="82"/>
        <v>22</v>
      </c>
      <c r="AQ342" s="97">
        <v>22</v>
      </c>
      <c r="AR342" s="109">
        <f t="shared" si="83"/>
        <v>1</v>
      </c>
    </row>
    <row r="343" spans="1:44" hidden="1" x14ac:dyDescent="0.35">
      <c r="A343" s="31" t="s">
        <v>347</v>
      </c>
      <c r="B343" s="97" t="s">
        <v>2607</v>
      </c>
      <c r="C343" s="97" t="s">
        <v>2440</v>
      </c>
      <c r="D343" s="98">
        <f t="shared" si="71"/>
        <v>498</v>
      </c>
      <c r="E343" s="98">
        <f t="shared" si="72"/>
        <v>69</v>
      </c>
      <c r="F343" s="98">
        <f t="shared" si="73"/>
        <v>429</v>
      </c>
      <c r="G343" s="99">
        <f t="shared" si="70"/>
        <v>291</v>
      </c>
      <c r="H343" s="100">
        <v>290</v>
      </c>
      <c r="I343" s="101">
        <v>1</v>
      </c>
      <c r="J343" s="102">
        <f t="shared" si="74"/>
        <v>0</v>
      </c>
      <c r="K343" s="100">
        <v>0</v>
      </c>
      <c r="L343" s="111">
        <v>0</v>
      </c>
      <c r="M343" s="101">
        <f t="shared" si="75"/>
        <v>0</v>
      </c>
      <c r="N343" s="100">
        <v>0</v>
      </c>
      <c r="O343" s="100">
        <v>0</v>
      </c>
      <c r="P343" s="103">
        <f t="shared" si="76"/>
        <v>0</v>
      </c>
      <c r="Q343" s="105">
        <v>0</v>
      </c>
      <c r="R343" s="105">
        <v>0</v>
      </c>
      <c r="S343" s="105">
        <v>0</v>
      </c>
      <c r="T343" s="105">
        <v>0</v>
      </c>
      <c r="U343" s="105">
        <v>0</v>
      </c>
      <c r="V343" s="105">
        <v>0</v>
      </c>
      <c r="W343" s="106">
        <f t="shared" si="77"/>
        <v>0</v>
      </c>
      <c r="X343" s="110">
        <v>68</v>
      </c>
      <c r="Y343" s="105">
        <v>139</v>
      </c>
      <c r="Z343" s="105">
        <f t="shared" si="78"/>
        <v>207</v>
      </c>
      <c r="AA343" s="104">
        <v>0</v>
      </c>
      <c r="AB343" s="105">
        <v>0</v>
      </c>
      <c r="AC343" s="105">
        <v>0</v>
      </c>
      <c r="AD343" s="105">
        <v>0</v>
      </c>
      <c r="AE343" s="105">
        <v>0</v>
      </c>
      <c r="AF343" s="105">
        <v>0</v>
      </c>
      <c r="AG343" s="106">
        <f t="shared" si="79"/>
        <v>0</v>
      </c>
      <c r="AH343" s="104"/>
      <c r="AI343" s="105"/>
      <c r="AJ343" s="105"/>
      <c r="AK343" s="105"/>
      <c r="AL343" s="105"/>
      <c r="AM343" s="105"/>
      <c r="AN343" s="106">
        <f t="shared" si="80"/>
        <v>0</v>
      </c>
      <c r="AO343" s="107">
        <f t="shared" si="81"/>
        <v>290</v>
      </c>
      <c r="AP343" s="108">
        <f t="shared" si="82"/>
        <v>1</v>
      </c>
      <c r="AQ343" s="97">
        <v>363</v>
      </c>
      <c r="AR343" s="109">
        <f t="shared" si="83"/>
        <v>0.80165289256198347</v>
      </c>
    </row>
    <row r="344" spans="1:44" hidden="1" x14ac:dyDescent="0.35">
      <c r="A344" s="31" t="s">
        <v>348</v>
      </c>
      <c r="B344" s="97" t="s">
        <v>2608</v>
      </c>
      <c r="C344" s="97" t="s">
        <v>2440</v>
      </c>
      <c r="D344" s="98">
        <f t="shared" si="71"/>
        <v>72</v>
      </c>
      <c r="E344" s="98">
        <f t="shared" si="72"/>
        <v>72</v>
      </c>
      <c r="F344" s="98">
        <f t="shared" si="73"/>
        <v>0</v>
      </c>
      <c r="G344" s="99">
        <f t="shared" si="70"/>
        <v>36</v>
      </c>
      <c r="H344" s="100">
        <v>0</v>
      </c>
      <c r="I344" s="101">
        <v>36</v>
      </c>
      <c r="J344" s="102">
        <f t="shared" si="74"/>
        <v>0</v>
      </c>
      <c r="K344" s="100">
        <v>0</v>
      </c>
      <c r="L344" s="111">
        <v>0</v>
      </c>
      <c r="M344" s="101">
        <f t="shared" si="75"/>
        <v>0</v>
      </c>
      <c r="N344" s="100">
        <v>0</v>
      </c>
      <c r="O344" s="100">
        <v>0</v>
      </c>
      <c r="P344" s="103">
        <f t="shared" si="76"/>
        <v>0</v>
      </c>
      <c r="Q344" s="105">
        <v>0</v>
      </c>
      <c r="R344" s="105">
        <v>0</v>
      </c>
      <c r="S344" s="105">
        <v>0</v>
      </c>
      <c r="T344" s="105">
        <v>36</v>
      </c>
      <c r="U344" s="105">
        <v>0</v>
      </c>
      <c r="V344" s="105">
        <v>0</v>
      </c>
      <c r="W344" s="106">
        <f t="shared" si="77"/>
        <v>36</v>
      </c>
      <c r="X344" s="105">
        <v>0</v>
      </c>
      <c r="Y344" s="105">
        <v>0</v>
      </c>
      <c r="Z344" s="105">
        <f t="shared" si="78"/>
        <v>0</v>
      </c>
      <c r="AA344" s="104">
        <v>0</v>
      </c>
      <c r="AB344" s="105">
        <v>0</v>
      </c>
      <c r="AC344" s="105">
        <v>0</v>
      </c>
      <c r="AD344" s="105">
        <v>0</v>
      </c>
      <c r="AE344" s="105">
        <v>0</v>
      </c>
      <c r="AF344" s="105">
        <v>0</v>
      </c>
      <c r="AG344" s="106">
        <f t="shared" si="79"/>
        <v>0</v>
      </c>
      <c r="AH344" s="104"/>
      <c r="AI344" s="105"/>
      <c r="AJ344" s="105"/>
      <c r="AK344" s="105"/>
      <c r="AL344" s="105"/>
      <c r="AM344" s="105"/>
      <c r="AN344" s="106">
        <f t="shared" si="80"/>
        <v>0</v>
      </c>
      <c r="AO344" s="107">
        <f t="shared" si="81"/>
        <v>0</v>
      </c>
      <c r="AP344" s="108">
        <f t="shared" si="82"/>
        <v>72</v>
      </c>
      <c r="AQ344" s="97">
        <v>46</v>
      </c>
      <c r="AR344" s="109">
        <f t="shared" si="83"/>
        <v>1</v>
      </c>
    </row>
    <row r="345" spans="1:44" hidden="1" x14ac:dyDescent="0.35">
      <c r="A345" s="31" t="s">
        <v>349</v>
      </c>
      <c r="B345" s="97" t="s">
        <v>2609</v>
      </c>
      <c r="C345" s="97" t="s">
        <v>2440</v>
      </c>
      <c r="D345" s="98">
        <f t="shared" si="71"/>
        <v>90</v>
      </c>
      <c r="E345" s="98">
        <f t="shared" si="72"/>
        <v>0</v>
      </c>
      <c r="F345" s="98">
        <f t="shared" si="73"/>
        <v>90</v>
      </c>
      <c r="G345" s="99">
        <f t="shared" si="70"/>
        <v>90</v>
      </c>
      <c r="H345" s="100">
        <v>90</v>
      </c>
      <c r="I345" s="101">
        <v>0</v>
      </c>
      <c r="J345" s="102">
        <f t="shared" si="74"/>
        <v>0</v>
      </c>
      <c r="K345" s="100">
        <v>0</v>
      </c>
      <c r="L345" s="111">
        <v>0</v>
      </c>
      <c r="M345" s="101">
        <f t="shared" si="75"/>
        <v>0</v>
      </c>
      <c r="N345" s="100">
        <v>0</v>
      </c>
      <c r="O345" s="100">
        <v>0</v>
      </c>
      <c r="P345" s="103">
        <f t="shared" si="76"/>
        <v>0</v>
      </c>
      <c r="Q345" s="104">
        <v>0</v>
      </c>
      <c r="R345" s="104">
        <v>0</v>
      </c>
      <c r="S345" s="104">
        <v>0</v>
      </c>
      <c r="T345" s="104">
        <v>0</v>
      </c>
      <c r="U345" s="104">
        <v>0</v>
      </c>
      <c r="V345" s="104">
        <v>0</v>
      </c>
      <c r="W345" s="106">
        <f t="shared" si="77"/>
        <v>0</v>
      </c>
      <c r="X345" s="105">
        <v>0</v>
      </c>
      <c r="Y345" s="105">
        <v>0</v>
      </c>
      <c r="Z345" s="105">
        <f t="shared" si="78"/>
        <v>0</v>
      </c>
      <c r="AA345" s="104">
        <v>0</v>
      </c>
      <c r="AB345" s="105">
        <v>0</v>
      </c>
      <c r="AC345" s="105">
        <v>0</v>
      </c>
      <c r="AD345" s="105">
        <v>0</v>
      </c>
      <c r="AE345" s="105">
        <v>0</v>
      </c>
      <c r="AF345" s="105">
        <v>0</v>
      </c>
      <c r="AG345" s="106">
        <f t="shared" si="79"/>
        <v>0</v>
      </c>
      <c r="AH345" s="104"/>
      <c r="AI345" s="105"/>
      <c r="AJ345" s="105"/>
      <c r="AK345" s="105"/>
      <c r="AL345" s="105"/>
      <c r="AM345" s="105"/>
      <c r="AN345" s="106">
        <f t="shared" si="80"/>
        <v>0</v>
      </c>
      <c r="AO345" s="107">
        <f t="shared" si="81"/>
        <v>90</v>
      </c>
      <c r="AP345" s="108">
        <f t="shared" si="82"/>
        <v>0</v>
      </c>
      <c r="AQ345" s="97">
        <v>124</v>
      </c>
      <c r="AR345" s="109">
        <f t="shared" si="83"/>
        <v>0.72580645161290325</v>
      </c>
    </row>
    <row r="346" spans="1:44" hidden="1" x14ac:dyDescent="0.35">
      <c r="A346" s="31" t="s">
        <v>350</v>
      </c>
      <c r="B346" s="97" t="s">
        <v>2610</v>
      </c>
      <c r="C346" s="97" t="s">
        <v>2440</v>
      </c>
      <c r="D346" s="98">
        <f t="shared" si="71"/>
        <v>18</v>
      </c>
      <c r="E346" s="98">
        <f t="shared" si="72"/>
        <v>18</v>
      </c>
      <c r="F346" s="98">
        <f t="shared" si="73"/>
        <v>0</v>
      </c>
      <c r="G346" s="99">
        <f t="shared" si="70"/>
        <v>18</v>
      </c>
      <c r="H346" s="100">
        <v>0</v>
      </c>
      <c r="I346" s="101">
        <v>18</v>
      </c>
      <c r="J346" s="102">
        <f t="shared" si="74"/>
        <v>0</v>
      </c>
      <c r="K346" s="100">
        <v>0</v>
      </c>
      <c r="L346" s="111">
        <v>0</v>
      </c>
      <c r="M346" s="101">
        <f t="shared" si="75"/>
        <v>0</v>
      </c>
      <c r="N346" s="100">
        <v>0</v>
      </c>
      <c r="O346" s="100">
        <v>0</v>
      </c>
      <c r="P346" s="103">
        <f t="shared" si="76"/>
        <v>0</v>
      </c>
      <c r="Q346" s="104">
        <v>0</v>
      </c>
      <c r="R346" s="104">
        <v>0</v>
      </c>
      <c r="S346" s="104">
        <v>0</v>
      </c>
      <c r="T346" s="104">
        <v>0</v>
      </c>
      <c r="U346" s="104">
        <v>0</v>
      </c>
      <c r="V346" s="104">
        <v>0</v>
      </c>
      <c r="W346" s="106">
        <f t="shared" si="77"/>
        <v>0</v>
      </c>
      <c r="X346" s="105">
        <v>0</v>
      </c>
      <c r="Y346" s="105">
        <v>0</v>
      </c>
      <c r="Z346" s="105">
        <f t="shared" si="78"/>
        <v>0</v>
      </c>
      <c r="AA346" s="104">
        <v>0</v>
      </c>
      <c r="AB346" s="105">
        <v>0</v>
      </c>
      <c r="AC346" s="105">
        <v>0</v>
      </c>
      <c r="AD346" s="105">
        <v>0</v>
      </c>
      <c r="AE346" s="105">
        <v>0</v>
      </c>
      <c r="AF346" s="105">
        <v>0</v>
      </c>
      <c r="AG346" s="106">
        <f t="shared" si="79"/>
        <v>0</v>
      </c>
      <c r="AH346" s="104"/>
      <c r="AI346" s="105"/>
      <c r="AJ346" s="105"/>
      <c r="AK346" s="105"/>
      <c r="AL346" s="105"/>
      <c r="AM346" s="105"/>
      <c r="AN346" s="106">
        <f t="shared" si="80"/>
        <v>0</v>
      </c>
      <c r="AO346" s="107">
        <f t="shared" si="81"/>
        <v>0</v>
      </c>
      <c r="AP346" s="108">
        <f t="shared" si="82"/>
        <v>18</v>
      </c>
      <c r="AQ346" s="97">
        <v>66</v>
      </c>
      <c r="AR346" s="109">
        <f t="shared" si="83"/>
        <v>0.27272727272727271</v>
      </c>
    </row>
    <row r="347" spans="1:44" hidden="1" x14ac:dyDescent="0.35">
      <c r="A347" s="31" t="s">
        <v>351</v>
      </c>
      <c r="B347" s="97" t="s">
        <v>2611</v>
      </c>
      <c r="C347" s="97" t="s">
        <v>2440</v>
      </c>
      <c r="D347" s="98">
        <f t="shared" si="71"/>
        <v>521</v>
      </c>
      <c r="E347" s="98">
        <f t="shared" si="72"/>
        <v>0</v>
      </c>
      <c r="F347" s="98">
        <f t="shared" si="73"/>
        <v>521</v>
      </c>
      <c r="G347" s="99">
        <f t="shared" si="70"/>
        <v>521</v>
      </c>
      <c r="H347" s="100">
        <v>521</v>
      </c>
      <c r="I347" s="101">
        <v>0</v>
      </c>
      <c r="J347" s="102">
        <f t="shared" si="74"/>
        <v>0</v>
      </c>
      <c r="K347" s="100">
        <v>0</v>
      </c>
      <c r="L347" s="111">
        <v>0</v>
      </c>
      <c r="M347" s="101">
        <f t="shared" si="75"/>
        <v>0</v>
      </c>
      <c r="N347" s="100">
        <v>0</v>
      </c>
      <c r="O347" s="100">
        <v>0</v>
      </c>
      <c r="P347" s="103">
        <f t="shared" si="76"/>
        <v>0</v>
      </c>
      <c r="Q347" s="104">
        <v>0</v>
      </c>
      <c r="R347" s="104">
        <v>0</v>
      </c>
      <c r="S347" s="104">
        <v>0</v>
      </c>
      <c r="T347" s="104">
        <v>0</v>
      </c>
      <c r="U347" s="104">
        <v>0</v>
      </c>
      <c r="V347" s="104">
        <v>0</v>
      </c>
      <c r="W347" s="106">
        <f t="shared" si="77"/>
        <v>0</v>
      </c>
      <c r="X347" s="105">
        <v>0</v>
      </c>
      <c r="Y347" s="105">
        <v>0</v>
      </c>
      <c r="Z347" s="105">
        <f t="shared" si="78"/>
        <v>0</v>
      </c>
      <c r="AA347" s="104">
        <v>0</v>
      </c>
      <c r="AB347" s="105">
        <v>0</v>
      </c>
      <c r="AC347" s="105">
        <v>0</v>
      </c>
      <c r="AD347" s="105">
        <v>0</v>
      </c>
      <c r="AE347" s="105">
        <v>0</v>
      </c>
      <c r="AF347" s="105">
        <v>0</v>
      </c>
      <c r="AG347" s="106">
        <f t="shared" si="79"/>
        <v>0</v>
      </c>
      <c r="AH347" s="104"/>
      <c r="AI347" s="105"/>
      <c r="AJ347" s="105"/>
      <c r="AK347" s="105"/>
      <c r="AL347" s="105"/>
      <c r="AM347" s="105"/>
      <c r="AN347" s="106">
        <f t="shared" si="80"/>
        <v>0</v>
      </c>
      <c r="AO347" s="107">
        <f t="shared" si="81"/>
        <v>521</v>
      </c>
      <c r="AP347" s="108">
        <f t="shared" si="82"/>
        <v>0</v>
      </c>
      <c r="AQ347" s="97">
        <v>791</v>
      </c>
      <c r="AR347" s="109">
        <f t="shared" si="83"/>
        <v>0.65865992414664976</v>
      </c>
    </row>
    <row r="348" spans="1:44" hidden="1" x14ac:dyDescent="0.35">
      <c r="A348" s="31" t="s">
        <v>352</v>
      </c>
      <c r="B348" s="97" t="s">
        <v>2612</v>
      </c>
      <c r="C348" s="97" t="s">
        <v>2440</v>
      </c>
      <c r="D348" s="98">
        <f t="shared" si="71"/>
        <v>32</v>
      </c>
      <c r="E348" s="98">
        <f t="shared" si="72"/>
        <v>0</v>
      </c>
      <c r="F348" s="98">
        <f t="shared" si="73"/>
        <v>32</v>
      </c>
      <c r="G348" s="99">
        <f t="shared" si="70"/>
        <v>32</v>
      </c>
      <c r="H348" s="100">
        <v>32</v>
      </c>
      <c r="I348" s="101">
        <v>0</v>
      </c>
      <c r="J348" s="102">
        <f t="shared" si="74"/>
        <v>0</v>
      </c>
      <c r="K348" s="100">
        <v>0</v>
      </c>
      <c r="L348" s="111">
        <v>0</v>
      </c>
      <c r="M348" s="101">
        <f t="shared" si="75"/>
        <v>0</v>
      </c>
      <c r="N348" s="100">
        <v>0</v>
      </c>
      <c r="O348" s="100">
        <v>0</v>
      </c>
      <c r="P348" s="103">
        <f t="shared" si="76"/>
        <v>0</v>
      </c>
      <c r="Q348" s="104">
        <v>0</v>
      </c>
      <c r="R348" s="104">
        <v>0</v>
      </c>
      <c r="S348" s="104">
        <v>0</v>
      </c>
      <c r="T348" s="104">
        <v>0</v>
      </c>
      <c r="U348" s="104">
        <v>0</v>
      </c>
      <c r="V348" s="104">
        <v>0</v>
      </c>
      <c r="W348" s="106">
        <f t="shared" si="77"/>
        <v>0</v>
      </c>
      <c r="X348" s="105">
        <v>0</v>
      </c>
      <c r="Y348" s="105">
        <v>0</v>
      </c>
      <c r="Z348" s="105">
        <f t="shared" si="78"/>
        <v>0</v>
      </c>
      <c r="AA348" s="104">
        <v>0</v>
      </c>
      <c r="AB348" s="105">
        <v>0</v>
      </c>
      <c r="AC348" s="105">
        <v>0</v>
      </c>
      <c r="AD348" s="105">
        <v>0</v>
      </c>
      <c r="AE348" s="105">
        <v>0</v>
      </c>
      <c r="AF348" s="105">
        <v>0</v>
      </c>
      <c r="AG348" s="106">
        <f t="shared" si="79"/>
        <v>0</v>
      </c>
      <c r="AH348" s="104"/>
      <c r="AI348" s="105"/>
      <c r="AJ348" s="105"/>
      <c r="AK348" s="105"/>
      <c r="AL348" s="105"/>
      <c r="AM348" s="105"/>
      <c r="AN348" s="106">
        <f t="shared" si="80"/>
        <v>0</v>
      </c>
      <c r="AO348" s="107">
        <f t="shared" si="81"/>
        <v>32</v>
      </c>
      <c r="AP348" s="108">
        <f t="shared" si="82"/>
        <v>0</v>
      </c>
      <c r="AQ348" s="97">
        <v>42</v>
      </c>
      <c r="AR348" s="109">
        <f t="shared" si="83"/>
        <v>0.76190476190476186</v>
      </c>
    </row>
    <row r="349" spans="1:44" hidden="1" x14ac:dyDescent="0.35">
      <c r="A349" s="31" t="s">
        <v>353</v>
      </c>
      <c r="B349" s="97" t="s">
        <v>2613</v>
      </c>
      <c r="C349" s="97" t="s">
        <v>2440</v>
      </c>
      <c r="D349" s="98">
        <f t="shared" si="71"/>
        <v>18</v>
      </c>
      <c r="E349" s="98">
        <f t="shared" si="72"/>
        <v>0</v>
      </c>
      <c r="F349" s="98">
        <f t="shared" si="73"/>
        <v>18</v>
      </c>
      <c r="G349" s="99">
        <f t="shared" si="70"/>
        <v>18</v>
      </c>
      <c r="H349" s="100">
        <v>18</v>
      </c>
      <c r="I349" s="101">
        <v>0</v>
      </c>
      <c r="J349" s="102">
        <f t="shared" si="74"/>
        <v>0</v>
      </c>
      <c r="K349" s="100">
        <v>0</v>
      </c>
      <c r="L349" s="111">
        <v>0</v>
      </c>
      <c r="M349" s="101">
        <f t="shared" si="75"/>
        <v>0</v>
      </c>
      <c r="N349" s="100">
        <v>0</v>
      </c>
      <c r="O349" s="100">
        <v>0</v>
      </c>
      <c r="P349" s="103">
        <f t="shared" si="76"/>
        <v>0</v>
      </c>
      <c r="Q349" s="104">
        <v>0</v>
      </c>
      <c r="R349" s="104">
        <v>0</v>
      </c>
      <c r="S349" s="104">
        <v>0</v>
      </c>
      <c r="T349" s="104">
        <v>0</v>
      </c>
      <c r="U349" s="104">
        <v>0</v>
      </c>
      <c r="V349" s="104">
        <v>0</v>
      </c>
      <c r="W349" s="106">
        <f t="shared" si="77"/>
        <v>0</v>
      </c>
      <c r="X349" s="105">
        <v>0</v>
      </c>
      <c r="Y349" s="105">
        <v>0</v>
      </c>
      <c r="Z349" s="105">
        <f t="shared" si="78"/>
        <v>0</v>
      </c>
      <c r="AA349" s="104">
        <v>0</v>
      </c>
      <c r="AB349" s="105">
        <v>0</v>
      </c>
      <c r="AC349" s="105">
        <v>0</v>
      </c>
      <c r="AD349" s="105">
        <v>0</v>
      </c>
      <c r="AE349" s="105">
        <v>0</v>
      </c>
      <c r="AF349" s="105">
        <v>0</v>
      </c>
      <c r="AG349" s="106">
        <f t="shared" si="79"/>
        <v>0</v>
      </c>
      <c r="AH349" s="104"/>
      <c r="AI349" s="105"/>
      <c r="AJ349" s="105"/>
      <c r="AK349" s="105"/>
      <c r="AL349" s="105"/>
      <c r="AM349" s="105"/>
      <c r="AN349" s="106">
        <f t="shared" si="80"/>
        <v>0</v>
      </c>
      <c r="AO349" s="107">
        <f t="shared" si="81"/>
        <v>18</v>
      </c>
      <c r="AP349" s="108">
        <f t="shared" si="82"/>
        <v>0</v>
      </c>
      <c r="AQ349" s="97">
        <v>34</v>
      </c>
      <c r="AR349" s="109">
        <f t="shared" si="83"/>
        <v>0.52941176470588236</v>
      </c>
    </row>
    <row r="350" spans="1:44" hidden="1" x14ac:dyDescent="0.35">
      <c r="A350" s="31" t="s">
        <v>354</v>
      </c>
      <c r="B350" s="97" t="s">
        <v>2614</v>
      </c>
      <c r="C350" s="97" t="s">
        <v>2440</v>
      </c>
      <c r="D350" s="98">
        <f t="shared" si="71"/>
        <v>0</v>
      </c>
      <c r="E350" s="98">
        <f t="shared" si="72"/>
        <v>0</v>
      </c>
      <c r="F350" s="98">
        <f t="shared" si="73"/>
        <v>0</v>
      </c>
      <c r="G350" s="99">
        <f t="shared" si="70"/>
        <v>0</v>
      </c>
      <c r="H350" s="100">
        <v>0</v>
      </c>
      <c r="I350" s="101">
        <v>0</v>
      </c>
      <c r="J350" s="102">
        <f t="shared" si="74"/>
        <v>0</v>
      </c>
      <c r="K350" s="100">
        <v>0</v>
      </c>
      <c r="L350" s="111">
        <v>0</v>
      </c>
      <c r="M350" s="101">
        <f t="shared" si="75"/>
        <v>0</v>
      </c>
      <c r="N350" s="100">
        <v>0</v>
      </c>
      <c r="O350" s="100">
        <v>0</v>
      </c>
      <c r="P350" s="103">
        <f t="shared" si="76"/>
        <v>0</v>
      </c>
      <c r="Q350" s="104">
        <v>0</v>
      </c>
      <c r="R350" s="104">
        <v>0</v>
      </c>
      <c r="S350" s="104">
        <v>0</v>
      </c>
      <c r="T350" s="104">
        <v>0</v>
      </c>
      <c r="U350" s="104">
        <v>0</v>
      </c>
      <c r="V350" s="104">
        <v>0</v>
      </c>
      <c r="W350" s="106">
        <f t="shared" si="77"/>
        <v>0</v>
      </c>
      <c r="X350" s="105">
        <v>0</v>
      </c>
      <c r="Y350" s="105">
        <v>0</v>
      </c>
      <c r="Z350" s="105">
        <f t="shared" si="78"/>
        <v>0</v>
      </c>
      <c r="AA350" s="104">
        <v>0</v>
      </c>
      <c r="AB350" s="105">
        <v>0</v>
      </c>
      <c r="AC350" s="105">
        <v>0</v>
      </c>
      <c r="AD350" s="105">
        <v>0</v>
      </c>
      <c r="AE350" s="105">
        <v>0</v>
      </c>
      <c r="AF350" s="105">
        <v>0</v>
      </c>
      <c r="AG350" s="106">
        <f t="shared" si="79"/>
        <v>0</v>
      </c>
      <c r="AH350" s="104"/>
      <c r="AI350" s="105"/>
      <c r="AJ350" s="105"/>
      <c r="AK350" s="105"/>
      <c r="AL350" s="105"/>
      <c r="AM350" s="105"/>
      <c r="AN350" s="106">
        <f t="shared" si="80"/>
        <v>0</v>
      </c>
      <c r="AO350" s="107">
        <f t="shared" si="81"/>
        <v>0</v>
      </c>
      <c r="AP350" s="108">
        <f t="shared" si="82"/>
        <v>0</v>
      </c>
      <c r="AQ350" s="97">
        <v>193</v>
      </c>
      <c r="AR350" s="109">
        <f t="shared" si="83"/>
        <v>0</v>
      </c>
    </row>
    <row r="351" spans="1:44" hidden="1" x14ac:dyDescent="0.35">
      <c r="A351" s="31" t="s">
        <v>355</v>
      </c>
      <c r="B351" s="97" t="s">
        <v>2615</v>
      </c>
      <c r="C351" s="97" t="s">
        <v>2311</v>
      </c>
      <c r="D351" s="98">
        <f t="shared" si="71"/>
        <v>0</v>
      </c>
      <c r="E351" s="98">
        <f t="shared" si="72"/>
        <v>0</v>
      </c>
      <c r="F351" s="98">
        <f t="shared" si="73"/>
        <v>0</v>
      </c>
      <c r="G351" s="99">
        <f t="shared" si="70"/>
        <v>0</v>
      </c>
      <c r="H351" s="100">
        <v>0</v>
      </c>
      <c r="I351" s="101">
        <v>0</v>
      </c>
      <c r="J351" s="102">
        <f t="shared" si="74"/>
        <v>0</v>
      </c>
      <c r="K351" s="100">
        <v>0</v>
      </c>
      <c r="L351" s="111">
        <v>0</v>
      </c>
      <c r="M351" s="101">
        <f t="shared" si="75"/>
        <v>0</v>
      </c>
      <c r="N351" s="100">
        <v>0</v>
      </c>
      <c r="O351" s="100">
        <v>0</v>
      </c>
      <c r="P351" s="103">
        <f t="shared" si="76"/>
        <v>0</v>
      </c>
      <c r="Q351" s="104">
        <v>0</v>
      </c>
      <c r="R351" s="104">
        <v>0</v>
      </c>
      <c r="S351" s="104">
        <v>0</v>
      </c>
      <c r="T351" s="104">
        <v>0</v>
      </c>
      <c r="U351" s="104">
        <v>0</v>
      </c>
      <c r="V351" s="104">
        <v>0</v>
      </c>
      <c r="W351" s="106">
        <f t="shared" si="77"/>
        <v>0</v>
      </c>
      <c r="X351" s="105">
        <v>0</v>
      </c>
      <c r="Y351" s="105">
        <v>0</v>
      </c>
      <c r="Z351" s="105">
        <f t="shared" si="78"/>
        <v>0</v>
      </c>
      <c r="AA351" s="104">
        <v>0</v>
      </c>
      <c r="AB351" s="105">
        <v>0</v>
      </c>
      <c r="AC351" s="105">
        <v>0</v>
      </c>
      <c r="AD351" s="105">
        <v>0</v>
      </c>
      <c r="AE351" s="105">
        <v>0</v>
      </c>
      <c r="AF351" s="105">
        <v>0</v>
      </c>
      <c r="AG351" s="106">
        <f t="shared" si="79"/>
        <v>0</v>
      </c>
      <c r="AH351" s="104"/>
      <c r="AI351" s="105"/>
      <c r="AJ351" s="105"/>
      <c r="AK351" s="105"/>
      <c r="AL351" s="105"/>
      <c r="AM351" s="105"/>
      <c r="AN351" s="106">
        <f t="shared" si="80"/>
        <v>0</v>
      </c>
      <c r="AO351" s="107">
        <f t="shared" si="81"/>
        <v>0</v>
      </c>
      <c r="AP351" s="108">
        <f t="shared" si="82"/>
        <v>0</v>
      </c>
      <c r="AQ351" s="97">
        <v>307</v>
      </c>
      <c r="AR351" s="109">
        <f t="shared" si="83"/>
        <v>0</v>
      </c>
    </row>
    <row r="352" spans="1:44" hidden="1" x14ac:dyDescent="0.35">
      <c r="A352" s="31" t="s">
        <v>356</v>
      </c>
      <c r="B352" s="97" t="s">
        <v>2616</v>
      </c>
      <c r="C352" s="97" t="s">
        <v>2311</v>
      </c>
      <c r="D352" s="98">
        <f t="shared" si="71"/>
        <v>230</v>
      </c>
      <c r="E352" s="98">
        <f t="shared" si="72"/>
        <v>0</v>
      </c>
      <c r="F352" s="98">
        <f t="shared" si="73"/>
        <v>230</v>
      </c>
      <c r="G352" s="99">
        <f t="shared" si="70"/>
        <v>230</v>
      </c>
      <c r="H352" s="100">
        <v>230</v>
      </c>
      <c r="I352" s="101">
        <v>0</v>
      </c>
      <c r="J352" s="102">
        <f t="shared" si="74"/>
        <v>0</v>
      </c>
      <c r="K352" s="100">
        <v>0</v>
      </c>
      <c r="L352" s="111">
        <v>0</v>
      </c>
      <c r="M352" s="101">
        <f t="shared" si="75"/>
        <v>0</v>
      </c>
      <c r="N352" s="100">
        <v>0</v>
      </c>
      <c r="O352" s="100">
        <v>0</v>
      </c>
      <c r="P352" s="103">
        <f t="shared" si="76"/>
        <v>0</v>
      </c>
      <c r="Q352" s="104">
        <v>0</v>
      </c>
      <c r="R352" s="104">
        <v>0</v>
      </c>
      <c r="S352" s="104">
        <v>0</v>
      </c>
      <c r="T352" s="104">
        <v>0</v>
      </c>
      <c r="U352" s="104">
        <v>0</v>
      </c>
      <c r="V352" s="104">
        <v>0</v>
      </c>
      <c r="W352" s="106">
        <f t="shared" si="77"/>
        <v>0</v>
      </c>
      <c r="X352" s="105">
        <v>0</v>
      </c>
      <c r="Y352" s="105">
        <v>0</v>
      </c>
      <c r="Z352" s="105">
        <f t="shared" si="78"/>
        <v>0</v>
      </c>
      <c r="AA352" s="104">
        <v>0</v>
      </c>
      <c r="AB352" s="105">
        <v>0</v>
      </c>
      <c r="AC352" s="105">
        <v>0</v>
      </c>
      <c r="AD352" s="105">
        <v>0</v>
      </c>
      <c r="AE352" s="105">
        <v>0</v>
      </c>
      <c r="AF352" s="105">
        <v>0</v>
      </c>
      <c r="AG352" s="106">
        <f t="shared" si="79"/>
        <v>0</v>
      </c>
      <c r="AH352" s="104"/>
      <c r="AI352" s="105"/>
      <c r="AJ352" s="105"/>
      <c r="AK352" s="105"/>
      <c r="AL352" s="105"/>
      <c r="AM352" s="105"/>
      <c r="AN352" s="106">
        <f t="shared" si="80"/>
        <v>0</v>
      </c>
      <c r="AO352" s="107">
        <f t="shared" si="81"/>
        <v>230</v>
      </c>
      <c r="AP352" s="108">
        <f t="shared" si="82"/>
        <v>0</v>
      </c>
      <c r="AQ352" s="97">
        <v>497</v>
      </c>
      <c r="AR352" s="109">
        <f t="shared" si="83"/>
        <v>0.46277665995975853</v>
      </c>
    </row>
    <row r="353" spans="1:44" hidden="1" x14ac:dyDescent="0.35">
      <c r="A353" s="31" t="s">
        <v>357</v>
      </c>
      <c r="B353" s="97" t="s">
        <v>2617</v>
      </c>
      <c r="C353" s="97" t="s">
        <v>2311</v>
      </c>
      <c r="D353" s="98">
        <f t="shared" si="71"/>
        <v>166</v>
      </c>
      <c r="E353" s="98">
        <f t="shared" si="72"/>
        <v>0</v>
      </c>
      <c r="F353" s="98">
        <f t="shared" si="73"/>
        <v>166</v>
      </c>
      <c r="G353" s="99">
        <f t="shared" si="70"/>
        <v>166</v>
      </c>
      <c r="H353" s="100">
        <v>166</v>
      </c>
      <c r="I353" s="101">
        <v>0</v>
      </c>
      <c r="J353" s="102">
        <f t="shared" si="74"/>
        <v>0</v>
      </c>
      <c r="K353" s="100">
        <v>0</v>
      </c>
      <c r="L353" s="111">
        <v>0</v>
      </c>
      <c r="M353" s="101">
        <f t="shared" si="75"/>
        <v>0</v>
      </c>
      <c r="N353" s="100">
        <v>0</v>
      </c>
      <c r="O353" s="100">
        <v>0</v>
      </c>
      <c r="P353" s="103">
        <f t="shared" si="76"/>
        <v>0</v>
      </c>
      <c r="Q353" s="104">
        <v>0</v>
      </c>
      <c r="R353" s="104">
        <v>0</v>
      </c>
      <c r="S353" s="104">
        <v>0</v>
      </c>
      <c r="T353" s="104">
        <v>0</v>
      </c>
      <c r="U353" s="104">
        <v>0</v>
      </c>
      <c r="V353" s="104">
        <v>0</v>
      </c>
      <c r="W353" s="106">
        <f t="shared" si="77"/>
        <v>0</v>
      </c>
      <c r="X353" s="105">
        <v>0</v>
      </c>
      <c r="Y353" s="105">
        <v>0</v>
      </c>
      <c r="Z353" s="105">
        <f t="shared" si="78"/>
        <v>0</v>
      </c>
      <c r="AA353" s="104">
        <v>0</v>
      </c>
      <c r="AB353" s="105">
        <v>0</v>
      </c>
      <c r="AC353" s="105">
        <v>0</v>
      </c>
      <c r="AD353" s="105">
        <v>0</v>
      </c>
      <c r="AE353" s="105">
        <v>0</v>
      </c>
      <c r="AF353" s="105">
        <v>0</v>
      </c>
      <c r="AG353" s="106">
        <f t="shared" si="79"/>
        <v>0</v>
      </c>
      <c r="AH353" s="104"/>
      <c r="AI353" s="105"/>
      <c r="AJ353" s="105"/>
      <c r="AK353" s="105"/>
      <c r="AL353" s="105"/>
      <c r="AM353" s="105"/>
      <c r="AN353" s="106">
        <f t="shared" si="80"/>
        <v>0</v>
      </c>
      <c r="AO353" s="107">
        <f t="shared" si="81"/>
        <v>166</v>
      </c>
      <c r="AP353" s="108">
        <f t="shared" si="82"/>
        <v>0</v>
      </c>
      <c r="AQ353" s="97">
        <v>184</v>
      </c>
      <c r="AR353" s="109">
        <f t="shared" si="83"/>
        <v>0.90217391304347827</v>
      </c>
    </row>
    <row r="354" spans="1:44" hidden="1" x14ac:dyDescent="0.35">
      <c r="A354" s="31" t="s">
        <v>358</v>
      </c>
      <c r="B354" s="97" t="s">
        <v>2618</v>
      </c>
      <c r="C354" s="97" t="s">
        <v>2311</v>
      </c>
      <c r="D354" s="98">
        <f t="shared" si="71"/>
        <v>0</v>
      </c>
      <c r="E354" s="98">
        <f t="shared" si="72"/>
        <v>0</v>
      </c>
      <c r="F354" s="98">
        <f t="shared" si="73"/>
        <v>0</v>
      </c>
      <c r="G354" s="99">
        <f t="shared" si="70"/>
        <v>0</v>
      </c>
      <c r="H354" s="100">
        <v>0</v>
      </c>
      <c r="I354" s="101">
        <v>0</v>
      </c>
      <c r="J354" s="102">
        <f t="shared" si="74"/>
        <v>0</v>
      </c>
      <c r="K354" s="100">
        <v>0</v>
      </c>
      <c r="L354" s="111">
        <v>0</v>
      </c>
      <c r="M354" s="101">
        <f t="shared" si="75"/>
        <v>0</v>
      </c>
      <c r="N354" s="100">
        <v>0</v>
      </c>
      <c r="O354" s="100">
        <v>0</v>
      </c>
      <c r="P354" s="103">
        <f t="shared" si="76"/>
        <v>0</v>
      </c>
      <c r="Q354" s="104">
        <v>0</v>
      </c>
      <c r="R354" s="104">
        <v>0</v>
      </c>
      <c r="S354" s="104">
        <v>0</v>
      </c>
      <c r="T354" s="104">
        <v>0</v>
      </c>
      <c r="U354" s="104">
        <v>0</v>
      </c>
      <c r="V354" s="104">
        <v>0</v>
      </c>
      <c r="W354" s="106">
        <f t="shared" si="77"/>
        <v>0</v>
      </c>
      <c r="X354" s="105">
        <v>0</v>
      </c>
      <c r="Y354" s="105">
        <v>0</v>
      </c>
      <c r="Z354" s="105">
        <f t="shared" si="78"/>
        <v>0</v>
      </c>
      <c r="AA354" s="104">
        <v>0</v>
      </c>
      <c r="AB354" s="105">
        <v>0</v>
      </c>
      <c r="AC354" s="105">
        <v>0</v>
      </c>
      <c r="AD354" s="105">
        <v>0</v>
      </c>
      <c r="AE354" s="105">
        <v>0</v>
      </c>
      <c r="AF354" s="105">
        <v>0</v>
      </c>
      <c r="AG354" s="106">
        <f t="shared" si="79"/>
        <v>0</v>
      </c>
      <c r="AH354" s="104"/>
      <c r="AI354" s="105"/>
      <c r="AJ354" s="105"/>
      <c r="AK354" s="105"/>
      <c r="AL354" s="105"/>
      <c r="AM354" s="105"/>
      <c r="AN354" s="106">
        <f t="shared" si="80"/>
        <v>0</v>
      </c>
      <c r="AO354" s="107">
        <f t="shared" si="81"/>
        <v>0</v>
      </c>
      <c r="AP354" s="108">
        <f t="shared" si="82"/>
        <v>0</v>
      </c>
      <c r="AQ354" s="97">
        <v>170</v>
      </c>
      <c r="AR354" s="109">
        <f t="shared" si="83"/>
        <v>0</v>
      </c>
    </row>
    <row r="355" spans="1:44" hidden="1" x14ac:dyDescent="0.35">
      <c r="A355" s="31" t="s">
        <v>359</v>
      </c>
      <c r="B355" s="97" t="s">
        <v>2619</v>
      </c>
      <c r="C355" s="97" t="s">
        <v>2311</v>
      </c>
      <c r="D355" s="98">
        <f t="shared" si="71"/>
        <v>172</v>
      </c>
      <c r="E355" s="98">
        <f t="shared" si="72"/>
        <v>172</v>
      </c>
      <c r="F355" s="98">
        <f t="shared" si="73"/>
        <v>0</v>
      </c>
      <c r="G355" s="99">
        <f t="shared" si="70"/>
        <v>80</v>
      </c>
      <c r="H355" s="100">
        <v>0</v>
      </c>
      <c r="I355" s="101">
        <v>80</v>
      </c>
      <c r="J355" s="102">
        <f t="shared" si="74"/>
        <v>39</v>
      </c>
      <c r="K355" s="100">
        <v>34</v>
      </c>
      <c r="L355" s="111">
        <v>39</v>
      </c>
      <c r="M355" s="101">
        <f>K355+L355</f>
        <v>73</v>
      </c>
      <c r="N355" s="100">
        <v>0</v>
      </c>
      <c r="O355" s="100">
        <v>0</v>
      </c>
      <c r="P355" s="103">
        <f t="shared" si="76"/>
        <v>0</v>
      </c>
      <c r="Q355" s="104">
        <v>0</v>
      </c>
      <c r="R355" s="104">
        <v>0</v>
      </c>
      <c r="S355" s="104">
        <v>0</v>
      </c>
      <c r="T355" s="104">
        <v>0</v>
      </c>
      <c r="U355" s="104">
        <v>0</v>
      </c>
      <c r="V355" s="104">
        <v>0</v>
      </c>
      <c r="W355" s="106">
        <f t="shared" si="77"/>
        <v>0</v>
      </c>
      <c r="X355" s="110">
        <v>58</v>
      </c>
      <c r="Y355" s="105">
        <v>0</v>
      </c>
      <c r="Z355" s="105">
        <f t="shared" si="78"/>
        <v>58</v>
      </c>
      <c r="AA355" s="104">
        <v>0</v>
      </c>
      <c r="AB355" s="105">
        <v>0</v>
      </c>
      <c r="AC355" s="105">
        <v>0</v>
      </c>
      <c r="AD355" s="105">
        <v>0</v>
      </c>
      <c r="AE355" s="105">
        <v>0</v>
      </c>
      <c r="AF355" s="105">
        <v>0</v>
      </c>
      <c r="AG355" s="106">
        <f t="shared" si="79"/>
        <v>0</v>
      </c>
      <c r="AH355" s="104"/>
      <c r="AI355" s="105"/>
      <c r="AJ355" s="105"/>
      <c r="AK355" s="105"/>
      <c r="AL355" s="105"/>
      <c r="AM355" s="105"/>
      <c r="AN355" s="106">
        <f t="shared" si="80"/>
        <v>0</v>
      </c>
      <c r="AO355" s="107">
        <f t="shared" si="81"/>
        <v>0</v>
      </c>
      <c r="AP355" s="108">
        <f t="shared" si="82"/>
        <v>114</v>
      </c>
      <c r="AQ355" s="97">
        <v>70</v>
      </c>
      <c r="AR355" s="109">
        <f t="shared" si="83"/>
        <v>1</v>
      </c>
    </row>
    <row r="356" spans="1:44" hidden="1" x14ac:dyDescent="0.35">
      <c r="A356" s="31" t="s">
        <v>360</v>
      </c>
      <c r="B356" s="97" t="s">
        <v>2620</v>
      </c>
      <c r="C356" s="97" t="s">
        <v>2311</v>
      </c>
      <c r="D356" s="98">
        <f t="shared" si="71"/>
        <v>0</v>
      </c>
      <c r="E356" s="98">
        <f t="shared" si="72"/>
        <v>0</v>
      </c>
      <c r="F356" s="98">
        <f t="shared" si="73"/>
        <v>0</v>
      </c>
      <c r="G356" s="99">
        <f t="shared" si="70"/>
        <v>0</v>
      </c>
      <c r="H356" s="100">
        <v>0</v>
      </c>
      <c r="I356" s="101">
        <v>0</v>
      </c>
      <c r="J356" s="102">
        <f t="shared" si="74"/>
        <v>0</v>
      </c>
      <c r="K356" s="100">
        <v>0</v>
      </c>
      <c r="L356" s="111">
        <v>0</v>
      </c>
      <c r="M356" s="101">
        <f t="shared" si="75"/>
        <v>0</v>
      </c>
      <c r="N356" s="100">
        <v>0</v>
      </c>
      <c r="O356" s="100">
        <v>0</v>
      </c>
      <c r="P356" s="103">
        <f t="shared" si="76"/>
        <v>0</v>
      </c>
      <c r="Q356" s="104">
        <v>0</v>
      </c>
      <c r="R356" s="104">
        <v>0</v>
      </c>
      <c r="S356" s="104">
        <v>0</v>
      </c>
      <c r="T356" s="104">
        <v>0</v>
      </c>
      <c r="U356" s="104">
        <v>0</v>
      </c>
      <c r="V356" s="104">
        <v>0</v>
      </c>
      <c r="W356" s="106">
        <f t="shared" si="77"/>
        <v>0</v>
      </c>
      <c r="X356" s="105">
        <v>0</v>
      </c>
      <c r="Y356" s="105">
        <v>0</v>
      </c>
      <c r="Z356" s="105">
        <f t="shared" si="78"/>
        <v>0</v>
      </c>
      <c r="AA356" s="104">
        <v>0</v>
      </c>
      <c r="AB356" s="105">
        <v>0</v>
      </c>
      <c r="AC356" s="105">
        <v>0</v>
      </c>
      <c r="AD356" s="105">
        <v>0</v>
      </c>
      <c r="AE356" s="105">
        <v>0</v>
      </c>
      <c r="AF356" s="105">
        <v>0</v>
      </c>
      <c r="AG356" s="106">
        <f t="shared" si="79"/>
        <v>0</v>
      </c>
      <c r="AH356" s="104"/>
      <c r="AI356" s="105"/>
      <c r="AJ356" s="105"/>
      <c r="AK356" s="105"/>
      <c r="AL356" s="105"/>
      <c r="AM356" s="105"/>
      <c r="AN356" s="106">
        <f t="shared" si="80"/>
        <v>0</v>
      </c>
      <c r="AO356" s="107">
        <f t="shared" si="81"/>
        <v>0</v>
      </c>
      <c r="AP356" s="108">
        <f t="shared" si="82"/>
        <v>0</v>
      </c>
      <c r="AQ356" s="97">
        <v>30</v>
      </c>
      <c r="AR356" s="109">
        <f t="shared" si="83"/>
        <v>0</v>
      </c>
    </row>
    <row r="357" spans="1:44" hidden="1" x14ac:dyDescent="0.35">
      <c r="A357" s="31" t="s">
        <v>361</v>
      </c>
      <c r="B357" s="97" t="s">
        <v>2621</v>
      </c>
      <c r="C357" s="97" t="s">
        <v>2311</v>
      </c>
      <c r="D357" s="98">
        <f t="shared" si="71"/>
        <v>0</v>
      </c>
      <c r="E357" s="98">
        <f t="shared" si="72"/>
        <v>0</v>
      </c>
      <c r="F357" s="98">
        <f t="shared" si="73"/>
        <v>0</v>
      </c>
      <c r="G357" s="99">
        <f t="shared" si="70"/>
        <v>0</v>
      </c>
      <c r="H357" s="100">
        <v>0</v>
      </c>
      <c r="I357" s="101">
        <v>0</v>
      </c>
      <c r="J357" s="102">
        <f t="shared" si="74"/>
        <v>0</v>
      </c>
      <c r="K357" s="100">
        <v>0</v>
      </c>
      <c r="L357" s="111">
        <v>0</v>
      </c>
      <c r="M357" s="101">
        <f t="shared" si="75"/>
        <v>0</v>
      </c>
      <c r="N357" s="100">
        <v>0</v>
      </c>
      <c r="O357" s="100">
        <v>0</v>
      </c>
      <c r="P357" s="103">
        <f t="shared" si="76"/>
        <v>0</v>
      </c>
      <c r="Q357" s="104">
        <v>0</v>
      </c>
      <c r="R357" s="104">
        <v>0</v>
      </c>
      <c r="S357" s="104">
        <v>0</v>
      </c>
      <c r="T357" s="104">
        <v>0</v>
      </c>
      <c r="U357" s="104">
        <v>0</v>
      </c>
      <c r="V357" s="104">
        <v>0</v>
      </c>
      <c r="W357" s="106">
        <f t="shared" si="77"/>
        <v>0</v>
      </c>
      <c r="X357" s="105">
        <v>0</v>
      </c>
      <c r="Y357" s="105">
        <v>0</v>
      </c>
      <c r="Z357" s="105">
        <f t="shared" si="78"/>
        <v>0</v>
      </c>
      <c r="AA357" s="104">
        <v>0</v>
      </c>
      <c r="AB357" s="105">
        <v>0</v>
      </c>
      <c r="AC357" s="105">
        <v>0</v>
      </c>
      <c r="AD357" s="105">
        <v>0</v>
      </c>
      <c r="AE357" s="105">
        <v>0</v>
      </c>
      <c r="AF357" s="105">
        <v>0</v>
      </c>
      <c r="AG357" s="106">
        <f t="shared" si="79"/>
        <v>0</v>
      </c>
      <c r="AH357" s="104"/>
      <c r="AI357" s="105"/>
      <c r="AJ357" s="105"/>
      <c r="AK357" s="105"/>
      <c r="AL357" s="105"/>
      <c r="AM357" s="105"/>
      <c r="AN357" s="106">
        <f t="shared" si="80"/>
        <v>0</v>
      </c>
      <c r="AO357" s="107">
        <f t="shared" si="81"/>
        <v>0</v>
      </c>
      <c r="AP357" s="108">
        <f t="shared" si="82"/>
        <v>0</v>
      </c>
      <c r="AQ357" s="97">
        <v>97</v>
      </c>
      <c r="AR357" s="109">
        <f t="shared" si="83"/>
        <v>0</v>
      </c>
    </row>
    <row r="358" spans="1:44" hidden="1" x14ac:dyDescent="0.35">
      <c r="A358" s="31" t="s">
        <v>362</v>
      </c>
      <c r="B358" s="97" t="s">
        <v>2622</v>
      </c>
      <c r="C358" s="97" t="s">
        <v>2311</v>
      </c>
      <c r="D358" s="98">
        <f t="shared" si="71"/>
        <v>60</v>
      </c>
      <c r="E358" s="98">
        <f t="shared" si="72"/>
        <v>60</v>
      </c>
      <c r="F358" s="98">
        <f t="shared" si="73"/>
        <v>0</v>
      </c>
      <c r="G358" s="99">
        <f t="shared" si="70"/>
        <v>38</v>
      </c>
      <c r="H358" s="100">
        <v>0</v>
      </c>
      <c r="I358" s="101">
        <v>38</v>
      </c>
      <c r="J358" s="102">
        <f t="shared" si="74"/>
        <v>3</v>
      </c>
      <c r="K358" s="100">
        <v>0</v>
      </c>
      <c r="L358" s="111">
        <v>0</v>
      </c>
      <c r="M358" s="101">
        <f t="shared" si="75"/>
        <v>0</v>
      </c>
      <c r="N358" s="100">
        <v>0</v>
      </c>
      <c r="O358" s="100">
        <v>0</v>
      </c>
      <c r="P358" s="103">
        <f t="shared" si="76"/>
        <v>0</v>
      </c>
      <c r="Q358" s="104">
        <v>0</v>
      </c>
      <c r="R358" s="104">
        <v>0</v>
      </c>
      <c r="S358" s="104">
        <v>0</v>
      </c>
      <c r="T358" s="105">
        <v>22</v>
      </c>
      <c r="U358" s="105">
        <v>3</v>
      </c>
      <c r="V358" s="104">
        <v>0</v>
      </c>
      <c r="W358" s="106">
        <f t="shared" si="77"/>
        <v>25</v>
      </c>
      <c r="X358" s="105">
        <v>0</v>
      </c>
      <c r="Y358" s="105">
        <v>0</v>
      </c>
      <c r="Z358" s="105">
        <f t="shared" si="78"/>
        <v>0</v>
      </c>
      <c r="AA358" s="104">
        <v>0</v>
      </c>
      <c r="AB358" s="105">
        <v>0</v>
      </c>
      <c r="AC358" s="105">
        <v>0</v>
      </c>
      <c r="AD358" s="105">
        <v>0</v>
      </c>
      <c r="AE358" s="105">
        <v>0</v>
      </c>
      <c r="AF358" s="105">
        <v>0</v>
      </c>
      <c r="AG358" s="106">
        <f t="shared" si="79"/>
        <v>0</v>
      </c>
      <c r="AH358" s="104"/>
      <c r="AI358" s="105"/>
      <c r="AJ358" s="105"/>
      <c r="AK358" s="105"/>
      <c r="AL358" s="105"/>
      <c r="AM358" s="105"/>
      <c r="AN358" s="106">
        <f t="shared" si="80"/>
        <v>0</v>
      </c>
      <c r="AO358" s="107">
        <f t="shared" si="81"/>
        <v>0</v>
      </c>
      <c r="AP358" s="108">
        <f t="shared" si="82"/>
        <v>60</v>
      </c>
      <c r="AQ358" s="97">
        <v>87</v>
      </c>
      <c r="AR358" s="109">
        <f t="shared" si="83"/>
        <v>0.68965517241379315</v>
      </c>
    </row>
    <row r="359" spans="1:44" hidden="1" x14ac:dyDescent="0.35">
      <c r="A359" s="31" t="s">
        <v>363</v>
      </c>
      <c r="B359" s="97" t="s">
        <v>2623</v>
      </c>
      <c r="C359" s="97" t="s">
        <v>2311</v>
      </c>
      <c r="D359" s="98">
        <f t="shared" si="71"/>
        <v>30</v>
      </c>
      <c r="E359" s="98">
        <f t="shared" si="72"/>
        <v>0</v>
      </c>
      <c r="F359" s="98">
        <f t="shared" si="73"/>
        <v>30</v>
      </c>
      <c r="G359" s="99">
        <f t="shared" si="70"/>
        <v>30</v>
      </c>
      <c r="H359" s="100">
        <v>30</v>
      </c>
      <c r="I359" s="101">
        <v>0</v>
      </c>
      <c r="J359" s="102">
        <f t="shared" si="74"/>
        <v>0</v>
      </c>
      <c r="K359" s="100">
        <v>0</v>
      </c>
      <c r="L359" s="111">
        <v>0</v>
      </c>
      <c r="M359" s="101">
        <f t="shared" si="75"/>
        <v>0</v>
      </c>
      <c r="N359" s="100">
        <v>0</v>
      </c>
      <c r="O359" s="100">
        <v>0</v>
      </c>
      <c r="P359" s="103">
        <f t="shared" si="76"/>
        <v>0</v>
      </c>
      <c r="Q359" s="104">
        <v>0</v>
      </c>
      <c r="R359" s="104">
        <v>0</v>
      </c>
      <c r="S359" s="104">
        <v>0</v>
      </c>
      <c r="T359" s="104">
        <v>0</v>
      </c>
      <c r="U359" s="104">
        <v>0</v>
      </c>
      <c r="V359" s="104">
        <v>0</v>
      </c>
      <c r="W359" s="106">
        <f t="shared" si="77"/>
        <v>0</v>
      </c>
      <c r="X359" s="105">
        <v>0</v>
      </c>
      <c r="Y359" s="105">
        <v>0</v>
      </c>
      <c r="Z359" s="105">
        <f t="shared" si="78"/>
        <v>0</v>
      </c>
      <c r="AA359" s="104">
        <v>0</v>
      </c>
      <c r="AB359" s="105">
        <v>0</v>
      </c>
      <c r="AC359" s="105">
        <v>0</v>
      </c>
      <c r="AD359" s="105">
        <v>0</v>
      </c>
      <c r="AE359" s="105">
        <v>0</v>
      </c>
      <c r="AF359" s="105">
        <v>0</v>
      </c>
      <c r="AG359" s="106">
        <f t="shared" si="79"/>
        <v>0</v>
      </c>
      <c r="AH359" s="104"/>
      <c r="AI359" s="105"/>
      <c r="AJ359" s="105"/>
      <c r="AK359" s="105"/>
      <c r="AL359" s="105"/>
      <c r="AM359" s="105"/>
      <c r="AN359" s="106">
        <f t="shared" si="80"/>
        <v>0</v>
      </c>
      <c r="AO359" s="107">
        <f t="shared" si="81"/>
        <v>30</v>
      </c>
      <c r="AP359" s="108">
        <f t="shared" si="82"/>
        <v>0</v>
      </c>
      <c r="AQ359" s="97">
        <v>40</v>
      </c>
      <c r="AR359" s="109">
        <f t="shared" si="83"/>
        <v>0.75</v>
      </c>
    </row>
    <row r="360" spans="1:44" hidden="1" x14ac:dyDescent="0.35">
      <c r="A360" s="31" t="s">
        <v>364</v>
      </c>
      <c r="B360" s="97" t="s">
        <v>2624</v>
      </c>
      <c r="C360" s="97" t="s">
        <v>2311</v>
      </c>
      <c r="D360" s="98">
        <f t="shared" si="71"/>
        <v>0</v>
      </c>
      <c r="E360" s="98">
        <f t="shared" si="72"/>
        <v>0</v>
      </c>
      <c r="F360" s="98">
        <f t="shared" si="73"/>
        <v>0</v>
      </c>
      <c r="G360" s="99">
        <f t="shared" si="70"/>
        <v>0</v>
      </c>
      <c r="H360" s="100">
        <v>0</v>
      </c>
      <c r="I360" s="101">
        <v>0</v>
      </c>
      <c r="J360" s="102">
        <f t="shared" si="74"/>
        <v>0</v>
      </c>
      <c r="K360" s="100">
        <v>0</v>
      </c>
      <c r="L360" s="111">
        <v>0</v>
      </c>
      <c r="M360" s="101">
        <f t="shared" si="75"/>
        <v>0</v>
      </c>
      <c r="N360" s="100">
        <v>0</v>
      </c>
      <c r="O360" s="100">
        <v>0</v>
      </c>
      <c r="P360" s="103">
        <f t="shared" si="76"/>
        <v>0</v>
      </c>
      <c r="Q360" s="104">
        <v>0</v>
      </c>
      <c r="R360" s="104">
        <v>0</v>
      </c>
      <c r="S360" s="104">
        <v>0</v>
      </c>
      <c r="T360" s="104">
        <v>0</v>
      </c>
      <c r="U360" s="104">
        <v>0</v>
      </c>
      <c r="V360" s="104">
        <v>0</v>
      </c>
      <c r="W360" s="106">
        <f t="shared" si="77"/>
        <v>0</v>
      </c>
      <c r="X360" s="105">
        <v>0</v>
      </c>
      <c r="Y360" s="105">
        <v>0</v>
      </c>
      <c r="Z360" s="105">
        <f t="shared" si="78"/>
        <v>0</v>
      </c>
      <c r="AA360" s="104">
        <v>0</v>
      </c>
      <c r="AB360" s="105">
        <v>0</v>
      </c>
      <c r="AC360" s="105">
        <v>0</v>
      </c>
      <c r="AD360" s="105">
        <v>0</v>
      </c>
      <c r="AE360" s="105">
        <v>0</v>
      </c>
      <c r="AF360" s="105">
        <v>0</v>
      </c>
      <c r="AG360" s="106">
        <f t="shared" si="79"/>
        <v>0</v>
      </c>
      <c r="AH360" s="104"/>
      <c r="AI360" s="105"/>
      <c r="AJ360" s="105"/>
      <c r="AK360" s="105"/>
      <c r="AL360" s="105"/>
      <c r="AM360" s="105"/>
      <c r="AN360" s="106">
        <f t="shared" si="80"/>
        <v>0</v>
      </c>
      <c r="AO360" s="107">
        <f t="shared" si="81"/>
        <v>0</v>
      </c>
      <c r="AP360" s="108">
        <f t="shared" si="82"/>
        <v>0</v>
      </c>
      <c r="AQ360" s="97">
        <v>374</v>
      </c>
      <c r="AR360" s="109">
        <f t="shared" si="83"/>
        <v>0</v>
      </c>
    </row>
    <row r="361" spans="1:44" hidden="1" x14ac:dyDescent="0.35">
      <c r="A361" s="31" t="s">
        <v>365</v>
      </c>
      <c r="B361" s="97" t="s">
        <v>2625</v>
      </c>
      <c r="C361" s="97" t="s">
        <v>2311</v>
      </c>
      <c r="D361" s="98">
        <f t="shared" si="71"/>
        <v>0</v>
      </c>
      <c r="E361" s="98">
        <f t="shared" si="72"/>
        <v>0</v>
      </c>
      <c r="F361" s="98">
        <f t="shared" si="73"/>
        <v>0</v>
      </c>
      <c r="G361" s="99">
        <f t="shared" si="70"/>
        <v>0</v>
      </c>
      <c r="H361" s="100">
        <v>0</v>
      </c>
      <c r="I361" s="101">
        <v>0</v>
      </c>
      <c r="J361" s="102">
        <f t="shared" si="74"/>
        <v>0</v>
      </c>
      <c r="K361" s="100">
        <v>0</v>
      </c>
      <c r="L361" s="111">
        <v>0</v>
      </c>
      <c r="M361" s="101">
        <f t="shared" si="75"/>
        <v>0</v>
      </c>
      <c r="N361" s="100">
        <v>0</v>
      </c>
      <c r="O361" s="100">
        <v>0</v>
      </c>
      <c r="P361" s="103">
        <f t="shared" si="76"/>
        <v>0</v>
      </c>
      <c r="Q361" s="104">
        <v>0</v>
      </c>
      <c r="R361" s="104">
        <v>0</v>
      </c>
      <c r="S361" s="104">
        <v>0</v>
      </c>
      <c r="T361" s="104">
        <v>0</v>
      </c>
      <c r="U361" s="104">
        <v>0</v>
      </c>
      <c r="V361" s="104">
        <v>0</v>
      </c>
      <c r="W361" s="106">
        <f t="shared" si="77"/>
        <v>0</v>
      </c>
      <c r="X361" s="105">
        <v>0</v>
      </c>
      <c r="Y361" s="105">
        <v>0</v>
      </c>
      <c r="Z361" s="105">
        <f t="shared" si="78"/>
        <v>0</v>
      </c>
      <c r="AA361" s="104">
        <v>0</v>
      </c>
      <c r="AB361" s="105">
        <v>0</v>
      </c>
      <c r="AC361" s="105">
        <v>0</v>
      </c>
      <c r="AD361" s="105">
        <v>0</v>
      </c>
      <c r="AE361" s="105">
        <v>0</v>
      </c>
      <c r="AF361" s="105">
        <v>0</v>
      </c>
      <c r="AG361" s="106">
        <f t="shared" si="79"/>
        <v>0</v>
      </c>
      <c r="AH361" s="104"/>
      <c r="AI361" s="105"/>
      <c r="AJ361" s="105"/>
      <c r="AK361" s="105"/>
      <c r="AL361" s="105"/>
      <c r="AM361" s="105"/>
      <c r="AN361" s="106">
        <f t="shared" si="80"/>
        <v>0</v>
      </c>
      <c r="AO361" s="107">
        <f t="shared" si="81"/>
        <v>0</v>
      </c>
      <c r="AP361" s="108">
        <f t="shared" si="82"/>
        <v>0</v>
      </c>
      <c r="AQ361" s="97">
        <v>241</v>
      </c>
      <c r="AR361" s="109">
        <f t="shared" si="83"/>
        <v>0</v>
      </c>
    </row>
    <row r="362" spans="1:44" hidden="1" x14ac:dyDescent="0.35">
      <c r="A362" s="31" t="s">
        <v>366</v>
      </c>
      <c r="B362" s="97" t="s">
        <v>2626</v>
      </c>
      <c r="C362" s="97" t="s">
        <v>2311</v>
      </c>
      <c r="D362" s="98">
        <f t="shared" si="71"/>
        <v>0</v>
      </c>
      <c r="E362" s="98">
        <f t="shared" si="72"/>
        <v>0</v>
      </c>
      <c r="F362" s="98">
        <f t="shared" si="73"/>
        <v>0</v>
      </c>
      <c r="G362" s="99">
        <f t="shared" si="70"/>
        <v>0</v>
      </c>
      <c r="H362" s="100">
        <v>0</v>
      </c>
      <c r="I362" s="101">
        <v>0</v>
      </c>
      <c r="J362" s="102">
        <f t="shared" si="74"/>
        <v>0</v>
      </c>
      <c r="K362" s="100">
        <v>0</v>
      </c>
      <c r="L362" s="111">
        <v>0</v>
      </c>
      <c r="M362" s="101">
        <f t="shared" si="75"/>
        <v>0</v>
      </c>
      <c r="N362" s="100">
        <v>0</v>
      </c>
      <c r="O362" s="100">
        <v>0</v>
      </c>
      <c r="P362" s="103">
        <f t="shared" si="76"/>
        <v>0</v>
      </c>
      <c r="Q362" s="104">
        <v>0</v>
      </c>
      <c r="R362" s="104">
        <v>0</v>
      </c>
      <c r="S362" s="104">
        <v>0</v>
      </c>
      <c r="T362" s="104">
        <v>0</v>
      </c>
      <c r="U362" s="104">
        <v>0</v>
      </c>
      <c r="V362" s="104">
        <v>0</v>
      </c>
      <c r="W362" s="106">
        <f t="shared" si="77"/>
        <v>0</v>
      </c>
      <c r="X362" s="105">
        <v>0</v>
      </c>
      <c r="Y362" s="105">
        <v>0</v>
      </c>
      <c r="Z362" s="105">
        <f t="shared" si="78"/>
        <v>0</v>
      </c>
      <c r="AA362" s="104">
        <v>0</v>
      </c>
      <c r="AB362" s="105">
        <v>0</v>
      </c>
      <c r="AC362" s="105">
        <v>0</v>
      </c>
      <c r="AD362" s="105">
        <v>0</v>
      </c>
      <c r="AE362" s="105">
        <v>0</v>
      </c>
      <c r="AF362" s="105">
        <v>0</v>
      </c>
      <c r="AG362" s="106">
        <f t="shared" si="79"/>
        <v>0</v>
      </c>
      <c r="AH362" s="104"/>
      <c r="AI362" s="105"/>
      <c r="AJ362" s="105"/>
      <c r="AK362" s="105"/>
      <c r="AL362" s="105"/>
      <c r="AM362" s="105"/>
      <c r="AN362" s="106">
        <f t="shared" si="80"/>
        <v>0</v>
      </c>
      <c r="AO362" s="107">
        <f t="shared" si="81"/>
        <v>0</v>
      </c>
      <c r="AP362" s="108">
        <f t="shared" si="82"/>
        <v>0</v>
      </c>
      <c r="AQ362" s="97">
        <v>82</v>
      </c>
      <c r="AR362" s="109">
        <f t="shared" si="83"/>
        <v>0</v>
      </c>
    </row>
    <row r="363" spans="1:44" hidden="1" x14ac:dyDescent="0.35">
      <c r="A363" s="31" t="s">
        <v>367</v>
      </c>
      <c r="B363" s="97" t="s">
        <v>2627</v>
      </c>
      <c r="C363" s="97" t="s">
        <v>2311</v>
      </c>
      <c r="D363" s="98">
        <f t="shared" si="71"/>
        <v>27</v>
      </c>
      <c r="E363" s="98">
        <f t="shared" si="72"/>
        <v>0</v>
      </c>
      <c r="F363" s="98">
        <f t="shared" si="73"/>
        <v>27</v>
      </c>
      <c r="G363" s="99">
        <f t="shared" si="70"/>
        <v>0</v>
      </c>
      <c r="H363" s="100">
        <v>0</v>
      </c>
      <c r="I363" s="101">
        <v>0</v>
      </c>
      <c r="J363" s="102">
        <f t="shared" si="74"/>
        <v>0</v>
      </c>
      <c r="K363" s="100">
        <v>0</v>
      </c>
      <c r="L363" s="111">
        <v>0</v>
      </c>
      <c r="M363" s="101">
        <f t="shared" si="75"/>
        <v>0</v>
      </c>
      <c r="N363" s="100">
        <v>0</v>
      </c>
      <c r="O363" s="100">
        <v>0</v>
      </c>
      <c r="P363" s="103">
        <f t="shared" si="76"/>
        <v>0</v>
      </c>
      <c r="Q363" s="104">
        <v>0</v>
      </c>
      <c r="R363" s="104">
        <v>0</v>
      </c>
      <c r="S363" s="104">
        <v>0</v>
      </c>
      <c r="T363" s="104">
        <v>0</v>
      </c>
      <c r="U363" s="104">
        <v>0</v>
      </c>
      <c r="V363" s="104">
        <v>0</v>
      </c>
      <c r="W363" s="106">
        <f t="shared" si="77"/>
        <v>0</v>
      </c>
      <c r="X363" s="105">
        <v>0</v>
      </c>
      <c r="Y363" s="105">
        <v>0</v>
      </c>
      <c r="Z363" s="105">
        <f t="shared" si="78"/>
        <v>0</v>
      </c>
      <c r="AA363" s="104">
        <v>0</v>
      </c>
      <c r="AB363" s="105">
        <v>0</v>
      </c>
      <c r="AC363" s="105">
        <v>0</v>
      </c>
      <c r="AD363" s="105">
        <v>0</v>
      </c>
      <c r="AE363" s="105">
        <v>0</v>
      </c>
      <c r="AF363" s="105">
        <v>27</v>
      </c>
      <c r="AG363" s="106">
        <f t="shared" si="79"/>
        <v>27</v>
      </c>
      <c r="AH363" s="104"/>
      <c r="AI363" s="105"/>
      <c r="AJ363" s="105"/>
      <c r="AK363" s="105"/>
      <c r="AL363" s="105"/>
      <c r="AM363" s="105"/>
      <c r="AN363" s="106">
        <f t="shared" si="80"/>
        <v>0</v>
      </c>
      <c r="AO363" s="107">
        <f t="shared" si="81"/>
        <v>27</v>
      </c>
      <c r="AP363" s="108">
        <f t="shared" si="82"/>
        <v>0</v>
      </c>
      <c r="AQ363" s="97">
        <v>52</v>
      </c>
      <c r="AR363" s="109">
        <f t="shared" si="83"/>
        <v>0.51923076923076927</v>
      </c>
    </row>
    <row r="364" spans="1:44" hidden="1" x14ac:dyDescent="0.35">
      <c r="A364" s="31" t="s">
        <v>368</v>
      </c>
      <c r="B364" s="97" t="s">
        <v>2628</v>
      </c>
      <c r="C364" s="97" t="s">
        <v>2311</v>
      </c>
      <c r="D364" s="98">
        <f t="shared" si="71"/>
        <v>179</v>
      </c>
      <c r="E364" s="98">
        <f t="shared" si="72"/>
        <v>0</v>
      </c>
      <c r="F364" s="98">
        <f t="shared" si="73"/>
        <v>179</v>
      </c>
      <c r="G364" s="99">
        <f t="shared" si="70"/>
        <v>0</v>
      </c>
      <c r="H364" s="100">
        <v>0</v>
      </c>
      <c r="I364" s="101">
        <v>0</v>
      </c>
      <c r="J364" s="102">
        <f t="shared" si="74"/>
        <v>0</v>
      </c>
      <c r="K364" s="100">
        <v>0</v>
      </c>
      <c r="L364" s="111">
        <v>0</v>
      </c>
      <c r="M364" s="101">
        <f t="shared" si="75"/>
        <v>0</v>
      </c>
      <c r="N364" s="100">
        <v>0</v>
      </c>
      <c r="O364" s="100">
        <v>0</v>
      </c>
      <c r="P364" s="103">
        <f t="shared" si="76"/>
        <v>0</v>
      </c>
      <c r="Q364" s="104">
        <v>0</v>
      </c>
      <c r="R364" s="104">
        <v>0</v>
      </c>
      <c r="S364" s="104">
        <v>0</v>
      </c>
      <c r="T364" s="104">
        <v>0</v>
      </c>
      <c r="U364" s="104">
        <v>0</v>
      </c>
      <c r="V364" s="104">
        <v>0</v>
      </c>
      <c r="W364" s="106">
        <f t="shared" si="77"/>
        <v>0</v>
      </c>
      <c r="X364" s="105">
        <v>0</v>
      </c>
      <c r="Y364" s="105">
        <v>0</v>
      </c>
      <c r="Z364" s="105">
        <f t="shared" si="78"/>
        <v>0</v>
      </c>
      <c r="AA364" s="104">
        <v>0</v>
      </c>
      <c r="AB364" s="105">
        <v>0</v>
      </c>
      <c r="AC364" s="105">
        <v>0</v>
      </c>
      <c r="AD364" s="105">
        <v>0</v>
      </c>
      <c r="AE364" s="105">
        <v>0</v>
      </c>
      <c r="AF364" s="105">
        <v>179</v>
      </c>
      <c r="AG364" s="106">
        <f t="shared" si="79"/>
        <v>179</v>
      </c>
      <c r="AH364" s="104"/>
      <c r="AI364" s="105"/>
      <c r="AJ364" s="105"/>
      <c r="AK364" s="105"/>
      <c r="AL364" s="105"/>
      <c r="AM364" s="105"/>
      <c r="AN364" s="106">
        <f t="shared" si="80"/>
        <v>0</v>
      </c>
      <c r="AO364" s="107">
        <f t="shared" si="81"/>
        <v>179</v>
      </c>
      <c r="AP364" s="108">
        <f t="shared" si="82"/>
        <v>0</v>
      </c>
      <c r="AQ364" s="97">
        <v>374</v>
      </c>
      <c r="AR364" s="109">
        <f t="shared" si="83"/>
        <v>0.47860962566844922</v>
      </c>
    </row>
    <row r="365" spans="1:44" hidden="1" x14ac:dyDescent="0.35">
      <c r="A365" s="31" t="s">
        <v>369</v>
      </c>
      <c r="B365" s="97" t="s">
        <v>2629</v>
      </c>
      <c r="C365" s="97" t="s">
        <v>2311</v>
      </c>
      <c r="D365" s="98">
        <f t="shared" si="71"/>
        <v>54</v>
      </c>
      <c r="E365" s="98">
        <f t="shared" si="72"/>
        <v>54</v>
      </c>
      <c r="F365" s="98">
        <f t="shared" si="73"/>
        <v>0</v>
      </c>
      <c r="G365" s="99">
        <f t="shared" si="70"/>
        <v>36</v>
      </c>
      <c r="H365" s="100">
        <v>0</v>
      </c>
      <c r="I365" s="101">
        <v>36</v>
      </c>
      <c r="J365" s="102">
        <f t="shared" si="74"/>
        <v>18</v>
      </c>
      <c r="K365" s="100">
        <v>18</v>
      </c>
      <c r="L365" s="111">
        <v>18</v>
      </c>
      <c r="M365" s="101">
        <f t="shared" si="75"/>
        <v>36</v>
      </c>
      <c r="N365" s="100">
        <v>0</v>
      </c>
      <c r="O365" s="100">
        <v>0</v>
      </c>
      <c r="P365" s="103">
        <f t="shared" si="76"/>
        <v>0</v>
      </c>
      <c r="Q365" s="104">
        <v>0</v>
      </c>
      <c r="R365" s="104">
        <v>0</v>
      </c>
      <c r="S365" s="104">
        <v>0</v>
      </c>
      <c r="T365" s="104">
        <v>0</v>
      </c>
      <c r="U365" s="104">
        <v>0</v>
      </c>
      <c r="V365" s="104">
        <v>0</v>
      </c>
      <c r="W365" s="106">
        <f t="shared" si="77"/>
        <v>0</v>
      </c>
      <c r="X365" s="105">
        <v>0</v>
      </c>
      <c r="Y365" s="105">
        <v>0</v>
      </c>
      <c r="Z365" s="105">
        <f t="shared" si="78"/>
        <v>0</v>
      </c>
      <c r="AA365" s="104">
        <v>0</v>
      </c>
      <c r="AB365" s="105">
        <v>0</v>
      </c>
      <c r="AC365" s="105">
        <v>0</v>
      </c>
      <c r="AD365" s="105">
        <v>0</v>
      </c>
      <c r="AE365" s="105">
        <v>0</v>
      </c>
      <c r="AF365" s="105">
        <v>0</v>
      </c>
      <c r="AG365" s="106">
        <f t="shared" si="79"/>
        <v>0</v>
      </c>
      <c r="AH365" s="104"/>
      <c r="AI365" s="105"/>
      <c r="AJ365" s="105"/>
      <c r="AK365" s="105"/>
      <c r="AL365" s="105"/>
      <c r="AM365" s="105"/>
      <c r="AN365" s="106">
        <f t="shared" si="80"/>
        <v>0</v>
      </c>
      <c r="AO365" s="107">
        <f t="shared" si="81"/>
        <v>0</v>
      </c>
      <c r="AP365" s="108">
        <f t="shared" si="82"/>
        <v>54</v>
      </c>
      <c r="AQ365" s="97">
        <v>34</v>
      </c>
      <c r="AR365" s="109">
        <f t="shared" si="83"/>
        <v>1</v>
      </c>
    </row>
    <row r="366" spans="1:44" hidden="1" x14ac:dyDescent="0.35">
      <c r="A366" s="31" t="s">
        <v>370</v>
      </c>
      <c r="B366" s="97" t="s">
        <v>2630</v>
      </c>
      <c r="C366" s="97" t="s">
        <v>2311</v>
      </c>
      <c r="D366" s="98">
        <f t="shared" si="71"/>
        <v>0</v>
      </c>
      <c r="E366" s="98">
        <f t="shared" si="72"/>
        <v>0</v>
      </c>
      <c r="F366" s="98">
        <f t="shared" si="73"/>
        <v>0</v>
      </c>
      <c r="G366" s="99">
        <f t="shared" si="70"/>
        <v>0</v>
      </c>
      <c r="H366" s="100">
        <v>0</v>
      </c>
      <c r="I366" s="101">
        <v>0</v>
      </c>
      <c r="J366" s="102">
        <f t="shared" si="74"/>
        <v>0</v>
      </c>
      <c r="K366" s="100">
        <v>0</v>
      </c>
      <c r="L366" s="111">
        <v>0</v>
      </c>
      <c r="M366" s="101">
        <f t="shared" si="75"/>
        <v>0</v>
      </c>
      <c r="N366" s="100">
        <v>0</v>
      </c>
      <c r="O366" s="100">
        <v>0</v>
      </c>
      <c r="P366" s="103">
        <f t="shared" si="76"/>
        <v>0</v>
      </c>
      <c r="Q366" s="104">
        <v>0</v>
      </c>
      <c r="R366" s="104">
        <v>0</v>
      </c>
      <c r="S366" s="104">
        <v>0</v>
      </c>
      <c r="T366" s="104">
        <v>0</v>
      </c>
      <c r="U366" s="104">
        <v>0</v>
      </c>
      <c r="V366" s="104">
        <v>0</v>
      </c>
      <c r="W366" s="106">
        <f t="shared" si="77"/>
        <v>0</v>
      </c>
      <c r="X366" s="105">
        <v>0</v>
      </c>
      <c r="Y366" s="105">
        <v>0</v>
      </c>
      <c r="Z366" s="105">
        <f t="shared" si="78"/>
        <v>0</v>
      </c>
      <c r="AA366" s="104">
        <v>0</v>
      </c>
      <c r="AB366" s="105">
        <v>0</v>
      </c>
      <c r="AC366" s="105">
        <v>0</v>
      </c>
      <c r="AD366" s="105">
        <v>0</v>
      </c>
      <c r="AE366" s="105">
        <v>0</v>
      </c>
      <c r="AF366" s="105">
        <v>0</v>
      </c>
      <c r="AG366" s="106">
        <f t="shared" si="79"/>
        <v>0</v>
      </c>
      <c r="AH366" s="104"/>
      <c r="AI366" s="105"/>
      <c r="AJ366" s="105"/>
      <c r="AK366" s="105"/>
      <c r="AL366" s="105"/>
      <c r="AM366" s="105"/>
      <c r="AN366" s="106">
        <f t="shared" si="80"/>
        <v>0</v>
      </c>
      <c r="AO366" s="107">
        <f t="shared" si="81"/>
        <v>0</v>
      </c>
      <c r="AP366" s="108">
        <f t="shared" si="82"/>
        <v>0</v>
      </c>
      <c r="AQ366" s="97">
        <v>62</v>
      </c>
      <c r="AR366" s="109">
        <f t="shared" si="83"/>
        <v>0</v>
      </c>
    </row>
    <row r="367" spans="1:44" x14ac:dyDescent="0.35">
      <c r="A367" s="31" t="s">
        <v>371</v>
      </c>
      <c r="B367" s="97" t="s">
        <v>2631</v>
      </c>
      <c r="C367" s="97" t="s">
        <v>2311</v>
      </c>
      <c r="D367" s="98">
        <f t="shared" si="71"/>
        <v>1884</v>
      </c>
      <c r="E367" s="98">
        <f t="shared" si="72"/>
        <v>1346</v>
      </c>
      <c r="F367" s="98">
        <f t="shared" si="73"/>
        <v>538</v>
      </c>
      <c r="G367" s="99">
        <f t="shared" si="70"/>
        <v>1221</v>
      </c>
      <c r="H367" s="100">
        <v>307</v>
      </c>
      <c r="I367" s="101">
        <v>914</v>
      </c>
      <c r="J367" s="102">
        <f t="shared" si="74"/>
        <v>102</v>
      </c>
      <c r="K367" s="100">
        <v>102</v>
      </c>
      <c r="L367" s="111">
        <v>102</v>
      </c>
      <c r="M367" s="101">
        <f t="shared" si="75"/>
        <v>204</v>
      </c>
      <c r="N367" s="100">
        <v>0</v>
      </c>
      <c r="O367" s="100">
        <v>0</v>
      </c>
      <c r="P367" s="103">
        <f t="shared" si="76"/>
        <v>0</v>
      </c>
      <c r="Q367" s="104">
        <v>182</v>
      </c>
      <c r="R367" s="105">
        <v>0</v>
      </c>
      <c r="S367" s="105">
        <v>167</v>
      </c>
      <c r="T367" s="105">
        <v>18</v>
      </c>
      <c r="U367" s="105">
        <v>0</v>
      </c>
      <c r="V367" s="105">
        <v>0</v>
      </c>
      <c r="W367" s="106">
        <f t="shared" si="77"/>
        <v>367</v>
      </c>
      <c r="X367" s="110">
        <v>81</v>
      </c>
      <c r="Y367" s="105">
        <v>64</v>
      </c>
      <c r="Z367" s="105">
        <f t="shared" si="78"/>
        <v>145</v>
      </c>
      <c r="AA367" s="104">
        <v>0</v>
      </c>
      <c r="AB367" s="105">
        <v>0</v>
      </c>
      <c r="AC367" s="105">
        <v>0</v>
      </c>
      <c r="AD367" s="105">
        <v>0</v>
      </c>
      <c r="AE367" s="105">
        <v>0</v>
      </c>
      <c r="AF367" s="105">
        <v>0</v>
      </c>
      <c r="AG367" s="106">
        <f t="shared" si="79"/>
        <v>0</v>
      </c>
      <c r="AH367" s="104">
        <v>13</v>
      </c>
      <c r="AI367" s="105"/>
      <c r="AJ367" s="105"/>
      <c r="AK367" s="105">
        <v>36</v>
      </c>
      <c r="AL367" s="105"/>
      <c r="AM367" s="105"/>
      <c r="AN367" s="106">
        <f t="shared" si="80"/>
        <v>49</v>
      </c>
      <c r="AO367" s="107">
        <f t="shared" si="81"/>
        <v>307</v>
      </c>
      <c r="AP367" s="108">
        <f t="shared" si="82"/>
        <v>1070</v>
      </c>
      <c r="AQ367" s="97">
        <v>1462</v>
      </c>
      <c r="AR367" s="109">
        <f t="shared" si="83"/>
        <v>0.94186046511627908</v>
      </c>
    </row>
    <row r="368" spans="1:44" hidden="1" x14ac:dyDescent="0.35">
      <c r="A368" s="31" t="s">
        <v>372</v>
      </c>
      <c r="B368" s="97" t="s">
        <v>2632</v>
      </c>
      <c r="C368" s="97" t="s">
        <v>2311</v>
      </c>
      <c r="D368" s="98">
        <f t="shared" si="71"/>
        <v>0</v>
      </c>
      <c r="E368" s="98">
        <f t="shared" si="72"/>
        <v>0</v>
      </c>
      <c r="F368" s="98">
        <f t="shared" si="73"/>
        <v>0</v>
      </c>
      <c r="G368" s="99">
        <f t="shared" si="70"/>
        <v>0</v>
      </c>
      <c r="H368" s="100">
        <v>0</v>
      </c>
      <c r="I368" s="101">
        <v>0</v>
      </c>
      <c r="J368" s="102">
        <f t="shared" si="74"/>
        <v>0</v>
      </c>
      <c r="K368" s="100">
        <v>0</v>
      </c>
      <c r="L368" s="111">
        <v>0</v>
      </c>
      <c r="M368" s="101">
        <f t="shared" si="75"/>
        <v>0</v>
      </c>
      <c r="N368" s="100">
        <v>0</v>
      </c>
      <c r="O368" s="100">
        <v>0</v>
      </c>
      <c r="P368" s="103">
        <f t="shared" si="76"/>
        <v>0</v>
      </c>
      <c r="Q368" s="104">
        <v>0</v>
      </c>
      <c r="R368" s="105">
        <v>0</v>
      </c>
      <c r="S368" s="105">
        <v>0</v>
      </c>
      <c r="T368" s="105">
        <v>0</v>
      </c>
      <c r="U368" s="105">
        <v>0</v>
      </c>
      <c r="V368" s="105">
        <v>0</v>
      </c>
      <c r="W368" s="106">
        <f t="shared" si="77"/>
        <v>0</v>
      </c>
      <c r="X368" s="105">
        <v>0</v>
      </c>
      <c r="Y368" s="105">
        <v>0</v>
      </c>
      <c r="Z368" s="105">
        <f t="shared" si="78"/>
        <v>0</v>
      </c>
      <c r="AA368" s="104">
        <v>0</v>
      </c>
      <c r="AB368" s="105">
        <v>0</v>
      </c>
      <c r="AC368" s="105">
        <v>0</v>
      </c>
      <c r="AD368" s="105">
        <v>0</v>
      </c>
      <c r="AE368" s="105">
        <v>0</v>
      </c>
      <c r="AF368" s="105">
        <v>0</v>
      </c>
      <c r="AG368" s="106">
        <f t="shared" si="79"/>
        <v>0</v>
      </c>
      <c r="AH368" s="104"/>
      <c r="AI368" s="105"/>
      <c r="AJ368" s="105"/>
      <c r="AK368" s="105"/>
      <c r="AL368" s="105"/>
      <c r="AM368" s="105"/>
      <c r="AN368" s="106">
        <f t="shared" si="80"/>
        <v>0</v>
      </c>
      <c r="AO368" s="107">
        <f t="shared" si="81"/>
        <v>0</v>
      </c>
      <c r="AP368" s="108">
        <f t="shared" si="82"/>
        <v>0</v>
      </c>
      <c r="AQ368" s="97">
        <v>33</v>
      </c>
      <c r="AR368" s="109">
        <f t="shared" si="83"/>
        <v>0</v>
      </c>
    </row>
    <row r="369" spans="1:44" hidden="1" x14ac:dyDescent="0.35">
      <c r="A369" s="31" t="s">
        <v>373</v>
      </c>
      <c r="B369" s="97" t="s">
        <v>2633</v>
      </c>
      <c r="C369" s="97" t="s">
        <v>2447</v>
      </c>
      <c r="D369" s="98">
        <f t="shared" si="71"/>
        <v>120</v>
      </c>
      <c r="E369" s="98">
        <f t="shared" si="72"/>
        <v>0</v>
      </c>
      <c r="F369" s="98">
        <f t="shared" si="73"/>
        <v>120</v>
      </c>
      <c r="G369" s="99">
        <f t="shared" si="70"/>
        <v>120</v>
      </c>
      <c r="H369" s="100">
        <v>120</v>
      </c>
      <c r="I369" s="101">
        <v>0</v>
      </c>
      <c r="J369" s="102">
        <f t="shared" si="74"/>
        <v>0</v>
      </c>
      <c r="K369" s="100">
        <v>0</v>
      </c>
      <c r="L369" s="111">
        <v>0</v>
      </c>
      <c r="M369" s="101">
        <f t="shared" si="75"/>
        <v>0</v>
      </c>
      <c r="N369" s="100">
        <v>0</v>
      </c>
      <c r="O369" s="100">
        <v>0</v>
      </c>
      <c r="P369" s="103">
        <f t="shared" si="76"/>
        <v>0</v>
      </c>
      <c r="Q369" s="104">
        <v>0</v>
      </c>
      <c r="R369" s="105">
        <v>0</v>
      </c>
      <c r="S369" s="105">
        <v>0</v>
      </c>
      <c r="T369" s="105">
        <v>0</v>
      </c>
      <c r="U369" s="105">
        <v>0</v>
      </c>
      <c r="V369" s="105">
        <v>0</v>
      </c>
      <c r="W369" s="106">
        <f t="shared" si="77"/>
        <v>0</v>
      </c>
      <c r="X369" s="105">
        <v>0</v>
      </c>
      <c r="Y369" s="105">
        <v>0</v>
      </c>
      <c r="Z369" s="105">
        <f t="shared" si="78"/>
        <v>0</v>
      </c>
      <c r="AA369" s="104">
        <v>0</v>
      </c>
      <c r="AB369" s="105">
        <v>0</v>
      </c>
      <c r="AC369" s="105">
        <v>0</v>
      </c>
      <c r="AD369" s="105">
        <v>0</v>
      </c>
      <c r="AE369" s="105">
        <v>0</v>
      </c>
      <c r="AF369" s="105">
        <v>0</v>
      </c>
      <c r="AG369" s="106">
        <f t="shared" si="79"/>
        <v>0</v>
      </c>
      <c r="AH369" s="104"/>
      <c r="AI369" s="105"/>
      <c r="AJ369" s="105"/>
      <c r="AK369" s="105"/>
      <c r="AL369" s="105"/>
      <c r="AM369" s="105"/>
      <c r="AN369" s="106">
        <f t="shared" si="80"/>
        <v>0</v>
      </c>
      <c r="AO369" s="107">
        <f t="shared" si="81"/>
        <v>120</v>
      </c>
      <c r="AP369" s="108">
        <f t="shared" si="82"/>
        <v>0</v>
      </c>
      <c r="AQ369" s="97">
        <v>187</v>
      </c>
      <c r="AR369" s="109">
        <f t="shared" si="83"/>
        <v>0.64171122994652408</v>
      </c>
    </row>
    <row r="370" spans="1:44" hidden="1" x14ac:dyDescent="0.35">
      <c r="A370" s="31" t="s">
        <v>374</v>
      </c>
      <c r="B370" s="97" t="s">
        <v>2634</v>
      </c>
      <c r="C370" s="97" t="s">
        <v>2447</v>
      </c>
      <c r="D370" s="98">
        <f t="shared" si="71"/>
        <v>27</v>
      </c>
      <c r="E370" s="98">
        <f t="shared" si="72"/>
        <v>0</v>
      </c>
      <c r="F370" s="98">
        <f t="shared" si="73"/>
        <v>27</v>
      </c>
      <c r="G370" s="99">
        <f t="shared" si="70"/>
        <v>27</v>
      </c>
      <c r="H370" s="100">
        <v>27</v>
      </c>
      <c r="I370" s="101">
        <v>0</v>
      </c>
      <c r="J370" s="102">
        <f t="shared" si="74"/>
        <v>0</v>
      </c>
      <c r="K370" s="100">
        <v>0</v>
      </c>
      <c r="L370" s="111">
        <v>0</v>
      </c>
      <c r="M370" s="101">
        <f t="shared" si="75"/>
        <v>0</v>
      </c>
      <c r="N370" s="100">
        <v>0</v>
      </c>
      <c r="O370" s="100">
        <v>0</v>
      </c>
      <c r="P370" s="103">
        <f t="shared" si="76"/>
        <v>0</v>
      </c>
      <c r="Q370" s="104">
        <v>0</v>
      </c>
      <c r="R370" s="105">
        <v>0</v>
      </c>
      <c r="S370" s="105">
        <v>0</v>
      </c>
      <c r="T370" s="105">
        <v>0</v>
      </c>
      <c r="U370" s="105">
        <v>0</v>
      </c>
      <c r="V370" s="105">
        <v>0</v>
      </c>
      <c r="W370" s="106">
        <f t="shared" si="77"/>
        <v>0</v>
      </c>
      <c r="X370" s="105">
        <v>0</v>
      </c>
      <c r="Y370" s="105">
        <v>0</v>
      </c>
      <c r="Z370" s="105">
        <f t="shared" si="78"/>
        <v>0</v>
      </c>
      <c r="AA370" s="104">
        <v>0</v>
      </c>
      <c r="AB370" s="105">
        <v>0</v>
      </c>
      <c r="AC370" s="105">
        <v>0</v>
      </c>
      <c r="AD370" s="105">
        <v>0</v>
      </c>
      <c r="AE370" s="105">
        <v>0</v>
      </c>
      <c r="AF370" s="105">
        <v>0</v>
      </c>
      <c r="AG370" s="106">
        <f t="shared" si="79"/>
        <v>0</v>
      </c>
      <c r="AH370" s="104"/>
      <c r="AI370" s="105"/>
      <c r="AJ370" s="105"/>
      <c r="AK370" s="105"/>
      <c r="AL370" s="105"/>
      <c r="AM370" s="105"/>
      <c r="AN370" s="106">
        <f t="shared" si="80"/>
        <v>0</v>
      </c>
      <c r="AO370" s="107">
        <f t="shared" si="81"/>
        <v>27</v>
      </c>
      <c r="AP370" s="108">
        <f t="shared" si="82"/>
        <v>0</v>
      </c>
      <c r="AQ370" s="97">
        <v>38</v>
      </c>
      <c r="AR370" s="109">
        <f t="shared" si="83"/>
        <v>0.71052631578947367</v>
      </c>
    </row>
    <row r="371" spans="1:44" hidden="1" x14ac:dyDescent="0.35">
      <c r="A371" s="31" t="s">
        <v>375</v>
      </c>
      <c r="B371" s="97" t="s">
        <v>2635</v>
      </c>
      <c r="C371" s="97" t="s">
        <v>2447</v>
      </c>
      <c r="D371" s="98">
        <f t="shared" si="71"/>
        <v>225</v>
      </c>
      <c r="E371" s="98">
        <f t="shared" si="72"/>
        <v>59</v>
      </c>
      <c r="F371" s="98">
        <f t="shared" si="73"/>
        <v>166</v>
      </c>
      <c r="G371" s="99">
        <f t="shared" si="70"/>
        <v>183</v>
      </c>
      <c r="H371" s="100">
        <v>124</v>
      </c>
      <c r="I371" s="101">
        <v>59</v>
      </c>
      <c r="J371" s="102">
        <f t="shared" si="74"/>
        <v>0</v>
      </c>
      <c r="K371" s="100">
        <v>0</v>
      </c>
      <c r="L371" s="111">
        <v>0</v>
      </c>
      <c r="M371" s="101">
        <f t="shared" si="75"/>
        <v>0</v>
      </c>
      <c r="N371" s="100">
        <v>0</v>
      </c>
      <c r="O371" s="100">
        <v>0</v>
      </c>
      <c r="P371" s="103">
        <f t="shared" si="76"/>
        <v>0</v>
      </c>
      <c r="Q371" s="104">
        <v>0</v>
      </c>
      <c r="R371" s="105">
        <v>0</v>
      </c>
      <c r="S371" s="105">
        <v>42</v>
      </c>
      <c r="T371" s="105">
        <v>0</v>
      </c>
      <c r="U371" s="105">
        <v>0</v>
      </c>
      <c r="V371" s="105">
        <v>0</v>
      </c>
      <c r="W371" s="106">
        <f t="shared" si="77"/>
        <v>42</v>
      </c>
      <c r="X371" s="105">
        <v>0</v>
      </c>
      <c r="Y371" s="105">
        <v>0</v>
      </c>
      <c r="Z371" s="105">
        <f t="shared" si="78"/>
        <v>0</v>
      </c>
      <c r="AA371" s="104">
        <v>0</v>
      </c>
      <c r="AB371" s="105">
        <v>0</v>
      </c>
      <c r="AC371" s="105">
        <v>0</v>
      </c>
      <c r="AD371" s="105">
        <v>0</v>
      </c>
      <c r="AE371" s="105">
        <v>0</v>
      </c>
      <c r="AF371" s="105">
        <v>0</v>
      </c>
      <c r="AG371" s="106">
        <f t="shared" si="79"/>
        <v>0</v>
      </c>
      <c r="AH371" s="104"/>
      <c r="AI371" s="105"/>
      <c r="AJ371" s="105"/>
      <c r="AK371" s="105"/>
      <c r="AL371" s="105"/>
      <c r="AM371" s="105"/>
      <c r="AN371" s="106">
        <f t="shared" si="80"/>
        <v>0</v>
      </c>
      <c r="AO371" s="107">
        <f t="shared" si="81"/>
        <v>124</v>
      </c>
      <c r="AP371" s="108">
        <f t="shared" si="82"/>
        <v>59</v>
      </c>
      <c r="AQ371" s="97">
        <v>137</v>
      </c>
      <c r="AR371" s="109">
        <f t="shared" si="83"/>
        <v>1</v>
      </c>
    </row>
    <row r="372" spans="1:44" hidden="1" x14ac:dyDescent="0.35">
      <c r="A372" s="31" t="s">
        <v>376</v>
      </c>
      <c r="B372" s="97" t="s">
        <v>2636</v>
      </c>
      <c r="C372" s="97" t="s">
        <v>2447</v>
      </c>
      <c r="D372" s="98">
        <f t="shared" si="71"/>
        <v>60</v>
      </c>
      <c r="E372" s="98">
        <f t="shared" si="72"/>
        <v>0</v>
      </c>
      <c r="F372" s="98">
        <f t="shared" si="73"/>
        <v>60</v>
      </c>
      <c r="G372" s="99">
        <f t="shared" si="70"/>
        <v>60</v>
      </c>
      <c r="H372" s="100">
        <v>60</v>
      </c>
      <c r="I372" s="101">
        <v>0</v>
      </c>
      <c r="J372" s="102">
        <f t="shared" si="74"/>
        <v>0</v>
      </c>
      <c r="K372" s="100">
        <v>0</v>
      </c>
      <c r="L372" s="111">
        <v>0</v>
      </c>
      <c r="M372" s="101">
        <f t="shared" si="75"/>
        <v>0</v>
      </c>
      <c r="N372" s="100">
        <v>0</v>
      </c>
      <c r="O372" s="100">
        <v>0</v>
      </c>
      <c r="P372" s="103">
        <f t="shared" si="76"/>
        <v>0</v>
      </c>
      <c r="Q372" s="104">
        <v>0</v>
      </c>
      <c r="R372" s="104">
        <v>0</v>
      </c>
      <c r="S372" s="104">
        <v>0</v>
      </c>
      <c r="T372" s="104">
        <v>0</v>
      </c>
      <c r="U372" s="104">
        <v>0</v>
      </c>
      <c r="V372" s="104">
        <v>0</v>
      </c>
      <c r="W372" s="106">
        <f t="shared" si="77"/>
        <v>0</v>
      </c>
      <c r="X372" s="105">
        <v>0</v>
      </c>
      <c r="Y372" s="105">
        <v>0</v>
      </c>
      <c r="Z372" s="105">
        <f t="shared" si="78"/>
        <v>0</v>
      </c>
      <c r="AA372" s="104">
        <v>0</v>
      </c>
      <c r="AB372" s="105">
        <v>0</v>
      </c>
      <c r="AC372" s="105">
        <v>0</v>
      </c>
      <c r="AD372" s="105">
        <v>0</v>
      </c>
      <c r="AE372" s="105">
        <v>0</v>
      </c>
      <c r="AF372" s="105">
        <v>0</v>
      </c>
      <c r="AG372" s="106">
        <f t="shared" si="79"/>
        <v>0</v>
      </c>
      <c r="AH372" s="104"/>
      <c r="AI372" s="105"/>
      <c r="AJ372" s="105"/>
      <c r="AK372" s="105"/>
      <c r="AL372" s="105"/>
      <c r="AM372" s="105"/>
      <c r="AN372" s="106">
        <f t="shared" si="80"/>
        <v>0</v>
      </c>
      <c r="AO372" s="107">
        <f t="shared" si="81"/>
        <v>60</v>
      </c>
      <c r="AP372" s="108">
        <f t="shared" si="82"/>
        <v>0</v>
      </c>
      <c r="AQ372" s="97">
        <v>70</v>
      </c>
      <c r="AR372" s="109">
        <f t="shared" si="83"/>
        <v>0.8571428571428571</v>
      </c>
    </row>
    <row r="373" spans="1:44" hidden="1" x14ac:dyDescent="0.35">
      <c r="A373" s="31" t="s">
        <v>377</v>
      </c>
      <c r="B373" s="97" t="s">
        <v>2637</v>
      </c>
      <c r="C373" s="97" t="s">
        <v>2447</v>
      </c>
      <c r="D373" s="98">
        <f t="shared" si="71"/>
        <v>18</v>
      </c>
      <c r="E373" s="98">
        <f t="shared" si="72"/>
        <v>0</v>
      </c>
      <c r="F373" s="98">
        <f t="shared" si="73"/>
        <v>18</v>
      </c>
      <c r="G373" s="99">
        <f t="shared" si="70"/>
        <v>18</v>
      </c>
      <c r="H373" s="100">
        <v>18</v>
      </c>
      <c r="I373" s="101">
        <v>0</v>
      </c>
      <c r="J373" s="102">
        <f t="shared" si="74"/>
        <v>0</v>
      </c>
      <c r="K373" s="100">
        <v>0</v>
      </c>
      <c r="L373" s="111">
        <v>0</v>
      </c>
      <c r="M373" s="101">
        <f t="shared" si="75"/>
        <v>0</v>
      </c>
      <c r="N373" s="100">
        <v>0</v>
      </c>
      <c r="O373" s="100">
        <v>0</v>
      </c>
      <c r="P373" s="103">
        <f t="shared" si="76"/>
        <v>0</v>
      </c>
      <c r="Q373" s="104">
        <v>0</v>
      </c>
      <c r="R373" s="104">
        <v>0</v>
      </c>
      <c r="S373" s="104">
        <v>0</v>
      </c>
      <c r="T373" s="104">
        <v>0</v>
      </c>
      <c r="U373" s="104">
        <v>0</v>
      </c>
      <c r="V373" s="104">
        <v>0</v>
      </c>
      <c r="W373" s="106">
        <f t="shared" si="77"/>
        <v>0</v>
      </c>
      <c r="X373" s="105">
        <v>0</v>
      </c>
      <c r="Y373" s="105">
        <v>0</v>
      </c>
      <c r="Z373" s="105">
        <f t="shared" si="78"/>
        <v>0</v>
      </c>
      <c r="AA373" s="104">
        <v>0</v>
      </c>
      <c r="AB373" s="105">
        <v>0</v>
      </c>
      <c r="AC373" s="105">
        <v>0</v>
      </c>
      <c r="AD373" s="105">
        <v>0</v>
      </c>
      <c r="AE373" s="105">
        <v>0</v>
      </c>
      <c r="AF373" s="105">
        <v>0</v>
      </c>
      <c r="AG373" s="106">
        <f t="shared" si="79"/>
        <v>0</v>
      </c>
      <c r="AH373" s="104"/>
      <c r="AI373" s="105"/>
      <c r="AJ373" s="105"/>
      <c r="AK373" s="105"/>
      <c r="AL373" s="105"/>
      <c r="AM373" s="105"/>
      <c r="AN373" s="106">
        <f t="shared" si="80"/>
        <v>0</v>
      </c>
      <c r="AO373" s="107">
        <f t="shared" si="81"/>
        <v>18</v>
      </c>
      <c r="AP373" s="108">
        <f t="shared" si="82"/>
        <v>0</v>
      </c>
      <c r="AQ373" s="97">
        <v>53</v>
      </c>
      <c r="AR373" s="109">
        <f t="shared" si="83"/>
        <v>0.33962264150943394</v>
      </c>
    </row>
    <row r="374" spans="1:44" hidden="1" x14ac:dyDescent="0.35">
      <c r="A374" s="31" t="s">
        <v>378</v>
      </c>
      <c r="B374" s="97" t="s">
        <v>2638</v>
      </c>
      <c r="C374" s="97" t="s">
        <v>2447</v>
      </c>
      <c r="D374" s="98">
        <f t="shared" si="71"/>
        <v>29</v>
      </c>
      <c r="E374" s="98">
        <f t="shared" si="72"/>
        <v>0</v>
      </c>
      <c r="F374" s="98">
        <f t="shared" si="73"/>
        <v>29</v>
      </c>
      <c r="G374" s="99">
        <f t="shared" si="70"/>
        <v>29</v>
      </c>
      <c r="H374" s="100">
        <v>29</v>
      </c>
      <c r="I374" s="101">
        <v>0</v>
      </c>
      <c r="J374" s="102">
        <f t="shared" si="74"/>
        <v>0</v>
      </c>
      <c r="K374" s="100">
        <v>0</v>
      </c>
      <c r="L374" s="111">
        <v>0</v>
      </c>
      <c r="M374" s="101">
        <f t="shared" si="75"/>
        <v>0</v>
      </c>
      <c r="N374" s="100">
        <v>0</v>
      </c>
      <c r="O374" s="100">
        <v>0</v>
      </c>
      <c r="P374" s="103">
        <f t="shared" si="76"/>
        <v>0</v>
      </c>
      <c r="Q374" s="104">
        <v>0</v>
      </c>
      <c r="R374" s="104">
        <v>0</v>
      </c>
      <c r="S374" s="104">
        <v>0</v>
      </c>
      <c r="T374" s="104">
        <v>0</v>
      </c>
      <c r="U374" s="104">
        <v>0</v>
      </c>
      <c r="V374" s="104">
        <v>0</v>
      </c>
      <c r="W374" s="106">
        <f t="shared" si="77"/>
        <v>0</v>
      </c>
      <c r="X374" s="105">
        <v>0</v>
      </c>
      <c r="Y374" s="105">
        <v>0</v>
      </c>
      <c r="Z374" s="105">
        <f t="shared" si="78"/>
        <v>0</v>
      </c>
      <c r="AA374" s="104">
        <v>0</v>
      </c>
      <c r="AB374" s="105">
        <v>0</v>
      </c>
      <c r="AC374" s="105">
        <v>0</v>
      </c>
      <c r="AD374" s="105">
        <v>0</v>
      </c>
      <c r="AE374" s="105">
        <v>0</v>
      </c>
      <c r="AF374" s="105">
        <v>0</v>
      </c>
      <c r="AG374" s="106">
        <f t="shared" si="79"/>
        <v>0</v>
      </c>
      <c r="AH374" s="104"/>
      <c r="AI374" s="105"/>
      <c r="AJ374" s="105"/>
      <c r="AK374" s="105"/>
      <c r="AL374" s="105"/>
      <c r="AM374" s="105"/>
      <c r="AN374" s="106">
        <f t="shared" si="80"/>
        <v>0</v>
      </c>
      <c r="AO374" s="107">
        <f t="shared" si="81"/>
        <v>29</v>
      </c>
      <c r="AP374" s="108">
        <f t="shared" si="82"/>
        <v>0</v>
      </c>
      <c r="AQ374" s="97">
        <v>34</v>
      </c>
      <c r="AR374" s="109">
        <f t="shared" si="83"/>
        <v>0.8529411764705882</v>
      </c>
    </row>
    <row r="375" spans="1:44" hidden="1" x14ac:dyDescent="0.35">
      <c r="A375" s="31" t="s">
        <v>379</v>
      </c>
      <c r="B375" s="97" t="s">
        <v>2639</v>
      </c>
      <c r="C375" s="97" t="s">
        <v>2447</v>
      </c>
      <c r="D375" s="98">
        <f t="shared" si="71"/>
        <v>47</v>
      </c>
      <c r="E375" s="98">
        <f t="shared" si="72"/>
        <v>0</v>
      </c>
      <c r="F375" s="98">
        <f t="shared" si="73"/>
        <v>47</v>
      </c>
      <c r="G375" s="99">
        <f t="shared" si="70"/>
        <v>47</v>
      </c>
      <c r="H375" s="100">
        <v>47</v>
      </c>
      <c r="I375" s="101">
        <v>0</v>
      </c>
      <c r="J375" s="102">
        <f t="shared" si="74"/>
        <v>0</v>
      </c>
      <c r="K375" s="100">
        <v>0</v>
      </c>
      <c r="L375" s="111">
        <v>0</v>
      </c>
      <c r="M375" s="101">
        <f t="shared" si="75"/>
        <v>0</v>
      </c>
      <c r="N375" s="100">
        <v>0</v>
      </c>
      <c r="O375" s="100">
        <v>0</v>
      </c>
      <c r="P375" s="103">
        <f t="shared" si="76"/>
        <v>0</v>
      </c>
      <c r="Q375" s="104">
        <v>0</v>
      </c>
      <c r="R375" s="104">
        <v>0</v>
      </c>
      <c r="S375" s="104">
        <v>0</v>
      </c>
      <c r="T375" s="104">
        <v>0</v>
      </c>
      <c r="U375" s="104">
        <v>0</v>
      </c>
      <c r="V375" s="104">
        <v>0</v>
      </c>
      <c r="W375" s="106">
        <f t="shared" si="77"/>
        <v>0</v>
      </c>
      <c r="X375" s="105">
        <v>0</v>
      </c>
      <c r="Y375" s="105">
        <v>0</v>
      </c>
      <c r="Z375" s="105">
        <f t="shared" si="78"/>
        <v>0</v>
      </c>
      <c r="AA375" s="104">
        <v>0</v>
      </c>
      <c r="AB375" s="105">
        <v>0</v>
      </c>
      <c r="AC375" s="105">
        <v>0</v>
      </c>
      <c r="AD375" s="105">
        <v>0</v>
      </c>
      <c r="AE375" s="105">
        <v>0</v>
      </c>
      <c r="AF375" s="105">
        <v>0</v>
      </c>
      <c r="AG375" s="106">
        <f t="shared" si="79"/>
        <v>0</v>
      </c>
      <c r="AH375" s="104"/>
      <c r="AI375" s="105"/>
      <c r="AJ375" s="105"/>
      <c r="AK375" s="105"/>
      <c r="AL375" s="105"/>
      <c r="AM375" s="105"/>
      <c r="AN375" s="106">
        <f t="shared" si="80"/>
        <v>0</v>
      </c>
      <c r="AO375" s="107">
        <f t="shared" si="81"/>
        <v>47</v>
      </c>
      <c r="AP375" s="108">
        <f t="shared" si="82"/>
        <v>0</v>
      </c>
      <c r="AQ375" s="97">
        <v>101</v>
      </c>
      <c r="AR375" s="109">
        <f t="shared" si="83"/>
        <v>0.46534653465346537</v>
      </c>
    </row>
    <row r="376" spans="1:44" hidden="1" x14ac:dyDescent="0.35">
      <c r="A376" s="31" t="s">
        <v>380</v>
      </c>
      <c r="B376" s="97" t="s">
        <v>2640</v>
      </c>
      <c r="C376" s="97" t="s">
        <v>2447</v>
      </c>
      <c r="D376" s="98">
        <f t="shared" si="71"/>
        <v>0</v>
      </c>
      <c r="E376" s="98">
        <f t="shared" si="72"/>
        <v>0</v>
      </c>
      <c r="F376" s="98">
        <f t="shared" si="73"/>
        <v>0</v>
      </c>
      <c r="G376" s="99">
        <f t="shared" si="70"/>
        <v>0</v>
      </c>
      <c r="H376" s="100">
        <v>0</v>
      </c>
      <c r="I376" s="101">
        <v>0</v>
      </c>
      <c r="J376" s="102">
        <f t="shared" si="74"/>
        <v>0</v>
      </c>
      <c r="K376" s="100">
        <v>0</v>
      </c>
      <c r="L376" s="111">
        <v>0</v>
      </c>
      <c r="M376" s="101">
        <f t="shared" si="75"/>
        <v>0</v>
      </c>
      <c r="N376" s="100">
        <v>0</v>
      </c>
      <c r="O376" s="100">
        <v>0</v>
      </c>
      <c r="P376" s="103">
        <f t="shared" si="76"/>
        <v>0</v>
      </c>
      <c r="Q376" s="104">
        <v>0</v>
      </c>
      <c r="R376" s="104">
        <v>0</v>
      </c>
      <c r="S376" s="104">
        <v>0</v>
      </c>
      <c r="T376" s="104">
        <v>0</v>
      </c>
      <c r="U376" s="104">
        <v>0</v>
      </c>
      <c r="V376" s="104">
        <v>0</v>
      </c>
      <c r="W376" s="106">
        <f t="shared" si="77"/>
        <v>0</v>
      </c>
      <c r="X376" s="105">
        <v>0</v>
      </c>
      <c r="Y376" s="105">
        <v>0</v>
      </c>
      <c r="Z376" s="105">
        <f t="shared" si="78"/>
        <v>0</v>
      </c>
      <c r="AA376" s="104">
        <v>0</v>
      </c>
      <c r="AB376" s="105">
        <v>0</v>
      </c>
      <c r="AC376" s="105">
        <v>0</v>
      </c>
      <c r="AD376" s="105">
        <v>0</v>
      </c>
      <c r="AE376" s="105">
        <v>0</v>
      </c>
      <c r="AF376" s="105">
        <v>0</v>
      </c>
      <c r="AG376" s="106">
        <f t="shared" si="79"/>
        <v>0</v>
      </c>
      <c r="AH376" s="104"/>
      <c r="AI376" s="105"/>
      <c r="AJ376" s="105"/>
      <c r="AK376" s="105"/>
      <c r="AL376" s="105"/>
      <c r="AM376" s="105"/>
      <c r="AN376" s="106">
        <f t="shared" si="80"/>
        <v>0</v>
      </c>
      <c r="AO376" s="107">
        <f t="shared" si="81"/>
        <v>0</v>
      </c>
      <c r="AP376" s="108">
        <f t="shared" si="82"/>
        <v>0</v>
      </c>
      <c r="AQ376" s="97">
        <v>29</v>
      </c>
      <c r="AR376" s="109">
        <f t="shared" si="83"/>
        <v>0</v>
      </c>
    </row>
    <row r="377" spans="1:44" hidden="1" x14ac:dyDescent="0.35">
      <c r="A377" s="31" t="s">
        <v>381</v>
      </c>
      <c r="B377" s="97" t="s">
        <v>2641</v>
      </c>
      <c r="C377" s="97" t="s">
        <v>2447</v>
      </c>
      <c r="D377" s="98">
        <f t="shared" si="71"/>
        <v>147</v>
      </c>
      <c r="E377" s="98">
        <f t="shared" si="72"/>
        <v>47</v>
      </c>
      <c r="F377" s="98">
        <f t="shared" si="73"/>
        <v>100</v>
      </c>
      <c r="G377" s="99">
        <f t="shared" si="70"/>
        <v>100</v>
      </c>
      <c r="H377" s="100">
        <v>100</v>
      </c>
      <c r="I377" s="101">
        <v>0</v>
      </c>
      <c r="J377" s="102">
        <f t="shared" si="74"/>
        <v>0</v>
      </c>
      <c r="K377" s="100">
        <v>47</v>
      </c>
      <c r="L377" s="111">
        <v>0</v>
      </c>
      <c r="M377" s="101">
        <f t="shared" si="75"/>
        <v>47</v>
      </c>
      <c r="N377" s="100">
        <v>0</v>
      </c>
      <c r="O377" s="100">
        <v>0</v>
      </c>
      <c r="P377" s="103">
        <f t="shared" si="76"/>
        <v>0</v>
      </c>
      <c r="Q377" s="104">
        <v>0</v>
      </c>
      <c r="R377" s="104">
        <v>0</v>
      </c>
      <c r="S377" s="104">
        <v>0</v>
      </c>
      <c r="T377" s="104">
        <v>0</v>
      </c>
      <c r="U377" s="104">
        <v>0</v>
      </c>
      <c r="V377" s="104">
        <v>0</v>
      </c>
      <c r="W377" s="106">
        <f t="shared" si="77"/>
        <v>0</v>
      </c>
      <c r="X377" s="105">
        <v>0</v>
      </c>
      <c r="Y377" s="105">
        <v>0</v>
      </c>
      <c r="Z377" s="105">
        <f t="shared" si="78"/>
        <v>0</v>
      </c>
      <c r="AA377" s="104">
        <v>0</v>
      </c>
      <c r="AB377" s="105">
        <v>0</v>
      </c>
      <c r="AC377" s="105">
        <v>0</v>
      </c>
      <c r="AD377" s="105">
        <v>0</v>
      </c>
      <c r="AE377" s="105">
        <v>0</v>
      </c>
      <c r="AF377" s="105">
        <v>0</v>
      </c>
      <c r="AG377" s="106">
        <f t="shared" si="79"/>
        <v>0</v>
      </c>
      <c r="AH377" s="104"/>
      <c r="AI377" s="105"/>
      <c r="AJ377" s="105"/>
      <c r="AK377" s="105"/>
      <c r="AL377" s="105"/>
      <c r="AM377" s="105"/>
      <c r="AN377" s="106">
        <f t="shared" si="80"/>
        <v>0</v>
      </c>
      <c r="AO377" s="107">
        <f t="shared" si="81"/>
        <v>100</v>
      </c>
      <c r="AP377" s="108">
        <f t="shared" si="82"/>
        <v>47</v>
      </c>
      <c r="AQ377" s="97">
        <v>243</v>
      </c>
      <c r="AR377" s="109">
        <f t="shared" si="83"/>
        <v>0.60493827160493829</v>
      </c>
    </row>
    <row r="378" spans="1:44" hidden="1" x14ac:dyDescent="0.35">
      <c r="A378" s="31" t="s">
        <v>382</v>
      </c>
      <c r="B378" s="97" t="s">
        <v>2642</v>
      </c>
      <c r="C378" s="97" t="s">
        <v>2380</v>
      </c>
      <c r="D378" s="98">
        <f t="shared" si="71"/>
        <v>142</v>
      </c>
      <c r="E378" s="98">
        <f t="shared" si="72"/>
        <v>0</v>
      </c>
      <c r="F378" s="98">
        <f t="shared" si="73"/>
        <v>142</v>
      </c>
      <c r="G378" s="99">
        <f t="shared" si="70"/>
        <v>142</v>
      </c>
      <c r="H378" s="100">
        <v>142</v>
      </c>
      <c r="I378" s="101">
        <v>0</v>
      </c>
      <c r="J378" s="102">
        <f t="shared" si="74"/>
        <v>0</v>
      </c>
      <c r="K378" s="100">
        <v>0</v>
      </c>
      <c r="L378" s="111">
        <v>0</v>
      </c>
      <c r="M378" s="101">
        <f t="shared" si="75"/>
        <v>0</v>
      </c>
      <c r="N378" s="100">
        <v>0</v>
      </c>
      <c r="O378" s="100">
        <v>0</v>
      </c>
      <c r="P378" s="103">
        <f t="shared" si="76"/>
        <v>0</v>
      </c>
      <c r="Q378" s="104">
        <v>0</v>
      </c>
      <c r="R378" s="104">
        <v>0</v>
      </c>
      <c r="S378" s="104">
        <v>0</v>
      </c>
      <c r="T378" s="104">
        <v>0</v>
      </c>
      <c r="U378" s="104">
        <v>0</v>
      </c>
      <c r="V378" s="104">
        <v>0</v>
      </c>
      <c r="W378" s="106">
        <f t="shared" si="77"/>
        <v>0</v>
      </c>
      <c r="X378" s="105">
        <v>0</v>
      </c>
      <c r="Y378" s="105">
        <v>0</v>
      </c>
      <c r="Z378" s="105">
        <f t="shared" si="78"/>
        <v>0</v>
      </c>
      <c r="AA378" s="104">
        <v>0</v>
      </c>
      <c r="AB378" s="105">
        <v>0</v>
      </c>
      <c r="AC378" s="105">
        <v>0</v>
      </c>
      <c r="AD378" s="105">
        <v>0</v>
      </c>
      <c r="AE378" s="105">
        <v>0</v>
      </c>
      <c r="AF378" s="105">
        <v>0</v>
      </c>
      <c r="AG378" s="106">
        <f t="shared" si="79"/>
        <v>0</v>
      </c>
      <c r="AH378" s="104"/>
      <c r="AI378" s="105"/>
      <c r="AJ378" s="105"/>
      <c r="AK378" s="105"/>
      <c r="AL378" s="105"/>
      <c r="AM378" s="105"/>
      <c r="AN378" s="106">
        <f t="shared" si="80"/>
        <v>0</v>
      </c>
      <c r="AO378" s="107">
        <f t="shared" si="81"/>
        <v>142</v>
      </c>
      <c r="AP378" s="108">
        <f t="shared" si="82"/>
        <v>0</v>
      </c>
      <c r="AQ378" s="97">
        <v>143</v>
      </c>
      <c r="AR378" s="109">
        <f t="shared" si="83"/>
        <v>0.99300699300699302</v>
      </c>
    </row>
    <row r="379" spans="1:44" hidden="1" x14ac:dyDescent="0.35">
      <c r="A379" s="31" t="s">
        <v>383</v>
      </c>
      <c r="B379" s="97" t="s">
        <v>2643</v>
      </c>
      <c r="C379" s="97" t="s">
        <v>2380</v>
      </c>
      <c r="D379" s="98">
        <f t="shared" si="71"/>
        <v>0</v>
      </c>
      <c r="E379" s="98">
        <f t="shared" si="72"/>
        <v>0</v>
      </c>
      <c r="F379" s="98">
        <f t="shared" si="73"/>
        <v>0</v>
      </c>
      <c r="G379" s="99">
        <f t="shared" si="70"/>
        <v>0</v>
      </c>
      <c r="H379" s="100">
        <v>0</v>
      </c>
      <c r="I379" s="101">
        <v>0</v>
      </c>
      <c r="J379" s="102">
        <f t="shared" si="74"/>
        <v>0</v>
      </c>
      <c r="K379" s="100">
        <v>0</v>
      </c>
      <c r="L379" s="111">
        <v>0</v>
      </c>
      <c r="M379" s="101">
        <f t="shared" si="75"/>
        <v>0</v>
      </c>
      <c r="N379" s="100">
        <v>0</v>
      </c>
      <c r="O379" s="100">
        <v>0</v>
      </c>
      <c r="P379" s="103">
        <f t="shared" si="76"/>
        <v>0</v>
      </c>
      <c r="Q379" s="104">
        <v>0</v>
      </c>
      <c r="R379" s="104">
        <v>0</v>
      </c>
      <c r="S379" s="104">
        <v>0</v>
      </c>
      <c r="T379" s="104">
        <v>0</v>
      </c>
      <c r="U379" s="104">
        <v>0</v>
      </c>
      <c r="V379" s="104">
        <v>0</v>
      </c>
      <c r="W379" s="106">
        <f t="shared" si="77"/>
        <v>0</v>
      </c>
      <c r="X379" s="105">
        <v>0</v>
      </c>
      <c r="Y379" s="105">
        <v>0</v>
      </c>
      <c r="Z379" s="105">
        <f t="shared" si="78"/>
        <v>0</v>
      </c>
      <c r="AA379" s="104">
        <v>0</v>
      </c>
      <c r="AB379" s="105">
        <v>0</v>
      </c>
      <c r="AC379" s="105">
        <v>0</v>
      </c>
      <c r="AD379" s="105">
        <v>0</v>
      </c>
      <c r="AE379" s="105">
        <v>0</v>
      </c>
      <c r="AF379" s="105">
        <v>0</v>
      </c>
      <c r="AG379" s="106">
        <f t="shared" si="79"/>
        <v>0</v>
      </c>
      <c r="AH379" s="104"/>
      <c r="AI379" s="105"/>
      <c r="AJ379" s="105"/>
      <c r="AK379" s="105"/>
      <c r="AL379" s="105"/>
      <c r="AM379" s="105"/>
      <c r="AN379" s="106">
        <f t="shared" si="80"/>
        <v>0</v>
      </c>
      <c r="AO379" s="107">
        <f t="shared" si="81"/>
        <v>0</v>
      </c>
      <c r="AP379" s="108">
        <f t="shared" si="82"/>
        <v>0</v>
      </c>
      <c r="AQ379" s="97">
        <v>55</v>
      </c>
      <c r="AR379" s="109">
        <f t="shared" si="83"/>
        <v>0</v>
      </c>
    </row>
    <row r="380" spans="1:44" hidden="1" x14ac:dyDescent="0.35">
      <c r="A380" s="31" t="s">
        <v>384</v>
      </c>
      <c r="B380" s="97" t="s">
        <v>2644</v>
      </c>
      <c r="C380" s="97" t="s">
        <v>2380</v>
      </c>
      <c r="D380" s="98">
        <f t="shared" si="71"/>
        <v>0</v>
      </c>
      <c r="E380" s="98">
        <f t="shared" si="72"/>
        <v>0</v>
      </c>
      <c r="F380" s="98">
        <f t="shared" si="73"/>
        <v>0</v>
      </c>
      <c r="G380" s="99">
        <f t="shared" si="70"/>
        <v>0</v>
      </c>
      <c r="H380" s="100">
        <v>0</v>
      </c>
      <c r="I380" s="101">
        <v>0</v>
      </c>
      <c r="J380" s="102">
        <f t="shared" si="74"/>
        <v>0</v>
      </c>
      <c r="K380" s="100">
        <v>0</v>
      </c>
      <c r="L380" s="111">
        <v>0</v>
      </c>
      <c r="M380" s="101">
        <f t="shared" si="75"/>
        <v>0</v>
      </c>
      <c r="N380" s="100">
        <v>0</v>
      </c>
      <c r="O380" s="100">
        <v>0</v>
      </c>
      <c r="P380" s="103">
        <f t="shared" si="76"/>
        <v>0</v>
      </c>
      <c r="Q380" s="104">
        <v>0</v>
      </c>
      <c r="R380" s="104">
        <v>0</v>
      </c>
      <c r="S380" s="104">
        <v>0</v>
      </c>
      <c r="T380" s="104">
        <v>0</v>
      </c>
      <c r="U380" s="104">
        <v>0</v>
      </c>
      <c r="V380" s="104">
        <v>0</v>
      </c>
      <c r="W380" s="106">
        <f t="shared" si="77"/>
        <v>0</v>
      </c>
      <c r="X380" s="105">
        <v>0</v>
      </c>
      <c r="Y380" s="105">
        <v>0</v>
      </c>
      <c r="Z380" s="105">
        <f t="shared" si="78"/>
        <v>0</v>
      </c>
      <c r="AA380" s="104">
        <v>0</v>
      </c>
      <c r="AB380" s="105">
        <v>0</v>
      </c>
      <c r="AC380" s="105">
        <v>0</v>
      </c>
      <c r="AD380" s="105">
        <v>0</v>
      </c>
      <c r="AE380" s="105">
        <v>0</v>
      </c>
      <c r="AF380" s="105">
        <v>0</v>
      </c>
      <c r="AG380" s="106">
        <f t="shared" si="79"/>
        <v>0</v>
      </c>
      <c r="AH380" s="104"/>
      <c r="AI380" s="105"/>
      <c r="AJ380" s="105"/>
      <c r="AK380" s="105"/>
      <c r="AL380" s="105"/>
      <c r="AM380" s="105"/>
      <c r="AN380" s="106">
        <f t="shared" si="80"/>
        <v>0</v>
      </c>
      <c r="AO380" s="107">
        <f t="shared" si="81"/>
        <v>0</v>
      </c>
      <c r="AP380" s="108">
        <f t="shared" si="82"/>
        <v>0</v>
      </c>
      <c r="AQ380" s="97">
        <v>164</v>
      </c>
      <c r="AR380" s="109">
        <f t="shared" si="83"/>
        <v>0</v>
      </c>
    </row>
    <row r="381" spans="1:44" hidden="1" x14ac:dyDescent="0.35">
      <c r="A381" s="31" t="s">
        <v>385</v>
      </c>
      <c r="B381" s="97" t="s">
        <v>2645</v>
      </c>
      <c r="C381" s="97" t="s">
        <v>2380</v>
      </c>
      <c r="D381" s="98">
        <f t="shared" si="71"/>
        <v>135</v>
      </c>
      <c r="E381" s="98">
        <f t="shared" si="72"/>
        <v>0</v>
      </c>
      <c r="F381" s="98">
        <f t="shared" si="73"/>
        <v>135</v>
      </c>
      <c r="G381" s="99">
        <f t="shared" si="70"/>
        <v>135</v>
      </c>
      <c r="H381" s="100">
        <v>135</v>
      </c>
      <c r="I381" s="101">
        <v>0</v>
      </c>
      <c r="J381" s="102">
        <f t="shared" si="74"/>
        <v>0</v>
      </c>
      <c r="K381" s="100">
        <v>0</v>
      </c>
      <c r="L381" s="111">
        <v>0</v>
      </c>
      <c r="M381" s="101">
        <f t="shared" si="75"/>
        <v>0</v>
      </c>
      <c r="N381" s="100">
        <v>0</v>
      </c>
      <c r="O381" s="100">
        <v>0</v>
      </c>
      <c r="P381" s="103">
        <f t="shared" si="76"/>
        <v>0</v>
      </c>
      <c r="Q381" s="104">
        <v>0</v>
      </c>
      <c r="R381" s="104">
        <v>0</v>
      </c>
      <c r="S381" s="104">
        <v>0</v>
      </c>
      <c r="T381" s="104">
        <v>0</v>
      </c>
      <c r="U381" s="104">
        <v>0</v>
      </c>
      <c r="V381" s="104">
        <v>0</v>
      </c>
      <c r="W381" s="106">
        <f t="shared" si="77"/>
        <v>0</v>
      </c>
      <c r="X381" s="105">
        <v>0</v>
      </c>
      <c r="Y381" s="105">
        <v>0</v>
      </c>
      <c r="Z381" s="105">
        <f t="shared" si="78"/>
        <v>0</v>
      </c>
      <c r="AA381" s="104">
        <v>0</v>
      </c>
      <c r="AB381" s="105">
        <v>0</v>
      </c>
      <c r="AC381" s="105">
        <v>0</v>
      </c>
      <c r="AD381" s="105">
        <v>0</v>
      </c>
      <c r="AE381" s="105">
        <v>0</v>
      </c>
      <c r="AF381" s="105">
        <v>0</v>
      </c>
      <c r="AG381" s="106">
        <f t="shared" si="79"/>
        <v>0</v>
      </c>
      <c r="AH381" s="104"/>
      <c r="AI381" s="105"/>
      <c r="AJ381" s="105"/>
      <c r="AK381" s="105"/>
      <c r="AL381" s="105"/>
      <c r="AM381" s="105"/>
      <c r="AN381" s="106">
        <f t="shared" si="80"/>
        <v>0</v>
      </c>
      <c r="AO381" s="107">
        <f t="shared" si="81"/>
        <v>135</v>
      </c>
      <c r="AP381" s="108">
        <f t="shared" si="82"/>
        <v>0</v>
      </c>
      <c r="AQ381" s="97">
        <v>397</v>
      </c>
      <c r="AR381" s="109">
        <f t="shared" si="83"/>
        <v>0.34005037783375314</v>
      </c>
    </row>
    <row r="382" spans="1:44" hidden="1" x14ac:dyDescent="0.35">
      <c r="A382" s="31" t="s">
        <v>386</v>
      </c>
      <c r="B382" s="97" t="s">
        <v>2646</v>
      </c>
      <c r="C382" s="97" t="s">
        <v>2380</v>
      </c>
      <c r="D382" s="98">
        <f t="shared" si="71"/>
        <v>0</v>
      </c>
      <c r="E382" s="98">
        <f t="shared" si="72"/>
        <v>0</v>
      </c>
      <c r="F382" s="98">
        <f t="shared" si="73"/>
        <v>0</v>
      </c>
      <c r="G382" s="99">
        <f t="shared" si="70"/>
        <v>0</v>
      </c>
      <c r="H382" s="100">
        <v>0</v>
      </c>
      <c r="I382" s="101">
        <v>0</v>
      </c>
      <c r="J382" s="102">
        <f t="shared" si="74"/>
        <v>0</v>
      </c>
      <c r="K382" s="100">
        <v>0</v>
      </c>
      <c r="L382" s="111">
        <v>0</v>
      </c>
      <c r="M382" s="101">
        <f t="shared" si="75"/>
        <v>0</v>
      </c>
      <c r="N382" s="100">
        <v>0</v>
      </c>
      <c r="O382" s="100">
        <v>0</v>
      </c>
      <c r="P382" s="103">
        <f t="shared" si="76"/>
        <v>0</v>
      </c>
      <c r="Q382" s="104">
        <v>0</v>
      </c>
      <c r="R382" s="104">
        <v>0</v>
      </c>
      <c r="S382" s="104">
        <v>0</v>
      </c>
      <c r="T382" s="104">
        <v>0</v>
      </c>
      <c r="U382" s="104">
        <v>0</v>
      </c>
      <c r="V382" s="104">
        <v>0</v>
      </c>
      <c r="W382" s="106">
        <f t="shared" si="77"/>
        <v>0</v>
      </c>
      <c r="X382" s="105">
        <v>0</v>
      </c>
      <c r="Y382" s="105">
        <v>0</v>
      </c>
      <c r="Z382" s="105">
        <f t="shared" si="78"/>
        <v>0</v>
      </c>
      <c r="AA382" s="104">
        <v>0</v>
      </c>
      <c r="AB382" s="105">
        <v>0</v>
      </c>
      <c r="AC382" s="105">
        <v>0</v>
      </c>
      <c r="AD382" s="105">
        <v>0</v>
      </c>
      <c r="AE382" s="105">
        <v>0</v>
      </c>
      <c r="AF382" s="105">
        <v>0</v>
      </c>
      <c r="AG382" s="106">
        <f t="shared" si="79"/>
        <v>0</v>
      </c>
      <c r="AH382" s="104"/>
      <c r="AI382" s="105"/>
      <c r="AJ382" s="105"/>
      <c r="AK382" s="105"/>
      <c r="AL382" s="105"/>
      <c r="AM382" s="105"/>
      <c r="AN382" s="106">
        <f t="shared" si="80"/>
        <v>0</v>
      </c>
      <c r="AO382" s="107">
        <f t="shared" si="81"/>
        <v>0</v>
      </c>
      <c r="AP382" s="108">
        <f t="shared" si="82"/>
        <v>0</v>
      </c>
      <c r="AQ382" s="97">
        <v>188</v>
      </c>
      <c r="AR382" s="109">
        <f t="shared" si="83"/>
        <v>0</v>
      </c>
    </row>
    <row r="383" spans="1:44" hidden="1" x14ac:dyDescent="0.35">
      <c r="A383" s="31" t="s">
        <v>387</v>
      </c>
      <c r="B383" s="97" t="s">
        <v>2647</v>
      </c>
      <c r="C383" s="97" t="s">
        <v>2380</v>
      </c>
      <c r="D383" s="98">
        <f t="shared" si="71"/>
        <v>0</v>
      </c>
      <c r="E383" s="98">
        <f t="shared" si="72"/>
        <v>0</v>
      </c>
      <c r="F383" s="98">
        <f t="shared" si="73"/>
        <v>0</v>
      </c>
      <c r="G383" s="99">
        <f t="shared" si="70"/>
        <v>0</v>
      </c>
      <c r="H383" s="100">
        <v>0</v>
      </c>
      <c r="I383" s="101">
        <v>0</v>
      </c>
      <c r="J383" s="102">
        <f t="shared" si="74"/>
        <v>0</v>
      </c>
      <c r="K383" s="100">
        <v>0</v>
      </c>
      <c r="L383" s="111">
        <v>0</v>
      </c>
      <c r="M383" s="101">
        <f t="shared" si="75"/>
        <v>0</v>
      </c>
      <c r="N383" s="100">
        <v>0</v>
      </c>
      <c r="O383" s="100">
        <v>0</v>
      </c>
      <c r="P383" s="103">
        <f t="shared" si="76"/>
        <v>0</v>
      </c>
      <c r="Q383" s="104">
        <v>0</v>
      </c>
      <c r="R383" s="104">
        <v>0</v>
      </c>
      <c r="S383" s="104">
        <v>0</v>
      </c>
      <c r="T383" s="104">
        <v>0</v>
      </c>
      <c r="U383" s="104">
        <v>0</v>
      </c>
      <c r="V383" s="104">
        <v>0</v>
      </c>
      <c r="W383" s="106">
        <f t="shared" si="77"/>
        <v>0</v>
      </c>
      <c r="X383" s="105">
        <v>0</v>
      </c>
      <c r="Y383" s="105">
        <v>0</v>
      </c>
      <c r="Z383" s="105">
        <f t="shared" si="78"/>
        <v>0</v>
      </c>
      <c r="AA383" s="104">
        <v>0</v>
      </c>
      <c r="AB383" s="105">
        <v>0</v>
      </c>
      <c r="AC383" s="105">
        <v>0</v>
      </c>
      <c r="AD383" s="105">
        <v>0</v>
      </c>
      <c r="AE383" s="105">
        <v>0</v>
      </c>
      <c r="AF383" s="105">
        <v>0</v>
      </c>
      <c r="AG383" s="106">
        <f t="shared" si="79"/>
        <v>0</v>
      </c>
      <c r="AH383" s="104"/>
      <c r="AI383" s="105"/>
      <c r="AJ383" s="105"/>
      <c r="AK383" s="105"/>
      <c r="AL383" s="105"/>
      <c r="AM383" s="105"/>
      <c r="AN383" s="106">
        <f t="shared" si="80"/>
        <v>0</v>
      </c>
      <c r="AO383" s="107">
        <f t="shared" si="81"/>
        <v>0</v>
      </c>
      <c r="AP383" s="108">
        <f t="shared" si="82"/>
        <v>0</v>
      </c>
      <c r="AQ383" s="97">
        <v>51</v>
      </c>
      <c r="AR383" s="109">
        <f t="shared" si="83"/>
        <v>0</v>
      </c>
    </row>
    <row r="384" spans="1:44" hidden="1" x14ac:dyDescent="0.35">
      <c r="A384" s="31" t="s">
        <v>388</v>
      </c>
      <c r="B384" s="97" t="s">
        <v>2648</v>
      </c>
      <c r="C384" s="97" t="s">
        <v>2380</v>
      </c>
      <c r="D384" s="98">
        <f t="shared" si="71"/>
        <v>257</v>
      </c>
      <c r="E384" s="98">
        <f t="shared" si="72"/>
        <v>25</v>
      </c>
      <c r="F384" s="98">
        <f t="shared" si="73"/>
        <v>232</v>
      </c>
      <c r="G384" s="99">
        <f t="shared" si="70"/>
        <v>257</v>
      </c>
      <c r="H384" s="100">
        <v>232</v>
      </c>
      <c r="I384" s="101">
        <v>25</v>
      </c>
      <c r="J384" s="102">
        <f t="shared" si="74"/>
        <v>0</v>
      </c>
      <c r="K384" s="100">
        <v>0</v>
      </c>
      <c r="L384" s="111">
        <v>0</v>
      </c>
      <c r="M384" s="101">
        <f t="shared" si="75"/>
        <v>0</v>
      </c>
      <c r="N384" s="100">
        <v>0</v>
      </c>
      <c r="O384" s="100">
        <v>0</v>
      </c>
      <c r="P384" s="103">
        <f t="shared" si="76"/>
        <v>0</v>
      </c>
      <c r="Q384" s="104">
        <v>0</v>
      </c>
      <c r="R384" s="104">
        <v>0</v>
      </c>
      <c r="S384" s="104">
        <v>0</v>
      </c>
      <c r="T384" s="104">
        <v>0</v>
      </c>
      <c r="U384" s="104">
        <v>0</v>
      </c>
      <c r="V384" s="104">
        <v>0</v>
      </c>
      <c r="W384" s="106">
        <f t="shared" si="77"/>
        <v>0</v>
      </c>
      <c r="X384" s="105">
        <v>0</v>
      </c>
      <c r="Y384" s="105">
        <v>0</v>
      </c>
      <c r="Z384" s="105">
        <f t="shared" si="78"/>
        <v>0</v>
      </c>
      <c r="AA384" s="104">
        <v>0</v>
      </c>
      <c r="AB384" s="105">
        <v>0</v>
      </c>
      <c r="AC384" s="105">
        <v>0</v>
      </c>
      <c r="AD384" s="105">
        <v>0</v>
      </c>
      <c r="AE384" s="105">
        <v>0</v>
      </c>
      <c r="AF384" s="105">
        <v>0</v>
      </c>
      <c r="AG384" s="106">
        <f t="shared" si="79"/>
        <v>0</v>
      </c>
      <c r="AH384" s="104"/>
      <c r="AI384" s="105"/>
      <c r="AJ384" s="105"/>
      <c r="AK384" s="105"/>
      <c r="AL384" s="105"/>
      <c r="AM384" s="105"/>
      <c r="AN384" s="106">
        <f t="shared" si="80"/>
        <v>0</v>
      </c>
      <c r="AO384" s="107">
        <f t="shared" si="81"/>
        <v>232</v>
      </c>
      <c r="AP384" s="108">
        <f t="shared" si="82"/>
        <v>25</v>
      </c>
      <c r="AQ384" s="97">
        <v>490</v>
      </c>
      <c r="AR384" s="109">
        <f t="shared" si="83"/>
        <v>0.52448979591836731</v>
      </c>
    </row>
    <row r="385" spans="1:44" hidden="1" x14ac:dyDescent="0.35">
      <c r="A385" s="31" t="s">
        <v>389</v>
      </c>
      <c r="B385" s="97" t="s">
        <v>2649</v>
      </c>
      <c r="C385" s="97" t="s">
        <v>2380</v>
      </c>
      <c r="D385" s="98">
        <f t="shared" si="71"/>
        <v>104</v>
      </c>
      <c r="E385" s="98">
        <f t="shared" si="72"/>
        <v>104</v>
      </c>
      <c r="F385" s="98">
        <f t="shared" si="73"/>
        <v>0</v>
      </c>
      <c r="G385" s="99">
        <f t="shared" si="70"/>
        <v>104</v>
      </c>
      <c r="H385" s="100">
        <v>0</v>
      </c>
      <c r="I385" s="101">
        <v>104</v>
      </c>
      <c r="J385" s="102">
        <f t="shared" si="74"/>
        <v>0</v>
      </c>
      <c r="K385" s="100">
        <v>0</v>
      </c>
      <c r="L385" s="111">
        <v>0</v>
      </c>
      <c r="M385" s="101">
        <f t="shared" si="75"/>
        <v>0</v>
      </c>
      <c r="N385" s="100">
        <v>0</v>
      </c>
      <c r="O385" s="100">
        <v>0</v>
      </c>
      <c r="P385" s="103">
        <f t="shared" si="76"/>
        <v>0</v>
      </c>
      <c r="Q385" s="104">
        <v>0</v>
      </c>
      <c r="R385" s="104">
        <v>0</v>
      </c>
      <c r="S385" s="104">
        <v>0</v>
      </c>
      <c r="T385" s="104">
        <v>0</v>
      </c>
      <c r="U385" s="104">
        <v>0</v>
      </c>
      <c r="V385" s="104">
        <v>0</v>
      </c>
      <c r="W385" s="106">
        <f t="shared" si="77"/>
        <v>0</v>
      </c>
      <c r="X385" s="105">
        <v>0</v>
      </c>
      <c r="Y385" s="105">
        <v>0</v>
      </c>
      <c r="Z385" s="105">
        <f t="shared" si="78"/>
        <v>0</v>
      </c>
      <c r="AA385" s="104">
        <v>0</v>
      </c>
      <c r="AB385" s="105">
        <v>0</v>
      </c>
      <c r="AC385" s="105">
        <v>0</v>
      </c>
      <c r="AD385" s="105">
        <v>0</v>
      </c>
      <c r="AE385" s="105">
        <v>0</v>
      </c>
      <c r="AF385" s="105">
        <v>0</v>
      </c>
      <c r="AG385" s="106">
        <f t="shared" si="79"/>
        <v>0</v>
      </c>
      <c r="AH385" s="104"/>
      <c r="AI385" s="105"/>
      <c r="AJ385" s="105"/>
      <c r="AK385" s="105"/>
      <c r="AL385" s="105"/>
      <c r="AM385" s="105"/>
      <c r="AN385" s="106">
        <f t="shared" si="80"/>
        <v>0</v>
      </c>
      <c r="AO385" s="107">
        <f t="shared" si="81"/>
        <v>0</v>
      </c>
      <c r="AP385" s="108">
        <f t="shared" si="82"/>
        <v>104</v>
      </c>
      <c r="AQ385" s="97">
        <v>191</v>
      </c>
      <c r="AR385" s="109">
        <f t="shared" si="83"/>
        <v>0.54450261780104714</v>
      </c>
    </row>
    <row r="386" spans="1:44" hidden="1" x14ac:dyDescent="0.35">
      <c r="A386" s="31" t="s">
        <v>390</v>
      </c>
      <c r="B386" s="97" t="s">
        <v>2650</v>
      </c>
      <c r="C386" s="97" t="s">
        <v>2380</v>
      </c>
      <c r="D386" s="98">
        <f t="shared" si="71"/>
        <v>0</v>
      </c>
      <c r="E386" s="98">
        <f t="shared" si="72"/>
        <v>0</v>
      </c>
      <c r="F386" s="98">
        <f t="shared" si="73"/>
        <v>0</v>
      </c>
      <c r="G386" s="99">
        <f t="shared" si="70"/>
        <v>0</v>
      </c>
      <c r="H386" s="100">
        <v>0</v>
      </c>
      <c r="I386" s="101">
        <v>0</v>
      </c>
      <c r="J386" s="102">
        <f t="shared" si="74"/>
        <v>0</v>
      </c>
      <c r="K386" s="100">
        <v>0</v>
      </c>
      <c r="L386" s="111">
        <v>0</v>
      </c>
      <c r="M386" s="101">
        <f t="shared" si="75"/>
        <v>0</v>
      </c>
      <c r="N386" s="100">
        <v>0</v>
      </c>
      <c r="O386" s="100">
        <v>0</v>
      </c>
      <c r="P386" s="103">
        <f t="shared" si="76"/>
        <v>0</v>
      </c>
      <c r="Q386" s="104">
        <v>0</v>
      </c>
      <c r="R386" s="104">
        <v>0</v>
      </c>
      <c r="S386" s="104">
        <v>0</v>
      </c>
      <c r="T386" s="104">
        <v>0</v>
      </c>
      <c r="U386" s="104">
        <v>0</v>
      </c>
      <c r="V386" s="104">
        <v>0</v>
      </c>
      <c r="W386" s="106">
        <f t="shared" si="77"/>
        <v>0</v>
      </c>
      <c r="X386" s="105">
        <v>0</v>
      </c>
      <c r="Y386" s="105">
        <v>0</v>
      </c>
      <c r="Z386" s="105">
        <f t="shared" si="78"/>
        <v>0</v>
      </c>
      <c r="AA386" s="104">
        <v>0</v>
      </c>
      <c r="AB386" s="105">
        <v>0</v>
      </c>
      <c r="AC386" s="105">
        <v>0</v>
      </c>
      <c r="AD386" s="105">
        <v>0</v>
      </c>
      <c r="AE386" s="105">
        <v>0</v>
      </c>
      <c r="AF386" s="105">
        <v>0</v>
      </c>
      <c r="AG386" s="106">
        <f t="shared" si="79"/>
        <v>0</v>
      </c>
      <c r="AH386" s="104"/>
      <c r="AI386" s="105"/>
      <c r="AJ386" s="105"/>
      <c r="AK386" s="105"/>
      <c r="AL386" s="105"/>
      <c r="AM386" s="105"/>
      <c r="AN386" s="106">
        <f t="shared" si="80"/>
        <v>0</v>
      </c>
      <c r="AO386" s="107">
        <f t="shared" si="81"/>
        <v>0</v>
      </c>
      <c r="AP386" s="108">
        <f t="shared" si="82"/>
        <v>0</v>
      </c>
      <c r="AQ386" s="97">
        <v>1621</v>
      </c>
      <c r="AR386" s="109">
        <f t="shared" si="83"/>
        <v>0</v>
      </c>
    </row>
    <row r="387" spans="1:44" hidden="1" x14ac:dyDescent="0.35">
      <c r="A387" s="31" t="s">
        <v>391</v>
      </c>
      <c r="B387" s="97" t="s">
        <v>2651</v>
      </c>
      <c r="C387" s="97" t="s">
        <v>2380</v>
      </c>
      <c r="D387" s="98">
        <f t="shared" si="71"/>
        <v>457</v>
      </c>
      <c r="E387" s="98">
        <f t="shared" si="72"/>
        <v>0</v>
      </c>
      <c r="F387" s="98">
        <f t="shared" si="73"/>
        <v>457</v>
      </c>
      <c r="G387" s="99">
        <f t="shared" si="70"/>
        <v>457</v>
      </c>
      <c r="H387" s="100">
        <v>457</v>
      </c>
      <c r="I387" s="101">
        <v>0</v>
      </c>
      <c r="J387" s="102">
        <f t="shared" si="74"/>
        <v>0</v>
      </c>
      <c r="K387" s="100">
        <v>0</v>
      </c>
      <c r="L387" s="111">
        <v>0</v>
      </c>
      <c r="M387" s="101">
        <f t="shared" si="75"/>
        <v>0</v>
      </c>
      <c r="N387" s="100">
        <v>0</v>
      </c>
      <c r="O387" s="100">
        <v>0</v>
      </c>
      <c r="P387" s="103">
        <f t="shared" si="76"/>
        <v>0</v>
      </c>
      <c r="Q387" s="104">
        <v>0</v>
      </c>
      <c r="R387" s="104">
        <v>0</v>
      </c>
      <c r="S387" s="104">
        <v>0</v>
      </c>
      <c r="T387" s="104">
        <v>0</v>
      </c>
      <c r="U387" s="104">
        <v>0</v>
      </c>
      <c r="V387" s="104">
        <v>0</v>
      </c>
      <c r="W387" s="106">
        <f t="shared" si="77"/>
        <v>0</v>
      </c>
      <c r="X387" s="105">
        <v>0</v>
      </c>
      <c r="Y387" s="105">
        <v>0</v>
      </c>
      <c r="Z387" s="105">
        <f t="shared" si="78"/>
        <v>0</v>
      </c>
      <c r="AA387" s="104">
        <v>0</v>
      </c>
      <c r="AB387" s="105">
        <v>0</v>
      </c>
      <c r="AC387" s="105">
        <v>0</v>
      </c>
      <c r="AD387" s="105">
        <v>0</v>
      </c>
      <c r="AE387" s="105">
        <v>0</v>
      </c>
      <c r="AF387" s="105">
        <v>0</v>
      </c>
      <c r="AG387" s="106">
        <f t="shared" si="79"/>
        <v>0</v>
      </c>
      <c r="AH387" s="104"/>
      <c r="AI387" s="105"/>
      <c r="AJ387" s="105"/>
      <c r="AK387" s="105"/>
      <c r="AL387" s="105"/>
      <c r="AM387" s="105"/>
      <c r="AN387" s="106">
        <f t="shared" si="80"/>
        <v>0</v>
      </c>
      <c r="AO387" s="107">
        <f t="shared" si="81"/>
        <v>457</v>
      </c>
      <c r="AP387" s="108">
        <f t="shared" si="82"/>
        <v>0</v>
      </c>
      <c r="AQ387" s="97">
        <v>863</v>
      </c>
      <c r="AR387" s="109">
        <f t="shared" si="83"/>
        <v>0.52954808806488995</v>
      </c>
    </row>
    <row r="388" spans="1:44" hidden="1" x14ac:dyDescent="0.35">
      <c r="A388" s="31" t="s">
        <v>392</v>
      </c>
      <c r="B388" s="97" t="s">
        <v>2652</v>
      </c>
      <c r="C388" s="97" t="s">
        <v>2380</v>
      </c>
      <c r="D388" s="98">
        <f t="shared" si="71"/>
        <v>147</v>
      </c>
      <c r="E388" s="98">
        <f t="shared" si="72"/>
        <v>112</v>
      </c>
      <c r="F388" s="98">
        <f t="shared" si="73"/>
        <v>35</v>
      </c>
      <c r="G388" s="99">
        <f t="shared" ref="G388:G451" si="84">H388+I388</f>
        <v>90</v>
      </c>
      <c r="H388" s="100">
        <v>35</v>
      </c>
      <c r="I388" s="101">
        <v>55</v>
      </c>
      <c r="J388" s="102">
        <f t="shared" si="74"/>
        <v>55</v>
      </c>
      <c r="K388" s="100">
        <v>57</v>
      </c>
      <c r="L388" s="111">
        <v>55</v>
      </c>
      <c r="M388" s="101">
        <f t="shared" si="75"/>
        <v>112</v>
      </c>
      <c r="N388" s="100">
        <v>0</v>
      </c>
      <c r="O388" s="100">
        <v>0</v>
      </c>
      <c r="P388" s="103">
        <f t="shared" si="76"/>
        <v>0</v>
      </c>
      <c r="Q388" s="104">
        <v>0</v>
      </c>
      <c r="R388" s="104">
        <v>0</v>
      </c>
      <c r="S388" s="104">
        <v>0</v>
      </c>
      <c r="T388" s="104">
        <v>0</v>
      </c>
      <c r="U388" s="104">
        <v>0</v>
      </c>
      <c r="V388" s="104">
        <v>0</v>
      </c>
      <c r="W388" s="106">
        <f t="shared" si="77"/>
        <v>0</v>
      </c>
      <c r="X388" s="105">
        <v>0</v>
      </c>
      <c r="Y388" s="105">
        <v>0</v>
      </c>
      <c r="Z388" s="105">
        <f t="shared" si="78"/>
        <v>0</v>
      </c>
      <c r="AA388" s="104">
        <v>0</v>
      </c>
      <c r="AB388" s="105">
        <v>0</v>
      </c>
      <c r="AC388" s="105">
        <v>0</v>
      </c>
      <c r="AD388" s="105">
        <v>0</v>
      </c>
      <c r="AE388" s="105">
        <v>0</v>
      </c>
      <c r="AF388" s="105">
        <v>0</v>
      </c>
      <c r="AG388" s="106">
        <f t="shared" si="79"/>
        <v>0</v>
      </c>
      <c r="AH388" s="104"/>
      <c r="AI388" s="105"/>
      <c r="AJ388" s="105"/>
      <c r="AK388" s="105"/>
      <c r="AL388" s="105"/>
      <c r="AM388" s="105"/>
      <c r="AN388" s="106">
        <f t="shared" si="80"/>
        <v>0</v>
      </c>
      <c r="AO388" s="107">
        <f t="shared" si="81"/>
        <v>35</v>
      </c>
      <c r="AP388" s="108">
        <f t="shared" si="82"/>
        <v>112</v>
      </c>
      <c r="AQ388" s="97">
        <v>236</v>
      </c>
      <c r="AR388" s="109">
        <f t="shared" si="83"/>
        <v>0.6228813559322034</v>
      </c>
    </row>
    <row r="389" spans="1:44" hidden="1" x14ac:dyDescent="0.35">
      <c r="A389" s="31" t="s">
        <v>393</v>
      </c>
      <c r="B389" s="97" t="s">
        <v>2653</v>
      </c>
      <c r="C389" s="97" t="s">
        <v>2380</v>
      </c>
      <c r="D389" s="98">
        <f t="shared" ref="D389:D452" si="85">E389+F389</f>
        <v>652</v>
      </c>
      <c r="E389" s="98">
        <f t="shared" ref="E389:E452" si="86">I389+K389+N389+Q389+T389+X389+AA389+AD389+AH389+AK389</f>
        <v>540</v>
      </c>
      <c r="F389" s="98">
        <f t="shared" ref="F389:F452" si="87">H389+S389+V389+Y389+AC389+AF389+AJ389+AM389</f>
        <v>112</v>
      </c>
      <c r="G389" s="99">
        <f t="shared" si="84"/>
        <v>606</v>
      </c>
      <c r="H389" s="100">
        <v>112</v>
      </c>
      <c r="I389" s="101">
        <v>494</v>
      </c>
      <c r="J389" s="102">
        <f t="shared" ref="J389:J452" si="88">L389+O389+R389+U389+AB389+AE389+AI389+AL389</f>
        <v>495</v>
      </c>
      <c r="K389" s="100">
        <v>46</v>
      </c>
      <c r="L389" s="111">
        <v>495</v>
      </c>
      <c r="M389" s="101">
        <f t="shared" ref="M389:M452" si="89">K389+L389</f>
        <v>541</v>
      </c>
      <c r="N389" s="100">
        <v>0</v>
      </c>
      <c r="O389" s="100">
        <v>0</v>
      </c>
      <c r="P389" s="103">
        <f t="shared" ref="P389:P452" si="90">SUM(N389+O389)</f>
        <v>0</v>
      </c>
      <c r="Q389" s="104">
        <v>0</v>
      </c>
      <c r="R389" s="104">
        <v>0</v>
      </c>
      <c r="S389" s="104">
        <v>0</v>
      </c>
      <c r="T389" s="104">
        <v>0</v>
      </c>
      <c r="U389" s="104">
        <v>0</v>
      </c>
      <c r="V389" s="104">
        <v>0</v>
      </c>
      <c r="W389" s="106">
        <f t="shared" ref="W389:W452" si="91">SUM(Q389:V389)</f>
        <v>0</v>
      </c>
      <c r="X389" s="105">
        <v>0</v>
      </c>
      <c r="Y389" s="105">
        <v>0</v>
      </c>
      <c r="Z389" s="105">
        <f t="shared" ref="Z389:Z452" si="92">SUM(X389:Y389)</f>
        <v>0</v>
      </c>
      <c r="AA389" s="104">
        <v>0</v>
      </c>
      <c r="AB389" s="105">
        <v>0</v>
      </c>
      <c r="AC389" s="105">
        <v>0</v>
      </c>
      <c r="AD389" s="105">
        <v>0</v>
      </c>
      <c r="AE389" s="105">
        <v>0</v>
      </c>
      <c r="AF389" s="105">
        <v>0</v>
      </c>
      <c r="AG389" s="106">
        <f t="shared" ref="AG389:AG452" si="93">SUM(AA389:AF389)</f>
        <v>0</v>
      </c>
      <c r="AH389" s="104"/>
      <c r="AI389" s="105"/>
      <c r="AJ389" s="105"/>
      <c r="AK389" s="105"/>
      <c r="AL389" s="105"/>
      <c r="AM389" s="105"/>
      <c r="AN389" s="106">
        <f t="shared" ref="AN389:AN452" si="94">SUM(AH389:AM389)</f>
        <v>0</v>
      </c>
      <c r="AO389" s="107">
        <f t="shared" ref="AO389:AO452" si="95">H389+V389+AF389+AM389</f>
        <v>112</v>
      </c>
      <c r="AP389" s="108">
        <f t="shared" ref="AP389:AP452" si="96">I389+K389+N389+T389+AD389+AK389</f>
        <v>540</v>
      </c>
      <c r="AQ389" s="97">
        <v>690</v>
      </c>
      <c r="AR389" s="109">
        <f t="shared" ref="AR389:AR452" si="97">IFERROR(MIN(100%,((AP389+AO389)/AQ389)),0)</f>
        <v>0.94492753623188408</v>
      </c>
    </row>
    <row r="390" spans="1:44" hidden="1" x14ac:dyDescent="0.35">
      <c r="A390" s="31" t="s">
        <v>394</v>
      </c>
      <c r="B390" s="97" t="s">
        <v>2654</v>
      </c>
      <c r="C390" s="97" t="s">
        <v>2380</v>
      </c>
      <c r="D390" s="98">
        <f t="shared" si="85"/>
        <v>42</v>
      </c>
      <c r="E390" s="98">
        <f t="shared" si="86"/>
        <v>7</v>
      </c>
      <c r="F390" s="98">
        <f t="shared" si="87"/>
        <v>35</v>
      </c>
      <c r="G390" s="99">
        <f t="shared" si="84"/>
        <v>42</v>
      </c>
      <c r="H390" s="100">
        <v>35</v>
      </c>
      <c r="I390" s="101">
        <v>7</v>
      </c>
      <c r="J390" s="102">
        <f t="shared" si="88"/>
        <v>0</v>
      </c>
      <c r="K390" s="100">
        <v>0</v>
      </c>
      <c r="L390" s="111">
        <v>0</v>
      </c>
      <c r="M390" s="101">
        <f t="shared" si="89"/>
        <v>0</v>
      </c>
      <c r="N390" s="100">
        <v>0</v>
      </c>
      <c r="O390" s="100">
        <v>0</v>
      </c>
      <c r="P390" s="103">
        <f t="shared" si="90"/>
        <v>0</v>
      </c>
      <c r="Q390" s="104">
        <v>0</v>
      </c>
      <c r="R390" s="104">
        <v>0</v>
      </c>
      <c r="S390" s="104">
        <v>0</v>
      </c>
      <c r="T390" s="104">
        <v>0</v>
      </c>
      <c r="U390" s="104">
        <v>0</v>
      </c>
      <c r="V390" s="104">
        <v>0</v>
      </c>
      <c r="W390" s="106">
        <f t="shared" si="91"/>
        <v>0</v>
      </c>
      <c r="X390" s="105">
        <v>0</v>
      </c>
      <c r="Y390" s="105">
        <v>0</v>
      </c>
      <c r="Z390" s="105">
        <f t="shared" si="92"/>
        <v>0</v>
      </c>
      <c r="AA390" s="104">
        <v>0</v>
      </c>
      <c r="AB390" s="105">
        <v>0</v>
      </c>
      <c r="AC390" s="105">
        <v>0</v>
      </c>
      <c r="AD390" s="105">
        <v>0</v>
      </c>
      <c r="AE390" s="105">
        <v>0</v>
      </c>
      <c r="AF390" s="105">
        <v>0</v>
      </c>
      <c r="AG390" s="106">
        <f t="shared" si="93"/>
        <v>0</v>
      </c>
      <c r="AH390" s="104"/>
      <c r="AI390" s="105"/>
      <c r="AJ390" s="105"/>
      <c r="AK390" s="105"/>
      <c r="AL390" s="105"/>
      <c r="AM390" s="105"/>
      <c r="AN390" s="106">
        <f t="shared" si="94"/>
        <v>0</v>
      </c>
      <c r="AO390" s="107">
        <f t="shared" si="95"/>
        <v>35</v>
      </c>
      <c r="AP390" s="108">
        <f t="shared" si="96"/>
        <v>7</v>
      </c>
      <c r="AQ390" s="97">
        <v>132</v>
      </c>
      <c r="AR390" s="109">
        <f t="shared" si="97"/>
        <v>0.31818181818181818</v>
      </c>
    </row>
    <row r="391" spans="1:44" hidden="1" x14ac:dyDescent="0.35">
      <c r="A391" s="31" t="s">
        <v>395</v>
      </c>
      <c r="B391" s="97" t="s">
        <v>2655</v>
      </c>
      <c r="C391" s="97" t="s">
        <v>2380</v>
      </c>
      <c r="D391" s="98">
        <f t="shared" si="85"/>
        <v>0</v>
      </c>
      <c r="E391" s="98">
        <f t="shared" si="86"/>
        <v>0</v>
      </c>
      <c r="F391" s="98">
        <f t="shared" si="87"/>
        <v>0</v>
      </c>
      <c r="G391" s="99">
        <f t="shared" si="84"/>
        <v>0</v>
      </c>
      <c r="H391" s="100">
        <v>0</v>
      </c>
      <c r="I391" s="101">
        <v>0</v>
      </c>
      <c r="J391" s="102">
        <f t="shared" si="88"/>
        <v>0</v>
      </c>
      <c r="K391" s="100">
        <v>0</v>
      </c>
      <c r="L391" s="111">
        <v>0</v>
      </c>
      <c r="M391" s="101">
        <f t="shared" si="89"/>
        <v>0</v>
      </c>
      <c r="N391" s="100">
        <v>0</v>
      </c>
      <c r="O391" s="100">
        <v>0</v>
      </c>
      <c r="P391" s="103">
        <f t="shared" si="90"/>
        <v>0</v>
      </c>
      <c r="Q391" s="104">
        <v>0</v>
      </c>
      <c r="R391" s="104">
        <v>0</v>
      </c>
      <c r="S391" s="104">
        <v>0</v>
      </c>
      <c r="T391" s="104">
        <v>0</v>
      </c>
      <c r="U391" s="104">
        <v>0</v>
      </c>
      <c r="V391" s="104">
        <v>0</v>
      </c>
      <c r="W391" s="106">
        <f t="shared" si="91"/>
        <v>0</v>
      </c>
      <c r="X391" s="105">
        <v>0</v>
      </c>
      <c r="Y391" s="105">
        <v>0</v>
      </c>
      <c r="Z391" s="105">
        <f t="shared" si="92"/>
        <v>0</v>
      </c>
      <c r="AA391" s="104">
        <v>0</v>
      </c>
      <c r="AB391" s="105">
        <v>0</v>
      </c>
      <c r="AC391" s="105">
        <v>0</v>
      </c>
      <c r="AD391" s="105">
        <v>0</v>
      </c>
      <c r="AE391" s="105">
        <v>0</v>
      </c>
      <c r="AF391" s="105">
        <v>0</v>
      </c>
      <c r="AG391" s="106">
        <f t="shared" si="93"/>
        <v>0</v>
      </c>
      <c r="AH391" s="104"/>
      <c r="AI391" s="105"/>
      <c r="AJ391" s="105"/>
      <c r="AK391" s="105"/>
      <c r="AL391" s="105"/>
      <c r="AM391" s="105"/>
      <c r="AN391" s="106">
        <f t="shared" si="94"/>
        <v>0</v>
      </c>
      <c r="AO391" s="107">
        <f t="shared" si="95"/>
        <v>0</v>
      </c>
      <c r="AP391" s="108">
        <f t="shared" si="96"/>
        <v>0</v>
      </c>
      <c r="AQ391" s="97">
        <v>27</v>
      </c>
      <c r="AR391" s="109">
        <f t="shared" si="97"/>
        <v>0</v>
      </c>
    </row>
    <row r="392" spans="1:44" hidden="1" x14ac:dyDescent="0.35">
      <c r="A392" s="31" t="s">
        <v>396</v>
      </c>
      <c r="B392" s="97" t="s">
        <v>2656</v>
      </c>
      <c r="C392" s="97" t="s">
        <v>2380</v>
      </c>
      <c r="D392" s="98">
        <f t="shared" si="85"/>
        <v>0</v>
      </c>
      <c r="E392" s="98">
        <f t="shared" si="86"/>
        <v>0</v>
      </c>
      <c r="F392" s="98">
        <f t="shared" si="87"/>
        <v>0</v>
      </c>
      <c r="G392" s="99">
        <f t="shared" si="84"/>
        <v>0</v>
      </c>
      <c r="H392" s="100">
        <v>0</v>
      </c>
      <c r="I392" s="101">
        <v>0</v>
      </c>
      <c r="J392" s="102">
        <f t="shared" si="88"/>
        <v>0</v>
      </c>
      <c r="K392" s="100">
        <v>0</v>
      </c>
      <c r="L392" s="111">
        <v>0</v>
      </c>
      <c r="M392" s="101">
        <f t="shared" si="89"/>
        <v>0</v>
      </c>
      <c r="N392" s="100">
        <v>0</v>
      </c>
      <c r="O392" s="100">
        <v>0</v>
      </c>
      <c r="P392" s="103">
        <f t="shared" si="90"/>
        <v>0</v>
      </c>
      <c r="Q392" s="104">
        <v>0</v>
      </c>
      <c r="R392" s="104">
        <v>0</v>
      </c>
      <c r="S392" s="104">
        <v>0</v>
      </c>
      <c r="T392" s="104">
        <v>0</v>
      </c>
      <c r="U392" s="104">
        <v>0</v>
      </c>
      <c r="V392" s="104">
        <v>0</v>
      </c>
      <c r="W392" s="106">
        <f t="shared" si="91"/>
        <v>0</v>
      </c>
      <c r="X392" s="105">
        <v>0</v>
      </c>
      <c r="Y392" s="105">
        <v>0</v>
      </c>
      <c r="Z392" s="105">
        <f t="shared" si="92"/>
        <v>0</v>
      </c>
      <c r="AA392" s="104">
        <v>0</v>
      </c>
      <c r="AB392" s="105">
        <v>0</v>
      </c>
      <c r="AC392" s="105">
        <v>0</v>
      </c>
      <c r="AD392" s="105">
        <v>0</v>
      </c>
      <c r="AE392" s="105">
        <v>0</v>
      </c>
      <c r="AF392" s="105">
        <v>0</v>
      </c>
      <c r="AG392" s="106">
        <f t="shared" si="93"/>
        <v>0</v>
      </c>
      <c r="AH392" s="104"/>
      <c r="AI392" s="105"/>
      <c r="AJ392" s="105"/>
      <c r="AK392" s="105"/>
      <c r="AL392" s="105"/>
      <c r="AM392" s="105"/>
      <c r="AN392" s="106">
        <f t="shared" si="94"/>
        <v>0</v>
      </c>
      <c r="AO392" s="107">
        <f t="shared" si="95"/>
        <v>0</v>
      </c>
      <c r="AP392" s="108">
        <f t="shared" si="96"/>
        <v>0</v>
      </c>
      <c r="AQ392" s="97">
        <v>213</v>
      </c>
      <c r="AR392" s="109">
        <f t="shared" si="97"/>
        <v>0</v>
      </c>
    </row>
    <row r="393" spans="1:44" hidden="1" x14ac:dyDescent="0.35">
      <c r="A393" s="31" t="s">
        <v>397</v>
      </c>
      <c r="B393" s="97" t="s">
        <v>2657</v>
      </c>
      <c r="C393" s="97" t="s">
        <v>2380</v>
      </c>
      <c r="D393" s="98">
        <f t="shared" si="85"/>
        <v>0</v>
      </c>
      <c r="E393" s="98">
        <f t="shared" si="86"/>
        <v>0</v>
      </c>
      <c r="F393" s="98">
        <f t="shared" si="87"/>
        <v>0</v>
      </c>
      <c r="G393" s="99">
        <f t="shared" si="84"/>
        <v>0</v>
      </c>
      <c r="H393" s="100">
        <v>0</v>
      </c>
      <c r="I393" s="101">
        <v>0</v>
      </c>
      <c r="J393" s="102">
        <f t="shared" si="88"/>
        <v>0</v>
      </c>
      <c r="K393" s="100">
        <v>0</v>
      </c>
      <c r="L393" s="111">
        <v>0</v>
      </c>
      <c r="M393" s="101">
        <f t="shared" si="89"/>
        <v>0</v>
      </c>
      <c r="N393" s="100">
        <v>0</v>
      </c>
      <c r="O393" s="100">
        <v>0</v>
      </c>
      <c r="P393" s="103">
        <f t="shared" si="90"/>
        <v>0</v>
      </c>
      <c r="Q393" s="104">
        <v>0</v>
      </c>
      <c r="R393" s="104">
        <v>0</v>
      </c>
      <c r="S393" s="104">
        <v>0</v>
      </c>
      <c r="T393" s="104">
        <v>0</v>
      </c>
      <c r="U393" s="104">
        <v>0</v>
      </c>
      <c r="V393" s="104">
        <v>0</v>
      </c>
      <c r="W393" s="106">
        <f t="shared" si="91"/>
        <v>0</v>
      </c>
      <c r="X393" s="105">
        <v>0</v>
      </c>
      <c r="Y393" s="105">
        <v>0</v>
      </c>
      <c r="Z393" s="105">
        <f t="shared" si="92"/>
        <v>0</v>
      </c>
      <c r="AA393" s="104">
        <v>0</v>
      </c>
      <c r="AB393" s="105">
        <v>0</v>
      </c>
      <c r="AC393" s="105">
        <v>0</v>
      </c>
      <c r="AD393" s="105">
        <v>0</v>
      </c>
      <c r="AE393" s="105">
        <v>0</v>
      </c>
      <c r="AF393" s="105">
        <v>0</v>
      </c>
      <c r="AG393" s="106">
        <f t="shared" si="93"/>
        <v>0</v>
      </c>
      <c r="AH393" s="104"/>
      <c r="AI393" s="105"/>
      <c r="AJ393" s="105"/>
      <c r="AK393" s="105"/>
      <c r="AL393" s="105"/>
      <c r="AM393" s="105"/>
      <c r="AN393" s="106">
        <f t="shared" si="94"/>
        <v>0</v>
      </c>
      <c r="AO393" s="107">
        <f t="shared" si="95"/>
        <v>0</v>
      </c>
      <c r="AP393" s="108">
        <f t="shared" si="96"/>
        <v>0</v>
      </c>
      <c r="AQ393" s="97">
        <v>39</v>
      </c>
      <c r="AR393" s="109">
        <f t="shared" si="97"/>
        <v>0</v>
      </c>
    </row>
    <row r="394" spans="1:44" hidden="1" x14ac:dyDescent="0.35">
      <c r="A394" s="31" t="s">
        <v>398</v>
      </c>
      <c r="B394" s="97" t="s">
        <v>2658</v>
      </c>
      <c r="C394" s="97" t="s">
        <v>2380</v>
      </c>
      <c r="D394" s="98">
        <f t="shared" si="85"/>
        <v>18</v>
      </c>
      <c r="E394" s="98">
        <f t="shared" si="86"/>
        <v>18</v>
      </c>
      <c r="F394" s="98">
        <f t="shared" si="87"/>
        <v>0</v>
      </c>
      <c r="G394" s="99">
        <f t="shared" si="84"/>
        <v>0</v>
      </c>
      <c r="H394" s="100">
        <v>0</v>
      </c>
      <c r="I394" s="101">
        <v>0</v>
      </c>
      <c r="J394" s="102">
        <f t="shared" si="88"/>
        <v>0</v>
      </c>
      <c r="K394" s="100">
        <v>18</v>
      </c>
      <c r="L394" s="111">
        <v>0</v>
      </c>
      <c r="M394" s="101">
        <f t="shared" si="89"/>
        <v>18</v>
      </c>
      <c r="N394" s="100">
        <v>0</v>
      </c>
      <c r="O394" s="100">
        <v>0</v>
      </c>
      <c r="P394" s="103">
        <f t="shared" si="90"/>
        <v>0</v>
      </c>
      <c r="Q394" s="104">
        <v>0</v>
      </c>
      <c r="R394" s="104">
        <v>0</v>
      </c>
      <c r="S394" s="104">
        <v>0</v>
      </c>
      <c r="T394" s="104">
        <v>0</v>
      </c>
      <c r="U394" s="104">
        <v>0</v>
      </c>
      <c r="V394" s="104">
        <v>0</v>
      </c>
      <c r="W394" s="106">
        <f t="shared" si="91"/>
        <v>0</v>
      </c>
      <c r="X394" s="105">
        <v>0</v>
      </c>
      <c r="Y394" s="105">
        <v>0</v>
      </c>
      <c r="Z394" s="105">
        <f t="shared" si="92"/>
        <v>0</v>
      </c>
      <c r="AA394" s="104">
        <v>0</v>
      </c>
      <c r="AB394" s="105">
        <v>0</v>
      </c>
      <c r="AC394" s="105">
        <v>0</v>
      </c>
      <c r="AD394" s="105">
        <v>0</v>
      </c>
      <c r="AE394" s="105">
        <v>0</v>
      </c>
      <c r="AF394" s="105">
        <v>0</v>
      </c>
      <c r="AG394" s="106">
        <f t="shared" si="93"/>
        <v>0</v>
      </c>
      <c r="AH394" s="104"/>
      <c r="AI394" s="105"/>
      <c r="AJ394" s="105"/>
      <c r="AK394" s="105"/>
      <c r="AL394" s="105"/>
      <c r="AM394" s="105"/>
      <c r="AN394" s="106">
        <f t="shared" si="94"/>
        <v>0</v>
      </c>
      <c r="AO394" s="107">
        <f t="shared" si="95"/>
        <v>0</v>
      </c>
      <c r="AP394" s="108">
        <f t="shared" si="96"/>
        <v>18</v>
      </c>
      <c r="AQ394" s="97">
        <v>39</v>
      </c>
      <c r="AR394" s="109">
        <f t="shared" si="97"/>
        <v>0.46153846153846156</v>
      </c>
    </row>
    <row r="395" spans="1:44" hidden="1" x14ac:dyDescent="0.35">
      <c r="A395" s="31" t="s">
        <v>399</v>
      </c>
      <c r="B395" s="97" t="s">
        <v>2659</v>
      </c>
      <c r="C395" s="97" t="s">
        <v>2447</v>
      </c>
      <c r="D395" s="98">
        <f t="shared" si="85"/>
        <v>95</v>
      </c>
      <c r="E395" s="98">
        <f t="shared" si="86"/>
        <v>2</v>
      </c>
      <c r="F395" s="98">
        <f t="shared" si="87"/>
        <v>93</v>
      </c>
      <c r="G395" s="99">
        <f t="shared" si="84"/>
        <v>95</v>
      </c>
      <c r="H395" s="100">
        <v>93</v>
      </c>
      <c r="I395" s="101">
        <v>2</v>
      </c>
      <c r="J395" s="102">
        <f t="shared" si="88"/>
        <v>0</v>
      </c>
      <c r="K395" s="100">
        <v>0</v>
      </c>
      <c r="L395" s="111">
        <v>0</v>
      </c>
      <c r="M395" s="101">
        <f t="shared" si="89"/>
        <v>0</v>
      </c>
      <c r="N395" s="100">
        <v>0</v>
      </c>
      <c r="O395" s="100">
        <v>0</v>
      </c>
      <c r="P395" s="103">
        <f t="shared" si="90"/>
        <v>0</v>
      </c>
      <c r="Q395" s="104">
        <v>0</v>
      </c>
      <c r="R395" s="104">
        <v>0</v>
      </c>
      <c r="S395" s="104">
        <v>0</v>
      </c>
      <c r="T395" s="104">
        <v>0</v>
      </c>
      <c r="U395" s="104">
        <v>0</v>
      </c>
      <c r="V395" s="104">
        <v>0</v>
      </c>
      <c r="W395" s="106">
        <f t="shared" si="91"/>
        <v>0</v>
      </c>
      <c r="X395" s="105">
        <v>0</v>
      </c>
      <c r="Y395" s="105">
        <v>0</v>
      </c>
      <c r="Z395" s="105">
        <f t="shared" si="92"/>
        <v>0</v>
      </c>
      <c r="AA395" s="104">
        <v>0</v>
      </c>
      <c r="AB395" s="105">
        <v>0</v>
      </c>
      <c r="AC395" s="105">
        <v>0</v>
      </c>
      <c r="AD395" s="105">
        <v>0</v>
      </c>
      <c r="AE395" s="105">
        <v>0</v>
      </c>
      <c r="AF395" s="105">
        <v>0</v>
      </c>
      <c r="AG395" s="106">
        <f t="shared" si="93"/>
        <v>0</v>
      </c>
      <c r="AH395" s="104"/>
      <c r="AI395" s="105"/>
      <c r="AJ395" s="105"/>
      <c r="AK395" s="105"/>
      <c r="AL395" s="105"/>
      <c r="AM395" s="105"/>
      <c r="AN395" s="106">
        <f t="shared" si="94"/>
        <v>0</v>
      </c>
      <c r="AO395" s="107">
        <f t="shared" si="95"/>
        <v>93</v>
      </c>
      <c r="AP395" s="108">
        <f t="shared" si="96"/>
        <v>2</v>
      </c>
      <c r="AQ395" s="97">
        <v>114</v>
      </c>
      <c r="AR395" s="109">
        <f t="shared" si="97"/>
        <v>0.83333333333333337</v>
      </c>
    </row>
    <row r="396" spans="1:44" hidden="1" x14ac:dyDescent="0.35">
      <c r="A396" s="31" t="s">
        <v>400</v>
      </c>
      <c r="B396" s="97" t="s">
        <v>2660</v>
      </c>
      <c r="C396" s="97" t="s">
        <v>2447</v>
      </c>
      <c r="D396" s="98">
        <f t="shared" si="85"/>
        <v>50</v>
      </c>
      <c r="E396" s="98">
        <f t="shared" si="86"/>
        <v>0</v>
      </c>
      <c r="F396" s="98">
        <f t="shared" si="87"/>
        <v>50</v>
      </c>
      <c r="G396" s="99">
        <f t="shared" si="84"/>
        <v>50</v>
      </c>
      <c r="H396" s="100">
        <v>50</v>
      </c>
      <c r="I396" s="101">
        <v>0</v>
      </c>
      <c r="J396" s="102">
        <f t="shared" si="88"/>
        <v>0</v>
      </c>
      <c r="K396" s="100">
        <v>0</v>
      </c>
      <c r="L396" s="111">
        <v>0</v>
      </c>
      <c r="M396" s="101">
        <f t="shared" si="89"/>
        <v>0</v>
      </c>
      <c r="N396" s="100">
        <v>0</v>
      </c>
      <c r="O396" s="100">
        <v>0</v>
      </c>
      <c r="P396" s="103">
        <f t="shared" si="90"/>
        <v>0</v>
      </c>
      <c r="Q396" s="104">
        <v>0</v>
      </c>
      <c r="R396" s="104">
        <v>0</v>
      </c>
      <c r="S396" s="104">
        <v>0</v>
      </c>
      <c r="T396" s="104">
        <v>0</v>
      </c>
      <c r="U396" s="104">
        <v>0</v>
      </c>
      <c r="V396" s="104">
        <v>0</v>
      </c>
      <c r="W396" s="106">
        <f t="shared" si="91"/>
        <v>0</v>
      </c>
      <c r="X396" s="105">
        <v>0</v>
      </c>
      <c r="Y396" s="105">
        <v>0</v>
      </c>
      <c r="Z396" s="105">
        <f t="shared" si="92"/>
        <v>0</v>
      </c>
      <c r="AA396" s="104">
        <v>0</v>
      </c>
      <c r="AB396" s="105">
        <v>0</v>
      </c>
      <c r="AC396" s="105">
        <v>0</v>
      </c>
      <c r="AD396" s="105">
        <v>0</v>
      </c>
      <c r="AE396" s="105">
        <v>0</v>
      </c>
      <c r="AF396" s="105">
        <v>0</v>
      </c>
      <c r="AG396" s="106">
        <f t="shared" si="93"/>
        <v>0</v>
      </c>
      <c r="AH396" s="104"/>
      <c r="AI396" s="105"/>
      <c r="AJ396" s="105"/>
      <c r="AK396" s="105"/>
      <c r="AL396" s="105"/>
      <c r="AM396" s="105"/>
      <c r="AN396" s="106">
        <f t="shared" si="94"/>
        <v>0</v>
      </c>
      <c r="AO396" s="107">
        <f t="shared" si="95"/>
        <v>50</v>
      </c>
      <c r="AP396" s="108">
        <f t="shared" si="96"/>
        <v>0</v>
      </c>
      <c r="AQ396" s="97">
        <v>49</v>
      </c>
      <c r="AR396" s="109">
        <f t="shared" si="97"/>
        <v>1</v>
      </c>
    </row>
    <row r="397" spans="1:44" hidden="1" x14ac:dyDescent="0.35">
      <c r="A397" s="31" t="s">
        <v>401</v>
      </c>
      <c r="B397" s="97" t="s">
        <v>2661</v>
      </c>
      <c r="C397" s="97" t="s">
        <v>2447</v>
      </c>
      <c r="D397" s="98">
        <f t="shared" si="85"/>
        <v>54</v>
      </c>
      <c r="E397" s="98">
        <f t="shared" si="86"/>
        <v>0</v>
      </c>
      <c r="F397" s="98">
        <f t="shared" si="87"/>
        <v>54</v>
      </c>
      <c r="G397" s="99">
        <f t="shared" si="84"/>
        <v>54</v>
      </c>
      <c r="H397" s="100">
        <v>54</v>
      </c>
      <c r="I397" s="101">
        <v>0</v>
      </c>
      <c r="J397" s="102">
        <f t="shared" si="88"/>
        <v>0</v>
      </c>
      <c r="K397" s="100">
        <v>0</v>
      </c>
      <c r="L397" s="111">
        <v>0</v>
      </c>
      <c r="M397" s="101">
        <f t="shared" si="89"/>
        <v>0</v>
      </c>
      <c r="N397" s="100">
        <v>0</v>
      </c>
      <c r="O397" s="100">
        <v>0</v>
      </c>
      <c r="P397" s="103">
        <f t="shared" si="90"/>
        <v>0</v>
      </c>
      <c r="Q397" s="104">
        <v>0</v>
      </c>
      <c r="R397" s="104">
        <v>0</v>
      </c>
      <c r="S397" s="104">
        <v>0</v>
      </c>
      <c r="T397" s="104">
        <v>0</v>
      </c>
      <c r="U397" s="104">
        <v>0</v>
      </c>
      <c r="V397" s="104">
        <v>0</v>
      </c>
      <c r="W397" s="106">
        <f t="shared" si="91"/>
        <v>0</v>
      </c>
      <c r="X397" s="105">
        <v>0</v>
      </c>
      <c r="Y397" s="105">
        <v>0</v>
      </c>
      <c r="Z397" s="105">
        <f t="shared" si="92"/>
        <v>0</v>
      </c>
      <c r="AA397" s="104">
        <v>0</v>
      </c>
      <c r="AB397" s="105">
        <v>0</v>
      </c>
      <c r="AC397" s="105">
        <v>0</v>
      </c>
      <c r="AD397" s="105">
        <v>0</v>
      </c>
      <c r="AE397" s="105">
        <v>0</v>
      </c>
      <c r="AF397" s="105">
        <v>0</v>
      </c>
      <c r="AG397" s="106">
        <f t="shared" si="93"/>
        <v>0</v>
      </c>
      <c r="AH397" s="104"/>
      <c r="AI397" s="105"/>
      <c r="AJ397" s="105"/>
      <c r="AK397" s="105"/>
      <c r="AL397" s="105"/>
      <c r="AM397" s="105"/>
      <c r="AN397" s="106">
        <f t="shared" si="94"/>
        <v>0</v>
      </c>
      <c r="AO397" s="107">
        <f t="shared" si="95"/>
        <v>54</v>
      </c>
      <c r="AP397" s="108">
        <f t="shared" si="96"/>
        <v>0</v>
      </c>
      <c r="AQ397" s="97">
        <v>67</v>
      </c>
      <c r="AR397" s="109">
        <f t="shared" si="97"/>
        <v>0.80597014925373134</v>
      </c>
    </row>
    <row r="398" spans="1:44" hidden="1" x14ac:dyDescent="0.35">
      <c r="A398" s="31" t="s">
        <v>402</v>
      </c>
      <c r="B398" s="97" t="s">
        <v>2662</v>
      </c>
      <c r="C398" s="97" t="s">
        <v>2447</v>
      </c>
      <c r="D398" s="98">
        <f t="shared" si="85"/>
        <v>54</v>
      </c>
      <c r="E398" s="98">
        <f t="shared" si="86"/>
        <v>0</v>
      </c>
      <c r="F398" s="98">
        <f t="shared" si="87"/>
        <v>54</v>
      </c>
      <c r="G398" s="99">
        <f t="shared" si="84"/>
        <v>54</v>
      </c>
      <c r="H398" s="100">
        <v>54</v>
      </c>
      <c r="I398" s="101">
        <v>0</v>
      </c>
      <c r="J398" s="102">
        <f t="shared" si="88"/>
        <v>0</v>
      </c>
      <c r="K398" s="100">
        <v>0</v>
      </c>
      <c r="L398" s="111">
        <v>0</v>
      </c>
      <c r="M398" s="101">
        <f t="shared" si="89"/>
        <v>0</v>
      </c>
      <c r="N398" s="100">
        <v>0</v>
      </c>
      <c r="O398" s="100">
        <v>0</v>
      </c>
      <c r="P398" s="103">
        <f t="shared" si="90"/>
        <v>0</v>
      </c>
      <c r="Q398" s="104">
        <v>0</v>
      </c>
      <c r="R398" s="104">
        <v>0</v>
      </c>
      <c r="S398" s="104">
        <v>0</v>
      </c>
      <c r="T398" s="104">
        <v>0</v>
      </c>
      <c r="U398" s="104">
        <v>0</v>
      </c>
      <c r="V398" s="104">
        <v>0</v>
      </c>
      <c r="W398" s="106">
        <f t="shared" si="91"/>
        <v>0</v>
      </c>
      <c r="X398" s="105">
        <v>0</v>
      </c>
      <c r="Y398" s="105">
        <v>0</v>
      </c>
      <c r="Z398" s="105">
        <f t="shared" si="92"/>
        <v>0</v>
      </c>
      <c r="AA398" s="104">
        <v>0</v>
      </c>
      <c r="AB398" s="105">
        <v>0</v>
      </c>
      <c r="AC398" s="105">
        <v>0</v>
      </c>
      <c r="AD398" s="105">
        <v>0</v>
      </c>
      <c r="AE398" s="105">
        <v>0</v>
      </c>
      <c r="AF398" s="105">
        <v>0</v>
      </c>
      <c r="AG398" s="106">
        <f t="shared" si="93"/>
        <v>0</v>
      </c>
      <c r="AH398" s="104"/>
      <c r="AI398" s="105"/>
      <c r="AJ398" s="105"/>
      <c r="AK398" s="105"/>
      <c r="AL398" s="105"/>
      <c r="AM398" s="105"/>
      <c r="AN398" s="106">
        <f t="shared" si="94"/>
        <v>0</v>
      </c>
      <c r="AO398" s="107">
        <f t="shared" si="95"/>
        <v>54</v>
      </c>
      <c r="AP398" s="108">
        <f t="shared" si="96"/>
        <v>0</v>
      </c>
      <c r="AQ398" s="97">
        <v>74</v>
      </c>
      <c r="AR398" s="109">
        <f t="shared" si="97"/>
        <v>0.72972972972972971</v>
      </c>
    </row>
    <row r="399" spans="1:44" hidden="1" x14ac:dyDescent="0.35">
      <c r="A399" s="31" t="s">
        <v>403</v>
      </c>
      <c r="B399" s="97" t="s">
        <v>2663</v>
      </c>
      <c r="C399" s="97" t="s">
        <v>2447</v>
      </c>
      <c r="D399" s="98">
        <f t="shared" si="85"/>
        <v>26</v>
      </c>
      <c r="E399" s="98">
        <f t="shared" si="86"/>
        <v>0</v>
      </c>
      <c r="F399" s="98">
        <f t="shared" si="87"/>
        <v>26</v>
      </c>
      <c r="G399" s="99">
        <f t="shared" si="84"/>
        <v>26</v>
      </c>
      <c r="H399" s="100">
        <v>26</v>
      </c>
      <c r="I399" s="101">
        <v>0</v>
      </c>
      <c r="J399" s="102">
        <f t="shared" si="88"/>
        <v>0</v>
      </c>
      <c r="K399" s="100">
        <v>0</v>
      </c>
      <c r="L399" s="111">
        <v>0</v>
      </c>
      <c r="M399" s="101">
        <f t="shared" si="89"/>
        <v>0</v>
      </c>
      <c r="N399" s="100">
        <v>0</v>
      </c>
      <c r="O399" s="100">
        <v>0</v>
      </c>
      <c r="P399" s="103">
        <f t="shared" si="90"/>
        <v>0</v>
      </c>
      <c r="Q399" s="104">
        <v>0</v>
      </c>
      <c r="R399" s="104">
        <v>0</v>
      </c>
      <c r="S399" s="104">
        <v>0</v>
      </c>
      <c r="T399" s="104">
        <v>0</v>
      </c>
      <c r="U399" s="104">
        <v>0</v>
      </c>
      <c r="V399" s="104">
        <v>0</v>
      </c>
      <c r="W399" s="106">
        <f t="shared" si="91"/>
        <v>0</v>
      </c>
      <c r="X399" s="105">
        <v>0</v>
      </c>
      <c r="Y399" s="105">
        <v>0</v>
      </c>
      <c r="Z399" s="105">
        <f t="shared" si="92"/>
        <v>0</v>
      </c>
      <c r="AA399" s="104">
        <v>0</v>
      </c>
      <c r="AB399" s="105">
        <v>0</v>
      </c>
      <c r="AC399" s="105">
        <v>0</v>
      </c>
      <c r="AD399" s="105">
        <v>0</v>
      </c>
      <c r="AE399" s="105">
        <v>0</v>
      </c>
      <c r="AF399" s="105">
        <v>0</v>
      </c>
      <c r="AG399" s="106">
        <f t="shared" si="93"/>
        <v>0</v>
      </c>
      <c r="AH399" s="104"/>
      <c r="AI399" s="105"/>
      <c r="AJ399" s="105"/>
      <c r="AK399" s="105"/>
      <c r="AL399" s="105"/>
      <c r="AM399" s="105"/>
      <c r="AN399" s="106">
        <f t="shared" si="94"/>
        <v>0</v>
      </c>
      <c r="AO399" s="107">
        <f t="shared" si="95"/>
        <v>26</v>
      </c>
      <c r="AP399" s="108">
        <f t="shared" si="96"/>
        <v>0</v>
      </c>
      <c r="AQ399" s="97">
        <v>46</v>
      </c>
      <c r="AR399" s="109">
        <f t="shared" si="97"/>
        <v>0.56521739130434778</v>
      </c>
    </row>
    <row r="400" spans="1:44" hidden="1" x14ac:dyDescent="0.35">
      <c r="A400" s="31" t="s">
        <v>404</v>
      </c>
      <c r="B400" s="97" t="s">
        <v>2664</v>
      </c>
      <c r="C400" s="97" t="s">
        <v>2311</v>
      </c>
      <c r="D400" s="98">
        <f t="shared" si="85"/>
        <v>35</v>
      </c>
      <c r="E400" s="98">
        <f t="shared" si="86"/>
        <v>0</v>
      </c>
      <c r="F400" s="98">
        <f t="shared" si="87"/>
        <v>35</v>
      </c>
      <c r="G400" s="99">
        <f t="shared" si="84"/>
        <v>35</v>
      </c>
      <c r="H400" s="100">
        <v>35</v>
      </c>
      <c r="I400" s="101">
        <v>0</v>
      </c>
      <c r="J400" s="102">
        <f t="shared" si="88"/>
        <v>0</v>
      </c>
      <c r="K400" s="100">
        <v>0</v>
      </c>
      <c r="L400" s="111">
        <v>0</v>
      </c>
      <c r="M400" s="101">
        <f t="shared" si="89"/>
        <v>0</v>
      </c>
      <c r="N400" s="100">
        <v>0</v>
      </c>
      <c r="O400" s="100">
        <v>0</v>
      </c>
      <c r="P400" s="103">
        <f t="shared" si="90"/>
        <v>0</v>
      </c>
      <c r="Q400" s="104">
        <v>0</v>
      </c>
      <c r="R400" s="104">
        <v>0</v>
      </c>
      <c r="S400" s="104">
        <v>0</v>
      </c>
      <c r="T400" s="104">
        <v>0</v>
      </c>
      <c r="U400" s="104">
        <v>0</v>
      </c>
      <c r="V400" s="104">
        <v>0</v>
      </c>
      <c r="W400" s="106">
        <f t="shared" si="91"/>
        <v>0</v>
      </c>
      <c r="X400" s="105">
        <v>0</v>
      </c>
      <c r="Y400" s="105">
        <v>0</v>
      </c>
      <c r="Z400" s="105">
        <f t="shared" si="92"/>
        <v>0</v>
      </c>
      <c r="AA400" s="104">
        <v>0</v>
      </c>
      <c r="AB400" s="105">
        <v>0</v>
      </c>
      <c r="AC400" s="105">
        <v>0</v>
      </c>
      <c r="AD400" s="105">
        <v>0</v>
      </c>
      <c r="AE400" s="105">
        <v>0</v>
      </c>
      <c r="AF400" s="105">
        <v>0</v>
      </c>
      <c r="AG400" s="106">
        <f t="shared" si="93"/>
        <v>0</v>
      </c>
      <c r="AH400" s="104"/>
      <c r="AI400" s="105"/>
      <c r="AJ400" s="105"/>
      <c r="AK400" s="105"/>
      <c r="AL400" s="105"/>
      <c r="AM400" s="105"/>
      <c r="AN400" s="106">
        <f t="shared" si="94"/>
        <v>0</v>
      </c>
      <c r="AO400" s="107">
        <f t="shared" si="95"/>
        <v>35</v>
      </c>
      <c r="AP400" s="108">
        <f t="shared" si="96"/>
        <v>0</v>
      </c>
      <c r="AQ400" s="97">
        <v>68</v>
      </c>
      <c r="AR400" s="109">
        <f t="shared" si="97"/>
        <v>0.51470588235294112</v>
      </c>
    </row>
    <row r="401" spans="1:44" hidden="1" x14ac:dyDescent="0.35">
      <c r="A401" s="31" t="s">
        <v>405</v>
      </c>
      <c r="B401" s="97" t="s">
        <v>2665</v>
      </c>
      <c r="C401" s="97" t="s">
        <v>2311</v>
      </c>
      <c r="D401" s="98">
        <f t="shared" si="85"/>
        <v>143</v>
      </c>
      <c r="E401" s="98">
        <f t="shared" si="86"/>
        <v>0</v>
      </c>
      <c r="F401" s="98">
        <f t="shared" si="87"/>
        <v>143</v>
      </c>
      <c r="G401" s="99">
        <f t="shared" si="84"/>
        <v>143</v>
      </c>
      <c r="H401" s="100">
        <v>143</v>
      </c>
      <c r="I401" s="101">
        <v>0</v>
      </c>
      <c r="J401" s="102">
        <f t="shared" si="88"/>
        <v>0</v>
      </c>
      <c r="K401" s="100">
        <v>0</v>
      </c>
      <c r="L401" s="111">
        <v>0</v>
      </c>
      <c r="M401" s="101">
        <f t="shared" si="89"/>
        <v>0</v>
      </c>
      <c r="N401" s="100">
        <v>0</v>
      </c>
      <c r="O401" s="100">
        <v>0</v>
      </c>
      <c r="P401" s="103">
        <f t="shared" si="90"/>
        <v>0</v>
      </c>
      <c r="Q401" s="104">
        <v>0</v>
      </c>
      <c r="R401" s="104">
        <v>0</v>
      </c>
      <c r="S401" s="104">
        <v>0</v>
      </c>
      <c r="T401" s="104">
        <v>0</v>
      </c>
      <c r="U401" s="104">
        <v>0</v>
      </c>
      <c r="V401" s="104">
        <v>0</v>
      </c>
      <c r="W401" s="106">
        <f t="shared" si="91"/>
        <v>0</v>
      </c>
      <c r="X401" s="105">
        <v>0</v>
      </c>
      <c r="Y401" s="105">
        <v>0</v>
      </c>
      <c r="Z401" s="105">
        <f t="shared" si="92"/>
        <v>0</v>
      </c>
      <c r="AA401" s="104">
        <v>0</v>
      </c>
      <c r="AB401" s="105">
        <v>0</v>
      </c>
      <c r="AC401" s="105">
        <v>0</v>
      </c>
      <c r="AD401" s="105">
        <v>0</v>
      </c>
      <c r="AE401" s="105">
        <v>0</v>
      </c>
      <c r="AF401" s="105">
        <v>0</v>
      </c>
      <c r="AG401" s="106">
        <f t="shared" si="93"/>
        <v>0</v>
      </c>
      <c r="AH401" s="104"/>
      <c r="AI401" s="105"/>
      <c r="AJ401" s="105"/>
      <c r="AK401" s="105"/>
      <c r="AL401" s="105"/>
      <c r="AM401" s="105"/>
      <c r="AN401" s="106">
        <f t="shared" si="94"/>
        <v>0</v>
      </c>
      <c r="AO401" s="107">
        <f t="shared" si="95"/>
        <v>143</v>
      </c>
      <c r="AP401" s="108">
        <f t="shared" si="96"/>
        <v>0</v>
      </c>
      <c r="AQ401" s="97">
        <v>202</v>
      </c>
      <c r="AR401" s="109">
        <f t="shared" si="97"/>
        <v>0.70792079207920788</v>
      </c>
    </row>
    <row r="402" spans="1:44" hidden="1" x14ac:dyDescent="0.35">
      <c r="A402" s="31" t="s">
        <v>406</v>
      </c>
      <c r="B402" s="97" t="s">
        <v>2666</v>
      </c>
      <c r="C402" s="97" t="s">
        <v>2311</v>
      </c>
      <c r="D402" s="98">
        <f t="shared" si="85"/>
        <v>51</v>
      </c>
      <c r="E402" s="98">
        <f t="shared" si="86"/>
        <v>0</v>
      </c>
      <c r="F402" s="98">
        <f t="shared" si="87"/>
        <v>51</v>
      </c>
      <c r="G402" s="99">
        <f t="shared" si="84"/>
        <v>51</v>
      </c>
      <c r="H402" s="100">
        <v>51</v>
      </c>
      <c r="I402" s="101">
        <v>0</v>
      </c>
      <c r="J402" s="102">
        <f t="shared" si="88"/>
        <v>0</v>
      </c>
      <c r="K402" s="100">
        <v>0</v>
      </c>
      <c r="L402" s="111">
        <v>0</v>
      </c>
      <c r="M402" s="101">
        <f t="shared" si="89"/>
        <v>0</v>
      </c>
      <c r="N402" s="100">
        <v>0</v>
      </c>
      <c r="O402" s="100">
        <v>0</v>
      </c>
      <c r="P402" s="103">
        <f t="shared" si="90"/>
        <v>0</v>
      </c>
      <c r="Q402" s="104">
        <v>0</v>
      </c>
      <c r="R402" s="104">
        <v>0</v>
      </c>
      <c r="S402" s="104">
        <v>0</v>
      </c>
      <c r="T402" s="104">
        <v>0</v>
      </c>
      <c r="U402" s="104">
        <v>0</v>
      </c>
      <c r="V402" s="104">
        <v>0</v>
      </c>
      <c r="W402" s="106">
        <f t="shared" si="91"/>
        <v>0</v>
      </c>
      <c r="X402" s="105">
        <v>0</v>
      </c>
      <c r="Y402" s="105">
        <v>0</v>
      </c>
      <c r="Z402" s="105">
        <f t="shared" si="92"/>
        <v>0</v>
      </c>
      <c r="AA402" s="104">
        <v>0</v>
      </c>
      <c r="AB402" s="105">
        <v>0</v>
      </c>
      <c r="AC402" s="105">
        <v>0</v>
      </c>
      <c r="AD402" s="105">
        <v>0</v>
      </c>
      <c r="AE402" s="105">
        <v>0</v>
      </c>
      <c r="AF402" s="105">
        <v>0</v>
      </c>
      <c r="AG402" s="106">
        <f t="shared" si="93"/>
        <v>0</v>
      </c>
      <c r="AH402" s="104"/>
      <c r="AI402" s="105"/>
      <c r="AJ402" s="105"/>
      <c r="AK402" s="105"/>
      <c r="AL402" s="105"/>
      <c r="AM402" s="105"/>
      <c r="AN402" s="106">
        <f t="shared" si="94"/>
        <v>0</v>
      </c>
      <c r="AO402" s="107">
        <f t="shared" si="95"/>
        <v>51</v>
      </c>
      <c r="AP402" s="108">
        <f t="shared" si="96"/>
        <v>0</v>
      </c>
      <c r="AQ402" s="97">
        <v>76</v>
      </c>
      <c r="AR402" s="109">
        <f t="shared" si="97"/>
        <v>0.67105263157894735</v>
      </c>
    </row>
    <row r="403" spans="1:44" hidden="1" x14ac:dyDescent="0.35">
      <c r="A403" s="31" t="s">
        <v>407</v>
      </c>
      <c r="B403" s="97" t="s">
        <v>2667</v>
      </c>
      <c r="C403" s="97" t="s">
        <v>2311</v>
      </c>
      <c r="D403" s="98">
        <f t="shared" si="85"/>
        <v>121</v>
      </c>
      <c r="E403" s="98">
        <f t="shared" si="86"/>
        <v>0</v>
      </c>
      <c r="F403" s="98">
        <f t="shared" si="87"/>
        <v>121</v>
      </c>
      <c r="G403" s="99">
        <f t="shared" si="84"/>
        <v>121</v>
      </c>
      <c r="H403" s="100">
        <v>121</v>
      </c>
      <c r="I403" s="101">
        <v>0</v>
      </c>
      <c r="J403" s="102">
        <f t="shared" si="88"/>
        <v>0</v>
      </c>
      <c r="K403" s="100">
        <v>0</v>
      </c>
      <c r="L403" s="111">
        <v>0</v>
      </c>
      <c r="M403" s="101">
        <f t="shared" si="89"/>
        <v>0</v>
      </c>
      <c r="N403" s="100">
        <v>0</v>
      </c>
      <c r="O403" s="100">
        <v>0</v>
      </c>
      <c r="P403" s="103">
        <f t="shared" si="90"/>
        <v>0</v>
      </c>
      <c r="Q403" s="104">
        <v>0</v>
      </c>
      <c r="R403" s="104">
        <v>0</v>
      </c>
      <c r="S403" s="104">
        <v>0</v>
      </c>
      <c r="T403" s="104">
        <v>0</v>
      </c>
      <c r="U403" s="104">
        <v>0</v>
      </c>
      <c r="V403" s="104">
        <v>0</v>
      </c>
      <c r="W403" s="106">
        <f t="shared" si="91"/>
        <v>0</v>
      </c>
      <c r="X403" s="105">
        <v>0</v>
      </c>
      <c r="Y403" s="105">
        <v>0</v>
      </c>
      <c r="Z403" s="105">
        <f t="shared" si="92"/>
        <v>0</v>
      </c>
      <c r="AA403" s="104">
        <v>0</v>
      </c>
      <c r="AB403" s="105">
        <v>0</v>
      </c>
      <c r="AC403" s="105">
        <v>0</v>
      </c>
      <c r="AD403" s="105">
        <v>0</v>
      </c>
      <c r="AE403" s="105">
        <v>0</v>
      </c>
      <c r="AF403" s="105">
        <v>0</v>
      </c>
      <c r="AG403" s="106">
        <f t="shared" si="93"/>
        <v>0</v>
      </c>
      <c r="AH403" s="104"/>
      <c r="AI403" s="105"/>
      <c r="AJ403" s="105"/>
      <c r="AK403" s="105"/>
      <c r="AL403" s="105"/>
      <c r="AM403" s="105"/>
      <c r="AN403" s="106">
        <f t="shared" si="94"/>
        <v>0</v>
      </c>
      <c r="AO403" s="107">
        <f t="shared" si="95"/>
        <v>121</v>
      </c>
      <c r="AP403" s="108">
        <f t="shared" si="96"/>
        <v>0</v>
      </c>
      <c r="AQ403" s="97">
        <v>222</v>
      </c>
      <c r="AR403" s="109">
        <f t="shared" si="97"/>
        <v>0.54504504504504503</v>
      </c>
    </row>
    <row r="404" spans="1:44" hidden="1" x14ac:dyDescent="0.35">
      <c r="A404" s="31" t="s">
        <v>408</v>
      </c>
      <c r="B404" s="97" t="s">
        <v>2668</v>
      </c>
      <c r="C404" s="97" t="s">
        <v>2311</v>
      </c>
      <c r="D404" s="98">
        <f t="shared" si="85"/>
        <v>101</v>
      </c>
      <c r="E404" s="98">
        <f t="shared" si="86"/>
        <v>0</v>
      </c>
      <c r="F404" s="98">
        <f t="shared" si="87"/>
        <v>101</v>
      </c>
      <c r="G404" s="99">
        <f t="shared" si="84"/>
        <v>101</v>
      </c>
      <c r="H404" s="100">
        <v>101</v>
      </c>
      <c r="I404" s="101">
        <v>0</v>
      </c>
      <c r="J404" s="102">
        <f t="shared" si="88"/>
        <v>0</v>
      </c>
      <c r="K404" s="100">
        <v>0</v>
      </c>
      <c r="L404" s="111">
        <v>0</v>
      </c>
      <c r="M404" s="101">
        <f t="shared" si="89"/>
        <v>0</v>
      </c>
      <c r="N404" s="100">
        <v>0</v>
      </c>
      <c r="O404" s="100">
        <v>0</v>
      </c>
      <c r="P404" s="103">
        <f t="shared" si="90"/>
        <v>0</v>
      </c>
      <c r="Q404" s="104">
        <v>0</v>
      </c>
      <c r="R404" s="104">
        <v>0</v>
      </c>
      <c r="S404" s="104">
        <v>0</v>
      </c>
      <c r="T404" s="104">
        <v>0</v>
      </c>
      <c r="U404" s="104">
        <v>0</v>
      </c>
      <c r="V404" s="104">
        <v>0</v>
      </c>
      <c r="W404" s="106">
        <f t="shared" si="91"/>
        <v>0</v>
      </c>
      <c r="X404" s="105">
        <v>0</v>
      </c>
      <c r="Y404" s="105">
        <v>0</v>
      </c>
      <c r="Z404" s="105">
        <f t="shared" si="92"/>
        <v>0</v>
      </c>
      <c r="AA404" s="104">
        <v>0</v>
      </c>
      <c r="AB404" s="105">
        <v>0</v>
      </c>
      <c r="AC404" s="105">
        <v>0</v>
      </c>
      <c r="AD404" s="105">
        <v>0</v>
      </c>
      <c r="AE404" s="105">
        <v>0</v>
      </c>
      <c r="AF404" s="105">
        <v>0</v>
      </c>
      <c r="AG404" s="106">
        <f t="shared" si="93"/>
        <v>0</v>
      </c>
      <c r="AH404" s="104"/>
      <c r="AI404" s="105"/>
      <c r="AJ404" s="105"/>
      <c r="AK404" s="105"/>
      <c r="AL404" s="105"/>
      <c r="AM404" s="105"/>
      <c r="AN404" s="106">
        <f t="shared" si="94"/>
        <v>0</v>
      </c>
      <c r="AO404" s="107">
        <f t="shared" si="95"/>
        <v>101</v>
      </c>
      <c r="AP404" s="108">
        <f t="shared" si="96"/>
        <v>0</v>
      </c>
      <c r="AQ404" s="97">
        <v>120</v>
      </c>
      <c r="AR404" s="109">
        <f t="shared" si="97"/>
        <v>0.84166666666666667</v>
      </c>
    </row>
    <row r="405" spans="1:44" hidden="1" x14ac:dyDescent="0.35">
      <c r="A405" s="31" t="s">
        <v>409</v>
      </c>
      <c r="B405" s="97" t="s">
        <v>2669</v>
      </c>
      <c r="C405" s="97" t="s">
        <v>2311</v>
      </c>
      <c r="D405" s="98">
        <f t="shared" si="85"/>
        <v>146</v>
      </c>
      <c r="E405" s="98">
        <f t="shared" si="86"/>
        <v>16</v>
      </c>
      <c r="F405" s="98">
        <f t="shared" si="87"/>
        <v>130</v>
      </c>
      <c r="G405" s="99">
        <f t="shared" si="84"/>
        <v>146</v>
      </c>
      <c r="H405" s="100">
        <v>130</v>
      </c>
      <c r="I405" s="101">
        <v>16</v>
      </c>
      <c r="J405" s="102">
        <f t="shared" si="88"/>
        <v>0</v>
      </c>
      <c r="K405" s="100">
        <v>0</v>
      </c>
      <c r="L405" s="111">
        <v>0</v>
      </c>
      <c r="M405" s="101">
        <f t="shared" si="89"/>
        <v>0</v>
      </c>
      <c r="N405" s="100">
        <v>0</v>
      </c>
      <c r="O405" s="100">
        <v>0</v>
      </c>
      <c r="P405" s="103">
        <f t="shared" si="90"/>
        <v>0</v>
      </c>
      <c r="Q405" s="104">
        <v>0</v>
      </c>
      <c r="R405" s="104">
        <v>0</v>
      </c>
      <c r="S405" s="104">
        <v>0</v>
      </c>
      <c r="T405" s="104">
        <v>0</v>
      </c>
      <c r="U405" s="104">
        <v>0</v>
      </c>
      <c r="V405" s="104">
        <v>0</v>
      </c>
      <c r="W405" s="106">
        <f t="shared" si="91"/>
        <v>0</v>
      </c>
      <c r="X405" s="105">
        <v>0</v>
      </c>
      <c r="Y405" s="105">
        <v>0</v>
      </c>
      <c r="Z405" s="105">
        <f t="shared" si="92"/>
        <v>0</v>
      </c>
      <c r="AA405" s="104">
        <v>0</v>
      </c>
      <c r="AB405" s="105">
        <v>0</v>
      </c>
      <c r="AC405" s="105">
        <v>0</v>
      </c>
      <c r="AD405" s="105">
        <v>0</v>
      </c>
      <c r="AE405" s="105">
        <v>0</v>
      </c>
      <c r="AF405" s="105">
        <v>0</v>
      </c>
      <c r="AG405" s="106">
        <f t="shared" si="93"/>
        <v>0</v>
      </c>
      <c r="AH405" s="104"/>
      <c r="AI405" s="105"/>
      <c r="AJ405" s="105"/>
      <c r="AK405" s="105"/>
      <c r="AL405" s="105"/>
      <c r="AM405" s="105"/>
      <c r="AN405" s="106">
        <f t="shared" si="94"/>
        <v>0</v>
      </c>
      <c r="AO405" s="107">
        <f t="shared" si="95"/>
        <v>130</v>
      </c>
      <c r="AP405" s="108">
        <f t="shared" si="96"/>
        <v>16</v>
      </c>
      <c r="AQ405" s="97">
        <v>289</v>
      </c>
      <c r="AR405" s="109">
        <f t="shared" si="97"/>
        <v>0.50519031141868509</v>
      </c>
    </row>
    <row r="406" spans="1:44" hidden="1" x14ac:dyDescent="0.35">
      <c r="A406" s="31" t="s">
        <v>410</v>
      </c>
      <c r="B406" s="97" t="s">
        <v>2670</v>
      </c>
      <c r="C406" s="97" t="s">
        <v>2311</v>
      </c>
      <c r="D406" s="98">
        <f t="shared" si="85"/>
        <v>46</v>
      </c>
      <c r="E406" s="98">
        <f t="shared" si="86"/>
        <v>0</v>
      </c>
      <c r="F406" s="98">
        <f t="shared" si="87"/>
        <v>46</v>
      </c>
      <c r="G406" s="99">
        <f t="shared" si="84"/>
        <v>46</v>
      </c>
      <c r="H406" s="100">
        <v>46</v>
      </c>
      <c r="I406" s="101">
        <v>0</v>
      </c>
      <c r="J406" s="102">
        <f t="shared" si="88"/>
        <v>0</v>
      </c>
      <c r="K406" s="100">
        <v>0</v>
      </c>
      <c r="L406" s="111">
        <v>0</v>
      </c>
      <c r="M406" s="101">
        <f t="shared" si="89"/>
        <v>0</v>
      </c>
      <c r="N406" s="100">
        <v>0</v>
      </c>
      <c r="O406" s="100">
        <v>0</v>
      </c>
      <c r="P406" s="103">
        <f t="shared" si="90"/>
        <v>0</v>
      </c>
      <c r="Q406" s="104">
        <v>0</v>
      </c>
      <c r="R406" s="104">
        <v>0</v>
      </c>
      <c r="S406" s="104">
        <v>0</v>
      </c>
      <c r="T406" s="104">
        <v>0</v>
      </c>
      <c r="U406" s="104">
        <v>0</v>
      </c>
      <c r="V406" s="104">
        <v>0</v>
      </c>
      <c r="W406" s="106">
        <f t="shared" si="91"/>
        <v>0</v>
      </c>
      <c r="X406" s="105">
        <v>0</v>
      </c>
      <c r="Y406" s="105">
        <v>0</v>
      </c>
      <c r="Z406" s="105">
        <f t="shared" si="92"/>
        <v>0</v>
      </c>
      <c r="AA406" s="104">
        <v>0</v>
      </c>
      <c r="AB406" s="105">
        <v>0</v>
      </c>
      <c r="AC406" s="105">
        <v>0</v>
      </c>
      <c r="AD406" s="105">
        <v>0</v>
      </c>
      <c r="AE406" s="105">
        <v>0</v>
      </c>
      <c r="AF406" s="105">
        <v>0</v>
      </c>
      <c r="AG406" s="106">
        <f t="shared" si="93"/>
        <v>0</v>
      </c>
      <c r="AH406" s="104"/>
      <c r="AI406" s="105"/>
      <c r="AJ406" s="105"/>
      <c r="AK406" s="105"/>
      <c r="AL406" s="105"/>
      <c r="AM406" s="105"/>
      <c r="AN406" s="106">
        <f t="shared" si="94"/>
        <v>0</v>
      </c>
      <c r="AO406" s="107">
        <f t="shared" si="95"/>
        <v>46</v>
      </c>
      <c r="AP406" s="108">
        <f t="shared" si="96"/>
        <v>0</v>
      </c>
      <c r="AQ406" s="97">
        <v>61</v>
      </c>
      <c r="AR406" s="109">
        <f t="shared" si="97"/>
        <v>0.75409836065573765</v>
      </c>
    </row>
    <row r="407" spans="1:44" hidden="1" x14ac:dyDescent="0.35">
      <c r="A407" s="31" t="s">
        <v>411</v>
      </c>
      <c r="B407" s="97" t="s">
        <v>2671</v>
      </c>
      <c r="C407" s="97" t="s">
        <v>2311</v>
      </c>
      <c r="D407" s="98">
        <f t="shared" si="85"/>
        <v>40</v>
      </c>
      <c r="E407" s="98">
        <f t="shared" si="86"/>
        <v>0</v>
      </c>
      <c r="F407" s="98">
        <f t="shared" si="87"/>
        <v>40</v>
      </c>
      <c r="G407" s="99">
        <f t="shared" si="84"/>
        <v>40</v>
      </c>
      <c r="H407" s="100">
        <v>40</v>
      </c>
      <c r="I407" s="101">
        <v>0</v>
      </c>
      <c r="J407" s="102">
        <f t="shared" si="88"/>
        <v>0</v>
      </c>
      <c r="K407" s="100">
        <v>0</v>
      </c>
      <c r="L407" s="111">
        <v>0</v>
      </c>
      <c r="M407" s="101">
        <f t="shared" si="89"/>
        <v>0</v>
      </c>
      <c r="N407" s="100">
        <v>0</v>
      </c>
      <c r="O407" s="100">
        <v>0</v>
      </c>
      <c r="P407" s="103">
        <f t="shared" si="90"/>
        <v>0</v>
      </c>
      <c r="Q407" s="104">
        <v>0</v>
      </c>
      <c r="R407" s="104">
        <v>0</v>
      </c>
      <c r="S407" s="104">
        <v>0</v>
      </c>
      <c r="T407" s="104">
        <v>0</v>
      </c>
      <c r="U407" s="104">
        <v>0</v>
      </c>
      <c r="V407" s="104">
        <v>0</v>
      </c>
      <c r="W407" s="106">
        <f t="shared" si="91"/>
        <v>0</v>
      </c>
      <c r="X407" s="105">
        <v>0</v>
      </c>
      <c r="Y407" s="105">
        <v>0</v>
      </c>
      <c r="Z407" s="105">
        <f t="shared" si="92"/>
        <v>0</v>
      </c>
      <c r="AA407" s="104">
        <v>0</v>
      </c>
      <c r="AB407" s="105">
        <v>0</v>
      </c>
      <c r="AC407" s="105">
        <v>0</v>
      </c>
      <c r="AD407" s="105">
        <v>0</v>
      </c>
      <c r="AE407" s="105">
        <v>0</v>
      </c>
      <c r="AF407" s="105">
        <v>0</v>
      </c>
      <c r="AG407" s="106">
        <f t="shared" si="93"/>
        <v>0</v>
      </c>
      <c r="AH407" s="104"/>
      <c r="AI407" s="105"/>
      <c r="AJ407" s="105"/>
      <c r="AK407" s="105"/>
      <c r="AL407" s="105"/>
      <c r="AM407" s="105"/>
      <c r="AN407" s="106">
        <f t="shared" si="94"/>
        <v>0</v>
      </c>
      <c r="AO407" s="107">
        <f t="shared" si="95"/>
        <v>40</v>
      </c>
      <c r="AP407" s="108">
        <f t="shared" si="96"/>
        <v>0</v>
      </c>
      <c r="AQ407" s="97">
        <v>45</v>
      </c>
      <c r="AR407" s="109">
        <f t="shared" si="97"/>
        <v>0.88888888888888884</v>
      </c>
    </row>
    <row r="408" spans="1:44" hidden="1" x14ac:dyDescent="0.35">
      <c r="A408" s="31" t="s">
        <v>412</v>
      </c>
      <c r="B408" s="97" t="s">
        <v>2672</v>
      </c>
      <c r="C408" s="97" t="s">
        <v>2311</v>
      </c>
      <c r="D408" s="98">
        <f t="shared" si="85"/>
        <v>56</v>
      </c>
      <c r="E408" s="98">
        <f t="shared" si="86"/>
        <v>17</v>
      </c>
      <c r="F408" s="98">
        <f t="shared" si="87"/>
        <v>39</v>
      </c>
      <c r="G408" s="99">
        <f t="shared" si="84"/>
        <v>56</v>
      </c>
      <c r="H408" s="100">
        <v>39</v>
      </c>
      <c r="I408" s="101">
        <v>17</v>
      </c>
      <c r="J408" s="102">
        <f t="shared" si="88"/>
        <v>0</v>
      </c>
      <c r="K408" s="100">
        <v>0</v>
      </c>
      <c r="L408" s="111">
        <v>0</v>
      </c>
      <c r="M408" s="101">
        <f t="shared" si="89"/>
        <v>0</v>
      </c>
      <c r="N408" s="100">
        <v>0</v>
      </c>
      <c r="O408" s="100">
        <v>0</v>
      </c>
      <c r="P408" s="103">
        <f t="shared" si="90"/>
        <v>0</v>
      </c>
      <c r="Q408" s="104">
        <v>0</v>
      </c>
      <c r="R408" s="104">
        <v>0</v>
      </c>
      <c r="S408" s="104">
        <v>0</v>
      </c>
      <c r="T408" s="104">
        <v>0</v>
      </c>
      <c r="U408" s="104">
        <v>0</v>
      </c>
      <c r="V408" s="104">
        <v>0</v>
      </c>
      <c r="W408" s="106">
        <f t="shared" si="91"/>
        <v>0</v>
      </c>
      <c r="X408" s="105">
        <v>0</v>
      </c>
      <c r="Y408" s="105">
        <v>0</v>
      </c>
      <c r="Z408" s="105">
        <f t="shared" si="92"/>
        <v>0</v>
      </c>
      <c r="AA408" s="104">
        <v>0</v>
      </c>
      <c r="AB408" s="105">
        <v>0</v>
      </c>
      <c r="AC408" s="105">
        <v>0</v>
      </c>
      <c r="AD408" s="105">
        <v>0</v>
      </c>
      <c r="AE408" s="105">
        <v>0</v>
      </c>
      <c r="AF408" s="105">
        <v>0</v>
      </c>
      <c r="AG408" s="106">
        <f t="shared" si="93"/>
        <v>0</v>
      </c>
      <c r="AH408" s="104"/>
      <c r="AI408" s="105"/>
      <c r="AJ408" s="105"/>
      <c r="AK408" s="105"/>
      <c r="AL408" s="105"/>
      <c r="AM408" s="105"/>
      <c r="AN408" s="106">
        <f t="shared" si="94"/>
        <v>0</v>
      </c>
      <c r="AO408" s="107">
        <f t="shared" si="95"/>
        <v>39</v>
      </c>
      <c r="AP408" s="108">
        <f t="shared" si="96"/>
        <v>17</v>
      </c>
      <c r="AQ408" s="97">
        <v>124</v>
      </c>
      <c r="AR408" s="109">
        <f t="shared" si="97"/>
        <v>0.45161290322580644</v>
      </c>
    </row>
    <row r="409" spans="1:44" hidden="1" x14ac:dyDescent="0.35">
      <c r="A409" s="31" t="s">
        <v>413</v>
      </c>
      <c r="B409" s="97" t="s">
        <v>2673</v>
      </c>
      <c r="C409" s="97" t="s">
        <v>2440</v>
      </c>
      <c r="D409" s="98">
        <f t="shared" si="85"/>
        <v>0</v>
      </c>
      <c r="E409" s="98">
        <f t="shared" si="86"/>
        <v>0</v>
      </c>
      <c r="F409" s="98">
        <f t="shared" si="87"/>
        <v>0</v>
      </c>
      <c r="G409" s="99">
        <f t="shared" si="84"/>
        <v>0</v>
      </c>
      <c r="H409" s="100">
        <v>0</v>
      </c>
      <c r="I409" s="101">
        <v>0</v>
      </c>
      <c r="J409" s="102">
        <f t="shared" si="88"/>
        <v>0</v>
      </c>
      <c r="K409" s="100">
        <v>0</v>
      </c>
      <c r="L409" s="111">
        <v>0</v>
      </c>
      <c r="M409" s="101">
        <f t="shared" si="89"/>
        <v>0</v>
      </c>
      <c r="N409" s="100">
        <v>0</v>
      </c>
      <c r="O409" s="100">
        <v>0</v>
      </c>
      <c r="P409" s="103">
        <f t="shared" si="90"/>
        <v>0</v>
      </c>
      <c r="Q409" s="104">
        <v>0</v>
      </c>
      <c r="R409" s="104">
        <v>0</v>
      </c>
      <c r="S409" s="104">
        <v>0</v>
      </c>
      <c r="T409" s="104">
        <v>0</v>
      </c>
      <c r="U409" s="104">
        <v>0</v>
      </c>
      <c r="V409" s="104">
        <v>0</v>
      </c>
      <c r="W409" s="106">
        <f t="shared" si="91"/>
        <v>0</v>
      </c>
      <c r="X409" s="105">
        <v>0</v>
      </c>
      <c r="Y409" s="105">
        <v>0</v>
      </c>
      <c r="Z409" s="105">
        <f t="shared" si="92"/>
        <v>0</v>
      </c>
      <c r="AA409" s="104">
        <v>0</v>
      </c>
      <c r="AB409" s="105">
        <v>0</v>
      </c>
      <c r="AC409" s="105">
        <v>0</v>
      </c>
      <c r="AD409" s="105">
        <v>0</v>
      </c>
      <c r="AE409" s="105">
        <v>0</v>
      </c>
      <c r="AF409" s="105">
        <v>0</v>
      </c>
      <c r="AG409" s="106">
        <f t="shared" si="93"/>
        <v>0</v>
      </c>
      <c r="AH409" s="104"/>
      <c r="AI409" s="105"/>
      <c r="AJ409" s="105"/>
      <c r="AK409" s="105"/>
      <c r="AL409" s="105"/>
      <c r="AM409" s="105"/>
      <c r="AN409" s="106">
        <f t="shared" si="94"/>
        <v>0</v>
      </c>
      <c r="AO409" s="107">
        <f t="shared" si="95"/>
        <v>0</v>
      </c>
      <c r="AP409" s="108">
        <f t="shared" si="96"/>
        <v>0</v>
      </c>
      <c r="AQ409" s="97">
        <v>29</v>
      </c>
      <c r="AR409" s="109">
        <f t="shared" si="97"/>
        <v>0</v>
      </c>
    </row>
    <row r="410" spans="1:44" hidden="1" x14ac:dyDescent="0.35">
      <c r="A410" s="31" t="s">
        <v>414</v>
      </c>
      <c r="B410" s="97" t="s">
        <v>2674</v>
      </c>
      <c r="C410" s="97" t="s">
        <v>2440</v>
      </c>
      <c r="D410" s="98">
        <f t="shared" si="85"/>
        <v>17</v>
      </c>
      <c r="E410" s="98">
        <f t="shared" si="86"/>
        <v>17</v>
      </c>
      <c r="F410" s="98">
        <f t="shared" si="87"/>
        <v>0</v>
      </c>
      <c r="G410" s="99">
        <f t="shared" si="84"/>
        <v>17</v>
      </c>
      <c r="H410" s="100">
        <v>0</v>
      </c>
      <c r="I410" s="101">
        <v>17</v>
      </c>
      <c r="J410" s="102">
        <f t="shared" si="88"/>
        <v>0</v>
      </c>
      <c r="K410" s="100">
        <v>0</v>
      </c>
      <c r="L410" s="111">
        <v>0</v>
      </c>
      <c r="M410" s="101">
        <f t="shared" si="89"/>
        <v>0</v>
      </c>
      <c r="N410" s="100">
        <v>0</v>
      </c>
      <c r="O410" s="100">
        <v>0</v>
      </c>
      <c r="P410" s="103">
        <f t="shared" si="90"/>
        <v>0</v>
      </c>
      <c r="Q410" s="104">
        <v>0</v>
      </c>
      <c r="R410" s="104">
        <v>0</v>
      </c>
      <c r="S410" s="104">
        <v>0</v>
      </c>
      <c r="T410" s="104">
        <v>0</v>
      </c>
      <c r="U410" s="104">
        <v>0</v>
      </c>
      <c r="V410" s="104">
        <v>0</v>
      </c>
      <c r="W410" s="106">
        <f t="shared" si="91"/>
        <v>0</v>
      </c>
      <c r="X410" s="105">
        <v>0</v>
      </c>
      <c r="Y410" s="105">
        <v>0</v>
      </c>
      <c r="Z410" s="105">
        <f t="shared" si="92"/>
        <v>0</v>
      </c>
      <c r="AA410" s="104">
        <v>0</v>
      </c>
      <c r="AB410" s="105">
        <v>0</v>
      </c>
      <c r="AC410" s="105">
        <v>0</v>
      </c>
      <c r="AD410" s="105">
        <v>0</v>
      </c>
      <c r="AE410" s="105">
        <v>0</v>
      </c>
      <c r="AF410" s="105">
        <v>0</v>
      </c>
      <c r="AG410" s="106">
        <f t="shared" si="93"/>
        <v>0</v>
      </c>
      <c r="AH410" s="104"/>
      <c r="AI410" s="105"/>
      <c r="AJ410" s="105"/>
      <c r="AK410" s="105"/>
      <c r="AL410" s="105"/>
      <c r="AM410" s="105"/>
      <c r="AN410" s="106">
        <f t="shared" si="94"/>
        <v>0</v>
      </c>
      <c r="AO410" s="107">
        <f t="shared" si="95"/>
        <v>0</v>
      </c>
      <c r="AP410" s="108">
        <f t="shared" si="96"/>
        <v>17</v>
      </c>
      <c r="AQ410" s="97">
        <v>24</v>
      </c>
      <c r="AR410" s="109">
        <f t="shared" si="97"/>
        <v>0.70833333333333337</v>
      </c>
    </row>
    <row r="411" spans="1:44" hidden="1" x14ac:dyDescent="0.35">
      <c r="A411" s="31" t="s">
        <v>415</v>
      </c>
      <c r="B411" s="97" t="s">
        <v>2675</v>
      </c>
      <c r="C411" s="97" t="s">
        <v>2440</v>
      </c>
      <c r="D411" s="98">
        <f t="shared" si="85"/>
        <v>0</v>
      </c>
      <c r="E411" s="98">
        <f t="shared" si="86"/>
        <v>0</v>
      </c>
      <c r="F411" s="98">
        <f t="shared" si="87"/>
        <v>0</v>
      </c>
      <c r="G411" s="99">
        <f t="shared" si="84"/>
        <v>0</v>
      </c>
      <c r="H411" s="100">
        <v>0</v>
      </c>
      <c r="I411" s="101">
        <v>0</v>
      </c>
      <c r="J411" s="102">
        <f t="shared" si="88"/>
        <v>0</v>
      </c>
      <c r="K411" s="100">
        <v>0</v>
      </c>
      <c r="L411" s="111">
        <v>0</v>
      </c>
      <c r="M411" s="101">
        <f t="shared" si="89"/>
        <v>0</v>
      </c>
      <c r="N411" s="100">
        <v>0</v>
      </c>
      <c r="O411" s="100">
        <v>0</v>
      </c>
      <c r="P411" s="103">
        <f t="shared" si="90"/>
        <v>0</v>
      </c>
      <c r="Q411" s="104">
        <v>0</v>
      </c>
      <c r="R411" s="104">
        <v>0</v>
      </c>
      <c r="S411" s="104">
        <v>0</v>
      </c>
      <c r="T411" s="104">
        <v>0</v>
      </c>
      <c r="U411" s="104">
        <v>0</v>
      </c>
      <c r="V411" s="104">
        <v>0</v>
      </c>
      <c r="W411" s="106">
        <f t="shared" si="91"/>
        <v>0</v>
      </c>
      <c r="X411" s="105">
        <v>0</v>
      </c>
      <c r="Y411" s="105">
        <v>0</v>
      </c>
      <c r="Z411" s="105">
        <f t="shared" si="92"/>
        <v>0</v>
      </c>
      <c r="AA411" s="104">
        <v>0</v>
      </c>
      <c r="AB411" s="105">
        <v>0</v>
      </c>
      <c r="AC411" s="105">
        <v>0</v>
      </c>
      <c r="AD411" s="105">
        <v>0</v>
      </c>
      <c r="AE411" s="105">
        <v>0</v>
      </c>
      <c r="AF411" s="105">
        <v>0</v>
      </c>
      <c r="AG411" s="106">
        <f t="shared" si="93"/>
        <v>0</v>
      </c>
      <c r="AH411" s="104"/>
      <c r="AI411" s="105"/>
      <c r="AJ411" s="105"/>
      <c r="AK411" s="105"/>
      <c r="AL411" s="105"/>
      <c r="AM411" s="105"/>
      <c r="AN411" s="106">
        <f t="shared" si="94"/>
        <v>0</v>
      </c>
      <c r="AO411" s="107">
        <f t="shared" si="95"/>
        <v>0</v>
      </c>
      <c r="AP411" s="108">
        <f t="shared" si="96"/>
        <v>0</v>
      </c>
      <c r="AQ411" s="97">
        <v>23</v>
      </c>
      <c r="AR411" s="109">
        <f t="shared" si="97"/>
        <v>0</v>
      </c>
    </row>
    <row r="412" spans="1:44" hidden="1" x14ac:dyDescent="0.35">
      <c r="A412" s="31" t="s">
        <v>416</v>
      </c>
      <c r="B412" s="97" t="s">
        <v>2676</v>
      </c>
      <c r="C412" s="97" t="s">
        <v>2440</v>
      </c>
      <c r="D412" s="98">
        <f t="shared" si="85"/>
        <v>18</v>
      </c>
      <c r="E412" s="98">
        <f t="shared" si="86"/>
        <v>18</v>
      </c>
      <c r="F412" s="98">
        <f t="shared" si="87"/>
        <v>0</v>
      </c>
      <c r="G412" s="99">
        <f t="shared" si="84"/>
        <v>18</v>
      </c>
      <c r="H412" s="100">
        <v>0</v>
      </c>
      <c r="I412" s="101">
        <v>18</v>
      </c>
      <c r="J412" s="102">
        <f t="shared" si="88"/>
        <v>0</v>
      </c>
      <c r="K412" s="100">
        <v>0</v>
      </c>
      <c r="L412" s="111">
        <v>0</v>
      </c>
      <c r="M412" s="101">
        <f t="shared" si="89"/>
        <v>0</v>
      </c>
      <c r="N412" s="100">
        <v>0</v>
      </c>
      <c r="O412" s="100">
        <v>0</v>
      </c>
      <c r="P412" s="103">
        <f t="shared" si="90"/>
        <v>0</v>
      </c>
      <c r="Q412" s="104">
        <v>0</v>
      </c>
      <c r="R412" s="104">
        <v>0</v>
      </c>
      <c r="S412" s="104">
        <v>0</v>
      </c>
      <c r="T412" s="104">
        <v>0</v>
      </c>
      <c r="U412" s="104">
        <v>0</v>
      </c>
      <c r="V412" s="104">
        <v>0</v>
      </c>
      <c r="W412" s="106">
        <f t="shared" si="91"/>
        <v>0</v>
      </c>
      <c r="X412" s="105">
        <v>0</v>
      </c>
      <c r="Y412" s="105">
        <v>0</v>
      </c>
      <c r="Z412" s="105">
        <f t="shared" si="92"/>
        <v>0</v>
      </c>
      <c r="AA412" s="104">
        <v>0</v>
      </c>
      <c r="AB412" s="105">
        <v>0</v>
      </c>
      <c r="AC412" s="105">
        <v>0</v>
      </c>
      <c r="AD412" s="105">
        <v>0</v>
      </c>
      <c r="AE412" s="105">
        <v>0</v>
      </c>
      <c r="AF412" s="105">
        <v>0</v>
      </c>
      <c r="AG412" s="106">
        <f t="shared" si="93"/>
        <v>0</v>
      </c>
      <c r="AH412" s="104"/>
      <c r="AI412" s="105"/>
      <c r="AJ412" s="105"/>
      <c r="AK412" s="105"/>
      <c r="AL412" s="105"/>
      <c r="AM412" s="105"/>
      <c r="AN412" s="106">
        <f t="shared" si="94"/>
        <v>0</v>
      </c>
      <c r="AO412" s="107">
        <f t="shared" si="95"/>
        <v>0</v>
      </c>
      <c r="AP412" s="108">
        <f t="shared" si="96"/>
        <v>18</v>
      </c>
      <c r="AQ412" s="97">
        <v>21</v>
      </c>
      <c r="AR412" s="109">
        <f t="shared" si="97"/>
        <v>0.8571428571428571</v>
      </c>
    </row>
    <row r="413" spans="1:44" hidden="1" x14ac:dyDescent="0.35">
      <c r="A413" s="31" t="s">
        <v>417</v>
      </c>
      <c r="B413" s="97" t="s">
        <v>2677</v>
      </c>
      <c r="C413" s="97" t="s">
        <v>2440</v>
      </c>
      <c r="D413" s="98">
        <f t="shared" si="85"/>
        <v>20</v>
      </c>
      <c r="E413" s="98">
        <f t="shared" si="86"/>
        <v>20</v>
      </c>
      <c r="F413" s="98">
        <f t="shared" si="87"/>
        <v>0</v>
      </c>
      <c r="G413" s="99">
        <f t="shared" si="84"/>
        <v>20</v>
      </c>
      <c r="H413" s="100">
        <v>0</v>
      </c>
      <c r="I413" s="101">
        <v>20</v>
      </c>
      <c r="J413" s="102">
        <f t="shared" si="88"/>
        <v>0</v>
      </c>
      <c r="K413" s="100">
        <v>0</v>
      </c>
      <c r="L413" s="111">
        <v>0</v>
      </c>
      <c r="M413" s="101">
        <f t="shared" si="89"/>
        <v>0</v>
      </c>
      <c r="N413" s="100">
        <v>0</v>
      </c>
      <c r="O413" s="100">
        <v>0</v>
      </c>
      <c r="P413" s="103">
        <f t="shared" si="90"/>
        <v>0</v>
      </c>
      <c r="Q413" s="104">
        <v>0</v>
      </c>
      <c r="R413" s="104">
        <v>0</v>
      </c>
      <c r="S413" s="104">
        <v>0</v>
      </c>
      <c r="T413" s="104">
        <v>0</v>
      </c>
      <c r="U413" s="104">
        <v>0</v>
      </c>
      <c r="V413" s="104">
        <v>0</v>
      </c>
      <c r="W413" s="106">
        <f t="shared" si="91"/>
        <v>0</v>
      </c>
      <c r="X413" s="105">
        <v>0</v>
      </c>
      <c r="Y413" s="105">
        <v>0</v>
      </c>
      <c r="Z413" s="105">
        <f t="shared" si="92"/>
        <v>0</v>
      </c>
      <c r="AA413" s="104">
        <v>0</v>
      </c>
      <c r="AB413" s="105">
        <v>0</v>
      </c>
      <c r="AC413" s="105">
        <v>0</v>
      </c>
      <c r="AD413" s="105">
        <v>0</v>
      </c>
      <c r="AE413" s="105">
        <v>0</v>
      </c>
      <c r="AF413" s="105">
        <v>0</v>
      </c>
      <c r="AG413" s="106">
        <f t="shared" si="93"/>
        <v>0</v>
      </c>
      <c r="AH413" s="104"/>
      <c r="AI413" s="105"/>
      <c r="AJ413" s="105"/>
      <c r="AK413" s="105"/>
      <c r="AL413" s="105"/>
      <c r="AM413" s="105"/>
      <c r="AN413" s="106">
        <f t="shared" si="94"/>
        <v>0</v>
      </c>
      <c r="AO413" s="107">
        <f t="shared" si="95"/>
        <v>0</v>
      </c>
      <c r="AP413" s="108">
        <f t="shared" si="96"/>
        <v>20</v>
      </c>
      <c r="AQ413" s="97">
        <v>20</v>
      </c>
      <c r="AR413" s="109">
        <f t="shared" si="97"/>
        <v>1</v>
      </c>
    </row>
    <row r="414" spans="1:44" hidden="1" x14ac:dyDescent="0.35">
      <c r="A414" s="31" t="s">
        <v>418</v>
      </c>
      <c r="B414" s="97" t="s">
        <v>2678</v>
      </c>
      <c r="C414" s="97" t="s">
        <v>2440</v>
      </c>
      <c r="D414" s="98">
        <f t="shared" si="85"/>
        <v>18</v>
      </c>
      <c r="E414" s="98">
        <f t="shared" si="86"/>
        <v>18</v>
      </c>
      <c r="F414" s="98">
        <f t="shared" si="87"/>
        <v>0</v>
      </c>
      <c r="G414" s="99">
        <f t="shared" si="84"/>
        <v>18</v>
      </c>
      <c r="H414" s="100">
        <v>0</v>
      </c>
      <c r="I414" s="101">
        <v>18</v>
      </c>
      <c r="J414" s="102">
        <f t="shared" si="88"/>
        <v>0</v>
      </c>
      <c r="K414" s="100">
        <v>0</v>
      </c>
      <c r="L414" s="111">
        <v>0</v>
      </c>
      <c r="M414" s="101">
        <f t="shared" si="89"/>
        <v>0</v>
      </c>
      <c r="N414" s="100">
        <v>0</v>
      </c>
      <c r="O414" s="100">
        <v>0</v>
      </c>
      <c r="P414" s="103">
        <f t="shared" si="90"/>
        <v>0</v>
      </c>
      <c r="Q414" s="104">
        <v>0</v>
      </c>
      <c r="R414" s="104">
        <v>0</v>
      </c>
      <c r="S414" s="104">
        <v>0</v>
      </c>
      <c r="T414" s="104">
        <v>0</v>
      </c>
      <c r="U414" s="104">
        <v>0</v>
      </c>
      <c r="V414" s="104">
        <v>0</v>
      </c>
      <c r="W414" s="106">
        <f t="shared" si="91"/>
        <v>0</v>
      </c>
      <c r="X414" s="105">
        <v>0</v>
      </c>
      <c r="Y414" s="105">
        <v>0</v>
      </c>
      <c r="Z414" s="105">
        <f t="shared" si="92"/>
        <v>0</v>
      </c>
      <c r="AA414" s="104">
        <v>0</v>
      </c>
      <c r="AB414" s="105">
        <v>0</v>
      </c>
      <c r="AC414" s="105">
        <v>0</v>
      </c>
      <c r="AD414" s="105">
        <v>0</v>
      </c>
      <c r="AE414" s="105">
        <v>0</v>
      </c>
      <c r="AF414" s="105">
        <v>0</v>
      </c>
      <c r="AG414" s="106">
        <f t="shared" si="93"/>
        <v>0</v>
      </c>
      <c r="AH414" s="104"/>
      <c r="AI414" s="105"/>
      <c r="AJ414" s="105"/>
      <c r="AK414" s="105"/>
      <c r="AL414" s="105"/>
      <c r="AM414" s="105"/>
      <c r="AN414" s="106">
        <f t="shared" si="94"/>
        <v>0</v>
      </c>
      <c r="AO414" s="107">
        <f t="shared" si="95"/>
        <v>0</v>
      </c>
      <c r="AP414" s="108">
        <f t="shared" si="96"/>
        <v>18</v>
      </c>
      <c r="AQ414" s="97">
        <v>21</v>
      </c>
      <c r="AR414" s="109">
        <f t="shared" si="97"/>
        <v>0.8571428571428571</v>
      </c>
    </row>
    <row r="415" spans="1:44" hidden="1" x14ac:dyDescent="0.35">
      <c r="A415" s="31" t="s">
        <v>419</v>
      </c>
      <c r="B415" s="97" t="s">
        <v>2679</v>
      </c>
      <c r="C415" s="97" t="s">
        <v>2440</v>
      </c>
      <c r="D415" s="98">
        <f t="shared" si="85"/>
        <v>95</v>
      </c>
      <c r="E415" s="98">
        <f t="shared" si="86"/>
        <v>0</v>
      </c>
      <c r="F415" s="98">
        <f t="shared" si="87"/>
        <v>95</v>
      </c>
      <c r="G415" s="99">
        <f t="shared" si="84"/>
        <v>95</v>
      </c>
      <c r="H415" s="100">
        <v>95</v>
      </c>
      <c r="I415" s="101">
        <v>0</v>
      </c>
      <c r="J415" s="102">
        <f t="shared" si="88"/>
        <v>0</v>
      </c>
      <c r="K415" s="100">
        <v>0</v>
      </c>
      <c r="L415" s="111">
        <v>0</v>
      </c>
      <c r="M415" s="101">
        <f t="shared" si="89"/>
        <v>0</v>
      </c>
      <c r="N415" s="100">
        <v>0</v>
      </c>
      <c r="O415" s="100">
        <v>0</v>
      </c>
      <c r="P415" s="103">
        <f t="shared" si="90"/>
        <v>0</v>
      </c>
      <c r="Q415" s="104">
        <v>0</v>
      </c>
      <c r="R415" s="104">
        <v>0</v>
      </c>
      <c r="S415" s="104">
        <v>0</v>
      </c>
      <c r="T415" s="104">
        <v>0</v>
      </c>
      <c r="U415" s="104">
        <v>0</v>
      </c>
      <c r="V415" s="104">
        <v>0</v>
      </c>
      <c r="W415" s="106">
        <f t="shared" si="91"/>
        <v>0</v>
      </c>
      <c r="X415" s="105">
        <v>0</v>
      </c>
      <c r="Y415" s="105">
        <v>0</v>
      </c>
      <c r="Z415" s="105">
        <f t="shared" si="92"/>
        <v>0</v>
      </c>
      <c r="AA415" s="104">
        <v>0</v>
      </c>
      <c r="AB415" s="105">
        <v>0</v>
      </c>
      <c r="AC415" s="105">
        <v>0</v>
      </c>
      <c r="AD415" s="105">
        <v>0</v>
      </c>
      <c r="AE415" s="105">
        <v>0</v>
      </c>
      <c r="AF415" s="105">
        <v>0</v>
      </c>
      <c r="AG415" s="106">
        <f t="shared" si="93"/>
        <v>0</v>
      </c>
      <c r="AH415" s="104"/>
      <c r="AI415" s="105"/>
      <c r="AJ415" s="105"/>
      <c r="AK415" s="105"/>
      <c r="AL415" s="105"/>
      <c r="AM415" s="105"/>
      <c r="AN415" s="106">
        <f t="shared" si="94"/>
        <v>0</v>
      </c>
      <c r="AO415" s="107">
        <f t="shared" si="95"/>
        <v>95</v>
      </c>
      <c r="AP415" s="108">
        <f t="shared" si="96"/>
        <v>0</v>
      </c>
      <c r="AQ415" s="97">
        <v>113</v>
      </c>
      <c r="AR415" s="109">
        <f t="shared" si="97"/>
        <v>0.84070796460176989</v>
      </c>
    </row>
    <row r="416" spans="1:44" hidden="1" x14ac:dyDescent="0.35">
      <c r="A416" s="31" t="s">
        <v>420</v>
      </c>
      <c r="B416" s="97" t="s">
        <v>2680</v>
      </c>
      <c r="C416" s="97" t="s">
        <v>2440</v>
      </c>
      <c r="D416" s="98">
        <f t="shared" si="85"/>
        <v>0</v>
      </c>
      <c r="E416" s="98">
        <f t="shared" si="86"/>
        <v>0</v>
      </c>
      <c r="F416" s="98">
        <f t="shared" si="87"/>
        <v>0</v>
      </c>
      <c r="G416" s="99">
        <f t="shared" si="84"/>
        <v>0</v>
      </c>
      <c r="H416" s="100">
        <v>0</v>
      </c>
      <c r="I416" s="101">
        <v>0</v>
      </c>
      <c r="J416" s="102">
        <f t="shared" si="88"/>
        <v>0</v>
      </c>
      <c r="K416" s="100">
        <v>0</v>
      </c>
      <c r="L416" s="111">
        <v>0</v>
      </c>
      <c r="M416" s="101">
        <f t="shared" si="89"/>
        <v>0</v>
      </c>
      <c r="N416" s="100">
        <v>0</v>
      </c>
      <c r="O416" s="100">
        <v>0</v>
      </c>
      <c r="P416" s="103">
        <f t="shared" si="90"/>
        <v>0</v>
      </c>
      <c r="Q416" s="104">
        <v>0</v>
      </c>
      <c r="R416" s="104">
        <v>0</v>
      </c>
      <c r="S416" s="104">
        <v>0</v>
      </c>
      <c r="T416" s="104">
        <v>0</v>
      </c>
      <c r="U416" s="104">
        <v>0</v>
      </c>
      <c r="V416" s="104">
        <v>0</v>
      </c>
      <c r="W416" s="106">
        <f t="shared" si="91"/>
        <v>0</v>
      </c>
      <c r="X416" s="105">
        <v>0</v>
      </c>
      <c r="Y416" s="105">
        <v>0</v>
      </c>
      <c r="Z416" s="105">
        <f t="shared" si="92"/>
        <v>0</v>
      </c>
      <c r="AA416" s="104">
        <v>0</v>
      </c>
      <c r="AB416" s="105">
        <v>0</v>
      </c>
      <c r="AC416" s="105">
        <v>0</v>
      </c>
      <c r="AD416" s="105">
        <v>0</v>
      </c>
      <c r="AE416" s="105">
        <v>0</v>
      </c>
      <c r="AF416" s="105">
        <v>0</v>
      </c>
      <c r="AG416" s="106">
        <f t="shared" si="93"/>
        <v>0</v>
      </c>
      <c r="AH416" s="104"/>
      <c r="AI416" s="105"/>
      <c r="AJ416" s="105"/>
      <c r="AK416" s="105"/>
      <c r="AL416" s="105"/>
      <c r="AM416" s="105"/>
      <c r="AN416" s="106">
        <f t="shared" si="94"/>
        <v>0</v>
      </c>
      <c r="AO416" s="107">
        <f t="shared" si="95"/>
        <v>0</v>
      </c>
      <c r="AP416" s="108">
        <f t="shared" si="96"/>
        <v>0</v>
      </c>
      <c r="AQ416" s="97">
        <v>37</v>
      </c>
      <c r="AR416" s="109">
        <f t="shared" si="97"/>
        <v>0</v>
      </c>
    </row>
    <row r="417" spans="1:44" hidden="1" x14ac:dyDescent="0.35">
      <c r="A417" s="31" t="s">
        <v>421</v>
      </c>
      <c r="B417" s="97" t="s">
        <v>2681</v>
      </c>
      <c r="C417" s="97" t="s">
        <v>2440</v>
      </c>
      <c r="D417" s="98">
        <f t="shared" si="85"/>
        <v>0</v>
      </c>
      <c r="E417" s="98">
        <f t="shared" si="86"/>
        <v>0</v>
      </c>
      <c r="F417" s="98">
        <f t="shared" si="87"/>
        <v>0</v>
      </c>
      <c r="G417" s="99">
        <f t="shared" si="84"/>
        <v>0</v>
      </c>
      <c r="H417" s="100">
        <v>0</v>
      </c>
      <c r="I417" s="101">
        <v>0</v>
      </c>
      <c r="J417" s="102">
        <f t="shared" si="88"/>
        <v>0</v>
      </c>
      <c r="K417" s="100">
        <v>0</v>
      </c>
      <c r="L417" s="111">
        <v>0</v>
      </c>
      <c r="M417" s="101">
        <f t="shared" si="89"/>
        <v>0</v>
      </c>
      <c r="N417" s="100">
        <v>0</v>
      </c>
      <c r="O417" s="100">
        <v>0</v>
      </c>
      <c r="P417" s="103">
        <f t="shared" si="90"/>
        <v>0</v>
      </c>
      <c r="Q417" s="104">
        <v>0</v>
      </c>
      <c r="R417" s="104">
        <v>0</v>
      </c>
      <c r="S417" s="104">
        <v>0</v>
      </c>
      <c r="T417" s="104">
        <v>0</v>
      </c>
      <c r="U417" s="104">
        <v>0</v>
      </c>
      <c r="V417" s="104">
        <v>0</v>
      </c>
      <c r="W417" s="106">
        <f t="shared" si="91"/>
        <v>0</v>
      </c>
      <c r="X417" s="105">
        <v>0</v>
      </c>
      <c r="Y417" s="105">
        <v>0</v>
      </c>
      <c r="Z417" s="105">
        <f t="shared" si="92"/>
        <v>0</v>
      </c>
      <c r="AA417" s="104">
        <v>0</v>
      </c>
      <c r="AB417" s="105">
        <v>0</v>
      </c>
      <c r="AC417" s="105">
        <v>0</v>
      </c>
      <c r="AD417" s="105">
        <v>0</v>
      </c>
      <c r="AE417" s="105">
        <v>0</v>
      </c>
      <c r="AF417" s="105">
        <v>0</v>
      </c>
      <c r="AG417" s="106">
        <f t="shared" si="93"/>
        <v>0</v>
      </c>
      <c r="AH417" s="104"/>
      <c r="AI417" s="105"/>
      <c r="AJ417" s="105"/>
      <c r="AK417" s="105"/>
      <c r="AL417" s="105"/>
      <c r="AM417" s="105"/>
      <c r="AN417" s="106">
        <f t="shared" si="94"/>
        <v>0</v>
      </c>
      <c r="AO417" s="107">
        <f t="shared" si="95"/>
        <v>0</v>
      </c>
      <c r="AP417" s="108">
        <f t="shared" si="96"/>
        <v>0</v>
      </c>
      <c r="AQ417" s="97">
        <v>53</v>
      </c>
      <c r="AR417" s="109">
        <f t="shared" si="97"/>
        <v>0</v>
      </c>
    </row>
    <row r="418" spans="1:44" hidden="1" x14ac:dyDescent="0.35">
      <c r="A418" s="31" t="s">
        <v>422</v>
      </c>
      <c r="B418" s="97" t="s">
        <v>2682</v>
      </c>
      <c r="C418" s="97" t="s">
        <v>2440</v>
      </c>
      <c r="D418" s="98">
        <f t="shared" si="85"/>
        <v>30</v>
      </c>
      <c r="E418" s="98">
        <f t="shared" si="86"/>
        <v>0</v>
      </c>
      <c r="F418" s="98">
        <f t="shared" si="87"/>
        <v>30</v>
      </c>
      <c r="G418" s="99">
        <f t="shared" si="84"/>
        <v>30</v>
      </c>
      <c r="H418" s="100">
        <v>30</v>
      </c>
      <c r="I418" s="101">
        <v>0</v>
      </c>
      <c r="J418" s="102">
        <f t="shared" si="88"/>
        <v>0</v>
      </c>
      <c r="K418" s="100">
        <v>0</v>
      </c>
      <c r="L418" s="111">
        <v>0</v>
      </c>
      <c r="M418" s="101">
        <f t="shared" si="89"/>
        <v>0</v>
      </c>
      <c r="N418" s="100">
        <v>0</v>
      </c>
      <c r="O418" s="100">
        <v>0</v>
      </c>
      <c r="P418" s="103">
        <f t="shared" si="90"/>
        <v>0</v>
      </c>
      <c r="Q418" s="104">
        <v>0</v>
      </c>
      <c r="R418" s="104">
        <v>0</v>
      </c>
      <c r="S418" s="104">
        <v>0</v>
      </c>
      <c r="T418" s="104">
        <v>0</v>
      </c>
      <c r="U418" s="104">
        <v>0</v>
      </c>
      <c r="V418" s="104">
        <v>0</v>
      </c>
      <c r="W418" s="106">
        <f t="shared" si="91"/>
        <v>0</v>
      </c>
      <c r="X418" s="105">
        <v>0</v>
      </c>
      <c r="Y418" s="105">
        <v>0</v>
      </c>
      <c r="Z418" s="105">
        <f t="shared" si="92"/>
        <v>0</v>
      </c>
      <c r="AA418" s="104">
        <v>0</v>
      </c>
      <c r="AB418" s="105">
        <v>0</v>
      </c>
      <c r="AC418" s="105">
        <v>0</v>
      </c>
      <c r="AD418" s="105">
        <v>0</v>
      </c>
      <c r="AE418" s="105">
        <v>0</v>
      </c>
      <c r="AF418" s="105">
        <v>0</v>
      </c>
      <c r="AG418" s="106">
        <f t="shared" si="93"/>
        <v>0</v>
      </c>
      <c r="AH418" s="104"/>
      <c r="AI418" s="105"/>
      <c r="AJ418" s="105"/>
      <c r="AK418" s="105"/>
      <c r="AL418" s="105"/>
      <c r="AM418" s="105"/>
      <c r="AN418" s="106">
        <f t="shared" si="94"/>
        <v>0</v>
      </c>
      <c r="AO418" s="107">
        <f t="shared" si="95"/>
        <v>30</v>
      </c>
      <c r="AP418" s="108">
        <f t="shared" si="96"/>
        <v>0</v>
      </c>
      <c r="AQ418" s="97">
        <v>35</v>
      </c>
      <c r="AR418" s="109">
        <f t="shared" si="97"/>
        <v>0.8571428571428571</v>
      </c>
    </row>
    <row r="419" spans="1:44" hidden="1" x14ac:dyDescent="0.35">
      <c r="A419" s="31" t="s">
        <v>423</v>
      </c>
      <c r="B419" s="97" t="s">
        <v>2683</v>
      </c>
      <c r="C419" s="97" t="s">
        <v>2440</v>
      </c>
      <c r="D419" s="98">
        <f t="shared" si="85"/>
        <v>28</v>
      </c>
      <c r="E419" s="98">
        <f t="shared" si="86"/>
        <v>28</v>
      </c>
      <c r="F419" s="98">
        <f t="shared" si="87"/>
        <v>0</v>
      </c>
      <c r="G419" s="99">
        <f t="shared" si="84"/>
        <v>28</v>
      </c>
      <c r="H419" s="100">
        <v>0</v>
      </c>
      <c r="I419" s="101">
        <v>28</v>
      </c>
      <c r="J419" s="102">
        <f t="shared" si="88"/>
        <v>0</v>
      </c>
      <c r="K419" s="100">
        <v>0</v>
      </c>
      <c r="L419" s="111">
        <v>0</v>
      </c>
      <c r="M419" s="101">
        <f t="shared" si="89"/>
        <v>0</v>
      </c>
      <c r="N419" s="100">
        <v>0</v>
      </c>
      <c r="O419" s="100">
        <v>0</v>
      </c>
      <c r="P419" s="103">
        <f t="shared" si="90"/>
        <v>0</v>
      </c>
      <c r="Q419" s="104">
        <v>0</v>
      </c>
      <c r="R419" s="104">
        <v>0</v>
      </c>
      <c r="S419" s="104">
        <v>0</v>
      </c>
      <c r="T419" s="104">
        <v>0</v>
      </c>
      <c r="U419" s="104">
        <v>0</v>
      </c>
      <c r="V419" s="104">
        <v>0</v>
      </c>
      <c r="W419" s="106">
        <f t="shared" si="91"/>
        <v>0</v>
      </c>
      <c r="X419" s="105">
        <v>0</v>
      </c>
      <c r="Y419" s="105">
        <v>0</v>
      </c>
      <c r="Z419" s="105">
        <f t="shared" si="92"/>
        <v>0</v>
      </c>
      <c r="AA419" s="104">
        <v>0</v>
      </c>
      <c r="AB419" s="105">
        <v>0</v>
      </c>
      <c r="AC419" s="105">
        <v>0</v>
      </c>
      <c r="AD419" s="105">
        <v>0</v>
      </c>
      <c r="AE419" s="105">
        <v>0</v>
      </c>
      <c r="AF419" s="105">
        <v>0</v>
      </c>
      <c r="AG419" s="106">
        <f t="shared" si="93"/>
        <v>0</v>
      </c>
      <c r="AH419" s="104"/>
      <c r="AI419" s="105"/>
      <c r="AJ419" s="105"/>
      <c r="AK419" s="105"/>
      <c r="AL419" s="105"/>
      <c r="AM419" s="105"/>
      <c r="AN419" s="106">
        <f t="shared" si="94"/>
        <v>0</v>
      </c>
      <c r="AO419" s="107">
        <f t="shared" si="95"/>
        <v>0</v>
      </c>
      <c r="AP419" s="108">
        <f t="shared" si="96"/>
        <v>28</v>
      </c>
      <c r="AQ419" s="97">
        <v>37</v>
      </c>
      <c r="AR419" s="109">
        <f t="shared" si="97"/>
        <v>0.7567567567567568</v>
      </c>
    </row>
    <row r="420" spans="1:44" hidden="1" x14ac:dyDescent="0.35">
      <c r="A420" s="31" t="s">
        <v>424</v>
      </c>
      <c r="B420" s="97" t="s">
        <v>2684</v>
      </c>
      <c r="C420" s="97" t="s">
        <v>2440</v>
      </c>
      <c r="D420" s="98">
        <f t="shared" si="85"/>
        <v>18</v>
      </c>
      <c r="E420" s="98">
        <f t="shared" si="86"/>
        <v>18</v>
      </c>
      <c r="F420" s="98">
        <f t="shared" si="87"/>
        <v>0</v>
      </c>
      <c r="G420" s="99">
        <f t="shared" si="84"/>
        <v>18</v>
      </c>
      <c r="H420" s="100">
        <v>0</v>
      </c>
      <c r="I420" s="101">
        <v>18</v>
      </c>
      <c r="J420" s="102">
        <f t="shared" si="88"/>
        <v>0</v>
      </c>
      <c r="K420" s="100">
        <v>0</v>
      </c>
      <c r="L420" s="111">
        <v>0</v>
      </c>
      <c r="M420" s="101">
        <f t="shared" si="89"/>
        <v>0</v>
      </c>
      <c r="N420" s="100">
        <v>0</v>
      </c>
      <c r="O420" s="100">
        <v>0</v>
      </c>
      <c r="P420" s="103">
        <f t="shared" si="90"/>
        <v>0</v>
      </c>
      <c r="Q420" s="104">
        <v>0</v>
      </c>
      <c r="R420" s="104">
        <v>0</v>
      </c>
      <c r="S420" s="104">
        <v>0</v>
      </c>
      <c r="T420" s="104">
        <v>0</v>
      </c>
      <c r="U420" s="104">
        <v>0</v>
      </c>
      <c r="V420" s="104">
        <v>0</v>
      </c>
      <c r="W420" s="106">
        <f t="shared" si="91"/>
        <v>0</v>
      </c>
      <c r="X420" s="105">
        <v>0</v>
      </c>
      <c r="Y420" s="105">
        <v>0</v>
      </c>
      <c r="Z420" s="105">
        <f t="shared" si="92"/>
        <v>0</v>
      </c>
      <c r="AA420" s="104">
        <v>0</v>
      </c>
      <c r="AB420" s="105">
        <v>0</v>
      </c>
      <c r="AC420" s="105">
        <v>0</v>
      </c>
      <c r="AD420" s="105">
        <v>0</v>
      </c>
      <c r="AE420" s="105">
        <v>0</v>
      </c>
      <c r="AF420" s="105">
        <v>0</v>
      </c>
      <c r="AG420" s="106">
        <f t="shared" si="93"/>
        <v>0</v>
      </c>
      <c r="AH420" s="104"/>
      <c r="AI420" s="105"/>
      <c r="AJ420" s="105"/>
      <c r="AK420" s="105"/>
      <c r="AL420" s="105"/>
      <c r="AM420" s="105"/>
      <c r="AN420" s="106">
        <f t="shared" si="94"/>
        <v>0</v>
      </c>
      <c r="AO420" s="107">
        <f t="shared" si="95"/>
        <v>0</v>
      </c>
      <c r="AP420" s="108">
        <f t="shared" si="96"/>
        <v>18</v>
      </c>
      <c r="AQ420" s="97">
        <v>13</v>
      </c>
      <c r="AR420" s="109">
        <f t="shared" si="97"/>
        <v>1</v>
      </c>
    </row>
    <row r="421" spans="1:44" hidden="1" x14ac:dyDescent="0.35">
      <c r="A421" s="31" t="s">
        <v>425</v>
      </c>
      <c r="B421" s="97" t="s">
        <v>2685</v>
      </c>
      <c r="C421" s="97" t="s">
        <v>2380</v>
      </c>
      <c r="D421" s="98">
        <f t="shared" si="85"/>
        <v>0</v>
      </c>
      <c r="E421" s="98">
        <f t="shared" si="86"/>
        <v>0</v>
      </c>
      <c r="F421" s="98">
        <f t="shared" si="87"/>
        <v>0</v>
      </c>
      <c r="G421" s="99">
        <f t="shared" si="84"/>
        <v>0</v>
      </c>
      <c r="H421" s="100">
        <v>0</v>
      </c>
      <c r="I421" s="101">
        <v>0</v>
      </c>
      <c r="J421" s="102">
        <f t="shared" si="88"/>
        <v>0</v>
      </c>
      <c r="K421" s="100">
        <v>0</v>
      </c>
      <c r="L421" s="111">
        <v>0</v>
      </c>
      <c r="M421" s="101">
        <f t="shared" si="89"/>
        <v>0</v>
      </c>
      <c r="N421" s="100">
        <v>0</v>
      </c>
      <c r="O421" s="100">
        <v>0</v>
      </c>
      <c r="P421" s="103">
        <f t="shared" si="90"/>
        <v>0</v>
      </c>
      <c r="Q421" s="104">
        <v>0</v>
      </c>
      <c r="R421" s="104">
        <v>0</v>
      </c>
      <c r="S421" s="104">
        <v>0</v>
      </c>
      <c r="T421" s="104">
        <v>0</v>
      </c>
      <c r="U421" s="104">
        <v>0</v>
      </c>
      <c r="V421" s="104">
        <v>0</v>
      </c>
      <c r="W421" s="106">
        <f t="shared" si="91"/>
        <v>0</v>
      </c>
      <c r="X421" s="105">
        <v>0</v>
      </c>
      <c r="Y421" s="105">
        <v>0</v>
      </c>
      <c r="Z421" s="105">
        <f t="shared" si="92"/>
        <v>0</v>
      </c>
      <c r="AA421" s="104">
        <v>0</v>
      </c>
      <c r="AB421" s="105">
        <v>0</v>
      </c>
      <c r="AC421" s="105">
        <v>0</v>
      </c>
      <c r="AD421" s="105">
        <v>0</v>
      </c>
      <c r="AE421" s="105">
        <v>0</v>
      </c>
      <c r="AF421" s="105">
        <v>0</v>
      </c>
      <c r="AG421" s="106">
        <f t="shared" si="93"/>
        <v>0</v>
      </c>
      <c r="AH421" s="104"/>
      <c r="AI421" s="105"/>
      <c r="AJ421" s="105"/>
      <c r="AK421" s="105"/>
      <c r="AL421" s="105"/>
      <c r="AM421" s="105"/>
      <c r="AN421" s="106">
        <f t="shared" si="94"/>
        <v>0</v>
      </c>
      <c r="AO421" s="107">
        <f t="shared" si="95"/>
        <v>0</v>
      </c>
      <c r="AP421" s="108">
        <f t="shared" si="96"/>
        <v>0</v>
      </c>
      <c r="AQ421" s="97">
        <v>208</v>
      </c>
      <c r="AR421" s="109">
        <f t="shared" si="97"/>
        <v>0</v>
      </c>
    </row>
    <row r="422" spans="1:44" hidden="1" x14ac:dyDescent="0.35">
      <c r="A422" s="31" t="s">
        <v>426</v>
      </c>
      <c r="B422" s="97" t="s">
        <v>2686</v>
      </c>
      <c r="C422" s="97" t="s">
        <v>2380</v>
      </c>
      <c r="D422" s="98">
        <f t="shared" si="85"/>
        <v>0</v>
      </c>
      <c r="E422" s="98">
        <f t="shared" si="86"/>
        <v>0</v>
      </c>
      <c r="F422" s="98">
        <f t="shared" si="87"/>
        <v>0</v>
      </c>
      <c r="G422" s="99">
        <f t="shared" si="84"/>
        <v>0</v>
      </c>
      <c r="H422" s="100">
        <v>0</v>
      </c>
      <c r="I422" s="101">
        <v>0</v>
      </c>
      <c r="J422" s="102">
        <f t="shared" si="88"/>
        <v>0</v>
      </c>
      <c r="K422" s="100">
        <v>0</v>
      </c>
      <c r="L422" s="111">
        <v>0</v>
      </c>
      <c r="M422" s="101">
        <f t="shared" si="89"/>
        <v>0</v>
      </c>
      <c r="N422" s="100">
        <v>0</v>
      </c>
      <c r="O422" s="100">
        <v>0</v>
      </c>
      <c r="P422" s="103">
        <f t="shared" si="90"/>
        <v>0</v>
      </c>
      <c r="Q422" s="104">
        <v>0</v>
      </c>
      <c r="R422" s="104">
        <v>0</v>
      </c>
      <c r="S422" s="104">
        <v>0</v>
      </c>
      <c r="T422" s="104">
        <v>0</v>
      </c>
      <c r="U422" s="104">
        <v>0</v>
      </c>
      <c r="V422" s="104">
        <v>0</v>
      </c>
      <c r="W422" s="106">
        <f t="shared" si="91"/>
        <v>0</v>
      </c>
      <c r="X422" s="105">
        <v>0</v>
      </c>
      <c r="Y422" s="105">
        <v>0</v>
      </c>
      <c r="Z422" s="105">
        <f t="shared" si="92"/>
        <v>0</v>
      </c>
      <c r="AA422" s="104">
        <v>0</v>
      </c>
      <c r="AB422" s="105">
        <v>0</v>
      </c>
      <c r="AC422" s="105">
        <v>0</v>
      </c>
      <c r="AD422" s="105">
        <v>0</v>
      </c>
      <c r="AE422" s="105">
        <v>0</v>
      </c>
      <c r="AF422" s="105">
        <v>0</v>
      </c>
      <c r="AG422" s="106">
        <f t="shared" si="93"/>
        <v>0</v>
      </c>
      <c r="AH422" s="104"/>
      <c r="AI422" s="105"/>
      <c r="AJ422" s="105"/>
      <c r="AK422" s="105"/>
      <c r="AL422" s="105"/>
      <c r="AM422" s="105"/>
      <c r="AN422" s="106">
        <f t="shared" si="94"/>
        <v>0</v>
      </c>
      <c r="AO422" s="107">
        <f t="shared" si="95"/>
        <v>0</v>
      </c>
      <c r="AP422" s="108">
        <f t="shared" si="96"/>
        <v>0</v>
      </c>
      <c r="AQ422" s="97">
        <v>214</v>
      </c>
      <c r="AR422" s="109">
        <f t="shared" si="97"/>
        <v>0</v>
      </c>
    </row>
    <row r="423" spans="1:44" hidden="1" x14ac:dyDescent="0.35">
      <c r="A423" s="31" t="s">
        <v>427</v>
      </c>
      <c r="B423" s="97" t="s">
        <v>2687</v>
      </c>
      <c r="C423" s="97" t="s">
        <v>2380</v>
      </c>
      <c r="D423" s="98">
        <f t="shared" si="85"/>
        <v>0</v>
      </c>
      <c r="E423" s="98">
        <f t="shared" si="86"/>
        <v>0</v>
      </c>
      <c r="F423" s="98">
        <f t="shared" si="87"/>
        <v>0</v>
      </c>
      <c r="G423" s="99">
        <f t="shared" si="84"/>
        <v>0</v>
      </c>
      <c r="H423" s="100">
        <v>0</v>
      </c>
      <c r="I423" s="101">
        <v>0</v>
      </c>
      <c r="J423" s="102">
        <f t="shared" si="88"/>
        <v>0</v>
      </c>
      <c r="K423" s="100">
        <v>0</v>
      </c>
      <c r="L423" s="111">
        <v>0</v>
      </c>
      <c r="M423" s="101">
        <f t="shared" si="89"/>
        <v>0</v>
      </c>
      <c r="N423" s="100">
        <v>0</v>
      </c>
      <c r="O423" s="100">
        <v>0</v>
      </c>
      <c r="P423" s="103">
        <f t="shared" si="90"/>
        <v>0</v>
      </c>
      <c r="Q423" s="104">
        <v>0</v>
      </c>
      <c r="R423" s="104">
        <v>0</v>
      </c>
      <c r="S423" s="104">
        <v>0</v>
      </c>
      <c r="T423" s="104">
        <v>0</v>
      </c>
      <c r="U423" s="104">
        <v>0</v>
      </c>
      <c r="V423" s="104">
        <v>0</v>
      </c>
      <c r="W423" s="106">
        <f t="shared" si="91"/>
        <v>0</v>
      </c>
      <c r="X423" s="105">
        <v>0</v>
      </c>
      <c r="Y423" s="105">
        <v>0</v>
      </c>
      <c r="Z423" s="105">
        <f t="shared" si="92"/>
        <v>0</v>
      </c>
      <c r="AA423" s="104">
        <v>0</v>
      </c>
      <c r="AB423" s="105">
        <v>0</v>
      </c>
      <c r="AC423" s="105">
        <v>0</v>
      </c>
      <c r="AD423" s="105">
        <v>0</v>
      </c>
      <c r="AE423" s="105">
        <v>0</v>
      </c>
      <c r="AF423" s="105">
        <v>0</v>
      </c>
      <c r="AG423" s="106">
        <f t="shared" si="93"/>
        <v>0</v>
      </c>
      <c r="AH423" s="104"/>
      <c r="AI423" s="105"/>
      <c r="AJ423" s="105"/>
      <c r="AK423" s="105"/>
      <c r="AL423" s="105"/>
      <c r="AM423" s="105"/>
      <c r="AN423" s="106">
        <f t="shared" si="94"/>
        <v>0</v>
      </c>
      <c r="AO423" s="107">
        <f t="shared" si="95"/>
        <v>0</v>
      </c>
      <c r="AP423" s="108">
        <f t="shared" si="96"/>
        <v>0</v>
      </c>
      <c r="AQ423" s="97">
        <v>46</v>
      </c>
      <c r="AR423" s="109">
        <f t="shared" si="97"/>
        <v>0</v>
      </c>
    </row>
    <row r="424" spans="1:44" hidden="1" x14ac:dyDescent="0.35">
      <c r="A424" s="31" t="s">
        <v>428</v>
      </c>
      <c r="B424" s="97" t="s">
        <v>2688</v>
      </c>
      <c r="C424" s="97" t="s">
        <v>2380</v>
      </c>
      <c r="D424" s="98">
        <f t="shared" si="85"/>
        <v>0</v>
      </c>
      <c r="E424" s="98">
        <f t="shared" si="86"/>
        <v>0</v>
      </c>
      <c r="F424" s="98">
        <f t="shared" si="87"/>
        <v>0</v>
      </c>
      <c r="G424" s="99">
        <f t="shared" si="84"/>
        <v>0</v>
      </c>
      <c r="H424" s="100">
        <v>0</v>
      </c>
      <c r="I424" s="101">
        <v>0</v>
      </c>
      <c r="J424" s="102">
        <f t="shared" si="88"/>
        <v>0</v>
      </c>
      <c r="K424" s="100">
        <v>0</v>
      </c>
      <c r="L424" s="111">
        <v>0</v>
      </c>
      <c r="M424" s="101">
        <f t="shared" si="89"/>
        <v>0</v>
      </c>
      <c r="N424" s="100">
        <v>0</v>
      </c>
      <c r="O424" s="100">
        <v>0</v>
      </c>
      <c r="P424" s="103">
        <f t="shared" si="90"/>
        <v>0</v>
      </c>
      <c r="Q424" s="104">
        <v>0</v>
      </c>
      <c r="R424" s="104">
        <v>0</v>
      </c>
      <c r="S424" s="104">
        <v>0</v>
      </c>
      <c r="T424" s="104">
        <v>0</v>
      </c>
      <c r="U424" s="104">
        <v>0</v>
      </c>
      <c r="V424" s="104">
        <v>0</v>
      </c>
      <c r="W424" s="106">
        <f t="shared" si="91"/>
        <v>0</v>
      </c>
      <c r="X424" s="105">
        <v>0</v>
      </c>
      <c r="Y424" s="105">
        <v>0</v>
      </c>
      <c r="Z424" s="105">
        <f t="shared" si="92"/>
        <v>0</v>
      </c>
      <c r="AA424" s="104">
        <v>0</v>
      </c>
      <c r="AB424" s="105">
        <v>0</v>
      </c>
      <c r="AC424" s="105">
        <v>0</v>
      </c>
      <c r="AD424" s="105">
        <v>0</v>
      </c>
      <c r="AE424" s="105">
        <v>0</v>
      </c>
      <c r="AF424" s="105">
        <v>0</v>
      </c>
      <c r="AG424" s="106">
        <f t="shared" si="93"/>
        <v>0</v>
      </c>
      <c r="AH424" s="104"/>
      <c r="AI424" s="105"/>
      <c r="AJ424" s="105"/>
      <c r="AK424" s="105"/>
      <c r="AL424" s="105"/>
      <c r="AM424" s="105"/>
      <c r="AN424" s="106">
        <f t="shared" si="94"/>
        <v>0</v>
      </c>
      <c r="AO424" s="107">
        <f t="shared" si="95"/>
        <v>0</v>
      </c>
      <c r="AP424" s="108">
        <f t="shared" si="96"/>
        <v>0</v>
      </c>
      <c r="AQ424" s="97">
        <v>17</v>
      </c>
      <c r="AR424" s="109">
        <f t="shared" si="97"/>
        <v>0</v>
      </c>
    </row>
    <row r="425" spans="1:44" hidden="1" x14ac:dyDescent="0.35">
      <c r="A425" s="31" t="s">
        <v>429</v>
      </c>
      <c r="B425" s="97" t="s">
        <v>2689</v>
      </c>
      <c r="C425" s="97" t="s">
        <v>2380</v>
      </c>
      <c r="D425" s="98">
        <f t="shared" si="85"/>
        <v>0</v>
      </c>
      <c r="E425" s="98">
        <f t="shared" si="86"/>
        <v>0</v>
      </c>
      <c r="F425" s="98">
        <f t="shared" si="87"/>
        <v>0</v>
      </c>
      <c r="G425" s="99">
        <f t="shared" si="84"/>
        <v>0</v>
      </c>
      <c r="H425" s="100">
        <v>0</v>
      </c>
      <c r="I425" s="101">
        <v>0</v>
      </c>
      <c r="J425" s="102">
        <f t="shared" si="88"/>
        <v>0</v>
      </c>
      <c r="K425" s="100">
        <v>0</v>
      </c>
      <c r="L425" s="111">
        <v>0</v>
      </c>
      <c r="M425" s="101">
        <f t="shared" si="89"/>
        <v>0</v>
      </c>
      <c r="N425" s="100">
        <v>0</v>
      </c>
      <c r="O425" s="100">
        <v>0</v>
      </c>
      <c r="P425" s="103">
        <f t="shared" si="90"/>
        <v>0</v>
      </c>
      <c r="Q425" s="104">
        <v>0</v>
      </c>
      <c r="R425" s="104">
        <v>0</v>
      </c>
      <c r="S425" s="104">
        <v>0</v>
      </c>
      <c r="T425" s="104">
        <v>0</v>
      </c>
      <c r="U425" s="104">
        <v>0</v>
      </c>
      <c r="V425" s="104">
        <v>0</v>
      </c>
      <c r="W425" s="106">
        <f t="shared" si="91"/>
        <v>0</v>
      </c>
      <c r="X425" s="105">
        <v>0</v>
      </c>
      <c r="Y425" s="105">
        <v>0</v>
      </c>
      <c r="Z425" s="105">
        <f t="shared" si="92"/>
        <v>0</v>
      </c>
      <c r="AA425" s="104">
        <v>0</v>
      </c>
      <c r="AB425" s="105">
        <v>0</v>
      </c>
      <c r="AC425" s="105">
        <v>0</v>
      </c>
      <c r="AD425" s="105">
        <v>0</v>
      </c>
      <c r="AE425" s="105">
        <v>0</v>
      </c>
      <c r="AF425" s="105">
        <v>0</v>
      </c>
      <c r="AG425" s="106">
        <f t="shared" si="93"/>
        <v>0</v>
      </c>
      <c r="AH425" s="104"/>
      <c r="AI425" s="105"/>
      <c r="AJ425" s="105"/>
      <c r="AK425" s="105"/>
      <c r="AL425" s="105"/>
      <c r="AM425" s="105"/>
      <c r="AN425" s="106">
        <f t="shared" si="94"/>
        <v>0</v>
      </c>
      <c r="AO425" s="107">
        <f t="shared" si="95"/>
        <v>0</v>
      </c>
      <c r="AP425" s="108">
        <f t="shared" si="96"/>
        <v>0</v>
      </c>
      <c r="AQ425" s="97">
        <v>79</v>
      </c>
      <c r="AR425" s="109">
        <f t="shared" si="97"/>
        <v>0</v>
      </c>
    </row>
    <row r="426" spans="1:44" hidden="1" x14ac:dyDescent="0.35">
      <c r="A426" s="31" t="s">
        <v>430</v>
      </c>
      <c r="B426" s="97" t="s">
        <v>2690</v>
      </c>
      <c r="C426" s="97" t="s">
        <v>2380</v>
      </c>
      <c r="D426" s="98">
        <f t="shared" si="85"/>
        <v>0</v>
      </c>
      <c r="E426" s="98">
        <f t="shared" si="86"/>
        <v>0</v>
      </c>
      <c r="F426" s="98">
        <f t="shared" si="87"/>
        <v>0</v>
      </c>
      <c r="G426" s="99">
        <f t="shared" si="84"/>
        <v>0</v>
      </c>
      <c r="H426" s="100">
        <v>0</v>
      </c>
      <c r="I426" s="101">
        <v>0</v>
      </c>
      <c r="J426" s="102">
        <f t="shared" si="88"/>
        <v>0</v>
      </c>
      <c r="K426" s="100">
        <v>0</v>
      </c>
      <c r="L426" s="111">
        <v>0</v>
      </c>
      <c r="M426" s="101">
        <f t="shared" si="89"/>
        <v>0</v>
      </c>
      <c r="N426" s="100">
        <v>0</v>
      </c>
      <c r="O426" s="100">
        <v>0</v>
      </c>
      <c r="P426" s="103">
        <f t="shared" si="90"/>
        <v>0</v>
      </c>
      <c r="Q426" s="104">
        <v>0</v>
      </c>
      <c r="R426" s="104">
        <v>0</v>
      </c>
      <c r="S426" s="104">
        <v>0</v>
      </c>
      <c r="T426" s="104">
        <v>0</v>
      </c>
      <c r="U426" s="104">
        <v>0</v>
      </c>
      <c r="V426" s="104">
        <v>0</v>
      </c>
      <c r="W426" s="106">
        <f t="shared" si="91"/>
        <v>0</v>
      </c>
      <c r="X426" s="105">
        <v>0</v>
      </c>
      <c r="Y426" s="105">
        <v>0</v>
      </c>
      <c r="Z426" s="105">
        <f t="shared" si="92"/>
        <v>0</v>
      </c>
      <c r="AA426" s="104">
        <v>0</v>
      </c>
      <c r="AB426" s="105">
        <v>0</v>
      </c>
      <c r="AC426" s="105">
        <v>0</v>
      </c>
      <c r="AD426" s="105">
        <v>0</v>
      </c>
      <c r="AE426" s="105">
        <v>0</v>
      </c>
      <c r="AF426" s="105">
        <v>0</v>
      </c>
      <c r="AG426" s="106">
        <f t="shared" si="93"/>
        <v>0</v>
      </c>
      <c r="AH426" s="104"/>
      <c r="AI426" s="105"/>
      <c r="AJ426" s="105"/>
      <c r="AK426" s="105"/>
      <c r="AL426" s="105"/>
      <c r="AM426" s="105"/>
      <c r="AN426" s="106">
        <f t="shared" si="94"/>
        <v>0</v>
      </c>
      <c r="AO426" s="107">
        <f t="shared" si="95"/>
        <v>0</v>
      </c>
      <c r="AP426" s="108">
        <f t="shared" si="96"/>
        <v>0</v>
      </c>
      <c r="AQ426" s="97">
        <v>164</v>
      </c>
      <c r="AR426" s="109">
        <f t="shared" si="97"/>
        <v>0</v>
      </c>
    </row>
    <row r="427" spans="1:44" hidden="1" x14ac:dyDescent="0.35">
      <c r="A427" s="31" t="s">
        <v>431</v>
      </c>
      <c r="B427" s="97" t="s">
        <v>2691</v>
      </c>
      <c r="C427" s="97" t="s">
        <v>2260</v>
      </c>
      <c r="D427" s="98">
        <f t="shared" si="85"/>
        <v>53</v>
      </c>
      <c r="E427" s="98">
        <f t="shared" si="86"/>
        <v>53</v>
      </c>
      <c r="F427" s="98">
        <f t="shared" si="87"/>
        <v>0</v>
      </c>
      <c r="G427" s="99">
        <f t="shared" si="84"/>
        <v>53</v>
      </c>
      <c r="H427" s="100">
        <v>0</v>
      </c>
      <c r="I427" s="101">
        <v>53</v>
      </c>
      <c r="J427" s="102">
        <f t="shared" si="88"/>
        <v>0</v>
      </c>
      <c r="K427" s="100">
        <v>0</v>
      </c>
      <c r="L427" s="111">
        <v>0</v>
      </c>
      <c r="M427" s="101">
        <f t="shared" si="89"/>
        <v>0</v>
      </c>
      <c r="N427" s="100">
        <v>0</v>
      </c>
      <c r="O427" s="100">
        <v>0</v>
      </c>
      <c r="P427" s="103">
        <f t="shared" si="90"/>
        <v>0</v>
      </c>
      <c r="Q427" s="104">
        <v>0</v>
      </c>
      <c r="R427" s="104">
        <v>0</v>
      </c>
      <c r="S427" s="104">
        <v>0</v>
      </c>
      <c r="T427" s="104">
        <v>0</v>
      </c>
      <c r="U427" s="104">
        <v>0</v>
      </c>
      <c r="V427" s="104">
        <v>0</v>
      </c>
      <c r="W427" s="106">
        <f t="shared" si="91"/>
        <v>0</v>
      </c>
      <c r="X427" s="105">
        <v>0</v>
      </c>
      <c r="Y427" s="105">
        <v>0</v>
      </c>
      <c r="Z427" s="105">
        <f t="shared" si="92"/>
        <v>0</v>
      </c>
      <c r="AA427" s="104">
        <v>0</v>
      </c>
      <c r="AB427" s="105">
        <v>0</v>
      </c>
      <c r="AC427" s="105">
        <v>0</v>
      </c>
      <c r="AD427" s="105">
        <v>0</v>
      </c>
      <c r="AE427" s="105">
        <v>0</v>
      </c>
      <c r="AF427" s="105">
        <v>0</v>
      </c>
      <c r="AG427" s="106">
        <f t="shared" si="93"/>
        <v>0</v>
      </c>
      <c r="AH427" s="104"/>
      <c r="AI427" s="105"/>
      <c r="AJ427" s="105"/>
      <c r="AK427" s="105"/>
      <c r="AL427" s="105"/>
      <c r="AM427" s="105"/>
      <c r="AN427" s="106">
        <f t="shared" si="94"/>
        <v>0</v>
      </c>
      <c r="AO427" s="107">
        <f t="shared" si="95"/>
        <v>0</v>
      </c>
      <c r="AP427" s="108">
        <f t="shared" si="96"/>
        <v>53</v>
      </c>
      <c r="AQ427" s="97">
        <v>43</v>
      </c>
      <c r="AR427" s="109">
        <f t="shared" si="97"/>
        <v>1</v>
      </c>
    </row>
    <row r="428" spans="1:44" hidden="1" x14ac:dyDescent="0.35">
      <c r="A428" s="31" t="s">
        <v>432</v>
      </c>
      <c r="B428" s="97" t="s">
        <v>2692</v>
      </c>
      <c r="C428" s="97" t="s">
        <v>2260</v>
      </c>
      <c r="D428" s="98">
        <f t="shared" si="85"/>
        <v>0</v>
      </c>
      <c r="E428" s="98">
        <f t="shared" si="86"/>
        <v>0</v>
      </c>
      <c r="F428" s="98">
        <f t="shared" si="87"/>
        <v>0</v>
      </c>
      <c r="G428" s="99">
        <f t="shared" si="84"/>
        <v>0</v>
      </c>
      <c r="H428" s="100">
        <v>0</v>
      </c>
      <c r="I428" s="101">
        <v>0</v>
      </c>
      <c r="J428" s="102">
        <f t="shared" si="88"/>
        <v>0</v>
      </c>
      <c r="K428" s="100">
        <v>0</v>
      </c>
      <c r="L428" s="111">
        <v>0</v>
      </c>
      <c r="M428" s="101">
        <f t="shared" si="89"/>
        <v>0</v>
      </c>
      <c r="N428" s="100">
        <v>0</v>
      </c>
      <c r="O428" s="100">
        <v>0</v>
      </c>
      <c r="P428" s="103">
        <f t="shared" si="90"/>
        <v>0</v>
      </c>
      <c r="Q428" s="104">
        <v>0</v>
      </c>
      <c r="R428" s="104">
        <v>0</v>
      </c>
      <c r="S428" s="104">
        <v>0</v>
      </c>
      <c r="T428" s="104">
        <v>0</v>
      </c>
      <c r="U428" s="104">
        <v>0</v>
      </c>
      <c r="V428" s="104">
        <v>0</v>
      </c>
      <c r="W428" s="106">
        <f t="shared" si="91"/>
        <v>0</v>
      </c>
      <c r="X428" s="105">
        <v>0</v>
      </c>
      <c r="Y428" s="105">
        <v>0</v>
      </c>
      <c r="Z428" s="105">
        <f t="shared" si="92"/>
        <v>0</v>
      </c>
      <c r="AA428" s="104">
        <v>0</v>
      </c>
      <c r="AB428" s="105">
        <v>0</v>
      </c>
      <c r="AC428" s="105">
        <v>0</v>
      </c>
      <c r="AD428" s="105">
        <v>0</v>
      </c>
      <c r="AE428" s="105">
        <v>0</v>
      </c>
      <c r="AF428" s="105">
        <v>0</v>
      </c>
      <c r="AG428" s="106">
        <f t="shared" si="93"/>
        <v>0</v>
      </c>
      <c r="AH428" s="104"/>
      <c r="AI428" s="105"/>
      <c r="AJ428" s="105"/>
      <c r="AK428" s="105"/>
      <c r="AL428" s="105"/>
      <c r="AM428" s="105"/>
      <c r="AN428" s="106">
        <f t="shared" si="94"/>
        <v>0</v>
      </c>
      <c r="AO428" s="107">
        <f t="shared" si="95"/>
        <v>0</v>
      </c>
      <c r="AP428" s="108">
        <f t="shared" si="96"/>
        <v>0</v>
      </c>
      <c r="AQ428" s="97">
        <v>62</v>
      </c>
      <c r="AR428" s="109">
        <f t="shared" si="97"/>
        <v>0</v>
      </c>
    </row>
    <row r="429" spans="1:44" hidden="1" x14ac:dyDescent="0.35">
      <c r="A429" s="31" t="s">
        <v>433</v>
      </c>
      <c r="B429" s="97" t="s">
        <v>2693</v>
      </c>
      <c r="C429" s="97" t="s">
        <v>2260</v>
      </c>
      <c r="D429" s="98">
        <f t="shared" si="85"/>
        <v>0</v>
      </c>
      <c r="E429" s="98">
        <f t="shared" si="86"/>
        <v>0</v>
      </c>
      <c r="F429" s="98">
        <f t="shared" si="87"/>
        <v>0</v>
      </c>
      <c r="G429" s="99">
        <f t="shared" si="84"/>
        <v>0</v>
      </c>
      <c r="H429" s="100">
        <v>0</v>
      </c>
      <c r="I429" s="101">
        <v>0</v>
      </c>
      <c r="J429" s="102">
        <f t="shared" si="88"/>
        <v>0</v>
      </c>
      <c r="K429" s="100">
        <v>0</v>
      </c>
      <c r="L429" s="111">
        <v>0</v>
      </c>
      <c r="M429" s="101">
        <f t="shared" si="89"/>
        <v>0</v>
      </c>
      <c r="N429" s="100">
        <v>0</v>
      </c>
      <c r="O429" s="100">
        <v>0</v>
      </c>
      <c r="P429" s="103">
        <f t="shared" si="90"/>
        <v>0</v>
      </c>
      <c r="Q429" s="104">
        <v>0</v>
      </c>
      <c r="R429" s="104">
        <v>0</v>
      </c>
      <c r="S429" s="104">
        <v>0</v>
      </c>
      <c r="T429" s="104">
        <v>0</v>
      </c>
      <c r="U429" s="104">
        <v>0</v>
      </c>
      <c r="V429" s="104">
        <v>0</v>
      </c>
      <c r="W429" s="106">
        <f t="shared" si="91"/>
        <v>0</v>
      </c>
      <c r="X429" s="105">
        <v>0</v>
      </c>
      <c r="Y429" s="105">
        <v>0</v>
      </c>
      <c r="Z429" s="105">
        <f t="shared" si="92"/>
        <v>0</v>
      </c>
      <c r="AA429" s="104">
        <v>0</v>
      </c>
      <c r="AB429" s="105">
        <v>0</v>
      </c>
      <c r="AC429" s="105">
        <v>0</v>
      </c>
      <c r="AD429" s="105">
        <v>0</v>
      </c>
      <c r="AE429" s="105">
        <v>0</v>
      </c>
      <c r="AF429" s="105">
        <v>0</v>
      </c>
      <c r="AG429" s="106">
        <f t="shared" si="93"/>
        <v>0</v>
      </c>
      <c r="AH429" s="104"/>
      <c r="AI429" s="105"/>
      <c r="AJ429" s="105"/>
      <c r="AK429" s="105"/>
      <c r="AL429" s="105"/>
      <c r="AM429" s="105"/>
      <c r="AN429" s="106">
        <f t="shared" si="94"/>
        <v>0</v>
      </c>
      <c r="AO429" s="107">
        <f t="shared" si="95"/>
        <v>0</v>
      </c>
      <c r="AP429" s="108">
        <f t="shared" si="96"/>
        <v>0</v>
      </c>
      <c r="AQ429" s="97">
        <v>299</v>
      </c>
      <c r="AR429" s="109">
        <f t="shared" si="97"/>
        <v>0</v>
      </c>
    </row>
    <row r="430" spans="1:44" hidden="1" x14ac:dyDescent="0.35">
      <c r="A430" s="31" t="s">
        <v>434</v>
      </c>
      <c r="B430" s="97" t="s">
        <v>2694</v>
      </c>
      <c r="C430" s="97" t="s">
        <v>2260</v>
      </c>
      <c r="D430" s="98">
        <f t="shared" si="85"/>
        <v>36</v>
      </c>
      <c r="E430" s="98">
        <f t="shared" si="86"/>
        <v>36</v>
      </c>
      <c r="F430" s="98">
        <f t="shared" si="87"/>
        <v>0</v>
      </c>
      <c r="G430" s="99">
        <f t="shared" si="84"/>
        <v>36</v>
      </c>
      <c r="H430" s="100">
        <v>0</v>
      </c>
      <c r="I430" s="101">
        <v>36</v>
      </c>
      <c r="J430" s="102">
        <f t="shared" si="88"/>
        <v>0</v>
      </c>
      <c r="K430" s="100">
        <v>0</v>
      </c>
      <c r="L430" s="111">
        <v>0</v>
      </c>
      <c r="M430" s="101">
        <f t="shared" si="89"/>
        <v>0</v>
      </c>
      <c r="N430" s="100">
        <v>0</v>
      </c>
      <c r="O430" s="100">
        <v>0</v>
      </c>
      <c r="P430" s="103">
        <f t="shared" si="90"/>
        <v>0</v>
      </c>
      <c r="Q430" s="104">
        <v>0</v>
      </c>
      <c r="R430" s="104">
        <v>0</v>
      </c>
      <c r="S430" s="104">
        <v>0</v>
      </c>
      <c r="T430" s="104">
        <v>0</v>
      </c>
      <c r="U430" s="104">
        <v>0</v>
      </c>
      <c r="V430" s="104">
        <v>0</v>
      </c>
      <c r="W430" s="106">
        <f t="shared" si="91"/>
        <v>0</v>
      </c>
      <c r="X430" s="105">
        <v>0</v>
      </c>
      <c r="Y430" s="105">
        <v>0</v>
      </c>
      <c r="Z430" s="105">
        <f t="shared" si="92"/>
        <v>0</v>
      </c>
      <c r="AA430" s="104">
        <v>0</v>
      </c>
      <c r="AB430" s="105">
        <v>0</v>
      </c>
      <c r="AC430" s="105">
        <v>0</v>
      </c>
      <c r="AD430" s="105">
        <v>0</v>
      </c>
      <c r="AE430" s="105">
        <v>0</v>
      </c>
      <c r="AF430" s="105">
        <v>0</v>
      </c>
      <c r="AG430" s="106">
        <f t="shared" si="93"/>
        <v>0</v>
      </c>
      <c r="AH430" s="104"/>
      <c r="AI430" s="105"/>
      <c r="AJ430" s="105"/>
      <c r="AK430" s="105"/>
      <c r="AL430" s="105"/>
      <c r="AM430" s="105"/>
      <c r="AN430" s="106">
        <f t="shared" si="94"/>
        <v>0</v>
      </c>
      <c r="AO430" s="107">
        <f t="shared" si="95"/>
        <v>0</v>
      </c>
      <c r="AP430" s="108">
        <f t="shared" si="96"/>
        <v>36</v>
      </c>
      <c r="AQ430" s="97">
        <v>60</v>
      </c>
      <c r="AR430" s="109">
        <f t="shared" si="97"/>
        <v>0.6</v>
      </c>
    </row>
    <row r="431" spans="1:44" hidden="1" x14ac:dyDescent="0.35">
      <c r="A431" s="31" t="s">
        <v>435</v>
      </c>
      <c r="B431" s="97" t="s">
        <v>2695</v>
      </c>
      <c r="C431" s="97" t="s">
        <v>2260</v>
      </c>
      <c r="D431" s="98">
        <f t="shared" si="85"/>
        <v>193</v>
      </c>
      <c r="E431" s="98">
        <f t="shared" si="86"/>
        <v>193</v>
      </c>
      <c r="F431" s="98">
        <f t="shared" si="87"/>
        <v>0</v>
      </c>
      <c r="G431" s="99">
        <f t="shared" si="84"/>
        <v>139</v>
      </c>
      <c r="H431" s="100">
        <v>0</v>
      </c>
      <c r="I431" s="101">
        <v>139</v>
      </c>
      <c r="J431" s="102">
        <f t="shared" si="88"/>
        <v>0</v>
      </c>
      <c r="K431" s="100">
        <v>40</v>
      </c>
      <c r="L431" s="111">
        <v>0</v>
      </c>
      <c r="M431" s="101">
        <f t="shared" si="89"/>
        <v>40</v>
      </c>
      <c r="N431" s="100">
        <v>0</v>
      </c>
      <c r="O431" s="100">
        <v>0</v>
      </c>
      <c r="P431" s="103">
        <f t="shared" si="90"/>
        <v>0</v>
      </c>
      <c r="Q431" s="104">
        <v>0</v>
      </c>
      <c r="R431" s="104">
        <v>0</v>
      </c>
      <c r="S431" s="104">
        <v>0</v>
      </c>
      <c r="T431" s="104">
        <v>0</v>
      </c>
      <c r="U431" s="104">
        <v>0</v>
      </c>
      <c r="V431" s="104">
        <v>0</v>
      </c>
      <c r="W431" s="106">
        <f t="shared" si="91"/>
        <v>0</v>
      </c>
      <c r="X431" s="110">
        <v>14</v>
      </c>
      <c r="Y431" s="105">
        <v>0</v>
      </c>
      <c r="Z431" s="105">
        <f t="shared" si="92"/>
        <v>14</v>
      </c>
      <c r="AA431" s="104">
        <v>0</v>
      </c>
      <c r="AB431" s="105">
        <v>0</v>
      </c>
      <c r="AC431" s="105">
        <v>0</v>
      </c>
      <c r="AD431" s="105">
        <v>0</v>
      </c>
      <c r="AE431" s="105">
        <v>0</v>
      </c>
      <c r="AF431" s="105">
        <v>0</v>
      </c>
      <c r="AG431" s="106">
        <f t="shared" si="93"/>
        <v>0</v>
      </c>
      <c r="AH431" s="104"/>
      <c r="AI431" s="105"/>
      <c r="AJ431" s="105"/>
      <c r="AK431" s="105"/>
      <c r="AL431" s="105"/>
      <c r="AM431" s="105"/>
      <c r="AN431" s="106">
        <f t="shared" si="94"/>
        <v>0</v>
      </c>
      <c r="AO431" s="107">
        <f t="shared" si="95"/>
        <v>0</v>
      </c>
      <c r="AP431" s="108">
        <f t="shared" si="96"/>
        <v>179</v>
      </c>
      <c r="AQ431" s="97">
        <v>147</v>
      </c>
      <c r="AR431" s="109">
        <f t="shared" si="97"/>
        <v>1</v>
      </c>
    </row>
    <row r="432" spans="1:44" hidden="1" x14ac:dyDescent="0.35">
      <c r="A432" s="31" t="s">
        <v>436</v>
      </c>
      <c r="B432" s="97" t="s">
        <v>2696</v>
      </c>
      <c r="C432" s="97" t="s">
        <v>2260</v>
      </c>
      <c r="D432" s="98">
        <f t="shared" si="85"/>
        <v>0</v>
      </c>
      <c r="E432" s="98">
        <f t="shared" si="86"/>
        <v>0</v>
      </c>
      <c r="F432" s="98">
        <f t="shared" si="87"/>
        <v>0</v>
      </c>
      <c r="G432" s="99">
        <f t="shared" si="84"/>
        <v>0</v>
      </c>
      <c r="H432" s="100">
        <v>0</v>
      </c>
      <c r="I432" s="101">
        <v>0</v>
      </c>
      <c r="J432" s="102">
        <f t="shared" si="88"/>
        <v>0</v>
      </c>
      <c r="K432" s="100">
        <v>0</v>
      </c>
      <c r="L432" s="111">
        <v>0</v>
      </c>
      <c r="M432" s="101">
        <f t="shared" si="89"/>
        <v>0</v>
      </c>
      <c r="N432" s="100">
        <v>0</v>
      </c>
      <c r="O432" s="100">
        <v>0</v>
      </c>
      <c r="P432" s="103">
        <f t="shared" si="90"/>
        <v>0</v>
      </c>
      <c r="Q432" s="104">
        <v>0</v>
      </c>
      <c r="R432" s="104">
        <v>0</v>
      </c>
      <c r="S432" s="104">
        <v>0</v>
      </c>
      <c r="T432" s="104">
        <v>0</v>
      </c>
      <c r="U432" s="104">
        <v>0</v>
      </c>
      <c r="V432" s="104">
        <v>0</v>
      </c>
      <c r="W432" s="106">
        <f t="shared" si="91"/>
        <v>0</v>
      </c>
      <c r="X432" s="105">
        <v>0</v>
      </c>
      <c r="Y432" s="105">
        <v>0</v>
      </c>
      <c r="Z432" s="105">
        <f t="shared" si="92"/>
        <v>0</v>
      </c>
      <c r="AA432" s="104">
        <v>0</v>
      </c>
      <c r="AB432" s="105">
        <v>0</v>
      </c>
      <c r="AC432" s="105">
        <v>0</v>
      </c>
      <c r="AD432" s="105">
        <v>0</v>
      </c>
      <c r="AE432" s="105">
        <v>0</v>
      </c>
      <c r="AF432" s="105">
        <v>0</v>
      </c>
      <c r="AG432" s="106">
        <f t="shared" si="93"/>
        <v>0</v>
      </c>
      <c r="AH432" s="104"/>
      <c r="AI432" s="105"/>
      <c r="AJ432" s="105"/>
      <c r="AK432" s="105"/>
      <c r="AL432" s="105"/>
      <c r="AM432" s="105"/>
      <c r="AN432" s="106">
        <f t="shared" si="94"/>
        <v>0</v>
      </c>
      <c r="AO432" s="107">
        <f t="shared" si="95"/>
        <v>0</v>
      </c>
      <c r="AP432" s="108">
        <f t="shared" si="96"/>
        <v>0</v>
      </c>
      <c r="AQ432" s="97">
        <v>44</v>
      </c>
      <c r="AR432" s="109">
        <f t="shared" si="97"/>
        <v>0</v>
      </c>
    </row>
    <row r="433" spans="1:44" hidden="1" x14ac:dyDescent="0.35">
      <c r="A433" s="31" t="s">
        <v>437</v>
      </c>
      <c r="B433" s="97" t="s">
        <v>2697</v>
      </c>
      <c r="C433" s="97" t="s">
        <v>2260</v>
      </c>
      <c r="D433" s="98">
        <f t="shared" si="85"/>
        <v>53</v>
      </c>
      <c r="E433" s="98">
        <f t="shared" si="86"/>
        <v>53</v>
      </c>
      <c r="F433" s="98">
        <f t="shared" si="87"/>
        <v>0</v>
      </c>
      <c r="G433" s="99">
        <f t="shared" si="84"/>
        <v>35</v>
      </c>
      <c r="H433" s="100">
        <v>0</v>
      </c>
      <c r="I433" s="101">
        <v>35</v>
      </c>
      <c r="J433" s="102">
        <f t="shared" si="88"/>
        <v>0</v>
      </c>
      <c r="K433" s="100">
        <v>18</v>
      </c>
      <c r="L433" s="111">
        <v>0</v>
      </c>
      <c r="M433" s="101">
        <f t="shared" si="89"/>
        <v>18</v>
      </c>
      <c r="N433" s="100">
        <v>0</v>
      </c>
      <c r="O433" s="100">
        <v>0</v>
      </c>
      <c r="P433" s="103">
        <f t="shared" si="90"/>
        <v>0</v>
      </c>
      <c r="Q433" s="104">
        <v>0</v>
      </c>
      <c r="R433" s="104">
        <v>0</v>
      </c>
      <c r="S433" s="104">
        <v>0</v>
      </c>
      <c r="T433" s="104">
        <v>0</v>
      </c>
      <c r="U433" s="104">
        <v>0</v>
      </c>
      <c r="V433" s="104">
        <v>0</v>
      </c>
      <c r="W433" s="106">
        <f t="shared" si="91"/>
        <v>0</v>
      </c>
      <c r="X433" s="105">
        <v>0</v>
      </c>
      <c r="Y433" s="105">
        <v>0</v>
      </c>
      <c r="Z433" s="105">
        <f t="shared" si="92"/>
        <v>0</v>
      </c>
      <c r="AA433" s="104">
        <v>0</v>
      </c>
      <c r="AB433" s="105">
        <v>0</v>
      </c>
      <c r="AC433" s="105">
        <v>0</v>
      </c>
      <c r="AD433" s="105">
        <v>0</v>
      </c>
      <c r="AE433" s="105">
        <v>0</v>
      </c>
      <c r="AF433" s="105">
        <v>0</v>
      </c>
      <c r="AG433" s="106">
        <f t="shared" si="93"/>
        <v>0</v>
      </c>
      <c r="AH433" s="104"/>
      <c r="AI433" s="105"/>
      <c r="AJ433" s="105"/>
      <c r="AK433" s="105"/>
      <c r="AL433" s="105"/>
      <c r="AM433" s="105"/>
      <c r="AN433" s="106">
        <f t="shared" si="94"/>
        <v>0</v>
      </c>
      <c r="AO433" s="107">
        <f t="shared" si="95"/>
        <v>0</v>
      </c>
      <c r="AP433" s="108">
        <f t="shared" si="96"/>
        <v>53</v>
      </c>
      <c r="AQ433" s="97">
        <v>83</v>
      </c>
      <c r="AR433" s="109">
        <f t="shared" si="97"/>
        <v>0.63855421686746983</v>
      </c>
    </row>
    <row r="434" spans="1:44" hidden="1" x14ac:dyDescent="0.35">
      <c r="A434" s="31" t="s">
        <v>438</v>
      </c>
      <c r="B434" s="97" t="s">
        <v>2698</v>
      </c>
      <c r="C434" s="97" t="s">
        <v>2260</v>
      </c>
      <c r="D434" s="98">
        <f t="shared" si="85"/>
        <v>0</v>
      </c>
      <c r="E434" s="98">
        <f t="shared" si="86"/>
        <v>0</v>
      </c>
      <c r="F434" s="98">
        <f t="shared" si="87"/>
        <v>0</v>
      </c>
      <c r="G434" s="99">
        <f t="shared" si="84"/>
        <v>0</v>
      </c>
      <c r="H434" s="100">
        <v>0</v>
      </c>
      <c r="I434" s="101">
        <v>0</v>
      </c>
      <c r="J434" s="102">
        <f t="shared" si="88"/>
        <v>0</v>
      </c>
      <c r="K434" s="100">
        <v>0</v>
      </c>
      <c r="L434" s="111">
        <v>0</v>
      </c>
      <c r="M434" s="101">
        <f t="shared" si="89"/>
        <v>0</v>
      </c>
      <c r="N434" s="100">
        <v>0</v>
      </c>
      <c r="O434" s="100">
        <v>0</v>
      </c>
      <c r="P434" s="103">
        <f t="shared" si="90"/>
        <v>0</v>
      </c>
      <c r="Q434" s="104">
        <v>0</v>
      </c>
      <c r="R434" s="104">
        <v>0</v>
      </c>
      <c r="S434" s="104">
        <v>0</v>
      </c>
      <c r="T434" s="104">
        <v>0</v>
      </c>
      <c r="U434" s="104">
        <v>0</v>
      </c>
      <c r="V434" s="104">
        <v>0</v>
      </c>
      <c r="W434" s="106">
        <f t="shared" si="91"/>
        <v>0</v>
      </c>
      <c r="X434" s="105">
        <v>0</v>
      </c>
      <c r="Y434" s="105">
        <v>0</v>
      </c>
      <c r="Z434" s="105">
        <f t="shared" si="92"/>
        <v>0</v>
      </c>
      <c r="AA434" s="104">
        <v>0</v>
      </c>
      <c r="AB434" s="105">
        <v>0</v>
      </c>
      <c r="AC434" s="105">
        <v>0</v>
      </c>
      <c r="AD434" s="105">
        <v>0</v>
      </c>
      <c r="AE434" s="105">
        <v>0</v>
      </c>
      <c r="AF434" s="105">
        <v>0</v>
      </c>
      <c r="AG434" s="106">
        <f t="shared" si="93"/>
        <v>0</v>
      </c>
      <c r="AH434" s="104"/>
      <c r="AI434" s="105"/>
      <c r="AJ434" s="105"/>
      <c r="AK434" s="105"/>
      <c r="AL434" s="105"/>
      <c r="AM434" s="105"/>
      <c r="AN434" s="106">
        <f t="shared" si="94"/>
        <v>0</v>
      </c>
      <c r="AO434" s="107">
        <f t="shared" si="95"/>
        <v>0</v>
      </c>
      <c r="AP434" s="108">
        <f t="shared" si="96"/>
        <v>0</v>
      </c>
      <c r="AQ434" s="97">
        <v>158</v>
      </c>
      <c r="AR434" s="109">
        <f t="shared" si="97"/>
        <v>0</v>
      </c>
    </row>
    <row r="435" spans="1:44" hidden="1" x14ac:dyDescent="0.35">
      <c r="A435" s="31" t="s">
        <v>439</v>
      </c>
      <c r="B435" s="97" t="s">
        <v>2699</v>
      </c>
      <c r="C435" s="97" t="s">
        <v>2260</v>
      </c>
      <c r="D435" s="98">
        <f t="shared" si="85"/>
        <v>32</v>
      </c>
      <c r="E435" s="98">
        <f t="shared" si="86"/>
        <v>32</v>
      </c>
      <c r="F435" s="98">
        <f t="shared" si="87"/>
        <v>0</v>
      </c>
      <c r="G435" s="99">
        <f t="shared" si="84"/>
        <v>32</v>
      </c>
      <c r="H435" s="100">
        <v>0</v>
      </c>
      <c r="I435" s="101">
        <v>32</v>
      </c>
      <c r="J435" s="102">
        <f t="shared" si="88"/>
        <v>0</v>
      </c>
      <c r="K435" s="100">
        <v>0</v>
      </c>
      <c r="L435" s="111">
        <v>0</v>
      </c>
      <c r="M435" s="101">
        <f t="shared" si="89"/>
        <v>0</v>
      </c>
      <c r="N435" s="100">
        <v>0</v>
      </c>
      <c r="O435" s="100">
        <v>0</v>
      </c>
      <c r="P435" s="103">
        <f t="shared" si="90"/>
        <v>0</v>
      </c>
      <c r="Q435" s="104">
        <v>0</v>
      </c>
      <c r="R435" s="104">
        <v>0</v>
      </c>
      <c r="S435" s="104">
        <v>0</v>
      </c>
      <c r="T435" s="104">
        <v>0</v>
      </c>
      <c r="U435" s="104">
        <v>0</v>
      </c>
      <c r="V435" s="104">
        <v>0</v>
      </c>
      <c r="W435" s="106">
        <f t="shared" si="91"/>
        <v>0</v>
      </c>
      <c r="X435" s="105">
        <v>0</v>
      </c>
      <c r="Y435" s="105">
        <v>0</v>
      </c>
      <c r="Z435" s="105">
        <f t="shared" si="92"/>
        <v>0</v>
      </c>
      <c r="AA435" s="104">
        <v>0</v>
      </c>
      <c r="AB435" s="105">
        <v>0</v>
      </c>
      <c r="AC435" s="105">
        <v>0</v>
      </c>
      <c r="AD435" s="105">
        <v>0</v>
      </c>
      <c r="AE435" s="105">
        <v>0</v>
      </c>
      <c r="AF435" s="105">
        <v>0</v>
      </c>
      <c r="AG435" s="106">
        <f t="shared" si="93"/>
        <v>0</v>
      </c>
      <c r="AH435" s="104"/>
      <c r="AI435" s="105"/>
      <c r="AJ435" s="105"/>
      <c r="AK435" s="105"/>
      <c r="AL435" s="105"/>
      <c r="AM435" s="105"/>
      <c r="AN435" s="106">
        <f t="shared" si="94"/>
        <v>0</v>
      </c>
      <c r="AO435" s="107">
        <f t="shared" si="95"/>
        <v>0</v>
      </c>
      <c r="AP435" s="108">
        <f t="shared" si="96"/>
        <v>32</v>
      </c>
      <c r="AQ435" s="97">
        <v>49</v>
      </c>
      <c r="AR435" s="109">
        <f t="shared" si="97"/>
        <v>0.65306122448979587</v>
      </c>
    </row>
    <row r="436" spans="1:44" hidden="1" x14ac:dyDescent="0.35">
      <c r="A436" s="31" t="s">
        <v>440</v>
      </c>
      <c r="B436" s="97" t="s">
        <v>2700</v>
      </c>
      <c r="C436" s="97" t="s">
        <v>2260</v>
      </c>
      <c r="D436" s="98">
        <f t="shared" si="85"/>
        <v>0</v>
      </c>
      <c r="E436" s="98">
        <f t="shared" si="86"/>
        <v>0</v>
      </c>
      <c r="F436" s="98">
        <f t="shared" si="87"/>
        <v>0</v>
      </c>
      <c r="G436" s="99">
        <f t="shared" si="84"/>
        <v>0</v>
      </c>
      <c r="H436" s="100">
        <v>0</v>
      </c>
      <c r="I436" s="101">
        <v>0</v>
      </c>
      <c r="J436" s="102">
        <f t="shared" si="88"/>
        <v>0</v>
      </c>
      <c r="K436" s="100">
        <v>0</v>
      </c>
      <c r="L436" s="111">
        <v>0</v>
      </c>
      <c r="M436" s="101">
        <f t="shared" si="89"/>
        <v>0</v>
      </c>
      <c r="N436" s="100">
        <v>0</v>
      </c>
      <c r="O436" s="100">
        <v>0</v>
      </c>
      <c r="P436" s="103">
        <f t="shared" si="90"/>
        <v>0</v>
      </c>
      <c r="Q436" s="104">
        <v>0</v>
      </c>
      <c r="R436" s="104">
        <v>0</v>
      </c>
      <c r="S436" s="104">
        <v>0</v>
      </c>
      <c r="T436" s="104">
        <v>0</v>
      </c>
      <c r="U436" s="104">
        <v>0</v>
      </c>
      <c r="V436" s="104">
        <v>0</v>
      </c>
      <c r="W436" s="106">
        <f t="shared" si="91"/>
        <v>0</v>
      </c>
      <c r="X436" s="105">
        <v>0</v>
      </c>
      <c r="Y436" s="105">
        <v>0</v>
      </c>
      <c r="Z436" s="105">
        <f t="shared" si="92"/>
        <v>0</v>
      </c>
      <c r="AA436" s="104">
        <v>0</v>
      </c>
      <c r="AB436" s="105">
        <v>0</v>
      </c>
      <c r="AC436" s="105">
        <v>0</v>
      </c>
      <c r="AD436" s="105">
        <v>0</v>
      </c>
      <c r="AE436" s="105">
        <v>0</v>
      </c>
      <c r="AF436" s="105">
        <v>0</v>
      </c>
      <c r="AG436" s="106">
        <f t="shared" si="93"/>
        <v>0</v>
      </c>
      <c r="AH436" s="104"/>
      <c r="AI436" s="105"/>
      <c r="AJ436" s="105"/>
      <c r="AK436" s="105"/>
      <c r="AL436" s="105"/>
      <c r="AM436" s="105"/>
      <c r="AN436" s="106">
        <f t="shared" si="94"/>
        <v>0</v>
      </c>
      <c r="AO436" s="107">
        <f t="shared" si="95"/>
        <v>0</v>
      </c>
      <c r="AP436" s="108">
        <f t="shared" si="96"/>
        <v>0</v>
      </c>
      <c r="AQ436" s="97">
        <v>51</v>
      </c>
      <c r="AR436" s="109">
        <f t="shared" si="97"/>
        <v>0</v>
      </c>
    </row>
    <row r="437" spans="1:44" x14ac:dyDescent="0.35">
      <c r="A437" s="31" t="s">
        <v>441</v>
      </c>
      <c r="B437" s="97" t="s">
        <v>2701</v>
      </c>
      <c r="C437" s="97" t="s">
        <v>2260</v>
      </c>
      <c r="D437" s="98">
        <f t="shared" si="85"/>
        <v>361</v>
      </c>
      <c r="E437" s="98">
        <f t="shared" si="86"/>
        <v>361</v>
      </c>
      <c r="F437" s="98">
        <f t="shared" si="87"/>
        <v>0</v>
      </c>
      <c r="G437" s="99">
        <f t="shared" si="84"/>
        <v>255</v>
      </c>
      <c r="H437" s="100">
        <v>0</v>
      </c>
      <c r="I437" s="101">
        <v>255</v>
      </c>
      <c r="J437" s="102">
        <f t="shared" si="88"/>
        <v>0</v>
      </c>
      <c r="K437" s="100">
        <v>0</v>
      </c>
      <c r="L437" s="111">
        <v>0</v>
      </c>
      <c r="M437" s="101">
        <f t="shared" si="89"/>
        <v>0</v>
      </c>
      <c r="N437" s="100">
        <v>0</v>
      </c>
      <c r="O437" s="100">
        <v>0</v>
      </c>
      <c r="P437" s="103">
        <f t="shared" si="90"/>
        <v>0</v>
      </c>
      <c r="Q437" s="104">
        <v>0</v>
      </c>
      <c r="R437" s="105">
        <v>0</v>
      </c>
      <c r="S437" s="105">
        <v>0</v>
      </c>
      <c r="T437" s="105">
        <v>35</v>
      </c>
      <c r="U437" s="105">
        <v>0</v>
      </c>
      <c r="V437" s="105">
        <v>0</v>
      </c>
      <c r="W437" s="106">
        <f t="shared" si="91"/>
        <v>35</v>
      </c>
      <c r="X437" s="105">
        <v>0</v>
      </c>
      <c r="Y437" s="105">
        <v>0</v>
      </c>
      <c r="Z437" s="105">
        <f t="shared" si="92"/>
        <v>0</v>
      </c>
      <c r="AA437" s="104">
        <v>0</v>
      </c>
      <c r="AB437" s="105">
        <v>0</v>
      </c>
      <c r="AC437" s="105">
        <v>0</v>
      </c>
      <c r="AD437" s="105">
        <v>0</v>
      </c>
      <c r="AE437" s="105">
        <v>0</v>
      </c>
      <c r="AF437" s="105">
        <v>0</v>
      </c>
      <c r="AG437" s="106">
        <f t="shared" si="93"/>
        <v>0</v>
      </c>
      <c r="AH437" s="104">
        <v>71</v>
      </c>
      <c r="AI437" s="105"/>
      <c r="AJ437" s="105"/>
      <c r="AK437" s="105"/>
      <c r="AL437" s="105"/>
      <c r="AM437" s="105"/>
      <c r="AN437" s="106">
        <f t="shared" si="94"/>
        <v>71</v>
      </c>
      <c r="AO437" s="107">
        <f t="shared" si="95"/>
        <v>0</v>
      </c>
      <c r="AP437" s="108">
        <f t="shared" si="96"/>
        <v>290</v>
      </c>
      <c r="AQ437" s="97">
        <v>317</v>
      </c>
      <c r="AR437" s="109">
        <f t="shared" si="97"/>
        <v>0.91482649842271291</v>
      </c>
    </row>
    <row r="438" spans="1:44" hidden="1" x14ac:dyDescent="0.35">
      <c r="A438" s="31" t="s">
        <v>442</v>
      </c>
      <c r="B438" s="97" t="s">
        <v>2702</v>
      </c>
      <c r="C438" s="97" t="s">
        <v>2380</v>
      </c>
      <c r="D438" s="98">
        <f t="shared" si="85"/>
        <v>188</v>
      </c>
      <c r="E438" s="98">
        <f t="shared" si="86"/>
        <v>0</v>
      </c>
      <c r="F438" s="98">
        <f t="shared" si="87"/>
        <v>188</v>
      </c>
      <c r="G438" s="99">
        <f t="shared" si="84"/>
        <v>188</v>
      </c>
      <c r="H438" s="100">
        <v>188</v>
      </c>
      <c r="I438" s="101">
        <v>0</v>
      </c>
      <c r="J438" s="102">
        <f t="shared" si="88"/>
        <v>0</v>
      </c>
      <c r="K438" s="100">
        <v>0</v>
      </c>
      <c r="L438" s="111">
        <v>0</v>
      </c>
      <c r="M438" s="101">
        <f t="shared" si="89"/>
        <v>0</v>
      </c>
      <c r="N438" s="100">
        <v>0</v>
      </c>
      <c r="O438" s="100">
        <v>0</v>
      </c>
      <c r="P438" s="103">
        <f t="shared" si="90"/>
        <v>0</v>
      </c>
      <c r="Q438" s="104">
        <v>0</v>
      </c>
      <c r="R438" s="104">
        <v>0</v>
      </c>
      <c r="S438" s="104">
        <v>0</v>
      </c>
      <c r="T438" s="104">
        <v>0</v>
      </c>
      <c r="U438" s="104">
        <v>0</v>
      </c>
      <c r="V438" s="104">
        <v>0</v>
      </c>
      <c r="W438" s="106">
        <f t="shared" si="91"/>
        <v>0</v>
      </c>
      <c r="X438" s="105">
        <v>0</v>
      </c>
      <c r="Y438" s="105">
        <v>0</v>
      </c>
      <c r="Z438" s="105">
        <f t="shared" si="92"/>
        <v>0</v>
      </c>
      <c r="AA438" s="104">
        <v>0</v>
      </c>
      <c r="AB438" s="105">
        <v>0</v>
      </c>
      <c r="AC438" s="105">
        <v>0</v>
      </c>
      <c r="AD438" s="105">
        <v>0</v>
      </c>
      <c r="AE438" s="105">
        <v>0</v>
      </c>
      <c r="AF438" s="105">
        <v>0</v>
      </c>
      <c r="AG438" s="106">
        <f t="shared" si="93"/>
        <v>0</v>
      </c>
      <c r="AH438" s="104"/>
      <c r="AI438" s="105"/>
      <c r="AJ438" s="105"/>
      <c r="AK438" s="105"/>
      <c r="AL438" s="105"/>
      <c r="AM438" s="105"/>
      <c r="AN438" s="106">
        <f t="shared" si="94"/>
        <v>0</v>
      </c>
      <c r="AO438" s="107">
        <f t="shared" si="95"/>
        <v>188</v>
      </c>
      <c r="AP438" s="108">
        <f t="shared" si="96"/>
        <v>0</v>
      </c>
      <c r="AQ438" s="97">
        <v>476</v>
      </c>
      <c r="AR438" s="109">
        <f t="shared" si="97"/>
        <v>0.3949579831932773</v>
      </c>
    </row>
    <row r="439" spans="1:44" hidden="1" x14ac:dyDescent="0.35">
      <c r="A439" s="31" t="s">
        <v>443</v>
      </c>
      <c r="B439" s="97" t="s">
        <v>2703</v>
      </c>
      <c r="C439" s="97" t="s">
        <v>2380</v>
      </c>
      <c r="D439" s="98">
        <f t="shared" si="85"/>
        <v>42</v>
      </c>
      <c r="E439" s="98">
        <f t="shared" si="86"/>
        <v>0</v>
      </c>
      <c r="F439" s="98">
        <f t="shared" si="87"/>
        <v>42</v>
      </c>
      <c r="G439" s="99">
        <f t="shared" si="84"/>
        <v>42</v>
      </c>
      <c r="H439" s="100">
        <v>42</v>
      </c>
      <c r="I439" s="101">
        <v>0</v>
      </c>
      <c r="J439" s="102">
        <f t="shared" si="88"/>
        <v>0</v>
      </c>
      <c r="K439" s="100">
        <v>0</v>
      </c>
      <c r="L439" s="111">
        <v>0</v>
      </c>
      <c r="M439" s="101">
        <f t="shared" si="89"/>
        <v>0</v>
      </c>
      <c r="N439" s="100">
        <v>0</v>
      </c>
      <c r="O439" s="100">
        <v>0</v>
      </c>
      <c r="P439" s="103">
        <f t="shared" si="90"/>
        <v>0</v>
      </c>
      <c r="Q439" s="104">
        <v>0</v>
      </c>
      <c r="R439" s="104">
        <v>0</v>
      </c>
      <c r="S439" s="104">
        <v>0</v>
      </c>
      <c r="T439" s="104">
        <v>0</v>
      </c>
      <c r="U439" s="104">
        <v>0</v>
      </c>
      <c r="V439" s="104">
        <v>0</v>
      </c>
      <c r="W439" s="106">
        <f t="shared" si="91"/>
        <v>0</v>
      </c>
      <c r="X439" s="105">
        <v>0</v>
      </c>
      <c r="Y439" s="105">
        <v>0</v>
      </c>
      <c r="Z439" s="105">
        <f t="shared" si="92"/>
        <v>0</v>
      </c>
      <c r="AA439" s="104">
        <v>0</v>
      </c>
      <c r="AB439" s="105">
        <v>0</v>
      </c>
      <c r="AC439" s="105">
        <v>0</v>
      </c>
      <c r="AD439" s="105">
        <v>0</v>
      </c>
      <c r="AE439" s="105">
        <v>0</v>
      </c>
      <c r="AF439" s="105">
        <v>0</v>
      </c>
      <c r="AG439" s="106">
        <f t="shared" si="93"/>
        <v>0</v>
      </c>
      <c r="AH439" s="104"/>
      <c r="AI439" s="105"/>
      <c r="AJ439" s="105"/>
      <c r="AK439" s="105"/>
      <c r="AL439" s="105"/>
      <c r="AM439" s="105"/>
      <c r="AN439" s="106">
        <f t="shared" si="94"/>
        <v>0</v>
      </c>
      <c r="AO439" s="107">
        <f t="shared" si="95"/>
        <v>42</v>
      </c>
      <c r="AP439" s="108">
        <f t="shared" si="96"/>
        <v>0</v>
      </c>
      <c r="AQ439" s="97">
        <v>130</v>
      </c>
      <c r="AR439" s="109">
        <f t="shared" si="97"/>
        <v>0.32307692307692309</v>
      </c>
    </row>
    <row r="440" spans="1:44" hidden="1" x14ac:dyDescent="0.35">
      <c r="A440" s="31" t="s">
        <v>444</v>
      </c>
      <c r="B440" s="97" t="s">
        <v>2704</v>
      </c>
      <c r="C440" s="97" t="s">
        <v>2380</v>
      </c>
      <c r="D440" s="98">
        <f t="shared" si="85"/>
        <v>292</v>
      </c>
      <c r="E440" s="98">
        <f t="shared" si="86"/>
        <v>1</v>
      </c>
      <c r="F440" s="98">
        <f t="shared" si="87"/>
        <v>291</v>
      </c>
      <c r="G440" s="99">
        <f t="shared" si="84"/>
        <v>292</v>
      </c>
      <c r="H440" s="100">
        <v>291</v>
      </c>
      <c r="I440" s="101">
        <v>1</v>
      </c>
      <c r="J440" s="102">
        <f t="shared" si="88"/>
        <v>156</v>
      </c>
      <c r="K440" s="100">
        <v>0</v>
      </c>
      <c r="L440" s="111">
        <v>156</v>
      </c>
      <c r="M440" s="101">
        <f t="shared" si="89"/>
        <v>156</v>
      </c>
      <c r="N440" s="100">
        <v>0</v>
      </c>
      <c r="O440" s="100">
        <v>0</v>
      </c>
      <c r="P440" s="103">
        <f t="shared" si="90"/>
        <v>0</v>
      </c>
      <c r="Q440" s="104">
        <v>0</v>
      </c>
      <c r="R440" s="104">
        <v>0</v>
      </c>
      <c r="S440" s="104">
        <v>0</v>
      </c>
      <c r="T440" s="104">
        <v>0</v>
      </c>
      <c r="U440" s="104">
        <v>0</v>
      </c>
      <c r="V440" s="104">
        <v>0</v>
      </c>
      <c r="W440" s="106">
        <f t="shared" si="91"/>
        <v>0</v>
      </c>
      <c r="X440" s="105">
        <v>0</v>
      </c>
      <c r="Y440" s="105">
        <v>0</v>
      </c>
      <c r="Z440" s="105">
        <f t="shared" si="92"/>
        <v>0</v>
      </c>
      <c r="AA440" s="104">
        <v>0</v>
      </c>
      <c r="AB440" s="105">
        <v>0</v>
      </c>
      <c r="AC440" s="105">
        <v>0</v>
      </c>
      <c r="AD440" s="105">
        <v>0</v>
      </c>
      <c r="AE440" s="105">
        <v>0</v>
      </c>
      <c r="AF440" s="105">
        <v>0</v>
      </c>
      <c r="AG440" s="106">
        <f t="shared" si="93"/>
        <v>0</v>
      </c>
      <c r="AH440" s="104"/>
      <c r="AI440" s="105"/>
      <c r="AJ440" s="105"/>
      <c r="AK440" s="105"/>
      <c r="AL440" s="105"/>
      <c r="AM440" s="105"/>
      <c r="AN440" s="106">
        <f t="shared" si="94"/>
        <v>0</v>
      </c>
      <c r="AO440" s="107">
        <f t="shared" si="95"/>
        <v>291</v>
      </c>
      <c r="AP440" s="108">
        <f t="shared" si="96"/>
        <v>1</v>
      </c>
      <c r="AQ440" s="97">
        <v>379</v>
      </c>
      <c r="AR440" s="109">
        <f t="shared" si="97"/>
        <v>0.77044854881266489</v>
      </c>
    </row>
    <row r="441" spans="1:44" hidden="1" x14ac:dyDescent="0.35">
      <c r="A441" s="31" t="s">
        <v>445</v>
      </c>
      <c r="B441" s="97" t="s">
        <v>2705</v>
      </c>
      <c r="C441" s="97" t="s">
        <v>2380</v>
      </c>
      <c r="D441" s="98">
        <f t="shared" si="85"/>
        <v>100</v>
      </c>
      <c r="E441" s="98">
        <f t="shared" si="86"/>
        <v>31</v>
      </c>
      <c r="F441" s="98">
        <f t="shared" si="87"/>
        <v>69</v>
      </c>
      <c r="G441" s="99">
        <f t="shared" si="84"/>
        <v>70</v>
      </c>
      <c r="H441" s="100">
        <v>69</v>
      </c>
      <c r="I441" s="101">
        <v>1</v>
      </c>
      <c r="J441" s="102">
        <f t="shared" si="88"/>
        <v>0</v>
      </c>
      <c r="K441" s="100">
        <v>30</v>
      </c>
      <c r="L441" s="111">
        <v>0</v>
      </c>
      <c r="M441" s="101">
        <f t="shared" si="89"/>
        <v>30</v>
      </c>
      <c r="N441" s="100">
        <v>0</v>
      </c>
      <c r="O441" s="100">
        <v>0</v>
      </c>
      <c r="P441" s="103">
        <f t="shared" si="90"/>
        <v>0</v>
      </c>
      <c r="Q441" s="104">
        <v>0</v>
      </c>
      <c r="R441" s="104">
        <v>0</v>
      </c>
      <c r="S441" s="104">
        <v>0</v>
      </c>
      <c r="T441" s="104">
        <v>0</v>
      </c>
      <c r="U441" s="104">
        <v>0</v>
      </c>
      <c r="V441" s="104">
        <v>0</v>
      </c>
      <c r="W441" s="106">
        <f t="shared" si="91"/>
        <v>0</v>
      </c>
      <c r="X441" s="105">
        <v>0</v>
      </c>
      <c r="Y441" s="105">
        <v>0</v>
      </c>
      <c r="Z441" s="105">
        <f t="shared" si="92"/>
        <v>0</v>
      </c>
      <c r="AA441" s="104">
        <v>0</v>
      </c>
      <c r="AB441" s="105">
        <v>0</v>
      </c>
      <c r="AC441" s="105">
        <v>0</v>
      </c>
      <c r="AD441" s="105">
        <v>0</v>
      </c>
      <c r="AE441" s="105">
        <v>0</v>
      </c>
      <c r="AF441" s="105">
        <v>0</v>
      </c>
      <c r="AG441" s="106">
        <f t="shared" si="93"/>
        <v>0</v>
      </c>
      <c r="AH441" s="104"/>
      <c r="AI441" s="105"/>
      <c r="AJ441" s="105"/>
      <c r="AK441" s="105"/>
      <c r="AL441" s="105"/>
      <c r="AM441" s="105"/>
      <c r="AN441" s="106">
        <f t="shared" si="94"/>
        <v>0</v>
      </c>
      <c r="AO441" s="107">
        <f t="shared" si="95"/>
        <v>69</v>
      </c>
      <c r="AP441" s="108">
        <f t="shared" si="96"/>
        <v>31</v>
      </c>
      <c r="AQ441" s="97">
        <v>97</v>
      </c>
      <c r="AR441" s="109">
        <f t="shared" si="97"/>
        <v>1</v>
      </c>
    </row>
    <row r="442" spans="1:44" hidden="1" x14ac:dyDescent="0.35">
      <c r="A442" s="31" t="s">
        <v>446</v>
      </c>
      <c r="B442" s="97" t="s">
        <v>2706</v>
      </c>
      <c r="C442" s="97" t="s">
        <v>2380</v>
      </c>
      <c r="D442" s="98">
        <f t="shared" si="85"/>
        <v>66</v>
      </c>
      <c r="E442" s="98">
        <f t="shared" si="86"/>
        <v>10</v>
      </c>
      <c r="F442" s="98">
        <f t="shared" si="87"/>
        <v>56</v>
      </c>
      <c r="G442" s="99">
        <f t="shared" si="84"/>
        <v>56</v>
      </c>
      <c r="H442" s="100">
        <v>56</v>
      </c>
      <c r="I442" s="101">
        <v>0</v>
      </c>
      <c r="J442" s="102">
        <f t="shared" si="88"/>
        <v>0</v>
      </c>
      <c r="K442" s="100">
        <v>10</v>
      </c>
      <c r="L442" s="111">
        <v>0</v>
      </c>
      <c r="M442" s="101">
        <f t="shared" si="89"/>
        <v>10</v>
      </c>
      <c r="N442" s="100">
        <v>0</v>
      </c>
      <c r="O442" s="100">
        <v>0</v>
      </c>
      <c r="P442" s="103">
        <f t="shared" si="90"/>
        <v>0</v>
      </c>
      <c r="Q442" s="104">
        <v>0</v>
      </c>
      <c r="R442" s="104">
        <v>0</v>
      </c>
      <c r="S442" s="104">
        <v>0</v>
      </c>
      <c r="T442" s="104">
        <v>0</v>
      </c>
      <c r="U442" s="104">
        <v>0</v>
      </c>
      <c r="V442" s="104">
        <v>0</v>
      </c>
      <c r="W442" s="106">
        <f t="shared" si="91"/>
        <v>0</v>
      </c>
      <c r="X442" s="105">
        <v>0</v>
      </c>
      <c r="Y442" s="105">
        <v>0</v>
      </c>
      <c r="Z442" s="105">
        <f t="shared" si="92"/>
        <v>0</v>
      </c>
      <c r="AA442" s="104">
        <v>0</v>
      </c>
      <c r="AB442" s="105">
        <v>0</v>
      </c>
      <c r="AC442" s="105">
        <v>0</v>
      </c>
      <c r="AD442" s="105">
        <v>0</v>
      </c>
      <c r="AE442" s="105">
        <v>0</v>
      </c>
      <c r="AF442" s="105">
        <v>0</v>
      </c>
      <c r="AG442" s="106">
        <f t="shared" si="93"/>
        <v>0</v>
      </c>
      <c r="AH442" s="104"/>
      <c r="AI442" s="105"/>
      <c r="AJ442" s="105"/>
      <c r="AK442" s="105"/>
      <c r="AL442" s="105"/>
      <c r="AM442" s="105"/>
      <c r="AN442" s="106">
        <f t="shared" si="94"/>
        <v>0</v>
      </c>
      <c r="AO442" s="107">
        <f t="shared" si="95"/>
        <v>56</v>
      </c>
      <c r="AP442" s="108">
        <f t="shared" si="96"/>
        <v>10</v>
      </c>
      <c r="AQ442" s="97">
        <v>187</v>
      </c>
      <c r="AR442" s="109">
        <f t="shared" si="97"/>
        <v>0.35294117647058826</v>
      </c>
    </row>
    <row r="443" spans="1:44" hidden="1" x14ac:dyDescent="0.35">
      <c r="A443" s="31" t="s">
        <v>447</v>
      </c>
      <c r="B443" s="97" t="s">
        <v>2707</v>
      </c>
      <c r="C443" s="97" t="s">
        <v>2380</v>
      </c>
      <c r="D443" s="98">
        <f t="shared" si="85"/>
        <v>29</v>
      </c>
      <c r="E443" s="98">
        <f t="shared" si="86"/>
        <v>0</v>
      </c>
      <c r="F443" s="98">
        <f t="shared" si="87"/>
        <v>29</v>
      </c>
      <c r="G443" s="99">
        <f t="shared" si="84"/>
        <v>29</v>
      </c>
      <c r="H443" s="100">
        <v>29</v>
      </c>
      <c r="I443" s="101">
        <v>0</v>
      </c>
      <c r="J443" s="102">
        <f t="shared" si="88"/>
        <v>0</v>
      </c>
      <c r="K443" s="100">
        <v>0</v>
      </c>
      <c r="L443" s="111">
        <v>0</v>
      </c>
      <c r="M443" s="101">
        <f t="shared" si="89"/>
        <v>0</v>
      </c>
      <c r="N443" s="100">
        <v>0</v>
      </c>
      <c r="O443" s="100">
        <v>0</v>
      </c>
      <c r="P443" s="103">
        <f t="shared" si="90"/>
        <v>0</v>
      </c>
      <c r="Q443" s="104">
        <v>0</v>
      </c>
      <c r="R443" s="104">
        <v>0</v>
      </c>
      <c r="S443" s="104">
        <v>0</v>
      </c>
      <c r="T443" s="104">
        <v>0</v>
      </c>
      <c r="U443" s="104">
        <v>0</v>
      </c>
      <c r="V443" s="104">
        <v>0</v>
      </c>
      <c r="W443" s="106">
        <f t="shared" si="91"/>
        <v>0</v>
      </c>
      <c r="X443" s="105">
        <v>0</v>
      </c>
      <c r="Y443" s="105">
        <v>0</v>
      </c>
      <c r="Z443" s="105">
        <f t="shared" si="92"/>
        <v>0</v>
      </c>
      <c r="AA443" s="104">
        <v>0</v>
      </c>
      <c r="AB443" s="105">
        <v>0</v>
      </c>
      <c r="AC443" s="105">
        <v>0</v>
      </c>
      <c r="AD443" s="105">
        <v>0</v>
      </c>
      <c r="AE443" s="105">
        <v>0</v>
      </c>
      <c r="AF443" s="105">
        <v>0</v>
      </c>
      <c r="AG443" s="106">
        <f t="shared" si="93"/>
        <v>0</v>
      </c>
      <c r="AH443" s="104"/>
      <c r="AI443" s="105"/>
      <c r="AJ443" s="105"/>
      <c r="AK443" s="105"/>
      <c r="AL443" s="105"/>
      <c r="AM443" s="105"/>
      <c r="AN443" s="106">
        <f t="shared" si="94"/>
        <v>0</v>
      </c>
      <c r="AO443" s="107">
        <f t="shared" si="95"/>
        <v>29</v>
      </c>
      <c r="AP443" s="108">
        <f t="shared" si="96"/>
        <v>0</v>
      </c>
      <c r="AQ443" s="97">
        <v>130</v>
      </c>
      <c r="AR443" s="109">
        <f t="shared" si="97"/>
        <v>0.22307692307692309</v>
      </c>
    </row>
    <row r="444" spans="1:44" hidden="1" x14ac:dyDescent="0.35">
      <c r="A444" s="31" t="s">
        <v>448</v>
      </c>
      <c r="B444" s="97" t="s">
        <v>2708</v>
      </c>
      <c r="C444" s="97" t="s">
        <v>2380</v>
      </c>
      <c r="D444" s="98">
        <f t="shared" si="85"/>
        <v>133</v>
      </c>
      <c r="E444" s="98">
        <f t="shared" si="86"/>
        <v>22</v>
      </c>
      <c r="F444" s="98">
        <f t="shared" si="87"/>
        <v>111</v>
      </c>
      <c r="G444" s="99">
        <f t="shared" si="84"/>
        <v>113</v>
      </c>
      <c r="H444" s="100">
        <v>111</v>
      </c>
      <c r="I444" s="101">
        <v>2</v>
      </c>
      <c r="J444" s="102">
        <f t="shared" si="88"/>
        <v>0</v>
      </c>
      <c r="K444" s="100">
        <v>20</v>
      </c>
      <c r="L444" s="111">
        <v>0</v>
      </c>
      <c r="M444" s="101">
        <f t="shared" si="89"/>
        <v>20</v>
      </c>
      <c r="N444" s="100">
        <v>0</v>
      </c>
      <c r="O444" s="100">
        <v>0</v>
      </c>
      <c r="P444" s="103">
        <f t="shared" si="90"/>
        <v>0</v>
      </c>
      <c r="Q444" s="104">
        <v>0</v>
      </c>
      <c r="R444" s="104">
        <v>0</v>
      </c>
      <c r="S444" s="104">
        <v>0</v>
      </c>
      <c r="T444" s="104">
        <v>0</v>
      </c>
      <c r="U444" s="104">
        <v>0</v>
      </c>
      <c r="V444" s="104">
        <v>0</v>
      </c>
      <c r="W444" s="106">
        <f t="shared" si="91"/>
        <v>0</v>
      </c>
      <c r="X444" s="105">
        <v>0</v>
      </c>
      <c r="Y444" s="105">
        <v>0</v>
      </c>
      <c r="Z444" s="105">
        <f t="shared" si="92"/>
        <v>0</v>
      </c>
      <c r="AA444" s="104">
        <v>0</v>
      </c>
      <c r="AB444" s="105">
        <v>0</v>
      </c>
      <c r="AC444" s="105">
        <v>0</v>
      </c>
      <c r="AD444" s="105">
        <v>0</v>
      </c>
      <c r="AE444" s="105">
        <v>0</v>
      </c>
      <c r="AF444" s="105">
        <v>0</v>
      </c>
      <c r="AG444" s="106">
        <f t="shared" si="93"/>
        <v>0</v>
      </c>
      <c r="AH444" s="104"/>
      <c r="AI444" s="105"/>
      <c r="AJ444" s="105"/>
      <c r="AK444" s="105"/>
      <c r="AL444" s="105"/>
      <c r="AM444" s="105"/>
      <c r="AN444" s="106">
        <f t="shared" si="94"/>
        <v>0</v>
      </c>
      <c r="AO444" s="107">
        <f t="shared" si="95"/>
        <v>111</v>
      </c>
      <c r="AP444" s="108">
        <f t="shared" si="96"/>
        <v>22</v>
      </c>
      <c r="AQ444" s="97">
        <v>402</v>
      </c>
      <c r="AR444" s="109">
        <f t="shared" si="97"/>
        <v>0.3308457711442786</v>
      </c>
    </row>
    <row r="445" spans="1:44" hidden="1" x14ac:dyDescent="0.35">
      <c r="A445" s="31" t="s">
        <v>449</v>
      </c>
      <c r="B445" s="97" t="s">
        <v>2709</v>
      </c>
      <c r="C445" s="97" t="s">
        <v>2380</v>
      </c>
      <c r="D445" s="98">
        <f t="shared" si="85"/>
        <v>1791</v>
      </c>
      <c r="E445" s="98">
        <f t="shared" si="86"/>
        <v>100</v>
      </c>
      <c r="F445" s="98">
        <f t="shared" si="87"/>
        <v>1691</v>
      </c>
      <c r="G445" s="99">
        <f t="shared" si="84"/>
        <v>1791</v>
      </c>
      <c r="H445" s="100">
        <v>1691</v>
      </c>
      <c r="I445" s="101">
        <v>100</v>
      </c>
      <c r="J445" s="102">
        <f t="shared" si="88"/>
        <v>0</v>
      </c>
      <c r="K445" s="100">
        <v>0</v>
      </c>
      <c r="L445" s="111">
        <v>0</v>
      </c>
      <c r="M445" s="101">
        <f t="shared" si="89"/>
        <v>0</v>
      </c>
      <c r="N445" s="100">
        <v>0</v>
      </c>
      <c r="O445" s="100">
        <v>0</v>
      </c>
      <c r="P445" s="103">
        <f t="shared" si="90"/>
        <v>0</v>
      </c>
      <c r="Q445" s="104">
        <v>0</v>
      </c>
      <c r="R445" s="104">
        <v>0</v>
      </c>
      <c r="S445" s="104">
        <v>0</v>
      </c>
      <c r="T445" s="104">
        <v>0</v>
      </c>
      <c r="U445" s="104">
        <v>0</v>
      </c>
      <c r="V445" s="104">
        <v>0</v>
      </c>
      <c r="W445" s="106">
        <f t="shared" si="91"/>
        <v>0</v>
      </c>
      <c r="X445" s="105">
        <v>0</v>
      </c>
      <c r="Y445" s="105">
        <v>0</v>
      </c>
      <c r="Z445" s="105">
        <f t="shared" si="92"/>
        <v>0</v>
      </c>
      <c r="AA445" s="104">
        <v>0</v>
      </c>
      <c r="AB445" s="105">
        <v>0</v>
      </c>
      <c r="AC445" s="105">
        <v>0</v>
      </c>
      <c r="AD445" s="105">
        <v>0</v>
      </c>
      <c r="AE445" s="105">
        <v>0</v>
      </c>
      <c r="AF445" s="105">
        <v>0</v>
      </c>
      <c r="AG445" s="106">
        <f t="shared" si="93"/>
        <v>0</v>
      </c>
      <c r="AH445" s="104"/>
      <c r="AI445" s="105"/>
      <c r="AJ445" s="105"/>
      <c r="AK445" s="105"/>
      <c r="AL445" s="105"/>
      <c r="AM445" s="105"/>
      <c r="AN445" s="106">
        <f t="shared" si="94"/>
        <v>0</v>
      </c>
      <c r="AO445" s="107">
        <f t="shared" si="95"/>
        <v>1691</v>
      </c>
      <c r="AP445" s="108">
        <f t="shared" si="96"/>
        <v>100</v>
      </c>
      <c r="AQ445" s="97">
        <v>2901</v>
      </c>
      <c r="AR445" s="109">
        <f t="shared" si="97"/>
        <v>0.61737331954498453</v>
      </c>
    </row>
    <row r="446" spans="1:44" hidden="1" x14ac:dyDescent="0.35">
      <c r="A446" s="31" t="s">
        <v>450</v>
      </c>
      <c r="B446" s="97" t="s">
        <v>2710</v>
      </c>
      <c r="C446" s="97" t="s">
        <v>2348</v>
      </c>
      <c r="D446" s="98">
        <f t="shared" si="85"/>
        <v>36</v>
      </c>
      <c r="E446" s="98">
        <f t="shared" si="86"/>
        <v>0</v>
      </c>
      <c r="F446" s="98">
        <f t="shared" si="87"/>
        <v>36</v>
      </c>
      <c r="G446" s="99">
        <f t="shared" si="84"/>
        <v>36</v>
      </c>
      <c r="H446" s="100">
        <v>36</v>
      </c>
      <c r="I446" s="101">
        <v>0</v>
      </c>
      <c r="J446" s="102">
        <f t="shared" si="88"/>
        <v>0</v>
      </c>
      <c r="K446" s="100">
        <v>0</v>
      </c>
      <c r="L446" s="111">
        <v>0</v>
      </c>
      <c r="M446" s="101">
        <f t="shared" si="89"/>
        <v>0</v>
      </c>
      <c r="N446" s="100">
        <v>0</v>
      </c>
      <c r="O446" s="100">
        <v>0</v>
      </c>
      <c r="P446" s="103">
        <f t="shared" si="90"/>
        <v>0</v>
      </c>
      <c r="Q446" s="104">
        <v>0</v>
      </c>
      <c r="R446" s="104">
        <v>0</v>
      </c>
      <c r="S446" s="104">
        <v>0</v>
      </c>
      <c r="T446" s="104">
        <v>0</v>
      </c>
      <c r="U446" s="104">
        <v>0</v>
      </c>
      <c r="V446" s="104">
        <v>0</v>
      </c>
      <c r="W446" s="106">
        <f t="shared" si="91"/>
        <v>0</v>
      </c>
      <c r="X446" s="105">
        <v>0</v>
      </c>
      <c r="Y446" s="105">
        <v>0</v>
      </c>
      <c r="Z446" s="105">
        <f t="shared" si="92"/>
        <v>0</v>
      </c>
      <c r="AA446" s="104">
        <v>0</v>
      </c>
      <c r="AB446" s="105">
        <v>0</v>
      </c>
      <c r="AC446" s="105">
        <v>0</v>
      </c>
      <c r="AD446" s="105">
        <v>0</v>
      </c>
      <c r="AE446" s="105">
        <v>0</v>
      </c>
      <c r="AF446" s="105">
        <v>0</v>
      </c>
      <c r="AG446" s="106">
        <f t="shared" si="93"/>
        <v>0</v>
      </c>
      <c r="AH446" s="104"/>
      <c r="AI446" s="105"/>
      <c r="AJ446" s="105"/>
      <c r="AK446" s="105"/>
      <c r="AL446" s="105"/>
      <c r="AM446" s="105"/>
      <c r="AN446" s="106">
        <f t="shared" si="94"/>
        <v>0</v>
      </c>
      <c r="AO446" s="107">
        <f t="shared" si="95"/>
        <v>36</v>
      </c>
      <c r="AP446" s="108">
        <f t="shared" si="96"/>
        <v>0</v>
      </c>
      <c r="AQ446" s="97">
        <v>57</v>
      </c>
      <c r="AR446" s="109">
        <f t="shared" si="97"/>
        <v>0.63157894736842102</v>
      </c>
    </row>
    <row r="447" spans="1:44" hidden="1" x14ac:dyDescent="0.35">
      <c r="A447" s="31" t="s">
        <v>451</v>
      </c>
      <c r="B447" s="97" t="s">
        <v>2711</v>
      </c>
      <c r="C447" s="97" t="s">
        <v>2348</v>
      </c>
      <c r="D447" s="98">
        <f t="shared" si="85"/>
        <v>65</v>
      </c>
      <c r="E447" s="98">
        <f t="shared" si="86"/>
        <v>0</v>
      </c>
      <c r="F447" s="98">
        <f t="shared" si="87"/>
        <v>65</v>
      </c>
      <c r="G447" s="99">
        <f t="shared" si="84"/>
        <v>65</v>
      </c>
      <c r="H447" s="100">
        <v>65</v>
      </c>
      <c r="I447" s="101">
        <v>0</v>
      </c>
      <c r="J447" s="102">
        <f t="shared" si="88"/>
        <v>0</v>
      </c>
      <c r="K447" s="100">
        <v>0</v>
      </c>
      <c r="L447" s="111">
        <v>0</v>
      </c>
      <c r="M447" s="101">
        <f t="shared" si="89"/>
        <v>0</v>
      </c>
      <c r="N447" s="100">
        <v>0</v>
      </c>
      <c r="O447" s="100">
        <v>0</v>
      </c>
      <c r="P447" s="103">
        <f t="shared" si="90"/>
        <v>0</v>
      </c>
      <c r="Q447" s="104">
        <v>0</v>
      </c>
      <c r="R447" s="104">
        <v>0</v>
      </c>
      <c r="S447" s="104">
        <v>0</v>
      </c>
      <c r="T447" s="104">
        <v>0</v>
      </c>
      <c r="U447" s="104">
        <v>0</v>
      </c>
      <c r="V447" s="104">
        <v>0</v>
      </c>
      <c r="W447" s="106">
        <f t="shared" si="91"/>
        <v>0</v>
      </c>
      <c r="X447" s="105">
        <v>0</v>
      </c>
      <c r="Y447" s="105">
        <v>0</v>
      </c>
      <c r="Z447" s="105">
        <f>SUM(X447:Y447)</f>
        <v>0</v>
      </c>
      <c r="AA447" s="104">
        <v>0</v>
      </c>
      <c r="AB447" s="105">
        <v>0</v>
      </c>
      <c r="AC447" s="105">
        <v>0</v>
      </c>
      <c r="AD447" s="105">
        <v>0</v>
      </c>
      <c r="AE447" s="105">
        <v>0</v>
      </c>
      <c r="AF447" s="105">
        <v>0</v>
      </c>
      <c r="AG447" s="106">
        <f t="shared" si="93"/>
        <v>0</v>
      </c>
      <c r="AH447" s="104"/>
      <c r="AI447" s="105"/>
      <c r="AJ447" s="105"/>
      <c r="AK447" s="105"/>
      <c r="AL447" s="105"/>
      <c r="AM447" s="105"/>
      <c r="AN447" s="106">
        <f t="shared" si="94"/>
        <v>0</v>
      </c>
      <c r="AO447" s="107">
        <f t="shared" si="95"/>
        <v>65</v>
      </c>
      <c r="AP447" s="108">
        <f t="shared" si="96"/>
        <v>0</v>
      </c>
      <c r="AQ447" s="97">
        <v>99</v>
      </c>
      <c r="AR447" s="109">
        <f t="shared" si="97"/>
        <v>0.65656565656565657</v>
      </c>
    </row>
    <row r="448" spans="1:44" hidden="1" x14ac:dyDescent="0.35">
      <c r="A448" s="31" t="s">
        <v>452</v>
      </c>
      <c r="B448" s="97" t="s">
        <v>2712</v>
      </c>
      <c r="C448" s="97" t="s">
        <v>2348</v>
      </c>
      <c r="D448" s="98">
        <f t="shared" si="85"/>
        <v>13</v>
      </c>
      <c r="E448" s="98">
        <f t="shared" si="86"/>
        <v>0</v>
      </c>
      <c r="F448" s="98">
        <f t="shared" si="87"/>
        <v>13</v>
      </c>
      <c r="G448" s="99">
        <f t="shared" si="84"/>
        <v>13</v>
      </c>
      <c r="H448" s="100">
        <v>13</v>
      </c>
      <c r="I448" s="101">
        <v>0</v>
      </c>
      <c r="J448" s="102">
        <f t="shared" si="88"/>
        <v>0</v>
      </c>
      <c r="K448" s="100">
        <v>0</v>
      </c>
      <c r="L448" s="111">
        <v>0</v>
      </c>
      <c r="M448" s="101">
        <f t="shared" si="89"/>
        <v>0</v>
      </c>
      <c r="N448" s="100">
        <v>0</v>
      </c>
      <c r="O448" s="100">
        <v>0</v>
      </c>
      <c r="P448" s="103">
        <f t="shared" si="90"/>
        <v>0</v>
      </c>
      <c r="Q448" s="104">
        <v>0</v>
      </c>
      <c r="R448" s="104">
        <v>0</v>
      </c>
      <c r="S448" s="104">
        <v>0</v>
      </c>
      <c r="T448" s="104">
        <v>0</v>
      </c>
      <c r="U448" s="104">
        <v>0</v>
      </c>
      <c r="V448" s="104">
        <v>0</v>
      </c>
      <c r="W448" s="106">
        <f t="shared" si="91"/>
        <v>0</v>
      </c>
      <c r="X448" s="105">
        <v>0</v>
      </c>
      <c r="Y448" s="105">
        <v>0</v>
      </c>
      <c r="Z448" s="105">
        <f t="shared" si="92"/>
        <v>0</v>
      </c>
      <c r="AA448" s="104">
        <v>0</v>
      </c>
      <c r="AB448" s="105">
        <v>0</v>
      </c>
      <c r="AC448" s="105">
        <v>0</v>
      </c>
      <c r="AD448" s="105">
        <v>0</v>
      </c>
      <c r="AE448" s="105">
        <v>0</v>
      </c>
      <c r="AF448" s="105">
        <v>0</v>
      </c>
      <c r="AG448" s="106">
        <f t="shared" si="93"/>
        <v>0</v>
      </c>
      <c r="AH448" s="104"/>
      <c r="AI448" s="105"/>
      <c r="AJ448" s="105"/>
      <c r="AK448" s="105"/>
      <c r="AL448" s="105"/>
      <c r="AM448" s="105"/>
      <c r="AN448" s="106">
        <f t="shared" si="94"/>
        <v>0</v>
      </c>
      <c r="AO448" s="107">
        <f t="shared" si="95"/>
        <v>13</v>
      </c>
      <c r="AP448" s="108">
        <f t="shared" si="96"/>
        <v>0</v>
      </c>
      <c r="AQ448" s="97">
        <v>18</v>
      </c>
      <c r="AR448" s="109">
        <f t="shared" si="97"/>
        <v>0.72222222222222221</v>
      </c>
    </row>
    <row r="449" spans="1:44" hidden="1" x14ac:dyDescent="0.35">
      <c r="A449" s="31" t="s">
        <v>453</v>
      </c>
      <c r="B449" s="97" t="s">
        <v>2713</v>
      </c>
      <c r="C449" s="97" t="s">
        <v>2348</v>
      </c>
      <c r="D449" s="98">
        <f t="shared" si="85"/>
        <v>22</v>
      </c>
      <c r="E449" s="98">
        <f t="shared" si="86"/>
        <v>0</v>
      </c>
      <c r="F449" s="98">
        <f t="shared" si="87"/>
        <v>22</v>
      </c>
      <c r="G449" s="99">
        <f t="shared" si="84"/>
        <v>22</v>
      </c>
      <c r="H449" s="100">
        <v>22</v>
      </c>
      <c r="I449" s="101">
        <v>0</v>
      </c>
      <c r="J449" s="102">
        <f t="shared" si="88"/>
        <v>0</v>
      </c>
      <c r="K449" s="100">
        <v>0</v>
      </c>
      <c r="L449" s="111">
        <v>0</v>
      </c>
      <c r="M449" s="101">
        <f t="shared" si="89"/>
        <v>0</v>
      </c>
      <c r="N449" s="100">
        <v>0</v>
      </c>
      <c r="O449" s="100">
        <v>0</v>
      </c>
      <c r="P449" s="103">
        <f t="shared" si="90"/>
        <v>0</v>
      </c>
      <c r="Q449" s="104">
        <v>0</v>
      </c>
      <c r="R449" s="104">
        <v>0</v>
      </c>
      <c r="S449" s="104">
        <v>0</v>
      </c>
      <c r="T449" s="104">
        <v>0</v>
      </c>
      <c r="U449" s="104">
        <v>0</v>
      </c>
      <c r="V449" s="104">
        <v>0</v>
      </c>
      <c r="W449" s="106">
        <f t="shared" si="91"/>
        <v>0</v>
      </c>
      <c r="X449" s="105">
        <v>0</v>
      </c>
      <c r="Y449" s="105">
        <v>0</v>
      </c>
      <c r="Z449" s="105">
        <f t="shared" si="92"/>
        <v>0</v>
      </c>
      <c r="AA449" s="104">
        <v>0</v>
      </c>
      <c r="AB449" s="105">
        <v>0</v>
      </c>
      <c r="AC449" s="105">
        <v>0</v>
      </c>
      <c r="AD449" s="105">
        <v>0</v>
      </c>
      <c r="AE449" s="105">
        <v>0</v>
      </c>
      <c r="AF449" s="105">
        <v>0</v>
      </c>
      <c r="AG449" s="106">
        <f t="shared" si="93"/>
        <v>0</v>
      </c>
      <c r="AH449" s="104"/>
      <c r="AI449" s="105"/>
      <c r="AJ449" s="105"/>
      <c r="AK449" s="105"/>
      <c r="AL449" s="105"/>
      <c r="AM449" s="105"/>
      <c r="AN449" s="106">
        <f t="shared" si="94"/>
        <v>0</v>
      </c>
      <c r="AO449" s="107">
        <f t="shared" si="95"/>
        <v>22</v>
      </c>
      <c r="AP449" s="108">
        <f t="shared" si="96"/>
        <v>0</v>
      </c>
      <c r="AQ449" s="97">
        <v>22</v>
      </c>
      <c r="AR449" s="109">
        <f t="shared" si="97"/>
        <v>1</v>
      </c>
    </row>
    <row r="450" spans="1:44" hidden="1" x14ac:dyDescent="0.35">
      <c r="A450" s="31" t="s">
        <v>454</v>
      </c>
      <c r="B450" s="97" t="s">
        <v>2714</v>
      </c>
      <c r="C450" s="97" t="s">
        <v>2348</v>
      </c>
      <c r="D450" s="98">
        <f t="shared" si="85"/>
        <v>64</v>
      </c>
      <c r="E450" s="98">
        <f t="shared" si="86"/>
        <v>53</v>
      </c>
      <c r="F450" s="98">
        <f t="shared" si="87"/>
        <v>11</v>
      </c>
      <c r="G450" s="99">
        <f t="shared" si="84"/>
        <v>64</v>
      </c>
      <c r="H450" s="100">
        <v>11</v>
      </c>
      <c r="I450" s="101">
        <v>53</v>
      </c>
      <c r="J450" s="102">
        <f t="shared" si="88"/>
        <v>0</v>
      </c>
      <c r="K450" s="100">
        <v>0</v>
      </c>
      <c r="L450" s="111">
        <v>0</v>
      </c>
      <c r="M450" s="101">
        <f t="shared" si="89"/>
        <v>0</v>
      </c>
      <c r="N450" s="100">
        <v>0</v>
      </c>
      <c r="O450" s="100">
        <v>0</v>
      </c>
      <c r="P450" s="103">
        <f t="shared" si="90"/>
        <v>0</v>
      </c>
      <c r="Q450" s="104">
        <v>0</v>
      </c>
      <c r="R450" s="104">
        <v>0</v>
      </c>
      <c r="S450" s="104">
        <v>0</v>
      </c>
      <c r="T450" s="104">
        <v>0</v>
      </c>
      <c r="U450" s="104">
        <v>0</v>
      </c>
      <c r="V450" s="104">
        <v>0</v>
      </c>
      <c r="W450" s="106">
        <f t="shared" si="91"/>
        <v>0</v>
      </c>
      <c r="X450" s="105">
        <v>0</v>
      </c>
      <c r="Y450" s="105">
        <v>0</v>
      </c>
      <c r="Z450" s="105">
        <f t="shared" si="92"/>
        <v>0</v>
      </c>
      <c r="AA450" s="104">
        <v>0</v>
      </c>
      <c r="AB450" s="105">
        <v>0</v>
      </c>
      <c r="AC450" s="105">
        <v>0</v>
      </c>
      <c r="AD450" s="105">
        <v>0</v>
      </c>
      <c r="AE450" s="105">
        <v>0</v>
      </c>
      <c r="AF450" s="105">
        <v>0</v>
      </c>
      <c r="AG450" s="106">
        <f t="shared" si="93"/>
        <v>0</v>
      </c>
      <c r="AH450" s="104"/>
      <c r="AI450" s="105"/>
      <c r="AJ450" s="105"/>
      <c r="AK450" s="105"/>
      <c r="AL450" s="105"/>
      <c r="AM450" s="105"/>
      <c r="AN450" s="106">
        <f t="shared" si="94"/>
        <v>0</v>
      </c>
      <c r="AO450" s="107">
        <f t="shared" si="95"/>
        <v>11</v>
      </c>
      <c r="AP450" s="108">
        <f t="shared" si="96"/>
        <v>53</v>
      </c>
      <c r="AQ450" s="97">
        <v>97</v>
      </c>
      <c r="AR450" s="109">
        <f t="shared" si="97"/>
        <v>0.65979381443298968</v>
      </c>
    </row>
    <row r="451" spans="1:44" hidden="1" x14ac:dyDescent="0.35">
      <c r="A451" s="31" t="s">
        <v>455</v>
      </c>
      <c r="B451" s="97" t="s">
        <v>2715</v>
      </c>
      <c r="C451" s="97" t="s">
        <v>2348</v>
      </c>
      <c r="D451" s="98">
        <f t="shared" si="85"/>
        <v>9</v>
      </c>
      <c r="E451" s="98">
        <f t="shared" si="86"/>
        <v>0</v>
      </c>
      <c r="F451" s="98">
        <f t="shared" si="87"/>
        <v>9</v>
      </c>
      <c r="G451" s="99">
        <f t="shared" si="84"/>
        <v>9</v>
      </c>
      <c r="H451" s="100">
        <v>9</v>
      </c>
      <c r="I451" s="101">
        <v>0</v>
      </c>
      <c r="J451" s="102">
        <f t="shared" si="88"/>
        <v>0</v>
      </c>
      <c r="K451" s="100">
        <v>0</v>
      </c>
      <c r="L451" s="111">
        <v>0</v>
      </c>
      <c r="M451" s="101">
        <f t="shared" si="89"/>
        <v>0</v>
      </c>
      <c r="N451" s="100">
        <v>0</v>
      </c>
      <c r="O451" s="100">
        <v>0</v>
      </c>
      <c r="P451" s="103">
        <f t="shared" si="90"/>
        <v>0</v>
      </c>
      <c r="Q451" s="104">
        <v>0</v>
      </c>
      <c r="R451" s="104">
        <v>0</v>
      </c>
      <c r="S451" s="104">
        <v>0</v>
      </c>
      <c r="T451" s="104">
        <v>0</v>
      </c>
      <c r="U451" s="104">
        <v>0</v>
      </c>
      <c r="V451" s="104">
        <v>0</v>
      </c>
      <c r="W451" s="106">
        <f t="shared" si="91"/>
        <v>0</v>
      </c>
      <c r="X451" s="105">
        <v>0</v>
      </c>
      <c r="Y451" s="105">
        <v>0</v>
      </c>
      <c r="Z451" s="105">
        <f t="shared" si="92"/>
        <v>0</v>
      </c>
      <c r="AA451" s="104">
        <v>0</v>
      </c>
      <c r="AB451" s="105">
        <v>0</v>
      </c>
      <c r="AC451" s="105">
        <v>0</v>
      </c>
      <c r="AD451" s="105">
        <v>0</v>
      </c>
      <c r="AE451" s="105">
        <v>0</v>
      </c>
      <c r="AF451" s="105">
        <v>0</v>
      </c>
      <c r="AG451" s="106">
        <f t="shared" si="93"/>
        <v>0</v>
      </c>
      <c r="AH451" s="104"/>
      <c r="AI451" s="105"/>
      <c r="AJ451" s="105"/>
      <c r="AK451" s="105"/>
      <c r="AL451" s="105"/>
      <c r="AM451" s="105"/>
      <c r="AN451" s="106">
        <f t="shared" si="94"/>
        <v>0</v>
      </c>
      <c r="AO451" s="107">
        <f t="shared" si="95"/>
        <v>9</v>
      </c>
      <c r="AP451" s="108">
        <f t="shared" si="96"/>
        <v>0</v>
      </c>
      <c r="AQ451" s="97">
        <v>17</v>
      </c>
      <c r="AR451" s="109">
        <f t="shared" si="97"/>
        <v>0.52941176470588236</v>
      </c>
    </row>
    <row r="452" spans="1:44" hidden="1" x14ac:dyDescent="0.35">
      <c r="A452" s="31" t="s">
        <v>456</v>
      </c>
      <c r="B452" s="97" t="s">
        <v>2716</v>
      </c>
      <c r="C452" s="97" t="s">
        <v>2348</v>
      </c>
      <c r="D452" s="98">
        <f t="shared" si="85"/>
        <v>25</v>
      </c>
      <c r="E452" s="98">
        <f t="shared" si="86"/>
        <v>25</v>
      </c>
      <c r="F452" s="98">
        <f t="shared" si="87"/>
        <v>0</v>
      </c>
      <c r="G452" s="99">
        <f t="shared" ref="G452:G515" si="98">H452+I452</f>
        <v>25</v>
      </c>
      <c r="H452" s="100">
        <v>0</v>
      </c>
      <c r="I452" s="101">
        <v>25</v>
      </c>
      <c r="J452" s="102">
        <f t="shared" si="88"/>
        <v>0</v>
      </c>
      <c r="K452" s="100">
        <v>0</v>
      </c>
      <c r="L452" s="111">
        <v>0</v>
      </c>
      <c r="M452" s="101">
        <f t="shared" si="89"/>
        <v>0</v>
      </c>
      <c r="N452" s="100">
        <v>0</v>
      </c>
      <c r="O452" s="100">
        <v>0</v>
      </c>
      <c r="P452" s="103">
        <f t="shared" si="90"/>
        <v>0</v>
      </c>
      <c r="Q452" s="104">
        <v>0</v>
      </c>
      <c r="R452" s="104">
        <v>0</v>
      </c>
      <c r="S452" s="104">
        <v>0</v>
      </c>
      <c r="T452" s="104">
        <v>0</v>
      </c>
      <c r="U452" s="104">
        <v>0</v>
      </c>
      <c r="V452" s="104">
        <v>0</v>
      </c>
      <c r="W452" s="106">
        <f t="shared" si="91"/>
        <v>0</v>
      </c>
      <c r="X452" s="105">
        <v>0</v>
      </c>
      <c r="Y452" s="105">
        <v>0</v>
      </c>
      <c r="Z452" s="105">
        <f t="shared" si="92"/>
        <v>0</v>
      </c>
      <c r="AA452" s="104">
        <v>0</v>
      </c>
      <c r="AB452" s="105">
        <v>0</v>
      </c>
      <c r="AC452" s="105">
        <v>0</v>
      </c>
      <c r="AD452" s="105">
        <v>0</v>
      </c>
      <c r="AE452" s="105">
        <v>0</v>
      </c>
      <c r="AF452" s="105">
        <v>0</v>
      </c>
      <c r="AG452" s="106">
        <f t="shared" si="93"/>
        <v>0</v>
      </c>
      <c r="AH452" s="104"/>
      <c r="AI452" s="105"/>
      <c r="AJ452" s="105"/>
      <c r="AK452" s="105"/>
      <c r="AL452" s="105"/>
      <c r="AM452" s="105"/>
      <c r="AN452" s="106">
        <f t="shared" si="94"/>
        <v>0</v>
      </c>
      <c r="AO452" s="107">
        <f t="shared" si="95"/>
        <v>0</v>
      </c>
      <c r="AP452" s="108">
        <f t="shared" si="96"/>
        <v>25</v>
      </c>
      <c r="AQ452" s="97">
        <v>22</v>
      </c>
      <c r="AR452" s="109">
        <f t="shared" si="97"/>
        <v>1</v>
      </c>
    </row>
    <row r="453" spans="1:44" hidden="1" x14ac:dyDescent="0.35">
      <c r="A453" s="31" t="s">
        <v>457</v>
      </c>
      <c r="B453" s="97" t="s">
        <v>2717</v>
      </c>
      <c r="C453" s="97" t="s">
        <v>2348</v>
      </c>
      <c r="D453" s="98">
        <f t="shared" ref="D453:D516" si="99">E453+F453</f>
        <v>30</v>
      </c>
      <c r="E453" s="98">
        <f t="shared" ref="E453:E516" si="100">I453+K453+N453+Q453+T453+X453+AA453+AD453+AH453+AK453</f>
        <v>0</v>
      </c>
      <c r="F453" s="98">
        <f t="shared" ref="F453:F516" si="101">H453+S453+V453+Y453+AC453+AF453+AJ453+AM453</f>
        <v>30</v>
      </c>
      <c r="G453" s="99">
        <f t="shared" si="98"/>
        <v>30</v>
      </c>
      <c r="H453" s="100">
        <v>30</v>
      </c>
      <c r="I453" s="101">
        <v>0</v>
      </c>
      <c r="J453" s="102">
        <f t="shared" ref="J453:J516" si="102">L453+O453+R453+U453+AB453+AE453+AI453+AL453</f>
        <v>0</v>
      </c>
      <c r="K453" s="100">
        <v>0</v>
      </c>
      <c r="L453" s="111">
        <v>0</v>
      </c>
      <c r="M453" s="101">
        <f t="shared" ref="M453:M516" si="103">K453+L453</f>
        <v>0</v>
      </c>
      <c r="N453" s="100">
        <v>0</v>
      </c>
      <c r="O453" s="100">
        <v>0</v>
      </c>
      <c r="P453" s="103">
        <f t="shared" ref="P453:P516" si="104">SUM(N453+O453)</f>
        <v>0</v>
      </c>
      <c r="Q453" s="104">
        <v>0</v>
      </c>
      <c r="R453" s="104">
        <v>0</v>
      </c>
      <c r="S453" s="104">
        <v>0</v>
      </c>
      <c r="T453" s="104">
        <v>0</v>
      </c>
      <c r="U453" s="104">
        <v>0</v>
      </c>
      <c r="V453" s="104">
        <v>0</v>
      </c>
      <c r="W453" s="106">
        <f t="shared" ref="W453:W516" si="105">SUM(Q453:V453)</f>
        <v>0</v>
      </c>
      <c r="X453" s="105">
        <v>0</v>
      </c>
      <c r="Y453" s="105">
        <v>0</v>
      </c>
      <c r="Z453" s="105">
        <f t="shared" ref="Z453:Z516" si="106">SUM(X453:Y453)</f>
        <v>0</v>
      </c>
      <c r="AA453" s="104">
        <v>0</v>
      </c>
      <c r="AB453" s="105">
        <v>0</v>
      </c>
      <c r="AC453" s="105">
        <v>0</v>
      </c>
      <c r="AD453" s="105">
        <v>0</v>
      </c>
      <c r="AE453" s="105">
        <v>0</v>
      </c>
      <c r="AF453" s="105">
        <v>0</v>
      </c>
      <c r="AG453" s="106">
        <f t="shared" ref="AG453:AG516" si="107">SUM(AA453:AF453)</f>
        <v>0</v>
      </c>
      <c r="AH453" s="104"/>
      <c r="AI453" s="105"/>
      <c r="AJ453" s="105"/>
      <c r="AK453" s="105"/>
      <c r="AL453" s="105"/>
      <c r="AM453" s="105"/>
      <c r="AN453" s="106">
        <f t="shared" ref="AN453:AN516" si="108">SUM(AH453:AM453)</f>
        <v>0</v>
      </c>
      <c r="AO453" s="107">
        <f t="shared" ref="AO453:AO516" si="109">H453+V453+AF453+AM453</f>
        <v>30</v>
      </c>
      <c r="AP453" s="108">
        <f t="shared" ref="AP453:AP516" si="110">I453+K453+N453+T453+AD453+AK453</f>
        <v>0</v>
      </c>
      <c r="AQ453" s="97">
        <v>38</v>
      </c>
      <c r="AR453" s="109">
        <f t="shared" ref="AR453:AR516" si="111">IFERROR(MIN(100%,((AP453+AO453)/AQ453)),0)</f>
        <v>0.78947368421052633</v>
      </c>
    </row>
    <row r="454" spans="1:44" hidden="1" x14ac:dyDescent="0.35">
      <c r="A454" s="31" t="s">
        <v>458</v>
      </c>
      <c r="B454" s="97" t="s">
        <v>2718</v>
      </c>
      <c r="C454" s="97" t="s">
        <v>2348</v>
      </c>
      <c r="D454" s="98">
        <f t="shared" si="99"/>
        <v>43</v>
      </c>
      <c r="E454" s="98">
        <f t="shared" si="100"/>
        <v>0</v>
      </c>
      <c r="F454" s="98">
        <f t="shared" si="101"/>
        <v>43</v>
      </c>
      <c r="G454" s="99">
        <f t="shared" si="98"/>
        <v>43</v>
      </c>
      <c r="H454" s="100">
        <v>43</v>
      </c>
      <c r="I454" s="101">
        <v>0</v>
      </c>
      <c r="J454" s="102">
        <f t="shared" si="102"/>
        <v>0</v>
      </c>
      <c r="K454" s="100">
        <v>0</v>
      </c>
      <c r="L454" s="111">
        <v>0</v>
      </c>
      <c r="M454" s="101">
        <f t="shared" si="103"/>
        <v>0</v>
      </c>
      <c r="N454" s="100">
        <v>0</v>
      </c>
      <c r="O454" s="100">
        <v>0</v>
      </c>
      <c r="P454" s="103">
        <f t="shared" si="104"/>
        <v>0</v>
      </c>
      <c r="Q454" s="104">
        <v>0</v>
      </c>
      <c r="R454" s="104">
        <v>0</v>
      </c>
      <c r="S454" s="104">
        <v>0</v>
      </c>
      <c r="T454" s="104">
        <v>0</v>
      </c>
      <c r="U454" s="104">
        <v>0</v>
      </c>
      <c r="V454" s="104">
        <v>0</v>
      </c>
      <c r="W454" s="106">
        <f t="shared" si="105"/>
        <v>0</v>
      </c>
      <c r="X454" s="105">
        <v>0</v>
      </c>
      <c r="Y454" s="105">
        <v>0</v>
      </c>
      <c r="Z454" s="105">
        <f t="shared" si="106"/>
        <v>0</v>
      </c>
      <c r="AA454" s="104">
        <v>0</v>
      </c>
      <c r="AB454" s="105">
        <v>0</v>
      </c>
      <c r="AC454" s="105">
        <v>0</v>
      </c>
      <c r="AD454" s="105">
        <v>0</v>
      </c>
      <c r="AE454" s="105">
        <v>0</v>
      </c>
      <c r="AF454" s="105">
        <v>0</v>
      </c>
      <c r="AG454" s="106">
        <f t="shared" si="107"/>
        <v>0</v>
      </c>
      <c r="AH454" s="104"/>
      <c r="AI454" s="105"/>
      <c r="AJ454" s="105"/>
      <c r="AK454" s="105"/>
      <c r="AL454" s="105"/>
      <c r="AM454" s="105"/>
      <c r="AN454" s="106">
        <f t="shared" si="108"/>
        <v>0</v>
      </c>
      <c r="AO454" s="107">
        <f t="shared" si="109"/>
        <v>43</v>
      </c>
      <c r="AP454" s="108">
        <f t="shared" si="110"/>
        <v>0</v>
      </c>
      <c r="AQ454" s="97">
        <v>41</v>
      </c>
      <c r="AR454" s="109">
        <f t="shared" si="111"/>
        <v>1</v>
      </c>
    </row>
    <row r="455" spans="1:44" hidden="1" x14ac:dyDescent="0.35">
      <c r="A455" s="31" t="s">
        <v>459</v>
      </c>
      <c r="B455" s="97" t="s">
        <v>2719</v>
      </c>
      <c r="C455" s="97" t="s">
        <v>2348</v>
      </c>
      <c r="D455" s="98">
        <f t="shared" si="99"/>
        <v>101</v>
      </c>
      <c r="E455" s="98">
        <f t="shared" si="100"/>
        <v>0</v>
      </c>
      <c r="F455" s="98">
        <f t="shared" si="101"/>
        <v>101</v>
      </c>
      <c r="G455" s="99">
        <f t="shared" si="98"/>
        <v>101</v>
      </c>
      <c r="H455" s="100">
        <v>101</v>
      </c>
      <c r="I455" s="101">
        <v>0</v>
      </c>
      <c r="J455" s="102">
        <f t="shared" si="102"/>
        <v>0</v>
      </c>
      <c r="K455" s="100">
        <v>0</v>
      </c>
      <c r="L455" s="111">
        <v>0</v>
      </c>
      <c r="M455" s="101">
        <f t="shared" si="103"/>
        <v>0</v>
      </c>
      <c r="N455" s="100">
        <v>0</v>
      </c>
      <c r="O455" s="100">
        <v>0</v>
      </c>
      <c r="P455" s="103">
        <f t="shared" si="104"/>
        <v>0</v>
      </c>
      <c r="Q455" s="104">
        <v>0</v>
      </c>
      <c r="R455" s="104">
        <v>0</v>
      </c>
      <c r="S455" s="104">
        <v>0</v>
      </c>
      <c r="T455" s="104">
        <v>0</v>
      </c>
      <c r="U455" s="104">
        <v>0</v>
      </c>
      <c r="V455" s="104">
        <v>0</v>
      </c>
      <c r="W455" s="106">
        <f t="shared" si="105"/>
        <v>0</v>
      </c>
      <c r="X455" s="105">
        <v>0</v>
      </c>
      <c r="Y455" s="105">
        <v>0</v>
      </c>
      <c r="Z455" s="105">
        <f t="shared" si="106"/>
        <v>0</v>
      </c>
      <c r="AA455" s="104">
        <v>0</v>
      </c>
      <c r="AB455" s="105">
        <v>0</v>
      </c>
      <c r="AC455" s="105">
        <v>0</v>
      </c>
      <c r="AD455" s="105">
        <v>0</v>
      </c>
      <c r="AE455" s="105">
        <v>0</v>
      </c>
      <c r="AF455" s="105">
        <v>0</v>
      </c>
      <c r="AG455" s="106">
        <f t="shared" si="107"/>
        <v>0</v>
      </c>
      <c r="AH455" s="104"/>
      <c r="AI455" s="105"/>
      <c r="AJ455" s="105"/>
      <c r="AK455" s="105"/>
      <c r="AL455" s="105"/>
      <c r="AM455" s="105"/>
      <c r="AN455" s="106">
        <f t="shared" si="108"/>
        <v>0</v>
      </c>
      <c r="AO455" s="107">
        <f t="shared" si="109"/>
        <v>101</v>
      </c>
      <c r="AP455" s="108">
        <f t="shared" si="110"/>
        <v>0</v>
      </c>
      <c r="AQ455" s="97">
        <v>190</v>
      </c>
      <c r="AR455" s="109">
        <f t="shared" si="111"/>
        <v>0.53157894736842104</v>
      </c>
    </row>
    <row r="456" spans="1:44" hidden="1" x14ac:dyDescent="0.35">
      <c r="A456" s="31" t="s">
        <v>460</v>
      </c>
      <c r="B456" s="97" t="s">
        <v>2720</v>
      </c>
      <c r="C456" s="97" t="s">
        <v>2348</v>
      </c>
      <c r="D456" s="98">
        <f t="shared" si="99"/>
        <v>18</v>
      </c>
      <c r="E456" s="98">
        <f t="shared" si="100"/>
        <v>18</v>
      </c>
      <c r="F456" s="98">
        <f t="shared" si="101"/>
        <v>0</v>
      </c>
      <c r="G456" s="99">
        <f t="shared" si="98"/>
        <v>18</v>
      </c>
      <c r="H456" s="100">
        <v>0</v>
      </c>
      <c r="I456" s="101">
        <v>18</v>
      </c>
      <c r="J456" s="102">
        <f t="shared" si="102"/>
        <v>0</v>
      </c>
      <c r="K456" s="100">
        <v>0</v>
      </c>
      <c r="L456" s="111">
        <v>0</v>
      </c>
      <c r="M456" s="101">
        <f t="shared" si="103"/>
        <v>0</v>
      </c>
      <c r="N456" s="100">
        <v>0</v>
      </c>
      <c r="O456" s="100">
        <v>0</v>
      </c>
      <c r="P456" s="103">
        <f t="shared" si="104"/>
        <v>0</v>
      </c>
      <c r="Q456" s="104">
        <v>0</v>
      </c>
      <c r="R456" s="104">
        <v>0</v>
      </c>
      <c r="S456" s="104">
        <v>0</v>
      </c>
      <c r="T456" s="104">
        <v>0</v>
      </c>
      <c r="U456" s="104">
        <v>0</v>
      </c>
      <c r="V456" s="104">
        <v>0</v>
      </c>
      <c r="W456" s="106">
        <f t="shared" si="105"/>
        <v>0</v>
      </c>
      <c r="X456" s="105">
        <v>0</v>
      </c>
      <c r="Y456" s="105">
        <v>0</v>
      </c>
      <c r="Z456" s="105">
        <f t="shared" si="106"/>
        <v>0</v>
      </c>
      <c r="AA456" s="104">
        <v>0</v>
      </c>
      <c r="AB456" s="105">
        <v>0</v>
      </c>
      <c r="AC456" s="105">
        <v>0</v>
      </c>
      <c r="AD456" s="105">
        <v>0</v>
      </c>
      <c r="AE456" s="105">
        <v>0</v>
      </c>
      <c r="AF456" s="105">
        <v>0</v>
      </c>
      <c r="AG456" s="106">
        <f t="shared" si="107"/>
        <v>0</v>
      </c>
      <c r="AH456" s="104"/>
      <c r="AI456" s="105"/>
      <c r="AJ456" s="105"/>
      <c r="AK456" s="105"/>
      <c r="AL456" s="105"/>
      <c r="AM456" s="105"/>
      <c r="AN456" s="106">
        <f t="shared" si="108"/>
        <v>0</v>
      </c>
      <c r="AO456" s="107">
        <f t="shared" si="109"/>
        <v>0</v>
      </c>
      <c r="AP456" s="108">
        <f t="shared" si="110"/>
        <v>18</v>
      </c>
      <c r="AQ456" s="97">
        <v>16</v>
      </c>
      <c r="AR456" s="109">
        <f t="shared" si="111"/>
        <v>1</v>
      </c>
    </row>
    <row r="457" spans="1:44" hidden="1" x14ac:dyDescent="0.35">
      <c r="A457" s="31" t="s">
        <v>461</v>
      </c>
      <c r="B457" s="97" t="s">
        <v>2721</v>
      </c>
      <c r="C457" s="97" t="s">
        <v>2348</v>
      </c>
      <c r="D457" s="98">
        <f t="shared" si="99"/>
        <v>53</v>
      </c>
      <c r="E457" s="98">
        <f t="shared" si="100"/>
        <v>50</v>
      </c>
      <c r="F457" s="98">
        <f t="shared" si="101"/>
        <v>3</v>
      </c>
      <c r="G457" s="99">
        <f t="shared" si="98"/>
        <v>35</v>
      </c>
      <c r="H457" s="100">
        <v>3</v>
      </c>
      <c r="I457" s="101">
        <v>32</v>
      </c>
      <c r="J457" s="102">
        <f t="shared" si="102"/>
        <v>0</v>
      </c>
      <c r="K457" s="100">
        <v>0</v>
      </c>
      <c r="L457" s="111">
        <v>0</v>
      </c>
      <c r="M457" s="101">
        <f t="shared" si="103"/>
        <v>0</v>
      </c>
      <c r="N457" s="100">
        <v>0</v>
      </c>
      <c r="O457" s="100">
        <v>0</v>
      </c>
      <c r="P457" s="103">
        <f t="shared" si="104"/>
        <v>0</v>
      </c>
      <c r="Q457" s="104">
        <v>0</v>
      </c>
      <c r="R457" s="105">
        <v>0</v>
      </c>
      <c r="S457" s="105">
        <v>0</v>
      </c>
      <c r="T457" s="105">
        <v>18</v>
      </c>
      <c r="U457" s="105">
        <v>0</v>
      </c>
      <c r="V457" s="105">
        <v>0</v>
      </c>
      <c r="W457" s="106">
        <f t="shared" si="105"/>
        <v>18</v>
      </c>
      <c r="X457" s="105">
        <v>0</v>
      </c>
      <c r="Y457" s="105">
        <v>0</v>
      </c>
      <c r="Z457" s="105">
        <f t="shared" si="106"/>
        <v>0</v>
      </c>
      <c r="AA457" s="104">
        <v>0</v>
      </c>
      <c r="AB457" s="105">
        <v>0</v>
      </c>
      <c r="AC457" s="105">
        <v>0</v>
      </c>
      <c r="AD457" s="105">
        <v>0</v>
      </c>
      <c r="AE457" s="105">
        <v>0</v>
      </c>
      <c r="AF457" s="105">
        <v>0</v>
      </c>
      <c r="AG457" s="106">
        <f t="shared" si="107"/>
        <v>0</v>
      </c>
      <c r="AH457" s="104"/>
      <c r="AI457" s="105"/>
      <c r="AJ457" s="105"/>
      <c r="AK457" s="105"/>
      <c r="AL457" s="105"/>
      <c r="AM457" s="105"/>
      <c r="AN457" s="106">
        <f t="shared" si="108"/>
        <v>0</v>
      </c>
      <c r="AO457" s="107">
        <f t="shared" si="109"/>
        <v>3</v>
      </c>
      <c r="AP457" s="108">
        <f t="shared" si="110"/>
        <v>50</v>
      </c>
      <c r="AQ457" s="97">
        <v>62</v>
      </c>
      <c r="AR457" s="109">
        <f t="shared" si="111"/>
        <v>0.85483870967741937</v>
      </c>
    </row>
    <row r="458" spans="1:44" hidden="1" x14ac:dyDescent="0.35">
      <c r="A458" s="31" t="s">
        <v>462</v>
      </c>
      <c r="B458" s="97" t="s">
        <v>2722</v>
      </c>
      <c r="C458" s="97" t="s">
        <v>2348</v>
      </c>
      <c r="D458" s="98">
        <f t="shared" si="99"/>
        <v>59</v>
      </c>
      <c r="E458" s="98">
        <f t="shared" si="100"/>
        <v>0</v>
      </c>
      <c r="F458" s="98">
        <f t="shared" si="101"/>
        <v>59</v>
      </c>
      <c r="G458" s="99">
        <f t="shared" si="98"/>
        <v>59</v>
      </c>
      <c r="H458" s="100">
        <v>59</v>
      </c>
      <c r="I458" s="101">
        <v>0</v>
      </c>
      <c r="J458" s="102">
        <f t="shared" si="102"/>
        <v>0</v>
      </c>
      <c r="K458" s="100">
        <v>0</v>
      </c>
      <c r="L458" s="111">
        <v>0</v>
      </c>
      <c r="M458" s="101">
        <f t="shared" si="103"/>
        <v>0</v>
      </c>
      <c r="N458" s="100">
        <v>0</v>
      </c>
      <c r="O458" s="100">
        <v>0</v>
      </c>
      <c r="P458" s="103">
        <f t="shared" si="104"/>
        <v>0</v>
      </c>
      <c r="Q458" s="104">
        <v>0</v>
      </c>
      <c r="R458" s="105">
        <v>0</v>
      </c>
      <c r="S458" s="105">
        <v>0</v>
      </c>
      <c r="T458" s="105">
        <v>0</v>
      </c>
      <c r="U458" s="105">
        <v>0</v>
      </c>
      <c r="V458" s="105">
        <v>0</v>
      </c>
      <c r="W458" s="106">
        <f t="shared" si="105"/>
        <v>0</v>
      </c>
      <c r="X458" s="105">
        <v>0</v>
      </c>
      <c r="Y458" s="105">
        <v>0</v>
      </c>
      <c r="Z458" s="105">
        <f t="shared" si="106"/>
        <v>0</v>
      </c>
      <c r="AA458" s="104">
        <v>0</v>
      </c>
      <c r="AB458" s="105">
        <v>0</v>
      </c>
      <c r="AC458" s="105">
        <v>0</v>
      </c>
      <c r="AD458" s="105">
        <v>0</v>
      </c>
      <c r="AE458" s="105">
        <v>0</v>
      </c>
      <c r="AF458" s="105">
        <v>0</v>
      </c>
      <c r="AG458" s="106">
        <f t="shared" si="107"/>
        <v>0</v>
      </c>
      <c r="AH458" s="104"/>
      <c r="AI458" s="105"/>
      <c r="AJ458" s="105"/>
      <c r="AK458" s="105"/>
      <c r="AL458" s="105"/>
      <c r="AM458" s="105"/>
      <c r="AN458" s="106">
        <f t="shared" si="108"/>
        <v>0</v>
      </c>
      <c r="AO458" s="107">
        <f t="shared" si="109"/>
        <v>59</v>
      </c>
      <c r="AP458" s="108">
        <f t="shared" si="110"/>
        <v>0</v>
      </c>
      <c r="AQ458" s="97">
        <v>126</v>
      </c>
      <c r="AR458" s="109">
        <f t="shared" si="111"/>
        <v>0.46825396825396826</v>
      </c>
    </row>
    <row r="459" spans="1:44" hidden="1" x14ac:dyDescent="0.35">
      <c r="A459" s="31" t="s">
        <v>463</v>
      </c>
      <c r="B459" s="97" t="s">
        <v>2723</v>
      </c>
      <c r="C459" s="97" t="s">
        <v>2348</v>
      </c>
      <c r="D459" s="98">
        <f t="shared" si="99"/>
        <v>30</v>
      </c>
      <c r="E459" s="98">
        <f t="shared" si="100"/>
        <v>0</v>
      </c>
      <c r="F459" s="98">
        <f t="shared" si="101"/>
        <v>30</v>
      </c>
      <c r="G459" s="99">
        <f t="shared" si="98"/>
        <v>30</v>
      </c>
      <c r="H459" s="100">
        <v>30</v>
      </c>
      <c r="I459" s="101">
        <v>0</v>
      </c>
      <c r="J459" s="102">
        <f t="shared" si="102"/>
        <v>0</v>
      </c>
      <c r="K459" s="100">
        <v>0</v>
      </c>
      <c r="L459" s="111">
        <v>0</v>
      </c>
      <c r="M459" s="101">
        <f t="shared" si="103"/>
        <v>0</v>
      </c>
      <c r="N459" s="100">
        <v>0</v>
      </c>
      <c r="O459" s="100">
        <v>0</v>
      </c>
      <c r="P459" s="103">
        <f t="shared" si="104"/>
        <v>0</v>
      </c>
      <c r="Q459" s="104">
        <v>0</v>
      </c>
      <c r="R459" s="105">
        <v>0</v>
      </c>
      <c r="S459" s="105">
        <v>0</v>
      </c>
      <c r="T459" s="105">
        <v>0</v>
      </c>
      <c r="U459" s="105">
        <v>0</v>
      </c>
      <c r="V459" s="105">
        <v>0</v>
      </c>
      <c r="W459" s="106">
        <f t="shared" si="105"/>
        <v>0</v>
      </c>
      <c r="X459" s="105">
        <v>0</v>
      </c>
      <c r="Y459" s="105">
        <v>0</v>
      </c>
      <c r="Z459" s="105">
        <f t="shared" si="106"/>
        <v>0</v>
      </c>
      <c r="AA459" s="104">
        <v>0</v>
      </c>
      <c r="AB459" s="105">
        <v>0</v>
      </c>
      <c r="AC459" s="105">
        <v>0</v>
      </c>
      <c r="AD459" s="105">
        <v>0</v>
      </c>
      <c r="AE459" s="105">
        <v>0</v>
      </c>
      <c r="AF459" s="105">
        <v>0</v>
      </c>
      <c r="AG459" s="106">
        <f t="shared" si="107"/>
        <v>0</v>
      </c>
      <c r="AH459" s="104"/>
      <c r="AI459" s="105"/>
      <c r="AJ459" s="105"/>
      <c r="AK459" s="105"/>
      <c r="AL459" s="105"/>
      <c r="AM459" s="105"/>
      <c r="AN459" s="106">
        <f t="shared" si="108"/>
        <v>0</v>
      </c>
      <c r="AO459" s="107">
        <f t="shared" si="109"/>
        <v>30</v>
      </c>
      <c r="AP459" s="108">
        <f t="shared" si="110"/>
        <v>0</v>
      </c>
      <c r="AQ459" s="97">
        <v>29</v>
      </c>
      <c r="AR459" s="109">
        <f t="shared" si="111"/>
        <v>1</v>
      </c>
    </row>
    <row r="460" spans="1:44" hidden="1" x14ac:dyDescent="0.35">
      <c r="A460" s="31" t="s">
        <v>464</v>
      </c>
      <c r="B460" s="97" t="s">
        <v>2724</v>
      </c>
      <c r="C460" s="97" t="s">
        <v>2348</v>
      </c>
      <c r="D460" s="98">
        <f t="shared" si="99"/>
        <v>10</v>
      </c>
      <c r="E460" s="98">
        <f t="shared" si="100"/>
        <v>0</v>
      </c>
      <c r="F460" s="98">
        <f t="shared" si="101"/>
        <v>10</v>
      </c>
      <c r="G460" s="99">
        <f t="shared" si="98"/>
        <v>10</v>
      </c>
      <c r="H460" s="100">
        <v>10</v>
      </c>
      <c r="I460" s="101">
        <v>0</v>
      </c>
      <c r="J460" s="102">
        <f t="shared" si="102"/>
        <v>0</v>
      </c>
      <c r="K460" s="100">
        <v>0</v>
      </c>
      <c r="L460" s="111">
        <v>0</v>
      </c>
      <c r="M460" s="101">
        <f t="shared" si="103"/>
        <v>0</v>
      </c>
      <c r="N460" s="100">
        <v>0</v>
      </c>
      <c r="O460" s="100">
        <v>0</v>
      </c>
      <c r="P460" s="103">
        <f t="shared" si="104"/>
        <v>0</v>
      </c>
      <c r="Q460" s="104">
        <v>0</v>
      </c>
      <c r="R460" s="105">
        <v>0</v>
      </c>
      <c r="S460" s="105">
        <v>0</v>
      </c>
      <c r="T460" s="105">
        <v>0</v>
      </c>
      <c r="U460" s="105">
        <v>0</v>
      </c>
      <c r="V460" s="105">
        <v>0</v>
      </c>
      <c r="W460" s="106">
        <f t="shared" si="105"/>
        <v>0</v>
      </c>
      <c r="X460" s="105">
        <v>0</v>
      </c>
      <c r="Y460" s="105">
        <v>0</v>
      </c>
      <c r="Z460" s="105">
        <f t="shared" si="106"/>
        <v>0</v>
      </c>
      <c r="AA460" s="104">
        <v>0</v>
      </c>
      <c r="AB460" s="105">
        <v>0</v>
      </c>
      <c r="AC460" s="105">
        <v>0</v>
      </c>
      <c r="AD460" s="105">
        <v>0</v>
      </c>
      <c r="AE460" s="105">
        <v>0</v>
      </c>
      <c r="AF460" s="105">
        <v>0</v>
      </c>
      <c r="AG460" s="106">
        <f t="shared" si="107"/>
        <v>0</v>
      </c>
      <c r="AH460" s="104"/>
      <c r="AI460" s="105"/>
      <c r="AJ460" s="105"/>
      <c r="AK460" s="105"/>
      <c r="AL460" s="105"/>
      <c r="AM460" s="105"/>
      <c r="AN460" s="106">
        <f t="shared" si="108"/>
        <v>0</v>
      </c>
      <c r="AO460" s="107">
        <f t="shared" si="109"/>
        <v>10</v>
      </c>
      <c r="AP460" s="108">
        <f t="shared" si="110"/>
        <v>0</v>
      </c>
      <c r="AQ460" s="97">
        <v>18</v>
      </c>
      <c r="AR460" s="109">
        <f t="shared" si="111"/>
        <v>0.55555555555555558</v>
      </c>
    </row>
    <row r="461" spans="1:44" hidden="1" x14ac:dyDescent="0.35">
      <c r="A461" s="31" t="s">
        <v>465</v>
      </c>
      <c r="B461" s="97" t="s">
        <v>2725</v>
      </c>
      <c r="C461" s="97" t="s">
        <v>2348</v>
      </c>
      <c r="D461" s="98">
        <f t="shared" si="99"/>
        <v>88</v>
      </c>
      <c r="E461" s="98">
        <f t="shared" si="100"/>
        <v>0</v>
      </c>
      <c r="F461" s="98">
        <f t="shared" si="101"/>
        <v>88</v>
      </c>
      <c r="G461" s="99">
        <f t="shared" si="98"/>
        <v>88</v>
      </c>
      <c r="H461" s="100">
        <v>88</v>
      </c>
      <c r="I461" s="101">
        <v>0</v>
      </c>
      <c r="J461" s="102">
        <f t="shared" si="102"/>
        <v>0</v>
      </c>
      <c r="K461" s="100">
        <v>0</v>
      </c>
      <c r="L461" s="111">
        <v>0</v>
      </c>
      <c r="M461" s="101">
        <f t="shared" si="103"/>
        <v>0</v>
      </c>
      <c r="N461" s="100">
        <v>0</v>
      </c>
      <c r="O461" s="100">
        <v>0</v>
      </c>
      <c r="P461" s="103">
        <f t="shared" si="104"/>
        <v>0</v>
      </c>
      <c r="Q461" s="104">
        <v>0</v>
      </c>
      <c r="R461" s="105">
        <v>0</v>
      </c>
      <c r="S461" s="105">
        <v>0</v>
      </c>
      <c r="T461" s="105">
        <v>0</v>
      </c>
      <c r="U461" s="105">
        <v>0</v>
      </c>
      <c r="V461" s="105">
        <v>0</v>
      </c>
      <c r="W461" s="106">
        <f t="shared" si="105"/>
        <v>0</v>
      </c>
      <c r="X461" s="105">
        <v>0</v>
      </c>
      <c r="Y461" s="105">
        <v>0</v>
      </c>
      <c r="Z461" s="105">
        <f t="shared" si="106"/>
        <v>0</v>
      </c>
      <c r="AA461" s="104">
        <v>0</v>
      </c>
      <c r="AB461" s="105">
        <v>0</v>
      </c>
      <c r="AC461" s="105">
        <v>0</v>
      </c>
      <c r="AD461" s="105">
        <v>0</v>
      </c>
      <c r="AE461" s="105">
        <v>0</v>
      </c>
      <c r="AF461" s="105">
        <v>0</v>
      </c>
      <c r="AG461" s="106">
        <f t="shared" si="107"/>
        <v>0</v>
      </c>
      <c r="AH461" s="104"/>
      <c r="AI461" s="105"/>
      <c r="AJ461" s="105"/>
      <c r="AK461" s="105"/>
      <c r="AL461" s="105"/>
      <c r="AM461" s="105"/>
      <c r="AN461" s="106">
        <f t="shared" si="108"/>
        <v>0</v>
      </c>
      <c r="AO461" s="107">
        <f t="shared" si="109"/>
        <v>88</v>
      </c>
      <c r="AP461" s="108">
        <f t="shared" si="110"/>
        <v>0</v>
      </c>
      <c r="AQ461" s="97">
        <v>85</v>
      </c>
      <c r="AR461" s="109">
        <f t="shared" si="111"/>
        <v>1</v>
      </c>
    </row>
    <row r="462" spans="1:44" hidden="1" x14ac:dyDescent="0.35">
      <c r="A462" s="31" t="s">
        <v>466</v>
      </c>
      <c r="B462" s="97" t="s">
        <v>2726</v>
      </c>
      <c r="C462" s="97" t="s">
        <v>2348</v>
      </c>
      <c r="D462" s="98">
        <f t="shared" si="99"/>
        <v>36</v>
      </c>
      <c r="E462" s="98">
        <f t="shared" si="100"/>
        <v>36</v>
      </c>
      <c r="F462" s="98">
        <f t="shared" si="101"/>
        <v>0</v>
      </c>
      <c r="G462" s="99">
        <f t="shared" si="98"/>
        <v>36</v>
      </c>
      <c r="H462" s="100">
        <v>0</v>
      </c>
      <c r="I462" s="101">
        <v>36</v>
      </c>
      <c r="J462" s="102">
        <f t="shared" si="102"/>
        <v>35</v>
      </c>
      <c r="K462" s="100">
        <v>0</v>
      </c>
      <c r="L462" s="111">
        <v>0</v>
      </c>
      <c r="M462" s="101">
        <f t="shared" si="103"/>
        <v>0</v>
      </c>
      <c r="N462" s="100">
        <v>0</v>
      </c>
      <c r="O462" s="100">
        <v>0</v>
      </c>
      <c r="P462" s="103">
        <f t="shared" si="104"/>
        <v>0</v>
      </c>
      <c r="Q462" s="104">
        <v>0</v>
      </c>
      <c r="R462" s="105">
        <v>0</v>
      </c>
      <c r="S462" s="105">
        <v>0</v>
      </c>
      <c r="T462" s="105">
        <v>0</v>
      </c>
      <c r="U462" s="105">
        <v>35</v>
      </c>
      <c r="V462" s="105">
        <v>0</v>
      </c>
      <c r="W462" s="106">
        <f t="shared" si="105"/>
        <v>35</v>
      </c>
      <c r="X462" s="105">
        <v>0</v>
      </c>
      <c r="Y462" s="105">
        <v>0</v>
      </c>
      <c r="Z462" s="105">
        <f t="shared" si="106"/>
        <v>0</v>
      </c>
      <c r="AA462" s="104">
        <v>0</v>
      </c>
      <c r="AB462" s="105">
        <v>0</v>
      </c>
      <c r="AC462" s="105">
        <v>0</v>
      </c>
      <c r="AD462" s="105">
        <v>0</v>
      </c>
      <c r="AE462" s="105">
        <v>0</v>
      </c>
      <c r="AF462" s="105">
        <v>0</v>
      </c>
      <c r="AG462" s="106">
        <f t="shared" si="107"/>
        <v>0</v>
      </c>
      <c r="AH462" s="104"/>
      <c r="AI462" s="105"/>
      <c r="AJ462" s="105"/>
      <c r="AK462" s="105"/>
      <c r="AL462" s="105"/>
      <c r="AM462" s="105"/>
      <c r="AN462" s="106">
        <f t="shared" si="108"/>
        <v>0</v>
      </c>
      <c r="AO462" s="107">
        <f t="shared" si="109"/>
        <v>0</v>
      </c>
      <c r="AP462" s="108">
        <f t="shared" si="110"/>
        <v>36</v>
      </c>
      <c r="AQ462" s="97">
        <v>31</v>
      </c>
      <c r="AR462" s="109">
        <f t="shared" si="111"/>
        <v>1</v>
      </c>
    </row>
    <row r="463" spans="1:44" hidden="1" x14ac:dyDescent="0.35">
      <c r="A463" s="31" t="s">
        <v>467</v>
      </c>
      <c r="B463" s="97" t="s">
        <v>2727</v>
      </c>
      <c r="C463" s="97" t="s">
        <v>2260</v>
      </c>
      <c r="D463" s="98">
        <f t="shared" si="99"/>
        <v>0</v>
      </c>
      <c r="E463" s="98">
        <f t="shared" si="100"/>
        <v>0</v>
      </c>
      <c r="F463" s="98">
        <f t="shared" si="101"/>
        <v>0</v>
      </c>
      <c r="G463" s="99">
        <f t="shared" si="98"/>
        <v>0</v>
      </c>
      <c r="H463" s="100">
        <v>0</v>
      </c>
      <c r="I463" s="101">
        <v>0</v>
      </c>
      <c r="J463" s="102">
        <f t="shared" si="102"/>
        <v>0</v>
      </c>
      <c r="K463" s="100">
        <v>0</v>
      </c>
      <c r="L463" s="111">
        <v>0</v>
      </c>
      <c r="M463" s="101">
        <f t="shared" si="103"/>
        <v>0</v>
      </c>
      <c r="N463" s="100">
        <v>0</v>
      </c>
      <c r="O463" s="100">
        <v>0</v>
      </c>
      <c r="P463" s="103">
        <f t="shared" si="104"/>
        <v>0</v>
      </c>
      <c r="Q463" s="104">
        <v>0</v>
      </c>
      <c r="R463" s="104">
        <v>0</v>
      </c>
      <c r="S463" s="104">
        <v>0</v>
      </c>
      <c r="T463" s="104">
        <v>0</v>
      </c>
      <c r="U463" s="104">
        <v>0</v>
      </c>
      <c r="V463" s="104">
        <v>0</v>
      </c>
      <c r="W463" s="106">
        <f t="shared" si="105"/>
        <v>0</v>
      </c>
      <c r="X463" s="105">
        <v>0</v>
      </c>
      <c r="Y463" s="105">
        <v>0</v>
      </c>
      <c r="Z463" s="105">
        <f t="shared" si="106"/>
        <v>0</v>
      </c>
      <c r="AA463" s="104">
        <v>0</v>
      </c>
      <c r="AB463" s="105">
        <v>0</v>
      </c>
      <c r="AC463" s="105">
        <v>0</v>
      </c>
      <c r="AD463" s="105">
        <v>0</v>
      </c>
      <c r="AE463" s="105">
        <v>0</v>
      </c>
      <c r="AF463" s="105">
        <v>0</v>
      </c>
      <c r="AG463" s="106">
        <f t="shared" si="107"/>
        <v>0</v>
      </c>
      <c r="AH463" s="104"/>
      <c r="AI463" s="105"/>
      <c r="AJ463" s="105"/>
      <c r="AK463" s="105"/>
      <c r="AL463" s="105"/>
      <c r="AM463" s="105"/>
      <c r="AN463" s="106">
        <f t="shared" si="108"/>
        <v>0</v>
      </c>
      <c r="AO463" s="107">
        <f t="shared" si="109"/>
        <v>0</v>
      </c>
      <c r="AP463" s="108">
        <f t="shared" si="110"/>
        <v>0</v>
      </c>
      <c r="AQ463" s="97">
        <v>184</v>
      </c>
      <c r="AR463" s="109">
        <f t="shared" si="111"/>
        <v>0</v>
      </c>
    </row>
    <row r="464" spans="1:44" hidden="1" x14ac:dyDescent="0.35">
      <c r="A464" s="31" t="s">
        <v>468</v>
      </c>
      <c r="B464" s="97" t="s">
        <v>2728</v>
      </c>
      <c r="C464" s="97" t="s">
        <v>2260</v>
      </c>
      <c r="D464" s="98">
        <f t="shared" si="99"/>
        <v>0</v>
      </c>
      <c r="E464" s="98">
        <f t="shared" si="100"/>
        <v>0</v>
      </c>
      <c r="F464" s="98">
        <f t="shared" si="101"/>
        <v>0</v>
      </c>
      <c r="G464" s="99">
        <f t="shared" si="98"/>
        <v>0</v>
      </c>
      <c r="H464" s="100">
        <v>0</v>
      </c>
      <c r="I464" s="101">
        <v>0</v>
      </c>
      <c r="J464" s="102">
        <f t="shared" si="102"/>
        <v>0</v>
      </c>
      <c r="K464" s="100">
        <v>0</v>
      </c>
      <c r="L464" s="111">
        <v>0</v>
      </c>
      <c r="M464" s="101">
        <f t="shared" si="103"/>
        <v>0</v>
      </c>
      <c r="N464" s="100">
        <v>0</v>
      </c>
      <c r="O464" s="100">
        <v>0</v>
      </c>
      <c r="P464" s="103">
        <f t="shared" si="104"/>
        <v>0</v>
      </c>
      <c r="Q464" s="104">
        <v>0</v>
      </c>
      <c r="R464" s="104">
        <v>0</v>
      </c>
      <c r="S464" s="104">
        <v>0</v>
      </c>
      <c r="T464" s="104">
        <v>0</v>
      </c>
      <c r="U464" s="104">
        <v>0</v>
      </c>
      <c r="V464" s="104">
        <v>0</v>
      </c>
      <c r="W464" s="106">
        <f t="shared" si="105"/>
        <v>0</v>
      </c>
      <c r="X464" s="105">
        <v>0</v>
      </c>
      <c r="Y464" s="105">
        <v>0</v>
      </c>
      <c r="Z464" s="105">
        <f t="shared" si="106"/>
        <v>0</v>
      </c>
      <c r="AA464" s="104">
        <v>0</v>
      </c>
      <c r="AB464" s="105">
        <v>0</v>
      </c>
      <c r="AC464" s="105">
        <v>0</v>
      </c>
      <c r="AD464" s="105">
        <v>0</v>
      </c>
      <c r="AE464" s="105">
        <v>0</v>
      </c>
      <c r="AF464" s="105">
        <v>0</v>
      </c>
      <c r="AG464" s="106">
        <f t="shared" si="107"/>
        <v>0</v>
      </c>
      <c r="AH464" s="104"/>
      <c r="AI464" s="105"/>
      <c r="AJ464" s="105"/>
      <c r="AK464" s="105"/>
      <c r="AL464" s="105"/>
      <c r="AM464" s="105"/>
      <c r="AN464" s="106">
        <f t="shared" si="108"/>
        <v>0</v>
      </c>
      <c r="AO464" s="107">
        <f t="shared" si="109"/>
        <v>0</v>
      </c>
      <c r="AP464" s="108">
        <f t="shared" si="110"/>
        <v>0</v>
      </c>
      <c r="AQ464" s="97">
        <v>541</v>
      </c>
      <c r="AR464" s="109">
        <f t="shared" si="111"/>
        <v>0</v>
      </c>
    </row>
    <row r="465" spans="1:44" hidden="1" x14ac:dyDescent="0.35">
      <c r="A465" s="31" t="s">
        <v>469</v>
      </c>
      <c r="B465" s="97" t="s">
        <v>2729</v>
      </c>
      <c r="C465" s="97" t="s">
        <v>2260</v>
      </c>
      <c r="D465" s="98">
        <f t="shared" si="99"/>
        <v>4</v>
      </c>
      <c r="E465" s="98">
        <f t="shared" si="100"/>
        <v>4</v>
      </c>
      <c r="F465" s="98">
        <f t="shared" si="101"/>
        <v>0</v>
      </c>
      <c r="G465" s="99">
        <f t="shared" si="98"/>
        <v>4</v>
      </c>
      <c r="H465" s="100">
        <v>0</v>
      </c>
      <c r="I465" s="101">
        <v>4</v>
      </c>
      <c r="J465" s="102">
        <f t="shared" si="102"/>
        <v>0</v>
      </c>
      <c r="K465" s="100">
        <v>0</v>
      </c>
      <c r="L465" s="111">
        <v>0</v>
      </c>
      <c r="M465" s="101">
        <f t="shared" si="103"/>
        <v>0</v>
      </c>
      <c r="N465" s="100">
        <v>0</v>
      </c>
      <c r="O465" s="100">
        <v>0</v>
      </c>
      <c r="P465" s="103">
        <f t="shared" si="104"/>
        <v>0</v>
      </c>
      <c r="Q465" s="104">
        <v>0</v>
      </c>
      <c r="R465" s="104">
        <v>0</v>
      </c>
      <c r="S465" s="104">
        <v>0</v>
      </c>
      <c r="T465" s="104">
        <v>0</v>
      </c>
      <c r="U465" s="104">
        <v>0</v>
      </c>
      <c r="V465" s="104">
        <v>0</v>
      </c>
      <c r="W465" s="106">
        <f t="shared" si="105"/>
        <v>0</v>
      </c>
      <c r="X465" s="105">
        <v>0</v>
      </c>
      <c r="Y465" s="105">
        <v>0</v>
      </c>
      <c r="Z465" s="105">
        <f t="shared" si="106"/>
        <v>0</v>
      </c>
      <c r="AA465" s="104">
        <v>0</v>
      </c>
      <c r="AB465" s="105">
        <v>0</v>
      </c>
      <c r="AC465" s="105">
        <v>0</v>
      </c>
      <c r="AD465" s="105">
        <v>0</v>
      </c>
      <c r="AE465" s="105">
        <v>0</v>
      </c>
      <c r="AF465" s="105">
        <v>0</v>
      </c>
      <c r="AG465" s="106">
        <f t="shared" si="107"/>
        <v>0</v>
      </c>
      <c r="AH465" s="104"/>
      <c r="AI465" s="105"/>
      <c r="AJ465" s="105"/>
      <c r="AK465" s="105"/>
      <c r="AL465" s="105"/>
      <c r="AM465" s="105"/>
      <c r="AN465" s="106">
        <f t="shared" si="108"/>
        <v>0</v>
      </c>
      <c r="AO465" s="107">
        <f t="shared" si="109"/>
        <v>0</v>
      </c>
      <c r="AP465" s="108">
        <f t="shared" si="110"/>
        <v>4</v>
      </c>
      <c r="AQ465" s="97">
        <v>66</v>
      </c>
      <c r="AR465" s="109">
        <f t="shared" si="111"/>
        <v>6.0606060606060608E-2</v>
      </c>
    </row>
    <row r="466" spans="1:44" hidden="1" x14ac:dyDescent="0.35">
      <c r="A466" s="31" t="s">
        <v>470</v>
      </c>
      <c r="B466" s="97" t="s">
        <v>2730</v>
      </c>
      <c r="C466" s="97" t="s">
        <v>2260</v>
      </c>
      <c r="D466" s="98">
        <f t="shared" si="99"/>
        <v>0</v>
      </c>
      <c r="E466" s="98">
        <f t="shared" si="100"/>
        <v>0</v>
      </c>
      <c r="F466" s="98">
        <f t="shared" si="101"/>
        <v>0</v>
      </c>
      <c r="G466" s="99">
        <f t="shared" si="98"/>
        <v>0</v>
      </c>
      <c r="H466" s="100">
        <v>0</v>
      </c>
      <c r="I466" s="101">
        <v>0</v>
      </c>
      <c r="J466" s="102">
        <f t="shared" si="102"/>
        <v>0</v>
      </c>
      <c r="K466" s="100">
        <v>0</v>
      </c>
      <c r="L466" s="111">
        <v>0</v>
      </c>
      <c r="M466" s="101">
        <f t="shared" si="103"/>
        <v>0</v>
      </c>
      <c r="N466" s="100">
        <v>0</v>
      </c>
      <c r="O466" s="100">
        <v>0</v>
      </c>
      <c r="P466" s="103">
        <f t="shared" si="104"/>
        <v>0</v>
      </c>
      <c r="Q466" s="104">
        <v>0</v>
      </c>
      <c r="R466" s="104">
        <v>0</v>
      </c>
      <c r="S466" s="104">
        <v>0</v>
      </c>
      <c r="T466" s="104">
        <v>0</v>
      </c>
      <c r="U466" s="104">
        <v>0</v>
      </c>
      <c r="V466" s="104">
        <v>0</v>
      </c>
      <c r="W466" s="106">
        <f t="shared" si="105"/>
        <v>0</v>
      </c>
      <c r="X466" s="105">
        <v>0</v>
      </c>
      <c r="Y466" s="105">
        <v>0</v>
      </c>
      <c r="Z466" s="105">
        <f t="shared" si="106"/>
        <v>0</v>
      </c>
      <c r="AA466" s="104">
        <v>0</v>
      </c>
      <c r="AB466" s="105">
        <v>0</v>
      </c>
      <c r="AC466" s="105">
        <v>0</v>
      </c>
      <c r="AD466" s="105">
        <v>0</v>
      </c>
      <c r="AE466" s="105">
        <v>0</v>
      </c>
      <c r="AF466" s="105">
        <v>0</v>
      </c>
      <c r="AG466" s="106">
        <f t="shared" si="107"/>
        <v>0</v>
      </c>
      <c r="AH466" s="104"/>
      <c r="AI466" s="105"/>
      <c r="AJ466" s="105"/>
      <c r="AK466" s="105"/>
      <c r="AL466" s="105"/>
      <c r="AM466" s="105"/>
      <c r="AN466" s="106">
        <f t="shared" si="108"/>
        <v>0</v>
      </c>
      <c r="AO466" s="107">
        <f t="shared" si="109"/>
        <v>0</v>
      </c>
      <c r="AP466" s="108">
        <f t="shared" si="110"/>
        <v>0</v>
      </c>
      <c r="AQ466" s="97">
        <v>5</v>
      </c>
      <c r="AR466" s="109">
        <f t="shared" si="111"/>
        <v>0</v>
      </c>
    </row>
    <row r="467" spans="1:44" hidden="1" x14ac:dyDescent="0.35">
      <c r="A467" s="31" t="s">
        <v>471</v>
      </c>
      <c r="B467" s="97" t="s">
        <v>2731</v>
      </c>
      <c r="C467" s="97" t="s">
        <v>2260</v>
      </c>
      <c r="D467" s="98">
        <f t="shared" si="99"/>
        <v>0</v>
      </c>
      <c r="E467" s="98">
        <f t="shared" si="100"/>
        <v>0</v>
      </c>
      <c r="F467" s="98">
        <f t="shared" si="101"/>
        <v>0</v>
      </c>
      <c r="G467" s="99">
        <f t="shared" si="98"/>
        <v>0</v>
      </c>
      <c r="H467" s="100">
        <v>0</v>
      </c>
      <c r="I467" s="101">
        <v>0</v>
      </c>
      <c r="J467" s="102">
        <f t="shared" si="102"/>
        <v>0</v>
      </c>
      <c r="K467" s="100">
        <v>0</v>
      </c>
      <c r="L467" s="111">
        <v>0</v>
      </c>
      <c r="M467" s="101">
        <f t="shared" si="103"/>
        <v>0</v>
      </c>
      <c r="N467" s="100">
        <v>0</v>
      </c>
      <c r="O467" s="100">
        <v>0</v>
      </c>
      <c r="P467" s="103">
        <f t="shared" si="104"/>
        <v>0</v>
      </c>
      <c r="Q467" s="104">
        <v>0</v>
      </c>
      <c r="R467" s="104">
        <v>0</v>
      </c>
      <c r="S467" s="104">
        <v>0</v>
      </c>
      <c r="T467" s="104">
        <v>0</v>
      </c>
      <c r="U467" s="104">
        <v>0</v>
      </c>
      <c r="V467" s="104">
        <v>0</v>
      </c>
      <c r="W467" s="106">
        <f t="shared" si="105"/>
        <v>0</v>
      </c>
      <c r="X467" s="105">
        <v>0</v>
      </c>
      <c r="Y467" s="105">
        <v>0</v>
      </c>
      <c r="Z467" s="105">
        <f t="shared" si="106"/>
        <v>0</v>
      </c>
      <c r="AA467" s="104">
        <v>0</v>
      </c>
      <c r="AB467" s="105">
        <v>0</v>
      </c>
      <c r="AC467" s="105">
        <v>0</v>
      </c>
      <c r="AD467" s="105">
        <v>0</v>
      </c>
      <c r="AE467" s="105">
        <v>0</v>
      </c>
      <c r="AF467" s="105">
        <v>0</v>
      </c>
      <c r="AG467" s="106">
        <f t="shared" si="107"/>
        <v>0</v>
      </c>
      <c r="AH467" s="104"/>
      <c r="AI467" s="105"/>
      <c r="AJ467" s="105"/>
      <c r="AK467" s="105"/>
      <c r="AL467" s="105"/>
      <c r="AM467" s="105"/>
      <c r="AN467" s="106">
        <f t="shared" si="108"/>
        <v>0</v>
      </c>
      <c r="AO467" s="107">
        <f t="shared" si="109"/>
        <v>0</v>
      </c>
      <c r="AP467" s="108">
        <f t="shared" si="110"/>
        <v>0</v>
      </c>
      <c r="AQ467" s="97">
        <v>50</v>
      </c>
      <c r="AR467" s="109">
        <f t="shared" si="111"/>
        <v>0</v>
      </c>
    </row>
    <row r="468" spans="1:44" hidden="1" x14ac:dyDescent="0.35">
      <c r="A468" s="31" t="s">
        <v>472</v>
      </c>
      <c r="B468" s="97" t="s">
        <v>2732</v>
      </c>
      <c r="C468" s="97" t="s">
        <v>2260</v>
      </c>
      <c r="D468" s="98">
        <f t="shared" si="99"/>
        <v>0</v>
      </c>
      <c r="E468" s="98">
        <f t="shared" si="100"/>
        <v>0</v>
      </c>
      <c r="F468" s="98">
        <f t="shared" si="101"/>
        <v>0</v>
      </c>
      <c r="G468" s="99">
        <f t="shared" si="98"/>
        <v>0</v>
      </c>
      <c r="H468" s="100">
        <v>0</v>
      </c>
      <c r="I468" s="101">
        <v>0</v>
      </c>
      <c r="J468" s="102">
        <f t="shared" si="102"/>
        <v>0</v>
      </c>
      <c r="K468" s="100">
        <v>0</v>
      </c>
      <c r="L468" s="111">
        <v>0</v>
      </c>
      <c r="M468" s="101">
        <f t="shared" si="103"/>
        <v>0</v>
      </c>
      <c r="N468" s="100">
        <v>0</v>
      </c>
      <c r="O468" s="100">
        <v>0</v>
      </c>
      <c r="P468" s="103">
        <f t="shared" si="104"/>
        <v>0</v>
      </c>
      <c r="Q468" s="104">
        <v>0</v>
      </c>
      <c r="R468" s="104">
        <v>0</v>
      </c>
      <c r="S468" s="104">
        <v>0</v>
      </c>
      <c r="T468" s="104">
        <v>0</v>
      </c>
      <c r="U468" s="104">
        <v>0</v>
      </c>
      <c r="V468" s="104">
        <v>0</v>
      </c>
      <c r="W468" s="106">
        <f t="shared" si="105"/>
        <v>0</v>
      </c>
      <c r="X468" s="105">
        <v>0</v>
      </c>
      <c r="Y468" s="105">
        <v>0</v>
      </c>
      <c r="Z468" s="105">
        <f t="shared" si="106"/>
        <v>0</v>
      </c>
      <c r="AA468" s="104">
        <v>0</v>
      </c>
      <c r="AB468" s="105">
        <v>0</v>
      </c>
      <c r="AC468" s="105">
        <v>0</v>
      </c>
      <c r="AD468" s="105">
        <v>0</v>
      </c>
      <c r="AE468" s="105">
        <v>0</v>
      </c>
      <c r="AF468" s="105">
        <v>0</v>
      </c>
      <c r="AG468" s="106">
        <f t="shared" si="107"/>
        <v>0</v>
      </c>
      <c r="AH468" s="104"/>
      <c r="AI468" s="105"/>
      <c r="AJ468" s="105"/>
      <c r="AK468" s="105"/>
      <c r="AL468" s="105"/>
      <c r="AM468" s="105"/>
      <c r="AN468" s="106">
        <f t="shared" si="108"/>
        <v>0</v>
      </c>
      <c r="AO468" s="107">
        <f t="shared" si="109"/>
        <v>0</v>
      </c>
      <c r="AP468" s="108">
        <f t="shared" si="110"/>
        <v>0</v>
      </c>
      <c r="AQ468" s="97">
        <v>85</v>
      </c>
      <c r="AR468" s="109">
        <f t="shared" si="111"/>
        <v>0</v>
      </c>
    </row>
    <row r="469" spans="1:44" hidden="1" x14ac:dyDescent="0.35">
      <c r="A469" s="31" t="s">
        <v>473</v>
      </c>
      <c r="B469" s="97" t="s">
        <v>2733</v>
      </c>
      <c r="C469" s="97" t="s">
        <v>2260</v>
      </c>
      <c r="D469" s="98">
        <f t="shared" si="99"/>
        <v>112</v>
      </c>
      <c r="E469" s="98">
        <f t="shared" si="100"/>
        <v>59</v>
      </c>
      <c r="F469" s="98">
        <f t="shared" si="101"/>
        <v>53</v>
      </c>
      <c r="G469" s="99">
        <f t="shared" si="98"/>
        <v>112</v>
      </c>
      <c r="H469" s="100">
        <v>53</v>
      </c>
      <c r="I469" s="101">
        <v>59</v>
      </c>
      <c r="J469" s="102">
        <f t="shared" si="102"/>
        <v>0</v>
      </c>
      <c r="K469" s="100">
        <v>0</v>
      </c>
      <c r="L469" s="111">
        <v>0</v>
      </c>
      <c r="M469" s="101">
        <f t="shared" si="103"/>
        <v>0</v>
      </c>
      <c r="N469" s="100">
        <v>0</v>
      </c>
      <c r="O469" s="100">
        <v>0</v>
      </c>
      <c r="P469" s="103">
        <f t="shared" si="104"/>
        <v>0</v>
      </c>
      <c r="Q469" s="104">
        <v>0</v>
      </c>
      <c r="R469" s="104">
        <v>0</v>
      </c>
      <c r="S469" s="104">
        <v>0</v>
      </c>
      <c r="T469" s="104">
        <v>0</v>
      </c>
      <c r="U469" s="104">
        <v>0</v>
      </c>
      <c r="V469" s="104">
        <v>0</v>
      </c>
      <c r="W469" s="106">
        <f t="shared" si="105"/>
        <v>0</v>
      </c>
      <c r="X469" s="105">
        <v>0</v>
      </c>
      <c r="Y469" s="105">
        <v>0</v>
      </c>
      <c r="Z469" s="105">
        <f t="shared" si="106"/>
        <v>0</v>
      </c>
      <c r="AA469" s="104">
        <v>0</v>
      </c>
      <c r="AB469" s="105">
        <v>0</v>
      </c>
      <c r="AC469" s="105">
        <v>0</v>
      </c>
      <c r="AD469" s="105">
        <v>0</v>
      </c>
      <c r="AE469" s="105">
        <v>0</v>
      </c>
      <c r="AF469" s="105">
        <v>0</v>
      </c>
      <c r="AG469" s="106">
        <f t="shared" si="107"/>
        <v>0</v>
      </c>
      <c r="AH469" s="104"/>
      <c r="AI469" s="105"/>
      <c r="AJ469" s="105"/>
      <c r="AK469" s="105"/>
      <c r="AL469" s="105"/>
      <c r="AM469" s="105"/>
      <c r="AN469" s="106">
        <f t="shared" si="108"/>
        <v>0</v>
      </c>
      <c r="AO469" s="107">
        <f t="shared" si="109"/>
        <v>53</v>
      </c>
      <c r="AP469" s="108">
        <f t="shared" si="110"/>
        <v>59</v>
      </c>
      <c r="AQ469" s="97">
        <v>272</v>
      </c>
      <c r="AR469" s="109">
        <f t="shared" si="111"/>
        <v>0.41176470588235292</v>
      </c>
    </row>
    <row r="470" spans="1:44" hidden="1" x14ac:dyDescent="0.35">
      <c r="A470" s="31" t="s">
        <v>474</v>
      </c>
      <c r="B470" s="97" t="s">
        <v>2734</v>
      </c>
      <c r="C470" s="97" t="s">
        <v>2260</v>
      </c>
      <c r="D470" s="98">
        <f t="shared" si="99"/>
        <v>108</v>
      </c>
      <c r="E470" s="98">
        <f t="shared" si="100"/>
        <v>0</v>
      </c>
      <c r="F470" s="98">
        <f t="shared" si="101"/>
        <v>108</v>
      </c>
      <c r="G470" s="99">
        <f t="shared" si="98"/>
        <v>108</v>
      </c>
      <c r="H470" s="100">
        <v>108</v>
      </c>
      <c r="I470" s="101">
        <v>0</v>
      </c>
      <c r="J470" s="102">
        <f t="shared" si="102"/>
        <v>0</v>
      </c>
      <c r="K470" s="100">
        <v>0</v>
      </c>
      <c r="L470" s="111">
        <v>0</v>
      </c>
      <c r="M470" s="101">
        <f t="shared" si="103"/>
        <v>0</v>
      </c>
      <c r="N470" s="100">
        <v>0</v>
      </c>
      <c r="O470" s="100">
        <v>0</v>
      </c>
      <c r="P470" s="103">
        <f t="shared" si="104"/>
        <v>0</v>
      </c>
      <c r="Q470" s="104">
        <v>0</v>
      </c>
      <c r="R470" s="104">
        <v>0</v>
      </c>
      <c r="S470" s="104">
        <v>0</v>
      </c>
      <c r="T470" s="104">
        <v>0</v>
      </c>
      <c r="U470" s="104">
        <v>0</v>
      </c>
      <c r="V470" s="104">
        <v>0</v>
      </c>
      <c r="W470" s="106">
        <f t="shared" si="105"/>
        <v>0</v>
      </c>
      <c r="X470" s="105">
        <v>0</v>
      </c>
      <c r="Y470" s="105">
        <v>0</v>
      </c>
      <c r="Z470" s="105">
        <f t="shared" si="106"/>
        <v>0</v>
      </c>
      <c r="AA470" s="104">
        <v>0</v>
      </c>
      <c r="AB470" s="105">
        <v>0</v>
      </c>
      <c r="AC470" s="105">
        <v>0</v>
      </c>
      <c r="AD470" s="105">
        <v>0</v>
      </c>
      <c r="AE470" s="105">
        <v>0</v>
      </c>
      <c r="AF470" s="105">
        <v>0</v>
      </c>
      <c r="AG470" s="106">
        <f t="shared" si="107"/>
        <v>0</v>
      </c>
      <c r="AH470" s="104"/>
      <c r="AI470" s="105"/>
      <c r="AJ470" s="105"/>
      <c r="AK470" s="105"/>
      <c r="AL470" s="105"/>
      <c r="AM470" s="105"/>
      <c r="AN470" s="106">
        <f t="shared" si="108"/>
        <v>0</v>
      </c>
      <c r="AO470" s="107">
        <f t="shared" si="109"/>
        <v>108</v>
      </c>
      <c r="AP470" s="108">
        <f t="shared" si="110"/>
        <v>0</v>
      </c>
      <c r="AQ470" s="97">
        <v>176</v>
      </c>
      <c r="AR470" s="109">
        <f t="shared" si="111"/>
        <v>0.61363636363636365</v>
      </c>
    </row>
    <row r="471" spans="1:44" hidden="1" x14ac:dyDescent="0.35">
      <c r="A471" s="31" t="s">
        <v>475</v>
      </c>
      <c r="B471" s="97" t="s">
        <v>2735</v>
      </c>
      <c r="C471" s="97" t="s">
        <v>2260</v>
      </c>
      <c r="D471" s="98">
        <f t="shared" si="99"/>
        <v>0</v>
      </c>
      <c r="E471" s="98">
        <f t="shared" si="100"/>
        <v>0</v>
      </c>
      <c r="F471" s="98">
        <f t="shared" si="101"/>
        <v>0</v>
      </c>
      <c r="G471" s="99">
        <f t="shared" si="98"/>
        <v>0</v>
      </c>
      <c r="H471" s="100">
        <v>0</v>
      </c>
      <c r="I471" s="101">
        <v>0</v>
      </c>
      <c r="J471" s="102">
        <f t="shared" si="102"/>
        <v>0</v>
      </c>
      <c r="K471" s="100">
        <v>0</v>
      </c>
      <c r="L471" s="111">
        <v>0</v>
      </c>
      <c r="M471" s="101">
        <f t="shared" si="103"/>
        <v>0</v>
      </c>
      <c r="N471" s="100">
        <v>0</v>
      </c>
      <c r="O471" s="100">
        <v>0</v>
      </c>
      <c r="P471" s="103">
        <f t="shared" si="104"/>
        <v>0</v>
      </c>
      <c r="Q471" s="104">
        <v>0</v>
      </c>
      <c r="R471" s="104">
        <v>0</v>
      </c>
      <c r="S471" s="104">
        <v>0</v>
      </c>
      <c r="T471" s="104">
        <v>0</v>
      </c>
      <c r="U471" s="104">
        <v>0</v>
      </c>
      <c r="V471" s="104">
        <v>0</v>
      </c>
      <c r="W471" s="106">
        <f t="shared" si="105"/>
        <v>0</v>
      </c>
      <c r="X471" s="105">
        <v>0</v>
      </c>
      <c r="Y471" s="105">
        <v>0</v>
      </c>
      <c r="Z471" s="105">
        <f t="shared" si="106"/>
        <v>0</v>
      </c>
      <c r="AA471" s="104">
        <v>0</v>
      </c>
      <c r="AB471" s="105">
        <v>0</v>
      </c>
      <c r="AC471" s="105">
        <v>0</v>
      </c>
      <c r="AD471" s="105">
        <v>0</v>
      </c>
      <c r="AE471" s="105">
        <v>0</v>
      </c>
      <c r="AF471" s="105">
        <v>0</v>
      </c>
      <c r="AG471" s="106">
        <f t="shared" si="107"/>
        <v>0</v>
      </c>
      <c r="AH471" s="104"/>
      <c r="AI471" s="105"/>
      <c r="AJ471" s="105"/>
      <c r="AK471" s="105"/>
      <c r="AL471" s="105"/>
      <c r="AM471" s="105"/>
      <c r="AN471" s="106">
        <f t="shared" si="108"/>
        <v>0</v>
      </c>
      <c r="AO471" s="107">
        <f t="shared" si="109"/>
        <v>0</v>
      </c>
      <c r="AP471" s="108">
        <f t="shared" si="110"/>
        <v>0</v>
      </c>
      <c r="AQ471" s="97">
        <v>102</v>
      </c>
      <c r="AR471" s="109">
        <f t="shared" si="111"/>
        <v>0</v>
      </c>
    </row>
    <row r="472" spans="1:44" hidden="1" x14ac:dyDescent="0.35">
      <c r="A472" s="31" t="s">
        <v>476</v>
      </c>
      <c r="B472" s="97" t="s">
        <v>2736</v>
      </c>
      <c r="C472" s="97" t="s">
        <v>2260</v>
      </c>
      <c r="D472" s="98">
        <f t="shared" si="99"/>
        <v>121</v>
      </c>
      <c r="E472" s="98">
        <f t="shared" si="100"/>
        <v>49</v>
      </c>
      <c r="F472" s="98">
        <f t="shared" si="101"/>
        <v>72</v>
      </c>
      <c r="G472" s="99">
        <f t="shared" si="98"/>
        <v>121</v>
      </c>
      <c r="H472" s="100">
        <v>72</v>
      </c>
      <c r="I472" s="101">
        <v>49</v>
      </c>
      <c r="J472" s="102">
        <f t="shared" si="102"/>
        <v>0</v>
      </c>
      <c r="K472" s="100">
        <v>0</v>
      </c>
      <c r="L472" s="111">
        <v>0</v>
      </c>
      <c r="M472" s="101">
        <f t="shared" si="103"/>
        <v>0</v>
      </c>
      <c r="N472" s="100">
        <v>0</v>
      </c>
      <c r="O472" s="100">
        <v>0</v>
      </c>
      <c r="P472" s="103">
        <f t="shared" si="104"/>
        <v>0</v>
      </c>
      <c r="Q472" s="104">
        <v>0</v>
      </c>
      <c r="R472" s="104">
        <v>0</v>
      </c>
      <c r="S472" s="104">
        <v>0</v>
      </c>
      <c r="T472" s="104">
        <v>0</v>
      </c>
      <c r="U472" s="104">
        <v>0</v>
      </c>
      <c r="V472" s="104">
        <v>0</v>
      </c>
      <c r="W472" s="106">
        <f t="shared" si="105"/>
        <v>0</v>
      </c>
      <c r="X472" s="105">
        <v>0</v>
      </c>
      <c r="Y472" s="105">
        <v>0</v>
      </c>
      <c r="Z472" s="105">
        <f t="shared" si="106"/>
        <v>0</v>
      </c>
      <c r="AA472" s="104">
        <v>0</v>
      </c>
      <c r="AB472" s="105">
        <v>0</v>
      </c>
      <c r="AC472" s="105">
        <v>0</v>
      </c>
      <c r="AD472" s="105">
        <v>0</v>
      </c>
      <c r="AE472" s="105">
        <v>0</v>
      </c>
      <c r="AF472" s="105">
        <v>0</v>
      </c>
      <c r="AG472" s="106">
        <f t="shared" si="107"/>
        <v>0</v>
      </c>
      <c r="AH472" s="104"/>
      <c r="AI472" s="105"/>
      <c r="AJ472" s="105"/>
      <c r="AK472" s="105"/>
      <c r="AL472" s="105"/>
      <c r="AM472" s="105"/>
      <c r="AN472" s="106">
        <f t="shared" si="108"/>
        <v>0</v>
      </c>
      <c r="AO472" s="107">
        <f t="shared" si="109"/>
        <v>72</v>
      </c>
      <c r="AP472" s="108">
        <f t="shared" si="110"/>
        <v>49</v>
      </c>
      <c r="AQ472" s="97">
        <v>390</v>
      </c>
      <c r="AR472" s="109">
        <f t="shared" si="111"/>
        <v>0.31025641025641026</v>
      </c>
    </row>
    <row r="473" spans="1:44" hidden="1" x14ac:dyDescent="0.35">
      <c r="A473" s="31" t="s">
        <v>477</v>
      </c>
      <c r="B473" s="97" t="s">
        <v>2737</v>
      </c>
      <c r="C473" s="97" t="s">
        <v>2260</v>
      </c>
      <c r="D473" s="98">
        <f t="shared" si="99"/>
        <v>27</v>
      </c>
      <c r="E473" s="98">
        <f t="shared" si="100"/>
        <v>0</v>
      </c>
      <c r="F473" s="98">
        <f t="shared" si="101"/>
        <v>27</v>
      </c>
      <c r="G473" s="99">
        <f t="shared" si="98"/>
        <v>27</v>
      </c>
      <c r="H473" s="100">
        <v>27</v>
      </c>
      <c r="I473" s="101">
        <v>0</v>
      </c>
      <c r="J473" s="102">
        <f t="shared" si="102"/>
        <v>0</v>
      </c>
      <c r="K473" s="100">
        <v>0</v>
      </c>
      <c r="L473" s="111">
        <v>0</v>
      </c>
      <c r="M473" s="101">
        <f t="shared" si="103"/>
        <v>0</v>
      </c>
      <c r="N473" s="100">
        <v>0</v>
      </c>
      <c r="O473" s="100">
        <v>0</v>
      </c>
      <c r="P473" s="103">
        <f t="shared" si="104"/>
        <v>0</v>
      </c>
      <c r="Q473" s="104">
        <v>0</v>
      </c>
      <c r="R473" s="104">
        <v>0</v>
      </c>
      <c r="S473" s="104">
        <v>0</v>
      </c>
      <c r="T473" s="104">
        <v>0</v>
      </c>
      <c r="U473" s="104">
        <v>0</v>
      </c>
      <c r="V473" s="104">
        <v>0</v>
      </c>
      <c r="W473" s="106">
        <f t="shared" si="105"/>
        <v>0</v>
      </c>
      <c r="X473" s="105">
        <v>0</v>
      </c>
      <c r="Y473" s="105">
        <v>0</v>
      </c>
      <c r="Z473" s="105">
        <f t="shared" si="106"/>
        <v>0</v>
      </c>
      <c r="AA473" s="104">
        <v>0</v>
      </c>
      <c r="AB473" s="105">
        <v>0</v>
      </c>
      <c r="AC473" s="105">
        <v>0</v>
      </c>
      <c r="AD473" s="105">
        <v>0</v>
      </c>
      <c r="AE473" s="105">
        <v>0</v>
      </c>
      <c r="AF473" s="105">
        <v>0</v>
      </c>
      <c r="AG473" s="106">
        <f t="shared" si="107"/>
        <v>0</v>
      </c>
      <c r="AH473" s="104"/>
      <c r="AI473" s="105"/>
      <c r="AJ473" s="105"/>
      <c r="AK473" s="105"/>
      <c r="AL473" s="105"/>
      <c r="AM473" s="105"/>
      <c r="AN473" s="106">
        <f t="shared" si="108"/>
        <v>0</v>
      </c>
      <c r="AO473" s="107">
        <f t="shared" si="109"/>
        <v>27</v>
      </c>
      <c r="AP473" s="108">
        <f t="shared" si="110"/>
        <v>0</v>
      </c>
      <c r="AQ473" s="97">
        <v>56</v>
      </c>
      <c r="AR473" s="109">
        <f t="shared" si="111"/>
        <v>0.48214285714285715</v>
      </c>
    </row>
    <row r="474" spans="1:44" hidden="1" x14ac:dyDescent="0.35">
      <c r="A474" s="31" t="s">
        <v>478</v>
      </c>
      <c r="B474" s="97" t="s">
        <v>2738</v>
      </c>
      <c r="C474" s="97" t="s">
        <v>2260</v>
      </c>
      <c r="D474" s="98">
        <f t="shared" si="99"/>
        <v>0</v>
      </c>
      <c r="E474" s="98">
        <f t="shared" si="100"/>
        <v>0</v>
      </c>
      <c r="F474" s="98">
        <f t="shared" si="101"/>
        <v>0</v>
      </c>
      <c r="G474" s="99">
        <f t="shared" si="98"/>
        <v>0</v>
      </c>
      <c r="H474" s="100">
        <v>0</v>
      </c>
      <c r="I474" s="101">
        <v>0</v>
      </c>
      <c r="J474" s="102">
        <f t="shared" si="102"/>
        <v>0</v>
      </c>
      <c r="K474" s="100">
        <v>0</v>
      </c>
      <c r="L474" s="111">
        <v>0</v>
      </c>
      <c r="M474" s="101">
        <f t="shared" si="103"/>
        <v>0</v>
      </c>
      <c r="N474" s="100">
        <v>0</v>
      </c>
      <c r="O474" s="100">
        <v>0</v>
      </c>
      <c r="P474" s="103">
        <f t="shared" si="104"/>
        <v>0</v>
      </c>
      <c r="Q474" s="104">
        <v>0</v>
      </c>
      <c r="R474" s="104">
        <v>0</v>
      </c>
      <c r="S474" s="104">
        <v>0</v>
      </c>
      <c r="T474" s="104">
        <v>0</v>
      </c>
      <c r="U474" s="104">
        <v>0</v>
      </c>
      <c r="V474" s="104">
        <v>0</v>
      </c>
      <c r="W474" s="106">
        <f t="shared" si="105"/>
        <v>0</v>
      </c>
      <c r="X474" s="105">
        <v>0</v>
      </c>
      <c r="Y474" s="105">
        <v>0</v>
      </c>
      <c r="Z474" s="105">
        <f t="shared" si="106"/>
        <v>0</v>
      </c>
      <c r="AA474" s="104">
        <v>0</v>
      </c>
      <c r="AB474" s="105">
        <v>0</v>
      </c>
      <c r="AC474" s="105">
        <v>0</v>
      </c>
      <c r="AD474" s="105">
        <v>0</v>
      </c>
      <c r="AE474" s="105">
        <v>0</v>
      </c>
      <c r="AF474" s="105">
        <v>0</v>
      </c>
      <c r="AG474" s="106">
        <f t="shared" si="107"/>
        <v>0</v>
      </c>
      <c r="AH474" s="104"/>
      <c r="AI474" s="105"/>
      <c r="AJ474" s="105"/>
      <c r="AK474" s="105"/>
      <c r="AL474" s="105"/>
      <c r="AM474" s="105"/>
      <c r="AN474" s="106">
        <f t="shared" si="108"/>
        <v>0</v>
      </c>
      <c r="AO474" s="107">
        <f t="shared" si="109"/>
        <v>0</v>
      </c>
      <c r="AP474" s="108">
        <f t="shared" si="110"/>
        <v>0</v>
      </c>
      <c r="AQ474" s="97">
        <v>70</v>
      </c>
      <c r="AR474" s="109">
        <f t="shared" si="111"/>
        <v>0</v>
      </c>
    </row>
    <row r="475" spans="1:44" x14ac:dyDescent="0.35">
      <c r="A475" s="31" t="s">
        <v>479</v>
      </c>
      <c r="B475" s="97" t="s">
        <v>2739</v>
      </c>
      <c r="C475" s="97" t="s">
        <v>2260</v>
      </c>
      <c r="D475" s="98">
        <f t="shared" si="99"/>
        <v>5</v>
      </c>
      <c r="E475" s="98">
        <f t="shared" si="100"/>
        <v>5</v>
      </c>
      <c r="F475" s="98">
        <f t="shared" si="101"/>
        <v>0</v>
      </c>
      <c r="G475" s="99">
        <f t="shared" si="98"/>
        <v>0</v>
      </c>
      <c r="H475" s="100">
        <v>0</v>
      </c>
      <c r="I475" s="101">
        <v>0</v>
      </c>
      <c r="J475" s="102">
        <f t="shared" si="102"/>
        <v>0</v>
      </c>
      <c r="K475" s="100">
        <v>0</v>
      </c>
      <c r="L475" s="111">
        <v>0</v>
      </c>
      <c r="M475" s="101">
        <f t="shared" si="103"/>
        <v>0</v>
      </c>
      <c r="N475" s="100">
        <v>0</v>
      </c>
      <c r="O475" s="100">
        <v>0</v>
      </c>
      <c r="P475" s="103">
        <f t="shared" si="104"/>
        <v>0</v>
      </c>
      <c r="Q475" s="104">
        <v>0</v>
      </c>
      <c r="R475" s="104">
        <v>0</v>
      </c>
      <c r="S475" s="104">
        <v>0</v>
      </c>
      <c r="T475" s="104">
        <v>0</v>
      </c>
      <c r="U475" s="104">
        <v>0</v>
      </c>
      <c r="V475" s="104">
        <v>0</v>
      </c>
      <c r="W475" s="106">
        <f t="shared" si="105"/>
        <v>0</v>
      </c>
      <c r="X475" s="105">
        <v>0</v>
      </c>
      <c r="Y475" s="105">
        <v>0</v>
      </c>
      <c r="Z475" s="105">
        <f t="shared" si="106"/>
        <v>0</v>
      </c>
      <c r="AA475" s="104">
        <v>0</v>
      </c>
      <c r="AB475" s="105">
        <v>0</v>
      </c>
      <c r="AC475" s="105">
        <v>0</v>
      </c>
      <c r="AD475" s="105">
        <v>0</v>
      </c>
      <c r="AE475" s="105">
        <v>0</v>
      </c>
      <c r="AF475" s="105">
        <v>0</v>
      </c>
      <c r="AG475" s="106">
        <f t="shared" si="107"/>
        <v>0</v>
      </c>
      <c r="AH475" s="104"/>
      <c r="AI475" s="105"/>
      <c r="AJ475" s="105"/>
      <c r="AK475" s="105">
        <v>5</v>
      </c>
      <c r="AL475" s="105"/>
      <c r="AM475" s="105"/>
      <c r="AN475" s="106">
        <f t="shared" si="108"/>
        <v>5</v>
      </c>
      <c r="AO475" s="107">
        <f t="shared" si="109"/>
        <v>0</v>
      </c>
      <c r="AP475" s="108">
        <f t="shared" si="110"/>
        <v>5</v>
      </c>
      <c r="AQ475" s="97">
        <v>26</v>
      </c>
      <c r="AR475" s="109">
        <f t="shared" si="111"/>
        <v>0.19230769230769232</v>
      </c>
    </row>
    <row r="476" spans="1:44" hidden="1" x14ac:dyDescent="0.35">
      <c r="A476" s="31" t="s">
        <v>480</v>
      </c>
      <c r="B476" s="97" t="s">
        <v>2740</v>
      </c>
      <c r="C476" s="97" t="s">
        <v>2260</v>
      </c>
      <c r="D476" s="98">
        <f t="shared" si="99"/>
        <v>0</v>
      </c>
      <c r="E476" s="98">
        <f t="shared" si="100"/>
        <v>0</v>
      </c>
      <c r="F476" s="98">
        <f t="shared" si="101"/>
        <v>0</v>
      </c>
      <c r="G476" s="99">
        <f t="shared" si="98"/>
        <v>0</v>
      </c>
      <c r="H476" s="100">
        <v>0</v>
      </c>
      <c r="I476" s="101">
        <v>0</v>
      </c>
      <c r="J476" s="102">
        <f t="shared" si="102"/>
        <v>0</v>
      </c>
      <c r="K476" s="100">
        <v>0</v>
      </c>
      <c r="L476" s="111">
        <v>0</v>
      </c>
      <c r="M476" s="101">
        <f t="shared" si="103"/>
        <v>0</v>
      </c>
      <c r="N476" s="100">
        <v>0</v>
      </c>
      <c r="O476" s="100">
        <v>0</v>
      </c>
      <c r="P476" s="103">
        <f t="shared" si="104"/>
        <v>0</v>
      </c>
      <c r="Q476" s="104">
        <v>0</v>
      </c>
      <c r="R476" s="104">
        <v>0</v>
      </c>
      <c r="S476" s="104">
        <v>0</v>
      </c>
      <c r="T476" s="104">
        <v>0</v>
      </c>
      <c r="U476" s="104">
        <v>0</v>
      </c>
      <c r="V476" s="104">
        <v>0</v>
      </c>
      <c r="W476" s="106">
        <f t="shared" si="105"/>
        <v>0</v>
      </c>
      <c r="X476" s="105">
        <v>0</v>
      </c>
      <c r="Y476" s="105">
        <v>0</v>
      </c>
      <c r="Z476" s="105">
        <f t="shared" si="106"/>
        <v>0</v>
      </c>
      <c r="AA476" s="104">
        <v>0</v>
      </c>
      <c r="AB476" s="105">
        <v>0</v>
      </c>
      <c r="AC476" s="105">
        <v>0</v>
      </c>
      <c r="AD476" s="105">
        <v>0</v>
      </c>
      <c r="AE476" s="105">
        <v>0</v>
      </c>
      <c r="AF476" s="105">
        <v>0</v>
      </c>
      <c r="AG476" s="106">
        <f t="shared" si="107"/>
        <v>0</v>
      </c>
      <c r="AH476" s="104"/>
      <c r="AI476" s="105"/>
      <c r="AJ476" s="105"/>
      <c r="AK476" s="105"/>
      <c r="AL476" s="105"/>
      <c r="AM476" s="105"/>
      <c r="AN476" s="106">
        <f t="shared" si="108"/>
        <v>0</v>
      </c>
      <c r="AO476" s="107">
        <f t="shared" si="109"/>
        <v>0</v>
      </c>
      <c r="AP476" s="108">
        <f t="shared" si="110"/>
        <v>0</v>
      </c>
      <c r="AQ476" s="97">
        <v>163</v>
      </c>
      <c r="AR476" s="109">
        <f t="shared" si="111"/>
        <v>0</v>
      </c>
    </row>
    <row r="477" spans="1:44" hidden="1" x14ac:dyDescent="0.35">
      <c r="A477" s="31" t="s">
        <v>481</v>
      </c>
      <c r="B477" s="97" t="s">
        <v>2741</v>
      </c>
      <c r="C477" s="97" t="s">
        <v>2260</v>
      </c>
      <c r="D477" s="98">
        <f t="shared" si="99"/>
        <v>0</v>
      </c>
      <c r="E477" s="98">
        <f t="shared" si="100"/>
        <v>0</v>
      </c>
      <c r="F477" s="98">
        <f t="shared" si="101"/>
        <v>0</v>
      </c>
      <c r="G477" s="99">
        <f t="shared" si="98"/>
        <v>0</v>
      </c>
      <c r="H477" s="100">
        <v>0</v>
      </c>
      <c r="I477" s="101">
        <v>0</v>
      </c>
      <c r="J477" s="102">
        <f t="shared" si="102"/>
        <v>0</v>
      </c>
      <c r="K477" s="100">
        <v>0</v>
      </c>
      <c r="L477" s="111">
        <v>0</v>
      </c>
      <c r="M477" s="101">
        <f t="shared" si="103"/>
        <v>0</v>
      </c>
      <c r="N477" s="100">
        <v>0</v>
      </c>
      <c r="O477" s="100">
        <v>0</v>
      </c>
      <c r="P477" s="103">
        <f t="shared" si="104"/>
        <v>0</v>
      </c>
      <c r="Q477" s="104">
        <v>0</v>
      </c>
      <c r="R477" s="104">
        <v>0</v>
      </c>
      <c r="S477" s="104">
        <v>0</v>
      </c>
      <c r="T477" s="104">
        <v>0</v>
      </c>
      <c r="U477" s="104">
        <v>0</v>
      </c>
      <c r="V477" s="104">
        <v>0</v>
      </c>
      <c r="W477" s="106">
        <f t="shared" si="105"/>
        <v>0</v>
      </c>
      <c r="X477" s="105">
        <v>0</v>
      </c>
      <c r="Y477" s="105">
        <v>0</v>
      </c>
      <c r="Z477" s="105">
        <f t="shared" si="106"/>
        <v>0</v>
      </c>
      <c r="AA477" s="104">
        <v>0</v>
      </c>
      <c r="AB477" s="105">
        <v>0</v>
      </c>
      <c r="AC477" s="105">
        <v>0</v>
      </c>
      <c r="AD477" s="105">
        <v>0</v>
      </c>
      <c r="AE477" s="105">
        <v>0</v>
      </c>
      <c r="AF477" s="105">
        <v>0</v>
      </c>
      <c r="AG477" s="106">
        <f t="shared" si="107"/>
        <v>0</v>
      </c>
      <c r="AH477" s="104"/>
      <c r="AI477" s="105"/>
      <c r="AJ477" s="105"/>
      <c r="AK477" s="105"/>
      <c r="AL477" s="105"/>
      <c r="AM477" s="105"/>
      <c r="AN477" s="106">
        <f t="shared" si="108"/>
        <v>0</v>
      </c>
      <c r="AO477" s="107">
        <f t="shared" si="109"/>
        <v>0</v>
      </c>
      <c r="AP477" s="108">
        <f t="shared" si="110"/>
        <v>0</v>
      </c>
      <c r="AQ477" s="97">
        <v>268</v>
      </c>
      <c r="AR477" s="109">
        <f t="shared" si="111"/>
        <v>0</v>
      </c>
    </row>
    <row r="478" spans="1:44" hidden="1" x14ac:dyDescent="0.35">
      <c r="A478" s="31" t="s">
        <v>482</v>
      </c>
      <c r="B478" s="97" t="s">
        <v>2742</v>
      </c>
      <c r="C478" s="97" t="s">
        <v>2260</v>
      </c>
      <c r="D478" s="98">
        <f t="shared" si="99"/>
        <v>0</v>
      </c>
      <c r="E478" s="98">
        <f t="shared" si="100"/>
        <v>0</v>
      </c>
      <c r="F478" s="98">
        <f t="shared" si="101"/>
        <v>0</v>
      </c>
      <c r="G478" s="99">
        <f t="shared" si="98"/>
        <v>0</v>
      </c>
      <c r="H478" s="100">
        <v>0</v>
      </c>
      <c r="I478" s="101">
        <v>0</v>
      </c>
      <c r="J478" s="102">
        <f t="shared" si="102"/>
        <v>0</v>
      </c>
      <c r="K478" s="100">
        <v>0</v>
      </c>
      <c r="L478" s="111">
        <v>0</v>
      </c>
      <c r="M478" s="101">
        <f t="shared" si="103"/>
        <v>0</v>
      </c>
      <c r="N478" s="100">
        <v>0</v>
      </c>
      <c r="O478" s="100">
        <v>0</v>
      </c>
      <c r="P478" s="103">
        <f t="shared" si="104"/>
        <v>0</v>
      </c>
      <c r="Q478" s="104">
        <v>0</v>
      </c>
      <c r="R478" s="104">
        <v>0</v>
      </c>
      <c r="S478" s="104">
        <v>0</v>
      </c>
      <c r="T478" s="104">
        <v>0</v>
      </c>
      <c r="U478" s="104">
        <v>0</v>
      </c>
      <c r="V478" s="104">
        <v>0</v>
      </c>
      <c r="W478" s="106">
        <f t="shared" si="105"/>
        <v>0</v>
      </c>
      <c r="X478" s="105">
        <v>0</v>
      </c>
      <c r="Y478" s="105">
        <v>0</v>
      </c>
      <c r="Z478" s="105">
        <f t="shared" si="106"/>
        <v>0</v>
      </c>
      <c r="AA478" s="104">
        <v>0</v>
      </c>
      <c r="AB478" s="105">
        <v>0</v>
      </c>
      <c r="AC478" s="105">
        <v>0</v>
      </c>
      <c r="AD478" s="105">
        <v>0</v>
      </c>
      <c r="AE478" s="105">
        <v>0</v>
      </c>
      <c r="AF478" s="105">
        <v>0</v>
      </c>
      <c r="AG478" s="106">
        <f t="shared" si="107"/>
        <v>0</v>
      </c>
      <c r="AH478" s="104"/>
      <c r="AI478" s="105"/>
      <c r="AJ478" s="105"/>
      <c r="AK478" s="105"/>
      <c r="AL478" s="105"/>
      <c r="AM478" s="105"/>
      <c r="AN478" s="106">
        <f t="shared" si="108"/>
        <v>0</v>
      </c>
      <c r="AO478" s="107">
        <f t="shared" si="109"/>
        <v>0</v>
      </c>
      <c r="AP478" s="108">
        <f t="shared" si="110"/>
        <v>0</v>
      </c>
      <c r="AQ478" s="97">
        <v>109</v>
      </c>
      <c r="AR478" s="109">
        <f t="shared" si="111"/>
        <v>0</v>
      </c>
    </row>
    <row r="479" spans="1:44" hidden="1" x14ac:dyDescent="0.35">
      <c r="A479" s="31" t="s">
        <v>483</v>
      </c>
      <c r="B479" s="97" t="s">
        <v>2743</v>
      </c>
      <c r="C479" s="97" t="s">
        <v>2260</v>
      </c>
      <c r="D479" s="98">
        <f t="shared" si="99"/>
        <v>0</v>
      </c>
      <c r="E479" s="98">
        <f t="shared" si="100"/>
        <v>0</v>
      </c>
      <c r="F479" s="98">
        <f t="shared" si="101"/>
        <v>0</v>
      </c>
      <c r="G479" s="99">
        <f t="shared" si="98"/>
        <v>0</v>
      </c>
      <c r="H479" s="100">
        <v>0</v>
      </c>
      <c r="I479" s="101">
        <v>0</v>
      </c>
      <c r="J479" s="102">
        <f t="shared" si="102"/>
        <v>0</v>
      </c>
      <c r="K479" s="100">
        <v>0</v>
      </c>
      <c r="L479" s="111">
        <v>0</v>
      </c>
      <c r="M479" s="101">
        <f t="shared" si="103"/>
        <v>0</v>
      </c>
      <c r="N479" s="100">
        <v>0</v>
      </c>
      <c r="O479" s="100">
        <v>0</v>
      </c>
      <c r="P479" s="103">
        <f t="shared" si="104"/>
        <v>0</v>
      </c>
      <c r="Q479" s="104">
        <v>0</v>
      </c>
      <c r="R479" s="104">
        <v>0</v>
      </c>
      <c r="S479" s="104">
        <v>0</v>
      </c>
      <c r="T479" s="104">
        <v>0</v>
      </c>
      <c r="U479" s="104">
        <v>0</v>
      </c>
      <c r="V479" s="104">
        <v>0</v>
      </c>
      <c r="W479" s="106">
        <f t="shared" si="105"/>
        <v>0</v>
      </c>
      <c r="X479" s="105">
        <v>0</v>
      </c>
      <c r="Y479" s="105">
        <v>0</v>
      </c>
      <c r="Z479" s="105">
        <f t="shared" si="106"/>
        <v>0</v>
      </c>
      <c r="AA479" s="104">
        <v>0</v>
      </c>
      <c r="AB479" s="105">
        <v>0</v>
      </c>
      <c r="AC479" s="105">
        <v>0</v>
      </c>
      <c r="AD479" s="105">
        <v>0</v>
      </c>
      <c r="AE479" s="105">
        <v>0</v>
      </c>
      <c r="AF479" s="105">
        <v>0</v>
      </c>
      <c r="AG479" s="106">
        <f t="shared" si="107"/>
        <v>0</v>
      </c>
      <c r="AH479" s="104"/>
      <c r="AI479" s="105"/>
      <c r="AJ479" s="105"/>
      <c r="AK479" s="105"/>
      <c r="AL479" s="105"/>
      <c r="AM479" s="105"/>
      <c r="AN479" s="106">
        <f t="shared" si="108"/>
        <v>0</v>
      </c>
      <c r="AO479" s="107">
        <f t="shared" si="109"/>
        <v>0</v>
      </c>
      <c r="AP479" s="108">
        <f t="shared" si="110"/>
        <v>0</v>
      </c>
      <c r="AQ479" s="97">
        <v>169</v>
      </c>
      <c r="AR479" s="109">
        <f t="shared" si="111"/>
        <v>0</v>
      </c>
    </row>
    <row r="480" spans="1:44" x14ac:dyDescent="0.35">
      <c r="A480" s="31" t="s">
        <v>484</v>
      </c>
      <c r="B480" s="97" t="s">
        <v>2744</v>
      </c>
      <c r="C480" s="97" t="s">
        <v>2260</v>
      </c>
      <c r="D480" s="98">
        <f t="shared" si="99"/>
        <v>458</v>
      </c>
      <c r="E480" s="98">
        <f t="shared" si="100"/>
        <v>311</v>
      </c>
      <c r="F480" s="98">
        <f t="shared" si="101"/>
        <v>147</v>
      </c>
      <c r="G480" s="99">
        <f t="shared" si="98"/>
        <v>396</v>
      </c>
      <c r="H480" s="100">
        <v>147</v>
      </c>
      <c r="I480" s="101">
        <v>249</v>
      </c>
      <c r="J480" s="102">
        <f t="shared" si="102"/>
        <v>90</v>
      </c>
      <c r="K480" s="100">
        <v>0</v>
      </c>
      <c r="L480" s="111">
        <v>0</v>
      </c>
      <c r="M480" s="101">
        <f t="shared" si="103"/>
        <v>0</v>
      </c>
      <c r="N480" s="100">
        <v>0</v>
      </c>
      <c r="O480" s="100">
        <v>0</v>
      </c>
      <c r="P480" s="103">
        <f t="shared" si="104"/>
        <v>0</v>
      </c>
      <c r="Q480" s="104">
        <v>0</v>
      </c>
      <c r="R480" s="105">
        <v>0</v>
      </c>
      <c r="S480" s="105">
        <v>0</v>
      </c>
      <c r="T480" s="105">
        <v>0</v>
      </c>
      <c r="U480" s="105">
        <v>72</v>
      </c>
      <c r="V480" s="105">
        <v>0</v>
      </c>
      <c r="W480" s="106">
        <f t="shared" si="105"/>
        <v>72</v>
      </c>
      <c r="X480" s="105">
        <v>0</v>
      </c>
      <c r="Y480" s="105">
        <v>0</v>
      </c>
      <c r="Z480" s="105">
        <f t="shared" si="106"/>
        <v>0</v>
      </c>
      <c r="AA480" s="104">
        <v>0</v>
      </c>
      <c r="AB480" s="105">
        <v>0</v>
      </c>
      <c r="AC480" s="105">
        <v>0</v>
      </c>
      <c r="AD480" s="105">
        <v>36</v>
      </c>
      <c r="AE480" s="105">
        <v>0</v>
      </c>
      <c r="AF480" s="105">
        <v>0</v>
      </c>
      <c r="AG480" s="106">
        <f t="shared" si="107"/>
        <v>36</v>
      </c>
      <c r="AH480" s="104"/>
      <c r="AI480" s="105"/>
      <c r="AJ480" s="105"/>
      <c r="AK480" s="105">
        <v>26</v>
      </c>
      <c r="AL480" s="105">
        <v>18</v>
      </c>
      <c r="AM480" s="105"/>
      <c r="AN480" s="106">
        <f t="shared" si="108"/>
        <v>44</v>
      </c>
      <c r="AO480" s="107">
        <f t="shared" si="109"/>
        <v>147</v>
      </c>
      <c r="AP480" s="108">
        <f t="shared" si="110"/>
        <v>311</v>
      </c>
      <c r="AQ480" s="97">
        <v>523</v>
      </c>
      <c r="AR480" s="109">
        <f t="shared" si="111"/>
        <v>0.875717017208413</v>
      </c>
    </row>
    <row r="481" spans="1:44" hidden="1" x14ac:dyDescent="0.35">
      <c r="A481" s="31" t="s">
        <v>485</v>
      </c>
      <c r="B481" s="97" t="s">
        <v>2745</v>
      </c>
      <c r="C481" s="97" t="s">
        <v>2440</v>
      </c>
      <c r="D481" s="98">
        <f t="shared" si="99"/>
        <v>19</v>
      </c>
      <c r="E481" s="98">
        <f t="shared" si="100"/>
        <v>19</v>
      </c>
      <c r="F481" s="98">
        <f t="shared" si="101"/>
        <v>0</v>
      </c>
      <c r="G481" s="99">
        <f t="shared" si="98"/>
        <v>19</v>
      </c>
      <c r="H481" s="100">
        <v>0</v>
      </c>
      <c r="I481" s="101">
        <v>19</v>
      </c>
      <c r="J481" s="102">
        <f t="shared" si="102"/>
        <v>0</v>
      </c>
      <c r="K481" s="100">
        <v>0</v>
      </c>
      <c r="L481" s="111">
        <v>0</v>
      </c>
      <c r="M481" s="101">
        <f t="shared" si="103"/>
        <v>0</v>
      </c>
      <c r="N481" s="100">
        <v>0</v>
      </c>
      <c r="O481" s="100">
        <v>0</v>
      </c>
      <c r="P481" s="103">
        <f t="shared" si="104"/>
        <v>0</v>
      </c>
      <c r="Q481" s="104">
        <v>0</v>
      </c>
      <c r="R481" s="105">
        <v>0</v>
      </c>
      <c r="S481" s="105">
        <v>0</v>
      </c>
      <c r="T481" s="105">
        <v>0</v>
      </c>
      <c r="U481" s="105">
        <v>0</v>
      </c>
      <c r="V481" s="105">
        <v>0</v>
      </c>
      <c r="W481" s="106">
        <f t="shared" si="105"/>
        <v>0</v>
      </c>
      <c r="X481" s="105">
        <v>0</v>
      </c>
      <c r="Y481" s="105">
        <v>0</v>
      </c>
      <c r="Z481" s="105">
        <f t="shared" si="106"/>
        <v>0</v>
      </c>
      <c r="AA481" s="104">
        <v>0</v>
      </c>
      <c r="AB481" s="105">
        <v>0</v>
      </c>
      <c r="AC481" s="105">
        <v>0</v>
      </c>
      <c r="AD481" s="105">
        <v>0</v>
      </c>
      <c r="AE481" s="105">
        <v>0</v>
      </c>
      <c r="AF481" s="105">
        <v>0</v>
      </c>
      <c r="AG481" s="106">
        <f t="shared" si="107"/>
        <v>0</v>
      </c>
      <c r="AH481" s="104"/>
      <c r="AI481" s="105"/>
      <c r="AJ481" s="105"/>
      <c r="AK481" s="105"/>
      <c r="AL481" s="105"/>
      <c r="AM481" s="105"/>
      <c r="AN481" s="106">
        <f t="shared" si="108"/>
        <v>0</v>
      </c>
      <c r="AO481" s="107">
        <f t="shared" si="109"/>
        <v>0</v>
      </c>
      <c r="AP481" s="108">
        <f t="shared" si="110"/>
        <v>19</v>
      </c>
      <c r="AQ481" s="97">
        <v>10</v>
      </c>
      <c r="AR481" s="109">
        <f t="shared" si="111"/>
        <v>1</v>
      </c>
    </row>
    <row r="482" spans="1:44" hidden="1" x14ac:dyDescent="0.35">
      <c r="A482" s="31" t="s">
        <v>486</v>
      </c>
      <c r="B482" s="97" t="s">
        <v>2746</v>
      </c>
      <c r="C482" s="97" t="s">
        <v>2440</v>
      </c>
      <c r="D482" s="98">
        <f t="shared" si="99"/>
        <v>6</v>
      </c>
      <c r="E482" s="98">
        <f t="shared" si="100"/>
        <v>0</v>
      </c>
      <c r="F482" s="98">
        <f t="shared" si="101"/>
        <v>6</v>
      </c>
      <c r="G482" s="99">
        <f t="shared" si="98"/>
        <v>6</v>
      </c>
      <c r="H482" s="100">
        <v>6</v>
      </c>
      <c r="I482" s="101">
        <v>0</v>
      </c>
      <c r="J482" s="102">
        <f t="shared" si="102"/>
        <v>0</v>
      </c>
      <c r="K482" s="100">
        <v>0</v>
      </c>
      <c r="L482" s="111">
        <v>0</v>
      </c>
      <c r="M482" s="101">
        <f t="shared" si="103"/>
        <v>0</v>
      </c>
      <c r="N482" s="100">
        <v>0</v>
      </c>
      <c r="O482" s="100">
        <v>0</v>
      </c>
      <c r="P482" s="103">
        <f t="shared" si="104"/>
        <v>0</v>
      </c>
      <c r="Q482" s="104">
        <v>0</v>
      </c>
      <c r="R482" s="105">
        <v>0</v>
      </c>
      <c r="S482" s="105">
        <v>0</v>
      </c>
      <c r="T482" s="105">
        <v>0</v>
      </c>
      <c r="U482" s="105">
        <v>0</v>
      </c>
      <c r="V482" s="105">
        <v>0</v>
      </c>
      <c r="W482" s="106">
        <f t="shared" si="105"/>
        <v>0</v>
      </c>
      <c r="X482" s="105">
        <v>0</v>
      </c>
      <c r="Y482" s="105">
        <v>0</v>
      </c>
      <c r="Z482" s="105">
        <f t="shared" si="106"/>
        <v>0</v>
      </c>
      <c r="AA482" s="104">
        <v>0</v>
      </c>
      <c r="AB482" s="105">
        <v>0</v>
      </c>
      <c r="AC482" s="105">
        <v>0</v>
      </c>
      <c r="AD482" s="105">
        <v>0</v>
      </c>
      <c r="AE482" s="105">
        <v>0</v>
      </c>
      <c r="AF482" s="105">
        <v>0</v>
      </c>
      <c r="AG482" s="106">
        <f t="shared" si="107"/>
        <v>0</v>
      </c>
      <c r="AH482" s="104"/>
      <c r="AI482" s="105"/>
      <c r="AJ482" s="105"/>
      <c r="AK482" s="105"/>
      <c r="AL482" s="105"/>
      <c r="AM482" s="105"/>
      <c r="AN482" s="106">
        <f t="shared" si="108"/>
        <v>0</v>
      </c>
      <c r="AO482" s="107">
        <f t="shared" si="109"/>
        <v>6</v>
      </c>
      <c r="AP482" s="108">
        <f t="shared" si="110"/>
        <v>0</v>
      </c>
      <c r="AQ482" s="97">
        <v>8</v>
      </c>
      <c r="AR482" s="109">
        <f t="shared" si="111"/>
        <v>0.75</v>
      </c>
    </row>
    <row r="483" spans="1:44" hidden="1" x14ac:dyDescent="0.35">
      <c r="A483" s="31" t="s">
        <v>487</v>
      </c>
      <c r="B483" s="97" t="s">
        <v>2747</v>
      </c>
      <c r="C483" s="97" t="s">
        <v>2440</v>
      </c>
      <c r="D483" s="98">
        <f t="shared" si="99"/>
        <v>47</v>
      </c>
      <c r="E483" s="98">
        <f t="shared" si="100"/>
        <v>0</v>
      </c>
      <c r="F483" s="98">
        <f t="shared" si="101"/>
        <v>47</v>
      </c>
      <c r="G483" s="99">
        <f t="shared" si="98"/>
        <v>29</v>
      </c>
      <c r="H483" s="100">
        <v>29</v>
      </c>
      <c r="I483" s="101">
        <v>0</v>
      </c>
      <c r="J483" s="102">
        <f t="shared" si="102"/>
        <v>0</v>
      </c>
      <c r="K483" s="100">
        <v>0</v>
      </c>
      <c r="L483" s="111">
        <v>0</v>
      </c>
      <c r="M483" s="101">
        <f t="shared" si="103"/>
        <v>0</v>
      </c>
      <c r="N483" s="100">
        <v>0</v>
      </c>
      <c r="O483" s="100">
        <v>0</v>
      </c>
      <c r="P483" s="103">
        <f t="shared" si="104"/>
        <v>0</v>
      </c>
      <c r="Q483" s="104">
        <v>0</v>
      </c>
      <c r="R483" s="105">
        <v>0</v>
      </c>
      <c r="S483" s="105">
        <v>0</v>
      </c>
      <c r="T483" s="105">
        <v>0</v>
      </c>
      <c r="U483" s="105">
        <v>0</v>
      </c>
      <c r="V483" s="105">
        <v>0</v>
      </c>
      <c r="W483" s="106">
        <f t="shared" si="105"/>
        <v>0</v>
      </c>
      <c r="X483" s="110">
        <v>0</v>
      </c>
      <c r="Y483" s="105">
        <v>18</v>
      </c>
      <c r="Z483" s="105">
        <f t="shared" si="106"/>
        <v>18</v>
      </c>
      <c r="AA483" s="104">
        <v>0</v>
      </c>
      <c r="AB483" s="105">
        <v>0</v>
      </c>
      <c r="AC483" s="105">
        <v>0</v>
      </c>
      <c r="AD483" s="105">
        <v>0</v>
      </c>
      <c r="AE483" s="105">
        <v>0</v>
      </c>
      <c r="AF483" s="105">
        <v>0</v>
      </c>
      <c r="AG483" s="106">
        <f t="shared" si="107"/>
        <v>0</v>
      </c>
      <c r="AH483" s="104"/>
      <c r="AI483" s="105"/>
      <c r="AJ483" s="105"/>
      <c r="AK483" s="105"/>
      <c r="AL483" s="105"/>
      <c r="AM483" s="105"/>
      <c r="AN483" s="106">
        <f t="shared" si="108"/>
        <v>0</v>
      </c>
      <c r="AO483" s="107">
        <f t="shared" si="109"/>
        <v>29</v>
      </c>
      <c r="AP483" s="108">
        <f t="shared" si="110"/>
        <v>0</v>
      </c>
      <c r="AQ483" s="97">
        <v>42</v>
      </c>
      <c r="AR483" s="109">
        <f t="shared" si="111"/>
        <v>0.69047619047619047</v>
      </c>
    </row>
    <row r="484" spans="1:44" hidden="1" x14ac:dyDescent="0.35">
      <c r="A484" s="31" t="s">
        <v>488</v>
      </c>
      <c r="B484" s="97" t="s">
        <v>2748</v>
      </c>
      <c r="C484" s="97" t="s">
        <v>2440</v>
      </c>
      <c r="D484" s="98">
        <f t="shared" si="99"/>
        <v>87</v>
      </c>
      <c r="E484" s="98">
        <f t="shared" si="100"/>
        <v>56</v>
      </c>
      <c r="F484" s="98">
        <f t="shared" si="101"/>
        <v>31</v>
      </c>
      <c r="G484" s="99">
        <f t="shared" si="98"/>
        <v>51</v>
      </c>
      <c r="H484" s="100">
        <v>31</v>
      </c>
      <c r="I484" s="101">
        <v>20</v>
      </c>
      <c r="J484" s="102">
        <f t="shared" si="102"/>
        <v>0</v>
      </c>
      <c r="K484" s="100">
        <v>0</v>
      </c>
      <c r="L484" s="111">
        <v>0</v>
      </c>
      <c r="M484" s="101">
        <f t="shared" si="103"/>
        <v>0</v>
      </c>
      <c r="N484" s="100">
        <v>0</v>
      </c>
      <c r="O484" s="100">
        <v>0</v>
      </c>
      <c r="P484" s="103">
        <f t="shared" si="104"/>
        <v>0</v>
      </c>
      <c r="Q484" s="104">
        <v>12</v>
      </c>
      <c r="R484" s="105">
        <v>0</v>
      </c>
      <c r="S484" s="105">
        <v>0</v>
      </c>
      <c r="T484" s="105">
        <v>24</v>
      </c>
      <c r="U484" s="105">
        <v>0</v>
      </c>
      <c r="V484" s="105">
        <v>0</v>
      </c>
      <c r="W484" s="106">
        <f t="shared" si="105"/>
        <v>36</v>
      </c>
      <c r="X484" s="105">
        <v>0</v>
      </c>
      <c r="Y484" s="105">
        <v>0</v>
      </c>
      <c r="Z484" s="105">
        <f t="shared" si="106"/>
        <v>0</v>
      </c>
      <c r="AA484" s="104">
        <v>0</v>
      </c>
      <c r="AB484" s="105">
        <v>0</v>
      </c>
      <c r="AC484" s="105">
        <v>0</v>
      </c>
      <c r="AD484" s="105">
        <v>0</v>
      </c>
      <c r="AE484" s="105">
        <v>0</v>
      </c>
      <c r="AF484" s="105">
        <v>0</v>
      </c>
      <c r="AG484" s="106">
        <f t="shared" si="107"/>
        <v>0</v>
      </c>
      <c r="AH484" s="104"/>
      <c r="AI484" s="105"/>
      <c r="AJ484" s="105"/>
      <c r="AK484" s="105"/>
      <c r="AL484" s="105"/>
      <c r="AM484" s="105"/>
      <c r="AN484" s="106">
        <f t="shared" si="108"/>
        <v>0</v>
      </c>
      <c r="AO484" s="107">
        <f t="shared" si="109"/>
        <v>31</v>
      </c>
      <c r="AP484" s="108">
        <f t="shared" si="110"/>
        <v>44</v>
      </c>
      <c r="AQ484" s="97">
        <v>97</v>
      </c>
      <c r="AR484" s="109">
        <f t="shared" si="111"/>
        <v>0.77319587628865982</v>
      </c>
    </row>
    <row r="485" spans="1:44" hidden="1" x14ac:dyDescent="0.35">
      <c r="A485" s="31" t="s">
        <v>489</v>
      </c>
      <c r="B485" s="97" t="s">
        <v>2749</v>
      </c>
      <c r="C485" s="97" t="s">
        <v>2440</v>
      </c>
      <c r="D485" s="98">
        <f t="shared" si="99"/>
        <v>57</v>
      </c>
      <c r="E485" s="98">
        <f t="shared" si="100"/>
        <v>57</v>
      </c>
      <c r="F485" s="98">
        <f t="shared" si="101"/>
        <v>0</v>
      </c>
      <c r="G485" s="99">
        <f t="shared" si="98"/>
        <v>57</v>
      </c>
      <c r="H485" s="100">
        <v>0</v>
      </c>
      <c r="I485" s="101">
        <v>57</v>
      </c>
      <c r="J485" s="102">
        <f t="shared" si="102"/>
        <v>0</v>
      </c>
      <c r="K485" s="100">
        <v>0</v>
      </c>
      <c r="L485" s="111">
        <v>0</v>
      </c>
      <c r="M485" s="101">
        <f t="shared" si="103"/>
        <v>0</v>
      </c>
      <c r="N485" s="100">
        <v>0</v>
      </c>
      <c r="O485" s="100">
        <v>0</v>
      </c>
      <c r="P485" s="103">
        <f t="shared" si="104"/>
        <v>0</v>
      </c>
      <c r="Q485" s="104">
        <v>0</v>
      </c>
      <c r="R485" s="105">
        <v>0</v>
      </c>
      <c r="S485" s="105">
        <v>0</v>
      </c>
      <c r="T485" s="105">
        <v>0</v>
      </c>
      <c r="U485" s="105">
        <v>0</v>
      </c>
      <c r="V485" s="105">
        <v>0</v>
      </c>
      <c r="W485" s="106">
        <f t="shared" si="105"/>
        <v>0</v>
      </c>
      <c r="X485" s="105">
        <v>0</v>
      </c>
      <c r="Y485" s="105">
        <v>0</v>
      </c>
      <c r="Z485" s="105">
        <f t="shared" si="106"/>
        <v>0</v>
      </c>
      <c r="AA485" s="104">
        <v>0</v>
      </c>
      <c r="AB485" s="105">
        <v>0</v>
      </c>
      <c r="AC485" s="105">
        <v>0</v>
      </c>
      <c r="AD485" s="105">
        <v>0</v>
      </c>
      <c r="AE485" s="105">
        <v>0</v>
      </c>
      <c r="AF485" s="105">
        <v>0</v>
      </c>
      <c r="AG485" s="106">
        <f t="shared" si="107"/>
        <v>0</v>
      </c>
      <c r="AH485" s="104"/>
      <c r="AI485" s="105"/>
      <c r="AJ485" s="105"/>
      <c r="AK485" s="105"/>
      <c r="AL485" s="105"/>
      <c r="AM485" s="105"/>
      <c r="AN485" s="106">
        <f t="shared" si="108"/>
        <v>0</v>
      </c>
      <c r="AO485" s="107">
        <f t="shared" si="109"/>
        <v>0</v>
      </c>
      <c r="AP485" s="108">
        <f t="shared" si="110"/>
        <v>57</v>
      </c>
      <c r="AQ485" s="97">
        <v>55</v>
      </c>
      <c r="AR485" s="109">
        <f t="shared" si="111"/>
        <v>1</v>
      </c>
    </row>
    <row r="486" spans="1:44" hidden="1" x14ac:dyDescent="0.35">
      <c r="A486" s="31" t="s">
        <v>490</v>
      </c>
      <c r="B486" s="97" t="s">
        <v>2750</v>
      </c>
      <c r="C486" s="97" t="s">
        <v>2440</v>
      </c>
      <c r="D486" s="98">
        <f t="shared" si="99"/>
        <v>19</v>
      </c>
      <c r="E486" s="98">
        <f t="shared" si="100"/>
        <v>0</v>
      </c>
      <c r="F486" s="98">
        <f t="shared" si="101"/>
        <v>19</v>
      </c>
      <c r="G486" s="99">
        <f t="shared" si="98"/>
        <v>19</v>
      </c>
      <c r="H486" s="100">
        <v>19</v>
      </c>
      <c r="I486" s="101">
        <v>0</v>
      </c>
      <c r="J486" s="102">
        <f t="shared" si="102"/>
        <v>0</v>
      </c>
      <c r="K486" s="100">
        <v>0</v>
      </c>
      <c r="L486" s="111">
        <v>0</v>
      </c>
      <c r="M486" s="101">
        <f t="shared" si="103"/>
        <v>0</v>
      </c>
      <c r="N486" s="100">
        <v>0</v>
      </c>
      <c r="O486" s="100">
        <v>0</v>
      </c>
      <c r="P486" s="103">
        <f t="shared" si="104"/>
        <v>0</v>
      </c>
      <c r="Q486" s="104">
        <v>0</v>
      </c>
      <c r="R486" s="105">
        <v>0</v>
      </c>
      <c r="S486" s="105">
        <v>0</v>
      </c>
      <c r="T486" s="105">
        <v>0</v>
      </c>
      <c r="U486" s="105">
        <v>0</v>
      </c>
      <c r="V486" s="105">
        <v>0</v>
      </c>
      <c r="W486" s="106">
        <f t="shared" si="105"/>
        <v>0</v>
      </c>
      <c r="X486" s="105">
        <v>0</v>
      </c>
      <c r="Y486" s="105">
        <v>0</v>
      </c>
      <c r="Z486" s="105">
        <f t="shared" si="106"/>
        <v>0</v>
      </c>
      <c r="AA486" s="104">
        <v>0</v>
      </c>
      <c r="AB486" s="105">
        <v>0</v>
      </c>
      <c r="AC486" s="105">
        <v>0</v>
      </c>
      <c r="AD486" s="105">
        <v>0</v>
      </c>
      <c r="AE486" s="105">
        <v>0</v>
      </c>
      <c r="AF486" s="105">
        <v>0</v>
      </c>
      <c r="AG486" s="106">
        <f t="shared" si="107"/>
        <v>0</v>
      </c>
      <c r="AH486" s="104"/>
      <c r="AI486" s="105"/>
      <c r="AJ486" s="105"/>
      <c r="AK486" s="105"/>
      <c r="AL486" s="105"/>
      <c r="AM486" s="105"/>
      <c r="AN486" s="106">
        <f t="shared" si="108"/>
        <v>0</v>
      </c>
      <c r="AO486" s="107">
        <f t="shared" si="109"/>
        <v>19</v>
      </c>
      <c r="AP486" s="108">
        <f t="shared" si="110"/>
        <v>0</v>
      </c>
      <c r="AQ486" s="97">
        <v>9</v>
      </c>
      <c r="AR486" s="109">
        <f t="shared" si="111"/>
        <v>1</v>
      </c>
    </row>
    <row r="487" spans="1:44" hidden="1" x14ac:dyDescent="0.35">
      <c r="A487" s="31" t="s">
        <v>491</v>
      </c>
      <c r="B487" s="97" t="s">
        <v>2751</v>
      </c>
      <c r="C487" s="97" t="s">
        <v>2286</v>
      </c>
      <c r="D487" s="98">
        <f t="shared" si="99"/>
        <v>75</v>
      </c>
      <c r="E487" s="98">
        <f t="shared" si="100"/>
        <v>75</v>
      </c>
      <c r="F487" s="98">
        <f t="shared" si="101"/>
        <v>0</v>
      </c>
      <c r="G487" s="99">
        <f t="shared" si="98"/>
        <v>48</v>
      </c>
      <c r="H487" s="100">
        <v>0</v>
      </c>
      <c r="I487" s="101">
        <v>48</v>
      </c>
      <c r="J487" s="102">
        <f t="shared" si="102"/>
        <v>0</v>
      </c>
      <c r="K487" s="100">
        <v>0</v>
      </c>
      <c r="L487" s="111">
        <v>0</v>
      </c>
      <c r="M487" s="101">
        <f t="shared" si="103"/>
        <v>0</v>
      </c>
      <c r="N487" s="100">
        <v>0</v>
      </c>
      <c r="O487" s="100">
        <v>0</v>
      </c>
      <c r="P487" s="103">
        <f t="shared" si="104"/>
        <v>0</v>
      </c>
      <c r="Q487" s="104">
        <v>0</v>
      </c>
      <c r="R487" s="105">
        <v>0</v>
      </c>
      <c r="S487" s="105">
        <v>0</v>
      </c>
      <c r="T487" s="105">
        <v>0</v>
      </c>
      <c r="U487" s="105">
        <v>0</v>
      </c>
      <c r="V487" s="105">
        <v>0</v>
      </c>
      <c r="W487" s="106">
        <f t="shared" si="105"/>
        <v>0</v>
      </c>
      <c r="X487" s="110">
        <v>27</v>
      </c>
      <c r="Y487" s="105">
        <v>0</v>
      </c>
      <c r="Z487" s="105">
        <f t="shared" si="106"/>
        <v>27</v>
      </c>
      <c r="AA487" s="104">
        <v>0</v>
      </c>
      <c r="AB487" s="105">
        <v>0</v>
      </c>
      <c r="AC487" s="105">
        <v>0</v>
      </c>
      <c r="AD487" s="105">
        <v>0</v>
      </c>
      <c r="AE487" s="105">
        <v>0</v>
      </c>
      <c r="AF487" s="105">
        <v>0</v>
      </c>
      <c r="AG487" s="106">
        <f t="shared" si="107"/>
        <v>0</v>
      </c>
      <c r="AH487" s="104"/>
      <c r="AI487" s="105"/>
      <c r="AJ487" s="105"/>
      <c r="AK487" s="105"/>
      <c r="AL487" s="105"/>
      <c r="AM487" s="105"/>
      <c r="AN487" s="106">
        <f t="shared" si="108"/>
        <v>0</v>
      </c>
      <c r="AO487" s="107">
        <f t="shared" si="109"/>
        <v>0</v>
      </c>
      <c r="AP487" s="108">
        <f t="shared" si="110"/>
        <v>48</v>
      </c>
      <c r="AQ487" s="97">
        <v>52</v>
      </c>
      <c r="AR487" s="109">
        <f t="shared" si="111"/>
        <v>0.92307692307692313</v>
      </c>
    </row>
    <row r="488" spans="1:44" hidden="1" x14ac:dyDescent="0.35">
      <c r="A488" s="31" t="s">
        <v>492</v>
      </c>
      <c r="B488" s="97" t="s">
        <v>2752</v>
      </c>
      <c r="C488" s="97" t="s">
        <v>2286</v>
      </c>
      <c r="D488" s="98">
        <f t="shared" si="99"/>
        <v>76</v>
      </c>
      <c r="E488" s="98">
        <f t="shared" si="100"/>
        <v>76</v>
      </c>
      <c r="F488" s="98">
        <f t="shared" si="101"/>
        <v>0</v>
      </c>
      <c r="G488" s="99">
        <f t="shared" si="98"/>
        <v>67</v>
      </c>
      <c r="H488" s="100">
        <v>0</v>
      </c>
      <c r="I488" s="101">
        <v>67</v>
      </c>
      <c r="J488" s="102">
        <f t="shared" si="102"/>
        <v>38</v>
      </c>
      <c r="K488" s="100">
        <v>9</v>
      </c>
      <c r="L488" s="111">
        <v>38</v>
      </c>
      <c r="M488" s="101">
        <f t="shared" si="103"/>
        <v>47</v>
      </c>
      <c r="N488" s="100">
        <v>0</v>
      </c>
      <c r="O488" s="100">
        <v>0</v>
      </c>
      <c r="P488" s="103">
        <f t="shared" si="104"/>
        <v>0</v>
      </c>
      <c r="Q488" s="104">
        <v>0</v>
      </c>
      <c r="R488" s="105">
        <v>0</v>
      </c>
      <c r="S488" s="105">
        <v>0</v>
      </c>
      <c r="T488" s="105">
        <v>0</v>
      </c>
      <c r="U488" s="105">
        <v>0</v>
      </c>
      <c r="V488" s="105">
        <v>0</v>
      </c>
      <c r="W488" s="106">
        <f t="shared" si="105"/>
        <v>0</v>
      </c>
      <c r="X488" s="105">
        <v>0</v>
      </c>
      <c r="Y488" s="105">
        <v>0</v>
      </c>
      <c r="Z488" s="105">
        <f t="shared" si="106"/>
        <v>0</v>
      </c>
      <c r="AA488" s="104">
        <v>0</v>
      </c>
      <c r="AB488" s="105">
        <v>0</v>
      </c>
      <c r="AC488" s="105">
        <v>0</v>
      </c>
      <c r="AD488" s="105">
        <v>0</v>
      </c>
      <c r="AE488" s="105">
        <v>0</v>
      </c>
      <c r="AF488" s="105">
        <v>0</v>
      </c>
      <c r="AG488" s="106">
        <f t="shared" si="107"/>
        <v>0</v>
      </c>
      <c r="AH488" s="104"/>
      <c r="AI488" s="105"/>
      <c r="AJ488" s="105"/>
      <c r="AK488" s="105"/>
      <c r="AL488" s="105"/>
      <c r="AM488" s="105"/>
      <c r="AN488" s="106">
        <f t="shared" si="108"/>
        <v>0</v>
      </c>
      <c r="AO488" s="107">
        <f t="shared" si="109"/>
        <v>0</v>
      </c>
      <c r="AP488" s="108">
        <f t="shared" si="110"/>
        <v>76</v>
      </c>
      <c r="AQ488" s="97">
        <v>50</v>
      </c>
      <c r="AR488" s="109">
        <f t="shared" si="111"/>
        <v>1</v>
      </c>
    </row>
    <row r="489" spans="1:44" hidden="1" x14ac:dyDescent="0.35">
      <c r="A489" s="31" t="s">
        <v>493</v>
      </c>
      <c r="B489" s="97" t="s">
        <v>2753</v>
      </c>
      <c r="C489" s="97" t="s">
        <v>2447</v>
      </c>
      <c r="D489" s="98">
        <f t="shared" si="99"/>
        <v>41</v>
      </c>
      <c r="E489" s="98">
        <f t="shared" si="100"/>
        <v>41</v>
      </c>
      <c r="F489" s="98">
        <f t="shared" si="101"/>
        <v>0</v>
      </c>
      <c r="G489" s="99">
        <f t="shared" si="98"/>
        <v>41</v>
      </c>
      <c r="H489" s="100">
        <v>0</v>
      </c>
      <c r="I489" s="101">
        <v>41</v>
      </c>
      <c r="J489" s="102">
        <f t="shared" si="102"/>
        <v>34</v>
      </c>
      <c r="K489" s="100">
        <v>0</v>
      </c>
      <c r="L489" s="111">
        <v>0</v>
      </c>
      <c r="M489" s="101">
        <f t="shared" si="103"/>
        <v>0</v>
      </c>
      <c r="N489" s="100">
        <v>0</v>
      </c>
      <c r="O489" s="100">
        <v>0</v>
      </c>
      <c r="P489" s="103">
        <f t="shared" si="104"/>
        <v>0</v>
      </c>
      <c r="Q489" s="104">
        <v>0</v>
      </c>
      <c r="R489" s="105">
        <v>0</v>
      </c>
      <c r="S489" s="105">
        <v>0</v>
      </c>
      <c r="T489" s="105">
        <v>0</v>
      </c>
      <c r="U489" s="105">
        <v>34</v>
      </c>
      <c r="V489" s="105">
        <v>0</v>
      </c>
      <c r="W489" s="106">
        <f t="shared" si="105"/>
        <v>34</v>
      </c>
      <c r="X489" s="105">
        <v>0</v>
      </c>
      <c r="Y489" s="105">
        <v>0</v>
      </c>
      <c r="Z489" s="105">
        <f t="shared" si="106"/>
        <v>0</v>
      </c>
      <c r="AA489" s="104">
        <v>0</v>
      </c>
      <c r="AB489" s="105">
        <v>0</v>
      </c>
      <c r="AC489" s="105">
        <v>0</v>
      </c>
      <c r="AD489" s="105">
        <v>0</v>
      </c>
      <c r="AE489" s="105">
        <v>0</v>
      </c>
      <c r="AF489" s="105">
        <v>0</v>
      </c>
      <c r="AG489" s="106">
        <f t="shared" si="107"/>
        <v>0</v>
      </c>
      <c r="AH489" s="104"/>
      <c r="AI489" s="105"/>
      <c r="AJ489" s="105"/>
      <c r="AK489" s="105"/>
      <c r="AL489" s="105"/>
      <c r="AM489" s="105"/>
      <c r="AN489" s="106">
        <f t="shared" si="108"/>
        <v>0</v>
      </c>
      <c r="AO489" s="107">
        <f t="shared" si="109"/>
        <v>0</v>
      </c>
      <c r="AP489" s="108">
        <f t="shared" si="110"/>
        <v>41</v>
      </c>
      <c r="AQ489" s="97">
        <v>31</v>
      </c>
      <c r="AR489" s="109">
        <f t="shared" si="111"/>
        <v>1</v>
      </c>
    </row>
    <row r="490" spans="1:44" hidden="1" x14ac:dyDescent="0.35">
      <c r="A490" s="31" t="s">
        <v>494</v>
      </c>
      <c r="B490" s="97" t="s">
        <v>2754</v>
      </c>
      <c r="C490" s="97" t="s">
        <v>2447</v>
      </c>
      <c r="D490" s="98">
        <f t="shared" si="99"/>
        <v>36</v>
      </c>
      <c r="E490" s="98">
        <f t="shared" si="100"/>
        <v>36</v>
      </c>
      <c r="F490" s="98">
        <f t="shared" si="101"/>
        <v>0</v>
      </c>
      <c r="G490" s="99">
        <f t="shared" si="98"/>
        <v>36</v>
      </c>
      <c r="H490" s="100">
        <v>0</v>
      </c>
      <c r="I490" s="101">
        <v>36</v>
      </c>
      <c r="J490" s="102">
        <f t="shared" si="102"/>
        <v>0</v>
      </c>
      <c r="K490" s="100">
        <v>0</v>
      </c>
      <c r="L490" s="111">
        <v>0</v>
      </c>
      <c r="M490" s="101">
        <f t="shared" si="103"/>
        <v>0</v>
      </c>
      <c r="N490" s="100">
        <v>0</v>
      </c>
      <c r="O490" s="100">
        <v>0</v>
      </c>
      <c r="P490" s="103">
        <f t="shared" si="104"/>
        <v>0</v>
      </c>
      <c r="Q490" s="104">
        <v>0</v>
      </c>
      <c r="R490" s="104">
        <v>0</v>
      </c>
      <c r="S490" s="104">
        <v>0</v>
      </c>
      <c r="T490" s="104">
        <v>0</v>
      </c>
      <c r="U490" s="104">
        <v>0</v>
      </c>
      <c r="V490" s="104">
        <v>0</v>
      </c>
      <c r="W490" s="106">
        <f t="shared" si="105"/>
        <v>0</v>
      </c>
      <c r="X490" s="105">
        <v>0</v>
      </c>
      <c r="Y490" s="105">
        <v>0</v>
      </c>
      <c r="Z490" s="105">
        <f t="shared" si="106"/>
        <v>0</v>
      </c>
      <c r="AA490" s="104">
        <v>0</v>
      </c>
      <c r="AB490" s="105">
        <v>0</v>
      </c>
      <c r="AC490" s="105">
        <v>0</v>
      </c>
      <c r="AD490" s="105">
        <v>0</v>
      </c>
      <c r="AE490" s="105">
        <v>0</v>
      </c>
      <c r="AF490" s="105">
        <v>0</v>
      </c>
      <c r="AG490" s="106">
        <f t="shared" si="107"/>
        <v>0</v>
      </c>
      <c r="AH490" s="104"/>
      <c r="AI490" s="105"/>
      <c r="AJ490" s="105"/>
      <c r="AK490" s="105"/>
      <c r="AL490" s="105"/>
      <c r="AM490" s="105"/>
      <c r="AN490" s="106">
        <f t="shared" si="108"/>
        <v>0</v>
      </c>
      <c r="AO490" s="107">
        <f t="shared" si="109"/>
        <v>0</v>
      </c>
      <c r="AP490" s="108">
        <f t="shared" si="110"/>
        <v>36</v>
      </c>
      <c r="AQ490" s="97">
        <v>37</v>
      </c>
      <c r="AR490" s="109">
        <f t="shared" si="111"/>
        <v>0.97297297297297303</v>
      </c>
    </row>
    <row r="491" spans="1:44" hidden="1" x14ac:dyDescent="0.35">
      <c r="A491" s="31" t="s">
        <v>495</v>
      </c>
      <c r="B491" s="97" t="s">
        <v>2755</v>
      </c>
      <c r="C491" s="97" t="s">
        <v>2447</v>
      </c>
      <c r="D491" s="98">
        <f t="shared" si="99"/>
        <v>41</v>
      </c>
      <c r="E491" s="98">
        <f t="shared" si="100"/>
        <v>27</v>
      </c>
      <c r="F491" s="98">
        <f t="shared" si="101"/>
        <v>14</v>
      </c>
      <c r="G491" s="99">
        <f t="shared" si="98"/>
        <v>41</v>
      </c>
      <c r="H491" s="100">
        <v>14</v>
      </c>
      <c r="I491" s="101">
        <v>27</v>
      </c>
      <c r="J491" s="102">
        <f t="shared" si="102"/>
        <v>0</v>
      </c>
      <c r="K491" s="100">
        <v>0</v>
      </c>
      <c r="L491" s="111">
        <v>0</v>
      </c>
      <c r="M491" s="101">
        <f t="shared" si="103"/>
        <v>0</v>
      </c>
      <c r="N491" s="100">
        <v>0</v>
      </c>
      <c r="O491" s="100">
        <v>0</v>
      </c>
      <c r="P491" s="103">
        <f t="shared" si="104"/>
        <v>0</v>
      </c>
      <c r="Q491" s="104">
        <v>0</v>
      </c>
      <c r="R491" s="104">
        <v>0</v>
      </c>
      <c r="S491" s="104">
        <v>0</v>
      </c>
      <c r="T491" s="104">
        <v>0</v>
      </c>
      <c r="U491" s="104">
        <v>0</v>
      </c>
      <c r="V491" s="104">
        <v>0</v>
      </c>
      <c r="W491" s="106">
        <f t="shared" si="105"/>
        <v>0</v>
      </c>
      <c r="X491" s="105">
        <v>0</v>
      </c>
      <c r="Y491" s="105">
        <v>0</v>
      </c>
      <c r="Z491" s="105">
        <f t="shared" si="106"/>
        <v>0</v>
      </c>
      <c r="AA491" s="104">
        <v>0</v>
      </c>
      <c r="AB491" s="105">
        <v>0</v>
      </c>
      <c r="AC491" s="105">
        <v>0</v>
      </c>
      <c r="AD491" s="105">
        <v>0</v>
      </c>
      <c r="AE491" s="105">
        <v>0</v>
      </c>
      <c r="AF491" s="105">
        <v>0</v>
      </c>
      <c r="AG491" s="106">
        <f t="shared" si="107"/>
        <v>0</v>
      </c>
      <c r="AH491" s="104"/>
      <c r="AI491" s="105"/>
      <c r="AJ491" s="105"/>
      <c r="AK491" s="105"/>
      <c r="AL491" s="105"/>
      <c r="AM491" s="105"/>
      <c r="AN491" s="106">
        <f t="shared" si="108"/>
        <v>0</v>
      </c>
      <c r="AO491" s="107">
        <f t="shared" si="109"/>
        <v>14</v>
      </c>
      <c r="AP491" s="108">
        <f t="shared" si="110"/>
        <v>27</v>
      </c>
      <c r="AQ491" s="97">
        <v>76</v>
      </c>
      <c r="AR491" s="109">
        <f t="shared" si="111"/>
        <v>0.53947368421052633</v>
      </c>
    </row>
    <row r="492" spans="1:44" hidden="1" x14ac:dyDescent="0.35">
      <c r="A492" s="31" t="s">
        <v>496</v>
      </c>
      <c r="B492" s="97" t="s">
        <v>2756</v>
      </c>
      <c r="C492" s="97" t="s">
        <v>2447</v>
      </c>
      <c r="D492" s="98">
        <f t="shared" si="99"/>
        <v>48</v>
      </c>
      <c r="E492" s="98">
        <f t="shared" si="100"/>
        <v>0</v>
      </c>
      <c r="F492" s="98">
        <f t="shared" si="101"/>
        <v>48</v>
      </c>
      <c r="G492" s="99">
        <f t="shared" si="98"/>
        <v>48</v>
      </c>
      <c r="H492" s="100">
        <v>48</v>
      </c>
      <c r="I492" s="101">
        <v>0</v>
      </c>
      <c r="J492" s="102">
        <f t="shared" si="102"/>
        <v>0</v>
      </c>
      <c r="K492" s="100">
        <v>0</v>
      </c>
      <c r="L492" s="111">
        <v>0</v>
      </c>
      <c r="M492" s="101">
        <f t="shared" si="103"/>
        <v>0</v>
      </c>
      <c r="N492" s="100">
        <v>0</v>
      </c>
      <c r="O492" s="100">
        <v>0</v>
      </c>
      <c r="P492" s="103">
        <f t="shared" si="104"/>
        <v>0</v>
      </c>
      <c r="Q492" s="104">
        <v>0</v>
      </c>
      <c r="R492" s="104">
        <v>0</v>
      </c>
      <c r="S492" s="104">
        <v>0</v>
      </c>
      <c r="T492" s="104">
        <v>0</v>
      </c>
      <c r="U492" s="104">
        <v>0</v>
      </c>
      <c r="V492" s="104">
        <v>0</v>
      </c>
      <c r="W492" s="106">
        <f t="shared" si="105"/>
        <v>0</v>
      </c>
      <c r="X492" s="105">
        <v>0</v>
      </c>
      <c r="Y492" s="105">
        <v>0</v>
      </c>
      <c r="Z492" s="105">
        <f t="shared" si="106"/>
        <v>0</v>
      </c>
      <c r="AA492" s="104">
        <v>0</v>
      </c>
      <c r="AB492" s="105">
        <v>0</v>
      </c>
      <c r="AC492" s="105">
        <v>0</v>
      </c>
      <c r="AD492" s="105">
        <v>0</v>
      </c>
      <c r="AE492" s="105">
        <v>0</v>
      </c>
      <c r="AF492" s="105">
        <v>0</v>
      </c>
      <c r="AG492" s="106">
        <f t="shared" si="107"/>
        <v>0</v>
      </c>
      <c r="AH492" s="104"/>
      <c r="AI492" s="105"/>
      <c r="AJ492" s="105"/>
      <c r="AK492" s="105"/>
      <c r="AL492" s="105"/>
      <c r="AM492" s="105"/>
      <c r="AN492" s="106">
        <f t="shared" si="108"/>
        <v>0</v>
      </c>
      <c r="AO492" s="107">
        <f t="shared" si="109"/>
        <v>48</v>
      </c>
      <c r="AP492" s="108">
        <f t="shared" si="110"/>
        <v>0</v>
      </c>
      <c r="AQ492" s="97">
        <v>90</v>
      </c>
      <c r="AR492" s="109">
        <f t="shared" si="111"/>
        <v>0.53333333333333333</v>
      </c>
    </row>
    <row r="493" spans="1:44" hidden="1" x14ac:dyDescent="0.35">
      <c r="A493" s="31" t="s">
        <v>497</v>
      </c>
      <c r="B493" s="97" t="s">
        <v>2757</v>
      </c>
      <c r="C493" s="97" t="s">
        <v>2286</v>
      </c>
      <c r="D493" s="98">
        <f t="shared" si="99"/>
        <v>87</v>
      </c>
      <c r="E493" s="98">
        <f t="shared" si="100"/>
        <v>87</v>
      </c>
      <c r="F493" s="98">
        <f t="shared" si="101"/>
        <v>0</v>
      </c>
      <c r="G493" s="99">
        <f t="shared" si="98"/>
        <v>58</v>
      </c>
      <c r="H493" s="100">
        <v>0</v>
      </c>
      <c r="I493" s="101">
        <v>58</v>
      </c>
      <c r="J493" s="102">
        <f t="shared" si="102"/>
        <v>0</v>
      </c>
      <c r="K493" s="100">
        <v>0</v>
      </c>
      <c r="L493" s="111">
        <v>0</v>
      </c>
      <c r="M493" s="101">
        <f t="shared" si="103"/>
        <v>0</v>
      </c>
      <c r="N493" s="100">
        <v>0</v>
      </c>
      <c r="O493" s="100">
        <v>0</v>
      </c>
      <c r="P493" s="103">
        <f t="shared" si="104"/>
        <v>0</v>
      </c>
      <c r="Q493" s="104">
        <v>0</v>
      </c>
      <c r="R493" s="104">
        <v>0</v>
      </c>
      <c r="S493" s="104">
        <v>0</v>
      </c>
      <c r="T493" s="104">
        <v>0</v>
      </c>
      <c r="U493" s="104">
        <v>0</v>
      </c>
      <c r="V493" s="104">
        <v>0</v>
      </c>
      <c r="W493" s="106">
        <f t="shared" si="105"/>
        <v>0</v>
      </c>
      <c r="X493" s="110">
        <v>29</v>
      </c>
      <c r="Y493" s="105">
        <v>0</v>
      </c>
      <c r="Z493" s="105">
        <f t="shared" si="106"/>
        <v>29</v>
      </c>
      <c r="AA493" s="104">
        <v>0</v>
      </c>
      <c r="AB493" s="105">
        <v>0</v>
      </c>
      <c r="AC493" s="105">
        <v>0</v>
      </c>
      <c r="AD493" s="105">
        <v>0</v>
      </c>
      <c r="AE493" s="105">
        <v>0</v>
      </c>
      <c r="AF493" s="105">
        <v>0</v>
      </c>
      <c r="AG493" s="106">
        <f t="shared" si="107"/>
        <v>0</v>
      </c>
      <c r="AH493" s="104"/>
      <c r="AI493" s="105"/>
      <c r="AJ493" s="105"/>
      <c r="AK493" s="105"/>
      <c r="AL493" s="105"/>
      <c r="AM493" s="105"/>
      <c r="AN493" s="106">
        <f t="shared" si="108"/>
        <v>0</v>
      </c>
      <c r="AO493" s="107">
        <f t="shared" si="109"/>
        <v>0</v>
      </c>
      <c r="AP493" s="108">
        <f t="shared" si="110"/>
        <v>58</v>
      </c>
      <c r="AQ493" s="97">
        <v>59</v>
      </c>
      <c r="AR493" s="109">
        <f t="shared" si="111"/>
        <v>0.98305084745762716</v>
      </c>
    </row>
    <row r="494" spans="1:44" hidden="1" x14ac:dyDescent="0.35">
      <c r="A494" s="31" t="s">
        <v>498</v>
      </c>
      <c r="B494" s="97" t="s">
        <v>2758</v>
      </c>
      <c r="C494" s="97" t="s">
        <v>2286</v>
      </c>
      <c r="D494" s="98">
        <f t="shared" si="99"/>
        <v>18</v>
      </c>
      <c r="E494" s="98">
        <f t="shared" si="100"/>
        <v>18</v>
      </c>
      <c r="F494" s="98">
        <f t="shared" si="101"/>
        <v>0</v>
      </c>
      <c r="G494" s="99">
        <f t="shared" si="98"/>
        <v>18</v>
      </c>
      <c r="H494" s="100">
        <v>0</v>
      </c>
      <c r="I494" s="101">
        <v>18</v>
      </c>
      <c r="J494" s="102">
        <f t="shared" si="102"/>
        <v>0</v>
      </c>
      <c r="K494" s="100">
        <v>0</v>
      </c>
      <c r="L494" s="111">
        <v>0</v>
      </c>
      <c r="M494" s="101">
        <f t="shared" si="103"/>
        <v>0</v>
      </c>
      <c r="N494" s="100">
        <v>0</v>
      </c>
      <c r="O494" s="100">
        <v>0</v>
      </c>
      <c r="P494" s="103">
        <f t="shared" si="104"/>
        <v>0</v>
      </c>
      <c r="Q494" s="104">
        <v>0</v>
      </c>
      <c r="R494" s="104">
        <v>0</v>
      </c>
      <c r="S494" s="104">
        <v>0</v>
      </c>
      <c r="T494" s="104">
        <v>0</v>
      </c>
      <c r="U494" s="104">
        <v>0</v>
      </c>
      <c r="V494" s="104">
        <v>0</v>
      </c>
      <c r="W494" s="106">
        <f t="shared" si="105"/>
        <v>0</v>
      </c>
      <c r="X494" s="105">
        <v>0</v>
      </c>
      <c r="Y494" s="105">
        <v>0</v>
      </c>
      <c r="Z494" s="105">
        <f t="shared" si="106"/>
        <v>0</v>
      </c>
      <c r="AA494" s="104">
        <v>0</v>
      </c>
      <c r="AB494" s="105">
        <v>0</v>
      </c>
      <c r="AC494" s="105">
        <v>0</v>
      </c>
      <c r="AD494" s="105">
        <v>0</v>
      </c>
      <c r="AE494" s="105">
        <v>0</v>
      </c>
      <c r="AF494" s="105">
        <v>0</v>
      </c>
      <c r="AG494" s="106">
        <f t="shared" si="107"/>
        <v>0</v>
      </c>
      <c r="AH494" s="104"/>
      <c r="AI494" s="105"/>
      <c r="AJ494" s="105"/>
      <c r="AK494" s="105"/>
      <c r="AL494" s="105"/>
      <c r="AM494" s="105"/>
      <c r="AN494" s="106">
        <f t="shared" si="108"/>
        <v>0</v>
      </c>
      <c r="AO494" s="107">
        <f t="shared" si="109"/>
        <v>0</v>
      </c>
      <c r="AP494" s="108">
        <f t="shared" si="110"/>
        <v>18</v>
      </c>
      <c r="AQ494" s="97">
        <v>32</v>
      </c>
      <c r="AR494" s="109">
        <f t="shared" si="111"/>
        <v>0.5625</v>
      </c>
    </row>
    <row r="495" spans="1:44" hidden="1" x14ac:dyDescent="0.35">
      <c r="A495" s="31" t="s">
        <v>499</v>
      </c>
      <c r="B495" s="97" t="s">
        <v>2759</v>
      </c>
      <c r="C495" s="97" t="s">
        <v>2286</v>
      </c>
      <c r="D495" s="98">
        <f t="shared" si="99"/>
        <v>102</v>
      </c>
      <c r="E495" s="98">
        <f t="shared" si="100"/>
        <v>102</v>
      </c>
      <c r="F495" s="98">
        <f t="shared" si="101"/>
        <v>0</v>
      </c>
      <c r="G495" s="99">
        <f t="shared" si="98"/>
        <v>72</v>
      </c>
      <c r="H495" s="100">
        <v>0</v>
      </c>
      <c r="I495" s="101">
        <v>72</v>
      </c>
      <c r="J495" s="102">
        <f t="shared" si="102"/>
        <v>0</v>
      </c>
      <c r="K495" s="100">
        <v>0</v>
      </c>
      <c r="L495" s="111">
        <v>0</v>
      </c>
      <c r="M495" s="101">
        <f t="shared" si="103"/>
        <v>0</v>
      </c>
      <c r="N495" s="100">
        <v>0</v>
      </c>
      <c r="O495" s="100">
        <v>0</v>
      </c>
      <c r="P495" s="103">
        <f t="shared" si="104"/>
        <v>0</v>
      </c>
      <c r="Q495" s="104">
        <v>0</v>
      </c>
      <c r="R495" s="104">
        <v>0</v>
      </c>
      <c r="S495" s="104">
        <v>0</v>
      </c>
      <c r="T495" s="104">
        <v>0</v>
      </c>
      <c r="U495" s="104">
        <v>0</v>
      </c>
      <c r="V495" s="104">
        <v>0</v>
      </c>
      <c r="W495" s="106">
        <f t="shared" si="105"/>
        <v>0</v>
      </c>
      <c r="X495" s="110">
        <v>30</v>
      </c>
      <c r="Y495" s="105">
        <v>0</v>
      </c>
      <c r="Z495" s="105">
        <f t="shared" si="106"/>
        <v>30</v>
      </c>
      <c r="AA495" s="104">
        <v>0</v>
      </c>
      <c r="AB495" s="105">
        <v>0</v>
      </c>
      <c r="AC495" s="105">
        <v>0</v>
      </c>
      <c r="AD495" s="105">
        <v>0</v>
      </c>
      <c r="AE495" s="105">
        <v>0</v>
      </c>
      <c r="AF495" s="105">
        <v>0</v>
      </c>
      <c r="AG495" s="106">
        <f t="shared" si="107"/>
        <v>0</v>
      </c>
      <c r="AH495" s="104"/>
      <c r="AI495" s="105"/>
      <c r="AJ495" s="105"/>
      <c r="AK495" s="105"/>
      <c r="AL495" s="105"/>
      <c r="AM495" s="105"/>
      <c r="AN495" s="106">
        <f t="shared" si="108"/>
        <v>0</v>
      </c>
      <c r="AO495" s="107">
        <f t="shared" si="109"/>
        <v>0</v>
      </c>
      <c r="AP495" s="108">
        <f t="shared" si="110"/>
        <v>72</v>
      </c>
      <c r="AQ495" s="97">
        <v>85</v>
      </c>
      <c r="AR495" s="109">
        <f t="shared" si="111"/>
        <v>0.84705882352941175</v>
      </c>
    </row>
    <row r="496" spans="1:44" hidden="1" x14ac:dyDescent="0.35">
      <c r="A496" s="31" t="s">
        <v>500</v>
      </c>
      <c r="B496" s="97" t="s">
        <v>2760</v>
      </c>
      <c r="C496" s="97" t="s">
        <v>2286</v>
      </c>
      <c r="D496" s="98">
        <f t="shared" si="99"/>
        <v>18</v>
      </c>
      <c r="E496" s="98">
        <f t="shared" si="100"/>
        <v>18</v>
      </c>
      <c r="F496" s="98">
        <f t="shared" si="101"/>
        <v>0</v>
      </c>
      <c r="G496" s="99">
        <f t="shared" si="98"/>
        <v>18</v>
      </c>
      <c r="H496" s="100">
        <v>0</v>
      </c>
      <c r="I496" s="101">
        <v>18</v>
      </c>
      <c r="J496" s="102">
        <f t="shared" si="102"/>
        <v>0</v>
      </c>
      <c r="K496" s="100">
        <v>0</v>
      </c>
      <c r="L496" s="111">
        <v>0</v>
      </c>
      <c r="M496" s="101">
        <f t="shared" si="103"/>
        <v>0</v>
      </c>
      <c r="N496" s="100">
        <v>0</v>
      </c>
      <c r="O496" s="100">
        <v>0</v>
      </c>
      <c r="P496" s="103">
        <f t="shared" si="104"/>
        <v>0</v>
      </c>
      <c r="Q496" s="104">
        <v>0</v>
      </c>
      <c r="R496" s="104">
        <v>0</v>
      </c>
      <c r="S496" s="104">
        <v>0</v>
      </c>
      <c r="T496" s="104">
        <v>0</v>
      </c>
      <c r="U496" s="104">
        <v>0</v>
      </c>
      <c r="V496" s="104">
        <v>0</v>
      </c>
      <c r="W496" s="106">
        <f t="shared" si="105"/>
        <v>0</v>
      </c>
      <c r="X496" s="105">
        <v>0</v>
      </c>
      <c r="Y496" s="105">
        <v>0</v>
      </c>
      <c r="Z496" s="105">
        <f t="shared" si="106"/>
        <v>0</v>
      </c>
      <c r="AA496" s="104">
        <v>0</v>
      </c>
      <c r="AB496" s="105">
        <v>0</v>
      </c>
      <c r="AC496" s="105">
        <v>0</v>
      </c>
      <c r="AD496" s="105">
        <v>0</v>
      </c>
      <c r="AE496" s="105">
        <v>0</v>
      </c>
      <c r="AF496" s="105">
        <v>0</v>
      </c>
      <c r="AG496" s="106">
        <f t="shared" si="107"/>
        <v>0</v>
      </c>
      <c r="AH496" s="104"/>
      <c r="AI496" s="105"/>
      <c r="AJ496" s="105"/>
      <c r="AK496" s="105"/>
      <c r="AL496" s="105"/>
      <c r="AM496" s="105"/>
      <c r="AN496" s="106">
        <f t="shared" si="108"/>
        <v>0</v>
      </c>
      <c r="AO496" s="107">
        <f t="shared" si="109"/>
        <v>0</v>
      </c>
      <c r="AP496" s="108">
        <f t="shared" si="110"/>
        <v>18</v>
      </c>
      <c r="AQ496" s="97">
        <v>11</v>
      </c>
      <c r="AR496" s="109">
        <f t="shared" si="111"/>
        <v>1</v>
      </c>
    </row>
    <row r="497" spans="1:44" hidden="1" x14ac:dyDescent="0.35">
      <c r="A497" s="31" t="s">
        <v>501</v>
      </c>
      <c r="B497" s="97" t="s">
        <v>2761</v>
      </c>
      <c r="C497" s="97" t="s">
        <v>2286</v>
      </c>
      <c r="D497" s="98">
        <f t="shared" si="99"/>
        <v>50</v>
      </c>
      <c r="E497" s="98">
        <f t="shared" si="100"/>
        <v>50</v>
      </c>
      <c r="F497" s="98">
        <f t="shared" si="101"/>
        <v>0</v>
      </c>
      <c r="G497" s="99">
        <f t="shared" si="98"/>
        <v>50</v>
      </c>
      <c r="H497" s="100">
        <v>0</v>
      </c>
      <c r="I497" s="101">
        <v>50</v>
      </c>
      <c r="J497" s="102">
        <f t="shared" si="102"/>
        <v>0</v>
      </c>
      <c r="K497" s="100">
        <v>0</v>
      </c>
      <c r="L497" s="111">
        <v>0</v>
      </c>
      <c r="M497" s="101">
        <f t="shared" si="103"/>
        <v>0</v>
      </c>
      <c r="N497" s="100">
        <v>0</v>
      </c>
      <c r="O497" s="100">
        <v>0</v>
      </c>
      <c r="P497" s="103">
        <f t="shared" si="104"/>
        <v>0</v>
      </c>
      <c r="Q497" s="104">
        <v>0</v>
      </c>
      <c r="R497" s="104">
        <v>0</v>
      </c>
      <c r="S497" s="104">
        <v>0</v>
      </c>
      <c r="T497" s="104">
        <v>0</v>
      </c>
      <c r="U497" s="104">
        <v>0</v>
      </c>
      <c r="V497" s="104">
        <v>0</v>
      </c>
      <c r="W497" s="106">
        <f t="shared" si="105"/>
        <v>0</v>
      </c>
      <c r="X497" s="105">
        <v>0</v>
      </c>
      <c r="Y497" s="105">
        <v>0</v>
      </c>
      <c r="Z497" s="105">
        <f t="shared" si="106"/>
        <v>0</v>
      </c>
      <c r="AA497" s="104">
        <v>0</v>
      </c>
      <c r="AB497" s="105">
        <v>0</v>
      </c>
      <c r="AC497" s="105">
        <v>0</v>
      </c>
      <c r="AD497" s="105">
        <v>0</v>
      </c>
      <c r="AE497" s="105">
        <v>0</v>
      </c>
      <c r="AF497" s="105">
        <v>0</v>
      </c>
      <c r="AG497" s="106">
        <f t="shared" si="107"/>
        <v>0</v>
      </c>
      <c r="AH497" s="104"/>
      <c r="AI497" s="105"/>
      <c r="AJ497" s="105"/>
      <c r="AK497" s="105"/>
      <c r="AL497" s="105"/>
      <c r="AM497" s="105"/>
      <c r="AN497" s="106">
        <f t="shared" si="108"/>
        <v>0</v>
      </c>
      <c r="AO497" s="107">
        <f t="shared" si="109"/>
        <v>0</v>
      </c>
      <c r="AP497" s="108">
        <f t="shared" si="110"/>
        <v>50</v>
      </c>
      <c r="AQ497" s="97">
        <v>48</v>
      </c>
      <c r="AR497" s="109">
        <f t="shared" si="111"/>
        <v>1</v>
      </c>
    </row>
    <row r="498" spans="1:44" hidden="1" x14ac:dyDescent="0.35">
      <c r="A498" s="31" t="s">
        <v>502</v>
      </c>
      <c r="B498" s="97" t="s">
        <v>2762</v>
      </c>
      <c r="C498" s="97" t="s">
        <v>2286</v>
      </c>
      <c r="D498" s="98">
        <f t="shared" si="99"/>
        <v>68</v>
      </c>
      <c r="E498" s="98">
        <f t="shared" si="100"/>
        <v>68</v>
      </c>
      <c r="F498" s="98">
        <f t="shared" si="101"/>
        <v>0</v>
      </c>
      <c r="G498" s="99">
        <f t="shared" si="98"/>
        <v>68</v>
      </c>
      <c r="H498" s="100">
        <v>0</v>
      </c>
      <c r="I498" s="101">
        <v>68</v>
      </c>
      <c r="J498" s="102">
        <f t="shared" si="102"/>
        <v>0</v>
      </c>
      <c r="K498" s="100">
        <v>0</v>
      </c>
      <c r="L498" s="111">
        <v>0</v>
      </c>
      <c r="M498" s="101">
        <f t="shared" si="103"/>
        <v>0</v>
      </c>
      <c r="N498" s="100">
        <v>0</v>
      </c>
      <c r="O498" s="100">
        <v>0</v>
      </c>
      <c r="P498" s="103">
        <f t="shared" si="104"/>
        <v>0</v>
      </c>
      <c r="Q498" s="104">
        <v>0</v>
      </c>
      <c r="R498" s="104">
        <v>0</v>
      </c>
      <c r="S498" s="104">
        <v>0</v>
      </c>
      <c r="T498" s="104">
        <v>0</v>
      </c>
      <c r="U498" s="104">
        <v>0</v>
      </c>
      <c r="V498" s="104">
        <v>0</v>
      </c>
      <c r="W498" s="106">
        <f t="shared" si="105"/>
        <v>0</v>
      </c>
      <c r="X498" s="105">
        <v>0</v>
      </c>
      <c r="Y498" s="105">
        <v>0</v>
      </c>
      <c r="Z498" s="105">
        <f t="shared" si="106"/>
        <v>0</v>
      </c>
      <c r="AA498" s="104">
        <v>0</v>
      </c>
      <c r="AB498" s="105">
        <v>0</v>
      </c>
      <c r="AC498" s="105">
        <v>0</v>
      </c>
      <c r="AD498" s="105">
        <v>0</v>
      </c>
      <c r="AE498" s="105">
        <v>0</v>
      </c>
      <c r="AF498" s="105">
        <v>0</v>
      </c>
      <c r="AG498" s="106">
        <f t="shared" si="107"/>
        <v>0</v>
      </c>
      <c r="AH498" s="104"/>
      <c r="AI498" s="105"/>
      <c r="AJ498" s="105"/>
      <c r="AK498" s="105"/>
      <c r="AL498" s="105"/>
      <c r="AM498" s="105"/>
      <c r="AN498" s="106">
        <f t="shared" si="108"/>
        <v>0</v>
      </c>
      <c r="AO498" s="107">
        <f t="shared" si="109"/>
        <v>0</v>
      </c>
      <c r="AP498" s="108">
        <f t="shared" si="110"/>
        <v>68</v>
      </c>
      <c r="AQ498" s="97">
        <v>305</v>
      </c>
      <c r="AR498" s="109">
        <f t="shared" si="111"/>
        <v>0.22295081967213115</v>
      </c>
    </row>
    <row r="499" spans="1:44" hidden="1" x14ac:dyDescent="0.35">
      <c r="A499" s="31" t="s">
        <v>503</v>
      </c>
      <c r="B499" s="97" t="s">
        <v>2763</v>
      </c>
      <c r="C499" s="97" t="s">
        <v>2286</v>
      </c>
      <c r="D499" s="98">
        <f t="shared" si="99"/>
        <v>54</v>
      </c>
      <c r="E499" s="98">
        <f t="shared" si="100"/>
        <v>54</v>
      </c>
      <c r="F499" s="98">
        <f t="shared" si="101"/>
        <v>0</v>
      </c>
      <c r="G499" s="99">
        <f t="shared" si="98"/>
        <v>54</v>
      </c>
      <c r="H499" s="100">
        <v>0</v>
      </c>
      <c r="I499" s="101">
        <v>54</v>
      </c>
      <c r="J499" s="102">
        <f t="shared" si="102"/>
        <v>0</v>
      </c>
      <c r="K499" s="100">
        <v>0</v>
      </c>
      <c r="L499" s="111">
        <v>0</v>
      </c>
      <c r="M499" s="101">
        <f t="shared" si="103"/>
        <v>0</v>
      </c>
      <c r="N499" s="100">
        <v>0</v>
      </c>
      <c r="O499" s="100">
        <v>0</v>
      </c>
      <c r="P499" s="103">
        <f t="shared" si="104"/>
        <v>0</v>
      </c>
      <c r="Q499" s="104">
        <v>0</v>
      </c>
      <c r="R499" s="104">
        <v>0</v>
      </c>
      <c r="S499" s="104">
        <v>0</v>
      </c>
      <c r="T499" s="104">
        <v>0</v>
      </c>
      <c r="U499" s="104">
        <v>0</v>
      </c>
      <c r="V499" s="104">
        <v>0</v>
      </c>
      <c r="W499" s="106">
        <f t="shared" si="105"/>
        <v>0</v>
      </c>
      <c r="X499" s="105">
        <v>0</v>
      </c>
      <c r="Y499" s="105">
        <v>0</v>
      </c>
      <c r="Z499" s="105">
        <f t="shared" si="106"/>
        <v>0</v>
      </c>
      <c r="AA499" s="104">
        <v>0</v>
      </c>
      <c r="AB499" s="105">
        <v>0</v>
      </c>
      <c r="AC499" s="105">
        <v>0</v>
      </c>
      <c r="AD499" s="105">
        <v>0</v>
      </c>
      <c r="AE499" s="105">
        <v>0</v>
      </c>
      <c r="AF499" s="105">
        <v>0</v>
      </c>
      <c r="AG499" s="106">
        <f t="shared" si="107"/>
        <v>0</v>
      </c>
      <c r="AH499" s="104"/>
      <c r="AI499" s="105"/>
      <c r="AJ499" s="105"/>
      <c r="AK499" s="105"/>
      <c r="AL499" s="105"/>
      <c r="AM499" s="105"/>
      <c r="AN499" s="106">
        <f t="shared" si="108"/>
        <v>0</v>
      </c>
      <c r="AO499" s="107">
        <f t="shared" si="109"/>
        <v>0</v>
      </c>
      <c r="AP499" s="108">
        <f t="shared" si="110"/>
        <v>54</v>
      </c>
      <c r="AQ499" s="97">
        <v>72</v>
      </c>
      <c r="AR499" s="109">
        <f t="shared" si="111"/>
        <v>0.75</v>
      </c>
    </row>
    <row r="500" spans="1:44" hidden="1" x14ac:dyDescent="0.35">
      <c r="A500" s="31" t="s">
        <v>504</v>
      </c>
      <c r="B500" s="97" t="s">
        <v>2764</v>
      </c>
      <c r="C500" s="97" t="s">
        <v>2286</v>
      </c>
      <c r="D500" s="98">
        <f t="shared" si="99"/>
        <v>72</v>
      </c>
      <c r="E500" s="98">
        <f t="shared" si="100"/>
        <v>72</v>
      </c>
      <c r="F500" s="98">
        <f t="shared" si="101"/>
        <v>0</v>
      </c>
      <c r="G500" s="99">
        <f t="shared" si="98"/>
        <v>72</v>
      </c>
      <c r="H500" s="100">
        <v>0</v>
      </c>
      <c r="I500" s="101">
        <v>72</v>
      </c>
      <c r="J500" s="102">
        <f t="shared" si="102"/>
        <v>0</v>
      </c>
      <c r="K500" s="100">
        <v>0</v>
      </c>
      <c r="L500" s="111">
        <v>0</v>
      </c>
      <c r="M500" s="101">
        <f t="shared" si="103"/>
        <v>0</v>
      </c>
      <c r="N500" s="100">
        <v>0</v>
      </c>
      <c r="O500" s="100">
        <v>0</v>
      </c>
      <c r="P500" s="103">
        <f t="shared" si="104"/>
        <v>0</v>
      </c>
      <c r="Q500" s="104">
        <v>0</v>
      </c>
      <c r="R500" s="104">
        <v>0</v>
      </c>
      <c r="S500" s="104">
        <v>0</v>
      </c>
      <c r="T500" s="104">
        <v>0</v>
      </c>
      <c r="U500" s="104">
        <v>0</v>
      </c>
      <c r="V500" s="104">
        <v>0</v>
      </c>
      <c r="W500" s="106">
        <f t="shared" si="105"/>
        <v>0</v>
      </c>
      <c r="X500" s="105">
        <v>0</v>
      </c>
      <c r="Y500" s="105">
        <v>0</v>
      </c>
      <c r="Z500" s="105">
        <f t="shared" si="106"/>
        <v>0</v>
      </c>
      <c r="AA500" s="104">
        <v>0</v>
      </c>
      <c r="AB500" s="105">
        <v>0</v>
      </c>
      <c r="AC500" s="105">
        <v>0</v>
      </c>
      <c r="AD500" s="105">
        <v>0</v>
      </c>
      <c r="AE500" s="105">
        <v>0</v>
      </c>
      <c r="AF500" s="105">
        <v>0</v>
      </c>
      <c r="AG500" s="106">
        <f t="shared" si="107"/>
        <v>0</v>
      </c>
      <c r="AH500" s="104"/>
      <c r="AI500" s="105"/>
      <c r="AJ500" s="105"/>
      <c r="AK500" s="105"/>
      <c r="AL500" s="105"/>
      <c r="AM500" s="105"/>
      <c r="AN500" s="106">
        <f t="shared" si="108"/>
        <v>0</v>
      </c>
      <c r="AO500" s="107">
        <f t="shared" si="109"/>
        <v>0</v>
      </c>
      <c r="AP500" s="108">
        <f t="shared" si="110"/>
        <v>72</v>
      </c>
      <c r="AQ500" s="97">
        <v>84</v>
      </c>
      <c r="AR500" s="109">
        <f t="shared" si="111"/>
        <v>0.8571428571428571</v>
      </c>
    </row>
    <row r="501" spans="1:44" hidden="1" x14ac:dyDescent="0.35">
      <c r="A501" s="31" t="s">
        <v>505</v>
      </c>
      <c r="B501" s="97" t="s">
        <v>2765</v>
      </c>
      <c r="C501" s="97" t="s">
        <v>2286</v>
      </c>
      <c r="D501" s="98">
        <f t="shared" si="99"/>
        <v>19</v>
      </c>
      <c r="E501" s="98">
        <f t="shared" si="100"/>
        <v>19</v>
      </c>
      <c r="F501" s="98">
        <f t="shared" si="101"/>
        <v>0</v>
      </c>
      <c r="G501" s="99">
        <f t="shared" si="98"/>
        <v>19</v>
      </c>
      <c r="H501" s="100">
        <v>0</v>
      </c>
      <c r="I501" s="101">
        <v>19</v>
      </c>
      <c r="J501" s="102">
        <f t="shared" si="102"/>
        <v>0</v>
      </c>
      <c r="K501" s="100">
        <v>0</v>
      </c>
      <c r="L501" s="111">
        <v>0</v>
      </c>
      <c r="M501" s="101">
        <f t="shared" si="103"/>
        <v>0</v>
      </c>
      <c r="N501" s="100">
        <v>0</v>
      </c>
      <c r="O501" s="100">
        <v>0</v>
      </c>
      <c r="P501" s="103">
        <f t="shared" si="104"/>
        <v>0</v>
      </c>
      <c r="Q501" s="104">
        <v>0</v>
      </c>
      <c r="R501" s="104">
        <v>0</v>
      </c>
      <c r="S501" s="104">
        <v>0</v>
      </c>
      <c r="T501" s="104">
        <v>0</v>
      </c>
      <c r="U501" s="104">
        <v>0</v>
      </c>
      <c r="V501" s="104">
        <v>0</v>
      </c>
      <c r="W501" s="106">
        <f t="shared" si="105"/>
        <v>0</v>
      </c>
      <c r="X501" s="105">
        <v>0</v>
      </c>
      <c r="Y501" s="105">
        <v>0</v>
      </c>
      <c r="Z501" s="105">
        <f t="shared" si="106"/>
        <v>0</v>
      </c>
      <c r="AA501" s="104">
        <v>0</v>
      </c>
      <c r="AB501" s="105">
        <v>0</v>
      </c>
      <c r="AC501" s="105">
        <v>0</v>
      </c>
      <c r="AD501" s="105">
        <v>0</v>
      </c>
      <c r="AE501" s="105">
        <v>0</v>
      </c>
      <c r="AF501" s="105">
        <v>0</v>
      </c>
      <c r="AG501" s="106">
        <f t="shared" si="107"/>
        <v>0</v>
      </c>
      <c r="AH501" s="104"/>
      <c r="AI501" s="105"/>
      <c r="AJ501" s="105"/>
      <c r="AK501" s="105"/>
      <c r="AL501" s="105"/>
      <c r="AM501" s="105"/>
      <c r="AN501" s="106">
        <f t="shared" si="108"/>
        <v>0</v>
      </c>
      <c r="AO501" s="107">
        <f t="shared" si="109"/>
        <v>0</v>
      </c>
      <c r="AP501" s="108">
        <f t="shared" si="110"/>
        <v>19</v>
      </c>
      <c r="AQ501" s="97">
        <v>21</v>
      </c>
      <c r="AR501" s="109">
        <f t="shared" si="111"/>
        <v>0.90476190476190477</v>
      </c>
    </row>
    <row r="502" spans="1:44" hidden="1" x14ac:dyDescent="0.35">
      <c r="A502" s="31" t="s">
        <v>506</v>
      </c>
      <c r="B502" s="97" t="s">
        <v>2766</v>
      </c>
      <c r="C502" s="97" t="s">
        <v>2286</v>
      </c>
      <c r="D502" s="98">
        <f t="shared" si="99"/>
        <v>24</v>
      </c>
      <c r="E502" s="98">
        <f t="shared" si="100"/>
        <v>24</v>
      </c>
      <c r="F502" s="98">
        <f t="shared" si="101"/>
        <v>0</v>
      </c>
      <c r="G502" s="99">
        <f t="shared" si="98"/>
        <v>24</v>
      </c>
      <c r="H502" s="100">
        <v>0</v>
      </c>
      <c r="I502" s="101">
        <v>24</v>
      </c>
      <c r="J502" s="102">
        <f t="shared" si="102"/>
        <v>0</v>
      </c>
      <c r="K502" s="100">
        <v>0</v>
      </c>
      <c r="L502" s="111">
        <v>0</v>
      </c>
      <c r="M502" s="101">
        <f t="shared" si="103"/>
        <v>0</v>
      </c>
      <c r="N502" s="100">
        <v>0</v>
      </c>
      <c r="O502" s="100">
        <v>0</v>
      </c>
      <c r="P502" s="103">
        <f t="shared" si="104"/>
        <v>0</v>
      </c>
      <c r="Q502" s="104">
        <v>0</v>
      </c>
      <c r="R502" s="104">
        <v>0</v>
      </c>
      <c r="S502" s="104">
        <v>0</v>
      </c>
      <c r="T502" s="104">
        <v>0</v>
      </c>
      <c r="U502" s="104">
        <v>0</v>
      </c>
      <c r="V502" s="104">
        <v>0</v>
      </c>
      <c r="W502" s="106">
        <f t="shared" si="105"/>
        <v>0</v>
      </c>
      <c r="X502" s="105">
        <v>0</v>
      </c>
      <c r="Y502" s="105">
        <v>0</v>
      </c>
      <c r="Z502" s="105">
        <f t="shared" si="106"/>
        <v>0</v>
      </c>
      <c r="AA502" s="104">
        <v>0</v>
      </c>
      <c r="AB502" s="105">
        <v>0</v>
      </c>
      <c r="AC502" s="105">
        <v>0</v>
      </c>
      <c r="AD502" s="105">
        <v>0</v>
      </c>
      <c r="AE502" s="105">
        <v>0</v>
      </c>
      <c r="AF502" s="105">
        <v>0</v>
      </c>
      <c r="AG502" s="106">
        <f t="shared" si="107"/>
        <v>0</v>
      </c>
      <c r="AH502" s="104"/>
      <c r="AI502" s="105"/>
      <c r="AJ502" s="105"/>
      <c r="AK502" s="105"/>
      <c r="AL502" s="105"/>
      <c r="AM502" s="105"/>
      <c r="AN502" s="106">
        <f t="shared" si="108"/>
        <v>0</v>
      </c>
      <c r="AO502" s="107">
        <f t="shared" si="109"/>
        <v>0</v>
      </c>
      <c r="AP502" s="108">
        <f t="shared" si="110"/>
        <v>24</v>
      </c>
      <c r="AQ502" s="97">
        <v>20</v>
      </c>
      <c r="AR502" s="109">
        <f t="shared" si="111"/>
        <v>1</v>
      </c>
    </row>
    <row r="503" spans="1:44" hidden="1" x14ac:dyDescent="0.35">
      <c r="A503" s="31" t="s">
        <v>507</v>
      </c>
      <c r="B503" s="97" t="s">
        <v>2767</v>
      </c>
      <c r="C503" s="97" t="s">
        <v>2286</v>
      </c>
      <c r="D503" s="98">
        <f t="shared" si="99"/>
        <v>20</v>
      </c>
      <c r="E503" s="98">
        <f t="shared" si="100"/>
        <v>20</v>
      </c>
      <c r="F503" s="98">
        <f t="shared" si="101"/>
        <v>0</v>
      </c>
      <c r="G503" s="99">
        <f t="shared" si="98"/>
        <v>20</v>
      </c>
      <c r="H503" s="100">
        <v>0</v>
      </c>
      <c r="I503" s="101">
        <v>20</v>
      </c>
      <c r="J503" s="102">
        <f t="shared" si="102"/>
        <v>0</v>
      </c>
      <c r="K503" s="100">
        <v>0</v>
      </c>
      <c r="L503" s="111">
        <v>0</v>
      </c>
      <c r="M503" s="101">
        <f t="shared" si="103"/>
        <v>0</v>
      </c>
      <c r="N503" s="100">
        <v>0</v>
      </c>
      <c r="O503" s="100">
        <v>0</v>
      </c>
      <c r="P503" s="103">
        <f t="shared" si="104"/>
        <v>0</v>
      </c>
      <c r="Q503" s="104">
        <v>0</v>
      </c>
      <c r="R503" s="104">
        <v>0</v>
      </c>
      <c r="S503" s="104">
        <v>0</v>
      </c>
      <c r="T503" s="104">
        <v>0</v>
      </c>
      <c r="U503" s="104">
        <v>0</v>
      </c>
      <c r="V503" s="104">
        <v>0</v>
      </c>
      <c r="W503" s="106">
        <f t="shared" si="105"/>
        <v>0</v>
      </c>
      <c r="X503" s="105">
        <v>0</v>
      </c>
      <c r="Y503" s="105">
        <v>0</v>
      </c>
      <c r="Z503" s="105">
        <f t="shared" si="106"/>
        <v>0</v>
      </c>
      <c r="AA503" s="104">
        <v>0</v>
      </c>
      <c r="AB503" s="105">
        <v>0</v>
      </c>
      <c r="AC503" s="105">
        <v>0</v>
      </c>
      <c r="AD503" s="105">
        <v>0</v>
      </c>
      <c r="AE503" s="105">
        <v>0</v>
      </c>
      <c r="AF503" s="105">
        <v>0</v>
      </c>
      <c r="AG503" s="106">
        <f t="shared" si="107"/>
        <v>0</v>
      </c>
      <c r="AH503" s="104"/>
      <c r="AI503" s="105"/>
      <c r="AJ503" s="105"/>
      <c r="AK503" s="105"/>
      <c r="AL503" s="105"/>
      <c r="AM503" s="105"/>
      <c r="AN503" s="106">
        <f t="shared" si="108"/>
        <v>0</v>
      </c>
      <c r="AO503" s="107">
        <f t="shared" si="109"/>
        <v>0</v>
      </c>
      <c r="AP503" s="108">
        <f t="shared" si="110"/>
        <v>20</v>
      </c>
      <c r="AQ503" s="97">
        <v>22</v>
      </c>
      <c r="AR503" s="109">
        <f t="shared" si="111"/>
        <v>0.90909090909090906</v>
      </c>
    </row>
    <row r="504" spans="1:44" hidden="1" x14ac:dyDescent="0.35">
      <c r="A504" s="31" t="s">
        <v>508</v>
      </c>
      <c r="B504" s="97" t="s">
        <v>2768</v>
      </c>
      <c r="C504" s="97" t="s">
        <v>2286</v>
      </c>
      <c r="D504" s="98">
        <f t="shared" si="99"/>
        <v>20</v>
      </c>
      <c r="E504" s="98">
        <f t="shared" si="100"/>
        <v>20</v>
      </c>
      <c r="F504" s="98">
        <f t="shared" si="101"/>
        <v>0</v>
      </c>
      <c r="G504" s="99">
        <f t="shared" si="98"/>
        <v>20</v>
      </c>
      <c r="H504" s="100">
        <v>0</v>
      </c>
      <c r="I504" s="101">
        <v>20</v>
      </c>
      <c r="J504" s="102">
        <f t="shared" si="102"/>
        <v>0</v>
      </c>
      <c r="K504" s="100">
        <v>0</v>
      </c>
      <c r="L504" s="111">
        <v>0</v>
      </c>
      <c r="M504" s="101">
        <f t="shared" si="103"/>
        <v>0</v>
      </c>
      <c r="N504" s="100">
        <v>0</v>
      </c>
      <c r="O504" s="100">
        <v>0</v>
      </c>
      <c r="P504" s="103">
        <f t="shared" si="104"/>
        <v>0</v>
      </c>
      <c r="Q504" s="104">
        <v>0</v>
      </c>
      <c r="R504" s="104">
        <v>0</v>
      </c>
      <c r="S504" s="104">
        <v>0</v>
      </c>
      <c r="T504" s="104">
        <v>0</v>
      </c>
      <c r="U504" s="104">
        <v>0</v>
      </c>
      <c r="V504" s="104">
        <v>0</v>
      </c>
      <c r="W504" s="106">
        <f t="shared" si="105"/>
        <v>0</v>
      </c>
      <c r="X504" s="105">
        <v>0</v>
      </c>
      <c r="Y504" s="105">
        <v>0</v>
      </c>
      <c r="Z504" s="105">
        <f t="shared" si="106"/>
        <v>0</v>
      </c>
      <c r="AA504" s="104">
        <v>0</v>
      </c>
      <c r="AB504" s="105">
        <v>0</v>
      </c>
      <c r="AC504" s="105">
        <v>0</v>
      </c>
      <c r="AD504" s="105">
        <v>0</v>
      </c>
      <c r="AE504" s="105">
        <v>0</v>
      </c>
      <c r="AF504" s="105">
        <v>0</v>
      </c>
      <c r="AG504" s="106">
        <f t="shared" si="107"/>
        <v>0</v>
      </c>
      <c r="AH504" s="104"/>
      <c r="AI504" s="105"/>
      <c r="AJ504" s="105"/>
      <c r="AK504" s="105"/>
      <c r="AL504" s="105"/>
      <c r="AM504" s="105"/>
      <c r="AN504" s="106">
        <f t="shared" si="108"/>
        <v>0</v>
      </c>
      <c r="AO504" s="107">
        <f t="shared" si="109"/>
        <v>0</v>
      </c>
      <c r="AP504" s="108">
        <f t="shared" si="110"/>
        <v>20</v>
      </c>
      <c r="AQ504" s="97">
        <v>17</v>
      </c>
      <c r="AR504" s="109">
        <f t="shared" si="111"/>
        <v>1</v>
      </c>
    </row>
    <row r="505" spans="1:44" hidden="1" x14ac:dyDescent="0.35">
      <c r="A505" s="31" t="s">
        <v>509</v>
      </c>
      <c r="B505" s="97" t="s">
        <v>2769</v>
      </c>
      <c r="C505" s="97" t="s">
        <v>2286</v>
      </c>
      <c r="D505" s="98">
        <f t="shared" si="99"/>
        <v>66</v>
      </c>
      <c r="E505" s="98">
        <f t="shared" si="100"/>
        <v>35</v>
      </c>
      <c r="F505" s="98">
        <f t="shared" si="101"/>
        <v>31</v>
      </c>
      <c r="G505" s="99">
        <f t="shared" si="98"/>
        <v>66</v>
      </c>
      <c r="H505" s="100">
        <v>31</v>
      </c>
      <c r="I505" s="101">
        <v>35</v>
      </c>
      <c r="J505" s="102">
        <f t="shared" si="102"/>
        <v>0</v>
      </c>
      <c r="K505" s="100">
        <v>0</v>
      </c>
      <c r="L505" s="111">
        <v>0</v>
      </c>
      <c r="M505" s="101">
        <f t="shared" si="103"/>
        <v>0</v>
      </c>
      <c r="N505" s="100">
        <v>0</v>
      </c>
      <c r="O505" s="100">
        <v>0</v>
      </c>
      <c r="P505" s="103">
        <f t="shared" si="104"/>
        <v>0</v>
      </c>
      <c r="Q505" s="104">
        <v>0</v>
      </c>
      <c r="R505" s="104">
        <v>0</v>
      </c>
      <c r="S505" s="104">
        <v>0</v>
      </c>
      <c r="T505" s="104">
        <v>0</v>
      </c>
      <c r="U505" s="104">
        <v>0</v>
      </c>
      <c r="V505" s="104">
        <v>0</v>
      </c>
      <c r="W505" s="106">
        <f t="shared" si="105"/>
        <v>0</v>
      </c>
      <c r="X505" s="105">
        <v>0</v>
      </c>
      <c r="Y505" s="105">
        <v>0</v>
      </c>
      <c r="Z505" s="105">
        <f t="shared" si="106"/>
        <v>0</v>
      </c>
      <c r="AA505" s="104">
        <v>0</v>
      </c>
      <c r="AB505" s="105">
        <v>0</v>
      </c>
      <c r="AC505" s="105">
        <v>0</v>
      </c>
      <c r="AD505" s="105">
        <v>0</v>
      </c>
      <c r="AE505" s="105">
        <v>0</v>
      </c>
      <c r="AF505" s="105">
        <v>0</v>
      </c>
      <c r="AG505" s="106">
        <f t="shared" si="107"/>
        <v>0</v>
      </c>
      <c r="AH505" s="104"/>
      <c r="AI505" s="105"/>
      <c r="AJ505" s="105"/>
      <c r="AK505" s="105"/>
      <c r="AL505" s="105"/>
      <c r="AM505" s="105"/>
      <c r="AN505" s="106">
        <f t="shared" si="108"/>
        <v>0</v>
      </c>
      <c r="AO505" s="107">
        <f t="shared" si="109"/>
        <v>31</v>
      </c>
      <c r="AP505" s="108">
        <f t="shared" si="110"/>
        <v>35</v>
      </c>
      <c r="AQ505" s="97">
        <v>79</v>
      </c>
      <c r="AR505" s="109">
        <f t="shared" si="111"/>
        <v>0.83544303797468356</v>
      </c>
    </row>
    <row r="506" spans="1:44" hidden="1" x14ac:dyDescent="0.35">
      <c r="A506" s="31" t="s">
        <v>510</v>
      </c>
      <c r="B506" s="97" t="s">
        <v>2770</v>
      </c>
      <c r="C506" s="97" t="s">
        <v>2533</v>
      </c>
      <c r="D506" s="98">
        <f t="shared" si="99"/>
        <v>0</v>
      </c>
      <c r="E506" s="98">
        <f t="shared" si="100"/>
        <v>0</v>
      </c>
      <c r="F506" s="98">
        <f t="shared" si="101"/>
        <v>0</v>
      </c>
      <c r="G506" s="99">
        <f t="shared" si="98"/>
        <v>0</v>
      </c>
      <c r="H506" s="100">
        <v>0</v>
      </c>
      <c r="I506" s="101">
        <v>0</v>
      </c>
      <c r="J506" s="102">
        <f t="shared" si="102"/>
        <v>0</v>
      </c>
      <c r="K506" s="100">
        <v>0</v>
      </c>
      <c r="L506" s="111">
        <v>0</v>
      </c>
      <c r="M506" s="101">
        <f t="shared" si="103"/>
        <v>0</v>
      </c>
      <c r="N506" s="100">
        <v>0</v>
      </c>
      <c r="O506" s="100">
        <v>0</v>
      </c>
      <c r="P506" s="103">
        <f t="shared" si="104"/>
        <v>0</v>
      </c>
      <c r="Q506" s="104">
        <v>0</v>
      </c>
      <c r="R506" s="104">
        <v>0</v>
      </c>
      <c r="S506" s="104">
        <v>0</v>
      </c>
      <c r="T506" s="104">
        <v>0</v>
      </c>
      <c r="U506" s="104">
        <v>0</v>
      </c>
      <c r="V506" s="104">
        <v>0</v>
      </c>
      <c r="W506" s="106">
        <f t="shared" si="105"/>
        <v>0</v>
      </c>
      <c r="X506" s="105">
        <v>0</v>
      </c>
      <c r="Y506" s="105">
        <v>0</v>
      </c>
      <c r="Z506" s="105">
        <f t="shared" si="106"/>
        <v>0</v>
      </c>
      <c r="AA506" s="104">
        <v>0</v>
      </c>
      <c r="AB506" s="105">
        <v>0</v>
      </c>
      <c r="AC506" s="105">
        <v>0</v>
      </c>
      <c r="AD506" s="105">
        <v>0</v>
      </c>
      <c r="AE506" s="105">
        <v>0</v>
      </c>
      <c r="AF506" s="105">
        <v>0</v>
      </c>
      <c r="AG506" s="106">
        <f t="shared" si="107"/>
        <v>0</v>
      </c>
      <c r="AH506" s="104"/>
      <c r="AI506" s="105"/>
      <c r="AJ506" s="105"/>
      <c r="AK506" s="105"/>
      <c r="AL506" s="105"/>
      <c r="AM506" s="105"/>
      <c r="AN506" s="106">
        <f t="shared" si="108"/>
        <v>0</v>
      </c>
      <c r="AO506" s="107">
        <f t="shared" si="109"/>
        <v>0</v>
      </c>
      <c r="AP506" s="108">
        <f t="shared" si="110"/>
        <v>0</v>
      </c>
      <c r="AQ506" s="97">
        <v>100</v>
      </c>
      <c r="AR506" s="109">
        <f t="shared" si="111"/>
        <v>0</v>
      </c>
    </row>
    <row r="507" spans="1:44" hidden="1" x14ac:dyDescent="0.35">
      <c r="A507" s="31" t="s">
        <v>511</v>
      </c>
      <c r="B507" s="97" t="s">
        <v>2771</v>
      </c>
      <c r="C507" s="97" t="s">
        <v>2533</v>
      </c>
      <c r="D507" s="98">
        <f t="shared" si="99"/>
        <v>0</v>
      </c>
      <c r="E507" s="98">
        <f t="shared" si="100"/>
        <v>0</v>
      </c>
      <c r="F507" s="98">
        <f t="shared" si="101"/>
        <v>0</v>
      </c>
      <c r="G507" s="99">
        <f t="shared" si="98"/>
        <v>0</v>
      </c>
      <c r="H507" s="100">
        <v>0</v>
      </c>
      <c r="I507" s="101">
        <v>0</v>
      </c>
      <c r="J507" s="102">
        <f t="shared" si="102"/>
        <v>0</v>
      </c>
      <c r="K507" s="100">
        <v>0</v>
      </c>
      <c r="L507" s="111">
        <v>0</v>
      </c>
      <c r="M507" s="101">
        <f t="shared" si="103"/>
        <v>0</v>
      </c>
      <c r="N507" s="100">
        <v>0</v>
      </c>
      <c r="O507" s="100">
        <v>0</v>
      </c>
      <c r="P507" s="103">
        <f t="shared" si="104"/>
        <v>0</v>
      </c>
      <c r="Q507" s="104">
        <v>0</v>
      </c>
      <c r="R507" s="104">
        <v>0</v>
      </c>
      <c r="S507" s="104">
        <v>0</v>
      </c>
      <c r="T507" s="104">
        <v>0</v>
      </c>
      <c r="U507" s="104">
        <v>0</v>
      </c>
      <c r="V507" s="104">
        <v>0</v>
      </c>
      <c r="W507" s="106">
        <f t="shared" si="105"/>
        <v>0</v>
      </c>
      <c r="X507" s="105">
        <v>0</v>
      </c>
      <c r="Y507" s="105">
        <v>0</v>
      </c>
      <c r="Z507" s="105">
        <f t="shared" si="106"/>
        <v>0</v>
      </c>
      <c r="AA507" s="104">
        <v>0</v>
      </c>
      <c r="AB507" s="105">
        <v>0</v>
      </c>
      <c r="AC507" s="105">
        <v>0</v>
      </c>
      <c r="AD507" s="105">
        <v>0</v>
      </c>
      <c r="AE507" s="105">
        <v>0</v>
      </c>
      <c r="AF507" s="105">
        <v>0</v>
      </c>
      <c r="AG507" s="106">
        <f t="shared" si="107"/>
        <v>0</v>
      </c>
      <c r="AH507" s="104"/>
      <c r="AI507" s="105"/>
      <c r="AJ507" s="105"/>
      <c r="AK507" s="105"/>
      <c r="AL507" s="105"/>
      <c r="AM507" s="105"/>
      <c r="AN507" s="106">
        <f t="shared" si="108"/>
        <v>0</v>
      </c>
      <c r="AO507" s="107">
        <f t="shared" si="109"/>
        <v>0</v>
      </c>
      <c r="AP507" s="108">
        <f t="shared" si="110"/>
        <v>0</v>
      </c>
      <c r="AQ507" s="97">
        <v>229</v>
      </c>
      <c r="AR507" s="109">
        <f t="shared" si="111"/>
        <v>0</v>
      </c>
    </row>
    <row r="508" spans="1:44" hidden="1" x14ac:dyDescent="0.35">
      <c r="A508" s="31" t="s">
        <v>512</v>
      </c>
      <c r="B508" s="97" t="s">
        <v>2772</v>
      </c>
      <c r="C508" s="97" t="s">
        <v>2533</v>
      </c>
      <c r="D508" s="98">
        <f t="shared" si="99"/>
        <v>0</v>
      </c>
      <c r="E508" s="98">
        <f t="shared" si="100"/>
        <v>0</v>
      </c>
      <c r="F508" s="98">
        <f t="shared" si="101"/>
        <v>0</v>
      </c>
      <c r="G508" s="99">
        <f t="shared" si="98"/>
        <v>0</v>
      </c>
      <c r="H508" s="100">
        <v>0</v>
      </c>
      <c r="I508" s="101">
        <v>0</v>
      </c>
      <c r="J508" s="102">
        <f t="shared" si="102"/>
        <v>0</v>
      </c>
      <c r="K508" s="100">
        <v>0</v>
      </c>
      <c r="L508" s="111">
        <v>0</v>
      </c>
      <c r="M508" s="101">
        <f t="shared" si="103"/>
        <v>0</v>
      </c>
      <c r="N508" s="100">
        <v>0</v>
      </c>
      <c r="O508" s="100">
        <v>0</v>
      </c>
      <c r="P508" s="103">
        <f t="shared" si="104"/>
        <v>0</v>
      </c>
      <c r="Q508" s="104">
        <v>0</v>
      </c>
      <c r="R508" s="104">
        <v>0</v>
      </c>
      <c r="S508" s="104">
        <v>0</v>
      </c>
      <c r="T508" s="104">
        <v>0</v>
      </c>
      <c r="U508" s="104">
        <v>0</v>
      </c>
      <c r="V508" s="104">
        <v>0</v>
      </c>
      <c r="W508" s="106">
        <f t="shared" si="105"/>
        <v>0</v>
      </c>
      <c r="X508" s="105">
        <v>0</v>
      </c>
      <c r="Y508" s="105">
        <v>0</v>
      </c>
      <c r="Z508" s="105">
        <f t="shared" si="106"/>
        <v>0</v>
      </c>
      <c r="AA508" s="104">
        <v>0</v>
      </c>
      <c r="AB508" s="105">
        <v>0</v>
      </c>
      <c r="AC508" s="105">
        <v>0</v>
      </c>
      <c r="AD508" s="105">
        <v>0</v>
      </c>
      <c r="AE508" s="105">
        <v>0</v>
      </c>
      <c r="AF508" s="105">
        <v>0</v>
      </c>
      <c r="AG508" s="106">
        <f t="shared" si="107"/>
        <v>0</v>
      </c>
      <c r="AH508" s="104"/>
      <c r="AI508" s="105"/>
      <c r="AJ508" s="105"/>
      <c r="AK508" s="105"/>
      <c r="AL508" s="105"/>
      <c r="AM508" s="105"/>
      <c r="AN508" s="106">
        <f t="shared" si="108"/>
        <v>0</v>
      </c>
      <c r="AO508" s="107">
        <f t="shared" si="109"/>
        <v>0</v>
      </c>
      <c r="AP508" s="108">
        <f t="shared" si="110"/>
        <v>0</v>
      </c>
      <c r="AQ508" s="97">
        <v>266</v>
      </c>
      <c r="AR508" s="109">
        <f t="shared" si="111"/>
        <v>0</v>
      </c>
    </row>
    <row r="509" spans="1:44" hidden="1" x14ac:dyDescent="0.35">
      <c r="A509" s="31" t="s">
        <v>513</v>
      </c>
      <c r="B509" s="97" t="s">
        <v>2773</v>
      </c>
      <c r="C509" s="97" t="s">
        <v>2533</v>
      </c>
      <c r="D509" s="98">
        <f t="shared" si="99"/>
        <v>0</v>
      </c>
      <c r="E509" s="98">
        <f t="shared" si="100"/>
        <v>0</v>
      </c>
      <c r="F509" s="98">
        <f t="shared" si="101"/>
        <v>0</v>
      </c>
      <c r="G509" s="99">
        <f t="shared" si="98"/>
        <v>0</v>
      </c>
      <c r="H509" s="100">
        <v>0</v>
      </c>
      <c r="I509" s="101">
        <v>0</v>
      </c>
      <c r="J509" s="102">
        <f t="shared" si="102"/>
        <v>0</v>
      </c>
      <c r="K509" s="100">
        <v>0</v>
      </c>
      <c r="L509" s="111">
        <v>0</v>
      </c>
      <c r="M509" s="101">
        <f t="shared" si="103"/>
        <v>0</v>
      </c>
      <c r="N509" s="100">
        <v>0</v>
      </c>
      <c r="O509" s="100">
        <v>0</v>
      </c>
      <c r="P509" s="103">
        <f t="shared" si="104"/>
        <v>0</v>
      </c>
      <c r="Q509" s="104">
        <v>0</v>
      </c>
      <c r="R509" s="104">
        <v>0</v>
      </c>
      <c r="S509" s="104">
        <v>0</v>
      </c>
      <c r="T509" s="104">
        <v>0</v>
      </c>
      <c r="U509" s="104">
        <v>0</v>
      </c>
      <c r="V509" s="104">
        <v>0</v>
      </c>
      <c r="W509" s="106">
        <f t="shared" si="105"/>
        <v>0</v>
      </c>
      <c r="X509" s="105">
        <v>0</v>
      </c>
      <c r="Y509" s="105">
        <v>0</v>
      </c>
      <c r="Z509" s="105">
        <f t="shared" si="106"/>
        <v>0</v>
      </c>
      <c r="AA509" s="104">
        <v>0</v>
      </c>
      <c r="AB509" s="105">
        <v>0</v>
      </c>
      <c r="AC509" s="105">
        <v>0</v>
      </c>
      <c r="AD509" s="105">
        <v>0</v>
      </c>
      <c r="AE509" s="105">
        <v>0</v>
      </c>
      <c r="AF509" s="105">
        <v>0</v>
      </c>
      <c r="AG509" s="106">
        <f t="shared" si="107"/>
        <v>0</v>
      </c>
      <c r="AH509" s="104"/>
      <c r="AI509" s="105"/>
      <c r="AJ509" s="105"/>
      <c r="AK509" s="105"/>
      <c r="AL509" s="105"/>
      <c r="AM509" s="105"/>
      <c r="AN509" s="106">
        <f t="shared" si="108"/>
        <v>0</v>
      </c>
      <c r="AO509" s="107">
        <f t="shared" si="109"/>
        <v>0</v>
      </c>
      <c r="AP509" s="108">
        <f t="shared" si="110"/>
        <v>0</v>
      </c>
      <c r="AQ509" s="97">
        <v>297</v>
      </c>
      <c r="AR509" s="109">
        <f t="shared" si="111"/>
        <v>0</v>
      </c>
    </row>
    <row r="510" spans="1:44" hidden="1" x14ac:dyDescent="0.35">
      <c r="A510" s="31" t="s">
        <v>514</v>
      </c>
      <c r="B510" s="97" t="s">
        <v>2774</v>
      </c>
      <c r="C510" s="97" t="s">
        <v>2533</v>
      </c>
      <c r="D510" s="98">
        <f t="shared" si="99"/>
        <v>221</v>
      </c>
      <c r="E510" s="98">
        <f t="shared" si="100"/>
        <v>221</v>
      </c>
      <c r="F510" s="98">
        <f t="shared" si="101"/>
        <v>0</v>
      </c>
      <c r="G510" s="99">
        <f t="shared" si="98"/>
        <v>186</v>
      </c>
      <c r="H510" s="100">
        <v>0</v>
      </c>
      <c r="I510" s="101">
        <v>186</v>
      </c>
      <c r="J510" s="102">
        <f t="shared" si="102"/>
        <v>141</v>
      </c>
      <c r="K510" s="100">
        <v>0</v>
      </c>
      <c r="L510" s="111">
        <v>0</v>
      </c>
      <c r="M510" s="101">
        <f t="shared" si="103"/>
        <v>0</v>
      </c>
      <c r="N510" s="100">
        <v>0</v>
      </c>
      <c r="O510" s="100">
        <v>0</v>
      </c>
      <c r="P510" s="103">
        <f t="shared" si="104"/>
        <v>0</v>
      </c>
      <c r="Q510" s="104">
        <v>0</v>
      </c>
      <c r="R510" s="105">
        <v>0</v>
      </c>
      <c r="S510" s="105">
        <v>0</v>
      </c>
      <c r="T510" s="105">
        <v>35</v>
      </c>
      <c r="U510" s="105">
        <v>141</v>
      </c>
      <c r="V510" s="105">
        <v>0</v>
      </c>
      <c r="W510" s="106">
        <f t="shared" si="105"/>
        <v>176</v>
      </c>
      <c r="X510" s="105">
        <v>0</v>
      </c>
      <c r="Y510" s="105">
        <v>0</v>
      </c>
      <c r="Z510" s="105">
        <f t="shared" si="106"/>
        <v>0</v>
      </c>
      <c r="AA510" s="104">
        <v>0</v>
      </c>
      <c r="AB510" s="105">
        <v>0</v>
      </c>
      <c r="AC510" s="105">
        <v>0</v>
      </c>
      <c r="AD510" s="105">
        <v>0</v>
      </c>
      <c r="AE510" s="105">
        <v>0</v>
      </c>
      <c r="AF510" s="105">
        <v>0</v>
      </c>
      <c r="AG510" s="106">
        <f t="shared" si="107"/>
        <v>0</v>
      </c>
      <c r="AH510" s="104"/>
      <c r="AI510" s="105"/>
      <c r="AJ510" s="105"/>
      <c r="AK510" s="105"/>
      <c r="AL510" s="105"/>
      <c r="AM510" s="105"/>
      <c r="AN510" s="106">
        <f t="shared" si="108"/>
        <v>0</v>
      </c>
      <c r="AO510" s="107">
        <f t="shared" si="109"/>
        <v>0</v>
      </c>
      <c r="AP510" s="108">
        <f t="shared" si="110"/>
        <v>221</v>
      </c>
      <c r="AQ510" s="97">
        <v>270</v>
      </c>
      <c r="AR510" s="109">
        <f t="shared" si="111"/>
        <v>0.81851851851851853</v>
      </c>
    </row>
    <row r="511" spans="1:44" hidden="1" x14ac:dyDescent="0.35">
      <c r="A511" s="31" t="s">
        <v>515</v>
      </c>
      <c r="B511" s="97" t="s">
        <v>2775</v>
      </c>
      <c r="C511" s="97" t="s">
        <v>2533</v>
      </c>
      <c r="D511" s="98">
        <f t="shared" si="99"/>
        <v>109</v>
      </c>
      <c r="E511" s="98">
        <f t="shared" si="100"/>
        <v>0</v>
      </c>
      <c r="F511" s="98">
        <f t="shared" si="101"/>
        <v>109</v>
      </c>
      <c r="G511" s="99">
        <f t="shared" si="98"/>
        <v>109</v>
      </c>
      <c r="H511" s="100">
        <v>109</v>
      </c>
      <c r="I511" s="101">
        <v>0</v>
      </c>
      <c r="J511" s="102">
        <f t="shared" si="102"/>
        <v>0</v>
      </c>
      <c r="K511" s="100">
        <v>0</v>
      </c>
      <c r="L511" s="111">
        <v>0</v>
      </c>
      <c r="M511" s="101">
        <f t="shared" si="103"/>
        <v>0</v>
      </c>
      <c r="N511" s="100">
        <v>0</v>
      </c>
      <c r="O511" s="100">
        <v>0</v>
      </c>
      <c r="P511" s="103">
        <f t="shared" si="104"/>
        <v>0</v>
      </c>
      <c r="Q511" s="104">
        <v>0</v>
      </c>
      <c r="R511" s="104">
        <v>0</v>
      </c>
      <c r="S511" s="104">
        <v>0</v>
      </c>
      <c r="T511" s="104">
        <v>0</v>
      </c>
      <c r="U511" s="104">
        <v>0</v>
      </c>
      <c r="V511" s="104">
        <v>0</v>
      </c>
      <c r="W511" s="106">
        <f t="shared" si="105"/>
        <v>0</v>
      </c>
      <c r="X511" s="105">
        <v>0</v>
      </c>
      <c r="Y511" s="105">
        <v>0</v>
      </c>
      <c r="Z511" s="105">
        <f t="shared" si="106"/>
        <v>0</v>
      </c>
      <c r="AA511" s="104">
        <v>0</v>
      </c>
      <c r="AB511" s="105">
        <v>0</v>
      </c>
      <c r="AC511" s="105">
        <v>0</v>
      </c>
      <c r="AD511" s="105">
        <v>0</v>
      </c>
      <c r="AE511" s="105">
        <v>0</v>
      </c>
      <c r="AF511" s="105">
        <v>0</v>
      </c>
      <c r="AG511" s="106">
        <f t="shared" si="107"/>
        <v>0</v>
      </c>
      <c r="AH511" s="104"/>
      <c r="AI511" s="105"/>
      <c r="AJ511" s="105"/>
      <c r="AK511" s="105"/>
      <c r="AL511" s="105"/>
      <c r="AM511" s="105"/>
      <c r="AN511" s="106">
        <f t="shared" si="108"/>
        <v>0</v>
      </c>
      <c r="AO511" s="107">
        <f t="shared" si="109"/>
        <v>109</v>
      </c>
      <c r="AP511" s="108">
        <f t="shared" si="110"/>
        <v>0</v>
      </c>
      <c r="AQ511" s="97">
        <v>186</v>
      </c>
      <c r="AR511" s="109">
        <f t="shared" si="111"/>
        <v>0.58602150537634412</v>
      </c>
    </row>
    <row r="512" spans="1:44" hidden="1" x14ac:dyDescent="0.35">
      <c r="A512" s="31" t="s">
        <v>516</v>
      </c>
      <c r="B512" s="97" t="s">
        <v>2776</v>
      </c>
      <c r="C512" s="97" t="s">
        <v>2533</v>
      </c>
      <c r="D512" s="98">
        <f t="shared" si="99"/>
        <v>154</v>
      </c>
      <c r="E512" s="98">
        <f t="shared" si="100"/>
        <v>0</v>
      </c>
      <c r="F512" s="98">
        <f t="shared" si="101"/>
        <v>154</v>
      </c>
      <c r="G512" s="99">
        <f t="shared" si="98"/>
        <v>154</v>
      </c>
      <c r="H512" s="100">
        <v>154</v>
      </c>
      <c r="I512" s="101">
        <v>0</v>
      </c>
      <c r="J512" s="102">
        <f t="shared" si="102"/>
        <v>0</v>
      </c>
      <c r="K512" s="100">
        <v>0</v>
      </c>
      <c r="L512" s="111">
        <v>0</v>
      </c>
      <c r="M512" s="101">
        <f t="shared" si="103"/>
        <v>0</v>
      </c>
      <c r="N512" s="100">
        <v>0</v>
      </c>
      <c r="O512" s="100">
        <v>0</v>
      </c>
      <c r="P512" s="103">
        <f t="shared" si="104"/>
        <v>0</v>
      </c>
      <c r="Q512" s="104">
        <v>0</v>
      </c>
      <c r="R512" s="104">
        <v>0</v>
      </c>
      <c r="S512" s="104">
        <v>0</v>
      </c>
      <c r="T512" s="104">
        <v>0</v>
      </c>
      <c r="U512" s="104">
        <v>0</v>
      </c>
      <c r="V512" s="104">
        <v>0</v>
      </c>
      <c r="W512" s="106">
        <f t="shared" si="105"/>
        <v>0</v>
      </c>
      <c r="X512" s="105">
        <v>0</v>
      </c>
      <c r="Y512" s="105">
        <v>0</v>
      </c>
      <c r="Z512" s="105">
        <f t="shared" si="106"/>
        <v>0</v>
      </c>
      <c r="AA512" s="104">
        <v>0</v>
      </c>
      <c r="AB512" s="105">
        <v>0</v>
      </c>
      <c r="AC512" s="105">
        <v>0</v>
      </c>
      <c r="AD512" s="105">
        <v>0</v>
      </c>
      <c r="AE512" s="105">
        <v>0</v>
      </c>
      <c r="AF512" s="105">
        <v>0</v>
      </c>
      <c r="AG512" s="106">
        <f t="shared" si="107"/>
        <v>0</v>
      </c>
      <c r="AH512" s="104"/>
      <c r="AI512" s="105"/>
      <c r="AJ512" s="105"/>
      <c r="AK512" s="105"/>
      <c r="AL512" s="105"/>
      <c r="AM512" s="105"/>
      <c r="AN512" s="106">
        <f t="shared" si="108"/>
        <v>0</v>
      </c>
      <c r="AO512" s="107">
        <f t="shared" si="109"/>
        <v>154</v>
      </c>
      <c r="AP512" s="108">
        <f t="shared" si="110"/>
        <v>0</v>
      </c>
      <c r="AQ512" s="97">
        <v>215</v>
      </c>
      <c r="AR512" s="109">
        <f t="shared" si="111"/>
        <v>0.71627906976744182</v>
      </c>
    </row>
    <row r="513" spans="1:44" hidden="1" x14ac:dyDescent="0.35">
      <c r="A513" s="31" t="s">
        <v>517</v>
      </c>
      <c r="B513" s="97" t="s">
        <v>2777</v>
      </c>
      <c r="C513" s="97" t="s">
        <v>2533</v>
      </c>
      <c r="D513" s="98">
        <f t="shared" si="99"/>
        <v>107</v>
      </c>
      <c r="E513" s="98">
        <f t="shared" si="100"/>
        <v>107</v>
      </c>
      <c r="F513" s="98">
        <f t="shared" si="101"/>
        <v>0</v>
      </c>
      <c r="G513" s="99">
        <f t="shared" si="98"/>
        <v>107</v>
      </c>
      <c r="H513" s="100">
        <v>0</v>
      </c>
      <c r="I513" s="101">
        <v>107</v>
      </c>
      <c r="J513" s="102">
        <f t="shared" si="102"/>
        <v>0</v>
      </c>
      <c r="K513" s="100">
        <v>0</v>
      </c>
      <c r="L513" s="111">
        <v>0</v>
      </c>
      <c r="M513" s="101">
        <f t="shared" si="103"/>
        <v>0</v>
      </c>
      <c r="N513" s="100">
        <v>0</v>
      </c>
      <c r="O513" s="100">
        <v>0</v>
      </c>
      <c r="P513" s="103">
        <f t="shared" si="104"/>
        <v>0</v>
      </c>
      <c r="Q513" s="104">
        <v>0</v>
      </c>
      <c r="R513" s="104">
        <v>0</v>
      </c>
      <c r="S513" s="104">
        <v>0</v>
      </c>
      <c r="T513" s="104">
        <v>0</v>
      </c>
      <c r="U513" s="104">
        <v>0</v>
      </c>
      <c r="V513" s="104">
        <v>0</v>
      </c>
      <c r="W513" s="106">
        <f t="shared" si="105"/>
        <v>0</v>
      </c>
      <c r="X513" s="105">
        <v>0</v>
      </c>
      <c r="Y513" s="105">
        <v>0</v>
      </c>
      <c r="Z513" s="105">
        <f t="shared" si="106"/>
        <v>0</v>
      </c>
      <c r="AA513" s="104">
        <v>0</v>
      </c>
      <c r="AB513" s="105">
        <v>0</v>
      </c>
      <c r="AC513" s="105">
        <v>0</v>
      </c>
      <c r="AD513" s="105">
        <v>0</v>
      </c>
      <c r="AE513" s="105">
        <v>0</v>
      </c>
      <c r="AF513" s="105">
        <v>0</v>
      </c>
      <c r="AG513" s="106">
        <f t="shared" si="107"/>
        <v>0</v>
      </c>
      <c r="AH513" s="104"/>
      <c r="AI513" s="105"/>
      <c r="AJ513" s="105"/>
      <c r="AK513" s="105"/>
      <c r="AL513" s="105"/>
      <c r="AM513" s="105"/>
      <c r="AN513" s="106">
        <f t="shared" si="108"/>
        <v>0</v>
      </c>
      <c r="AO513" s="107">
        <f t="shared" si="109"/>
        <v>0</v>
      </c>
      <c r="AP513" s="108">
        <f t="shared" si="110"/>
        <v>107</v>
      </c>
      <c r="AQ513" s="97">
        <v>185</v>
      </c>
      <c r="AR513" s="109">
        <f t="shared" si="111"/>
        <v>0.57837837837837835</v>
      </c>
    </row>
    <row r="514" spans="1:44" hidden="1" x14ac:dyDescent="0.35">
      <c r="A514" s="31" t="s">
        <v>518</v>
      </c>
      <c r="B514" s="97" t="s">
        <v>2778</v>
      </c>
      <c r="C514" s="97" t="s">
        <v>2533</v>
      </c>
      <c r="D514" s="98">
        <f t="shared" si="99"/>
        <v>0</v>
      </c>
      <c r="E514" s="98">
        <f t="shared" si="100"/>
        <v>0</v>
      </c>
      <c r="F514" s="98">
        <f t="shared" si="101"/>
        <v>0</v>
      </c>
      <c r="G514" s="99">
        <f t="shared" si="98"/>
        <v>0</v>
      </c>
      <c r="H514" s="100">
        <v>0</v>
      </c>
      <c r="I514" s="101">
        <v>0</v>
      </c>
      <c r="J514" s="102">
        <f t="shared" si="102"/>
        <v>0</v>
      </c>
      <c r="K514" s="100">
        <v>0</v>
      </c>
      <c r="L514" s="111">
        <v>0</v>
      </c>
      <c r="M514" s="101">
        <f t="shared" si="103"/>
        <v>0</v>
      </c>
      <c r="N514" s="100">
        <v>0</v>
      </c>
      <c r="O514" s="100">
        <v>0</v>
      </c>
      <c r="P514" s="103">
        <f t="shared" si="104"/>
        <v>0</v>
      </c>
      <c r="Q514" s="104">
        <v>0</v>
      </c>
      <c r="R514" s="104">
        <v>0</v>
      </c>
      <c r="S514" s="104">
        <v>0</v>
      </c>
      <c r="T514" s="104">
        <v>0</v>
      </c>
      <c r="U514" s="104">
        <v>0</v>
      </c>
      <c r="V514" s="104">
        <v>0</v>
      </c>
      <c r="W514" s="106">
        <f t="shared" si="105"/>
        <v>0</v>
      </c>
      <c r="X514" s="105">
        <v>0</v>
      </c>
      <c r="Y514" s="105">
        <v>0</v>
      </c>
      <c r="Z514" s="105">
        <f t="shared" si="106"/>
        <v>0</v>
      </c>
      <c r="AA514" s="104">
        <v>0</v>
      </c>
      <c r="AB514" s="105">
        <v>0</v>
      </c>
      <c r="AC514" s="105">
        <v>0</v>
      </c>
      <c r="AD514" s="105">
        <v>0</v>
      </c>
      <c r="AE514" s="105">
        <v>0</v>
      </c>
      <c r="AF514" s="105">
        <v>0</v>
      </c>
      <c r="AG514" s="106">
        <f t="shared" si="107"/>
        <v>0</v>
      </c>
      <c r="AH514" s="104"/>
      <c r="AI514" s="105"/>
      <c r="AJ514" s="105"/>
      <c r="AK514" s="105"/>
      <c r="AL514" s="105"/>
      <c r="AM514" s="105"/>
      <c r="AN514" s="106">
        <f t="shared" si="108"/>
        <v>0</v>
      </c>
      <c r="AO514" s="107">
        <f t="shared" si="109"/>
        <v>0</v>
      </c>
      <c r="AP514" s="108">
        <f t="shared" si="110"/>
        <v>0</v>
      </c>
      <c r="AQ514" s="97">
        <v>301</v>
      </c>
      <c r="AR514" s="109">
        <f t="shared" si="111"/>
        <v>0</v>
      </c>
    </row>
    <row r="515" spans="1:44" hidden="1" x14ac:dyDescent="0.35">
      <c r="A515" s="31" t="s">
        <v>519</v>
      </c>
      <c r="B515" s="97" t="s">
        <v>2779</v>
      </c>
      <c r="C515" s="97" t="s">
        <v>2533</v>
      </c>
      <c r="D515" s="98">
        <f t="shared" si="99"/>
        <v>87</v>
      </c>
      <c r="E515" s="98">
        <f t="shared" si="100"/>
        <v>0</v>
      </c>
      <c r="F515" s="98">
        <f t="shared" si="101"/>
        <v>87</v>
      </c>
      <c r="G515" s="99">
        <f t="shared" si="98"/>
        <v>87</v>
      </c>
      <c r="H515" s="100">
        <v>87</v>
      </c>
      <c r="I515" s="101">
        <v>0</v>
      </c>
      <c r="J515" s="102">
        <f t="shared" si="102"/>
        <v>0</v>
      </c>
      <c r="K515" s="100">
        <v>0</v>
      </c>
      <c r="L515" s="111">
        <v>0</v>
      </c>
      <c r="M515" s="101">
        <f t="shared" si="103"/>
        <v>0</v>
      </c>
      <c r="N515" s="100">
        <v>0</v>
      </c>
      <c r="O515" s="100">
        <v>0</v>
      </c>
      <c r="P515" s="103">
        <f t="shared" si="104"/>
        <v>0</v>
      </c>
      <c r="Q515" s="104">
        <v>0</v>
      </c>
      <c r="R515" s="104">
        <v>0</v>
      </c>
      <c r="S515" s="104">
        <v>0</v>
      </c>
      <c r="T515" s="104">
        <v>0</v>
      </c>
      <c r="U515" s="104">
        <v>0</v>
      </c>
      <c r="V515" s="104">
        <v>0</v>
      </c>
      <c r="W515" s="106">
        <f t="shared" si="105"/>
        <v>0</v>
      </c>
      <c r="X515" s="105">
        <v>0</v>
      </c>
      <c r="Y515" s="105">
        <v>0</v>
      </c>
      <c r="Z515" s="105">
        <f t="shared" si="106"/>
        <v>0</v>
      </c>
      <c r="AA515" s="104">
        <v>0</v>
      </c>
      <c r="AB515" s="105">
        <v>0</v>
      </c>
      <c r="AC515" s="105">
        <v>0</v>
      </c>
      <c r="AD515" s="105">
        <v>0</v>
      </c>
      <c r="AE515" s="105">
        <v>0</v>
      </c>
      <c r="AF515" s="105">
        <v>0</v>
      </c>
      <c r="AG515" s="106">
        <f t="shared" si="107"/>
        <v>0</v>
      </c>
      <c r="AH515" s="104"/>
      <c r="AI515" s="105"/>
      <c r="AJ515" s="105"/>
      <c r="AK515" s="105"/>
      <c r="AL515" s="105"/>
      <c r="AM515" s="105"/>
      <c r="AN515" s="106">
        <f t="shared" si="108"/>
        <v>0</v>
      </c>
      <c r="AO515" s="107">
        <f t="shared" si="109"/>
        <v>87</v>
      </c>
      <c r="AP515" s="108">
        <f t="shared" si="110"/>
        <v>0</v>
      </c>
      <c r="AQ515" s="97">
        <v>187</v>
      </c>
      <c r="AR515" s="109">
        <f t="shared" si="111"/>
        <v>0.46524064171122997</v>
      </c>
    </row>
    <row r="516" spans="1:44" hidden="1" x14ac:dyDescent="0.35">
      <c r="A516" s="31" t="s">
        <v>520</v>
      </c>
      <c r="B516" s="97" t="s">
        <v>2780</v>
      </c>
      <c r="C516" s="97" t="s">
        <v>2533</v>
      </c>
      <c r="D516" s="98">
        <f t="shared" si="99"/>
        <v>247</v>
      </c>
      <c r="E516" s="98">
        <f t="shared" si="100"/>
        <v>0</v>
      </c>
      <c r="F516" s="98">
        <f t="shared" si="101"/>
        <v>247</v>
      </c>
      <c r="G516" s="99">
        <f t="shared" ref="G516:G579" si="112">H516+I516</f>
        <v>247</v>
      </c>
      <c r="H516" s="100">
        <v>247</v>
      </c>
      <c r="I516" s="101">
        <v>0</v>
      </c>
      <c r="J516" s="102">
        <f t="shared" si="102"/>
        <v>0</v>
      </c>
      <c r="K516" s="100">
        <v>0</v>
      </c>
      <c r="L516" s="111">
        <v>0</v>
      </c>
      <c r="M516" s="101">
        <f t="shared" si="103"/>
        <v>0</v>
      </c>
      <c r="N516" s="100">
        <v>0</v>
      </c>
      <c r="O516" s="100">
        <v>0</v>
      </c>
      <c r="P516" s="103">
        <f t="shared" si="104"/>
        <v>0</v>
      </c>
      <c r="Q516" s="104">
        <v>0</v>
      </c>
      <c r="R516" s="104">
        <v>0</v>
      </c>
      <c r="S516" s="104">
        <v>0</v>
      </c>
      <c r="T516" s="104">
        <v>0</v>
      </c>
      <c r="U516" s="104">
        <v>0</v>
      </c>
      <c r="V516" s="104">
        <v>0</v>
      </c>
      <c r="W516" s="106">
        <f t="shared" si="105"/>
        <v>0</v>
      </c>
      <c r="X516" s="105">
        <v>0</v>
      </c>
      <c r="Y516" s="105">
        <v>0</v>
      </c>
      <c r="Z516" s="105">
        <f t="shared" si="106"/>
        <v>0</v>
      </c>
      <c r="AA516" s="104">
        <v>0</v>
      </c>
      <c r="AB516" s="105">
        <v>0</v>
      </c>
      <c r="AC516" s="105">
        <v>0</v>
      </c>
      <c r="AD516" s="105">
        <v>0</v>
      </c>
      <c r="AE516" s="105">
        <v>0</v>
      </c>
      <c r="AF516" s="105">
        <v>0</v>
      </c>
      <c r="AG516" s="106">
        <f t="shared" si="107"/>
        <v>0</v>
      </c>
      <c r="AH516" s="104"/>
      <c r="AI516" s="105"/>
      <c r="AJ516" s="105"/>
      <c r="AK516" s="105"/>
      <c r="AL516" s="105"/>
      <c r="AM516" s="105"/>
      <c r="AN516" s="106">
        <f t="shared" si="108"/>
        <v>0</v>
      </c>
      <c r="AO516" s="107">
        <f t="shared" si="109"/>
        <v>247</v>
      </c>
      <c r="AP516" s="108">
        <f t="shared" si="110"/>
        <v>0</v>
      </c>
      <c r="AQ516" s="97">
        <v>650</v>
      </c>
      <c r="AR516" s="109">
        <f t="shared" si="111"/>
        <v>0.38</v>
      </c>
    </row>
    <row r="517" spans="1:44" hidden="1" x14ac:dyDescent="0.35">
      <c r="A517" s="31" t="s">
        <v>521</v>
      </c>
      <c r="B517" s="97" t="s">
        <v>2781</v>
      </c>
      <c r="C517" s="97" t="s">
        <v>2533</v>
      </c>
      <c r="D517" s="98">
        <f t="shared" ref="D517:D580" si="113">E517+F517</f>
        <v>28</v>
      </c>
      <c r="E517" s="98">
        <f t="shared" ref="E517:E580" si="114">I517+K517+N517+Q517+T517+X517+AA517+AD517+AH517+AK517</f>
        <v>0</v>
      </c>
      <c r="F517" s="98">
        <f t="shared" ref="F517:F580" si="115">H517+S517+V517+Y517+AC517+AF517+AJ517+AM517</f>
        <v>28</v>
      </c>
      <c r="G517" s="99">
        <f t="shared" si="112"/>
        <v>28</v>
      </c>
      <c r="H517" s="100">
        <v>28</v>
      </c>
      <c r="I517" s="101">
        <v>0</v>
      </c>
      <c r="J517" s="102">
        <f t="shared" ref="J517:J580" si="116">L517+O517+R517+U517+AB517+AE517+AI517+AL517</f>
        <v>0</v>
      </c>
      <c r="K517" s="100">
        <v>0</v>
      </c>
      <c r="L517" s="111">
        <v>0</v>
      </c>
      <c r="M517" s="101">
        <f t="shared" ref="M517:M580" si="117">K517+L517</f>
        <v>0</v>
      </c>
      <c r="N517" s="100">
        <v>0</v>
      </c>
      <c r="O517" s="100">
        <v>0</v>
      </c>
      <c r="P517" s="103">
        <f t="shared" ref="P517:P580" si="118">SUM(N517+O517)</f>
        <v>0</v>
      </c>
      <c r="Q517" s="104">
        <v>0</v>
      </c>
      <c r="R517" s="104">
        <v>0</v>
      </c>
      <c r="S517" s="104">
        <v>0</v>
      </c>
      <c r="T517" s="104">
        <v>0</v>
      </c>
      <c r="U517" s="104">
        <v>0</v>
      </c>
      <c r="V517" s="104">
        <v>0</v>
      </c>
      <c r="W517" s="106">
        <f t="shared" ref="W517:W580" si="119">SUM(Q517:V517)</f>
        <v>0</v>
      </c>
      <c r="X517" s="105">
        <v>0</v>
      </c>
      <c r="Y517" s="105">
        <v>0</v>
      </c>
      <c r="Z517" s="105">
        <f t="shared" ref="Z517:Z580" si="120">SUM(X517:Y517)</f>
        <v>0</v>
      </c>
      <c r="AA517" s="104">
        <v>0</v>
      </c>
      <c r="AB517" s="105">
        <v>0</v>
      </c>
      <c r="AC517" s="105">
        <v>0</v>
      </c>
      <c r="AD517" s="105">
        <v>0</v>
      </c>
      <c r="AE517" s="105">
        <v>0</v>
      </c>
      <c r="AF517" s="105">
        <v>0</v>
      </c>
      <c r="AG517" s="106">
        <f t="shared" ref="AG517:AG580" si="121">SUM(AA517:AF517)</f>
        <v>0</v>
      </c>
      <c r="AH517" s="104"/>
      <c r="AI517" s="105"/>
      <c r="AJ517" s="105"/>
      <c r="AK517" s="105"/>
      <c r="AL517" s="105"/>
      <c r="AM517" s="105"/>
      <c r="AN517" s="106">
        <f t="shared" ref="AN517:AN580" si="122">SUM(AH517:AM517)</f>
        <v>0</v>
      </c>
      <c r="AO517" s="107">
        <f t="shared" ref="AO517:AO580" si="123">H517+V517+AF517+AM517</f>
        <v>28</v>
      </c>
      <c r="AP517" s="108">
        <f t="shared" ref="AP517:AP580" si="124">I517+K517+N517+T517+AD517+AK517</f>
        <v>0</v>
      </c>
      <c r="AQ517" s="97">
        <v>65</v>
      </c>
      <c r="AR517" s="109">
        <f t="shared" ref="AR517:AR580" si="125">IFERROR(MIN(100%,((AP517+AO517)/AQ517)),0)</f>
        <v>0.43076923076923079</v>
      </c>
    </row>
    <row r="518" spans="1:44" hidden="1" x14ac:dyDescent="0.35">
      <c r="A518" s="31" t="s">
        <v>522</v>
      </c>
      <c r="B518" s="97" t="s">
        <v>2782</v>
      </c>
      <c r="C518" s="97" t="s">
        <v>2533</v>
      </c>
      <c r="D518" s="98">
        <f t="shared" si="113"/>
        <v>0</v>
      </c>
      <c r="E518" s="98">
        <f t="shared" si="114"/>
        <v>0</v>
      </c>
      <c r="F518" s="98">
        <f t="shared" si="115"/>
        <v>0</v>
      </c>
      <c r="G518" s="99">
        <f t="shared" si="112"/>
        <v>0</v>
      </c>
      <c r="H518" s="100">
        <v>0</v>
      </c>
      <c r="I518" s="101">
        <v>0</v>
      </c>
      <c r="J518" s="102">
        <f t="shared" si="116"/>
        <v>0</v>
      </c>
      <c r="K518" s="100">
        <v>0</v>
      </c>
      <c r="L518" s="111">
        <v>0</v>
      </c>
      <c r="M518" s="101">
        <f t="shared" si="117"/>
        <v>0</v>
      </c>
      <c r="N518" s="100">
        <v>0</v>
      </c>
      <c r="O518" s="100">
        <v>0</v>
      </c>
      <c r="P518" s="103">
        <f t="shared" si="118"/>
        <v>0</v>
      </c>
      <c r="Q518" s="104">
        <v>0</v>
      </c>
      <c r="R518" s="104">
        <v>0</v>
      </c>
      <c r="S518" s="104">
        <v>0</v>
      </c>
      <c r="T518" s="104">
        <v>0</v>
      </c>
      <c r="U518" s="104">
        <v>0</v>
      </c>
      <c r="V518" s="104">
        <v>0</v>
      </c>
      <c r="W518" s="106">
        <f t="shared" si="119"/>
        <v>0</v>
      </c>
      <c r="X518" s="105">
        <v>0</v>
      </c>
      <c r="Y518" s="105">
        <v>0</v>
      </c>
      <c r="Z518" s="105">
        <f t="shared" si="120"/>
        <v>0</v>
      </c>
      <c r="AA518" s="104">
        <v>0</v>
      </c>
      <c r="AB518" s="105">
        <v>0</v>
      </c>
      <c r="AC518" s="105">
        <v>0</v>
      </c>
      <c r="AD518" s="105">
        <v>0</v>
      </c>
      <c r="AE518" s="105">
        <v>0</v>
      </c>
      <c r="AF518" s="105">
        <v>0</v>
      </c>
      <c r="AG518" s="106">
        <f t="shared" si="121"/>
        <v>0</v>
      </c>
      <c r="AH518" s="104"/>
      <c r="AI518" s="105"/>
      <c r="AJ518" s="105"/>
      <c r="AK518" s="105"/>
      <c r="AL518" s="105"/>
      <c r="AM518" s="105"/>
      <c r="AN518" s="106">
        <f t="shared" si="122"/>
        <v>0</v>
      </c>
      <c r="AO518" s="107">
        <f t="shared" si="123"/>
        <v>0</v>
      </c>
      <c r="AP518" s="108">
        <f t="shared" si="124"/>
        <v>0</v>
      </c>
      <c r="AQ518" s="97">
        <v>113</v>
      </c>
      <c r="AR518" s="109">
        <f t="shared" si="125"/>
        <v>0</v>
      </c>
    </row>
    <row r="519" spans="1:44" hidden="1" x14ac:dyDescent="0.35">
      <c r="A519" s="31" t="s">
        <v>523</v>
      </c>
      <c r="B519" s="97" t="s">
        <v>2783</v>
      </c>
      <c r="C519" s="97" t="s">
        <v>2533</v>
      </c>
      <c r="D519" s="98">
        <f t="shared" si="113"/>
        <v>0</v>
      </c>
      <c r="E519" s="98">
        <f t="shared" si="114"/>
        <v>0</v>
      </c>
      <c r="F519" s="98">
        <f t="shared" si="115"/>
        <v>0</v>
      </c>
      <c r="G519" s="99">
        <f t="shared" si="112"/>
        <v>0</v>
      </c>
      <c r="H519" s="100">
        <v>0</v>
      </c>
      <c r="I519" s="101">
        <v>0</v>
      </c>
      <c r="J519" s="102">
        <f t="shared" si="116"/>
        <v>0</v>
      </c>
      <c r="K519" s="100">
        <v>0</v>
      </c>
      <c r="L519" s="111">
        <v>0</v>
      </c>
      <c r="M519" s="101">
        <f t="shared" si="117"/>
        <v>0</v>
      </c>
      <c r="N519" s="100">
        <v>0</v>
      </c>
      <c r="O519" s="100">
        <v>0</v>
      </c>
      <c r="P519" s="103">
        <f t="shared" si="118"/>
        <v>0</v>
      </c>
      <c r="Q519" s="104">
        <v>0</v>
      </c>
      <c r="R519" s="104">
        <v>0</v>
      </c>
      <c r="S519" s="104">
        <v>0</v>
      </c>
      <c r="T519" s="104">
        <v>0</v>
      </c>
      <c r="U519" s="104">
        <v>0</v>
      </c>
      <c r="V519" s="104">
        <v>0</v>
      </c>
      <c r="W519" s="106">
        <f t="shared" si="119"/>
        <v>0</v>
      </c>
      <c r="X519" s="105">
        <v>0</v>
      </c>
      <c r="Y519" s="105">
        <v>0</v>
      </c>
      <c r="Z519" s="105">
        <f t="shared" si="120"/>
        <v>0</v>
      </c>
      <c r="AA519" s="104">
        <v>0</v>
      </c>
      <c r="AB519" s="105">
        <v>0</v>
      </c>
      <c r="AC519" s="105">
        <v>0</v>
      </c>
      <c r="AD519" s="105">
        <v>0</v>
      </c>
      <c r="AE519" s="105">
        <v>0</v>
      </c>
      <c r="AF519" s="105">
        <v>0</v>
      </c>
      <c r="AG519" s="106">
        <f t="shared" si="121"/>
        <v>0</v>
      </c>
      <c r="AH519" s="104"/>
      <c r="AI519" s="105"/>
      <c r="AJ519" s="105"/>
      <c r="AK519" s="105"/>
      <c r="AL519" s="105"/>
      <c r="AM519" s="105"/>
      <c r="AN519" s="106">
        <f t="shared" si="122"/>
        <v>0</v>
      </c>
      <c r="AO519" s="107">
        <f t="shared" si="123"/>
        <v>0</v>
      </c>
      <c r="AP519" s="108">
        <f t="shared" si="124"/>
        <v>0</v>
      </c>
      <c r="AQ519" s="97">
        <v>135</v>
      </c>
      <c r="AR519" s="109">
        <f t="shared" si="125"/>
        <v>0</v>
      </c>
    </row>
    <row r="520" spans="1:44" hidden="1" x14ac:dyDescent="0.35">
      <c r="A520" s="31" t="s">
        <v>524</v>
      </c>
      <c r="B520" s="97" t="s">
        <v>2784</v>
      </c>
      <c r="C520" s="97" t="s">
        <v>2533</v>
      </c>
      <c r="D520" s="98">
        <f t="shared" si="113"/>
        <v>74</v>
      </c>
      <c r="E520" s="98">
        <f t="shared" si="114"/>
        <v>0</v>
      </c>
      <c r="F520" s="98">
        <f t="shared" si="115"/>
        <v>74</v>
      </c>
      <c r="G520" s="99">
        <f t="shared" si="112"/>
        <v>74</v>
      </c>
      <c r="H520" s="100">
        <v>74</v>
      </c>
      <c r="I520" s="101">
        <v>0</v>
      </c>
      <c r="J520" s="102">
        <f t="shared" si="116"/>
        <v>0</v>
      </c>
      <c r="K520" s="100">
        <v>0</v>
      </c>
      <c r="L520" s="111">
        <v>0</v>
      </c>
      <c r="M520" s="101">
        <f t="shared" si="117"/>
        <v>0</v>
      </c>
      <c r="N520" s="100">
        <v>0</v>
      </c>
      <c r="O520" s="100">
        <v>0</v>
      </c>
      <c r="P520" s="103">
        <f t="shared" si="118"/>
        <v>0</v>
      </c>
      <c r="Q520" s="104">
        <v>0</v>
      </c>
      <c r="R520" s="104">
        <v>0</v>
      </c>
      <c r="S520" s="104">
        <v>0</v>
      </c>
      <c r="T520" s="104">
        <v>0</v>
      </c>
      <c r="U520" s="104">
        <v>0</v>
      </c>
      <c r="V520" s="104">
        <v>0</v>
      </c>
      <c r="W520" s="106">
        <f t="shared" si="119"/>
        <v>0</v>
      </c>
      <c r="X520" s="105">
        <v>0</v>
      </c>
      <c r="Y520" s="105">
        <v>0</v>
      </c>
      <c r="Z520" s="105">
        <f t="shared" si="120"/>
        <v>0</v>
      </c>
      <c r="AA520" s="104">
        <v>0</v>
      </c>
      <c r="AB520" s="105">
        <v>0</v>
      </c>
      <c r="AC520" s="105">
        <v>0</v>
      </c>
      <c r="AD520" s="105">
        <v>0</v>
      </c>
      <c r="AE520" s="105">
        <v>0</v>
      </c>
      <c r="AF520" s="105">
        <v>0</v>
      </c>
      <c r="AG520" s="106">
        <f t="shared" si="121"/>
        <v>0</v>
      </c>
      <c r="AH520" s="104"/>
      <c r="AI520" s="105"/>
      <c r="AJ520" s="105"/>
      <c r="AK520" s="105"/>
      <c r="AL520" s="105"/>
      <c r="AM520" s="105"/>
      <c r="AN520" s="106">
        <f t="shared" si="122"/>
        <v>0</v>
      </c>
      <c r="AO520" s="107">
        <f t="shared" si="123"/>
        <v>74</v>
      </c>
      <c r="AP520" s="108">
        <f t="shared" si="124"/>
        <v>0</v>
      </c>
      <c r="AQ520" s="97">
        <v>168</v>
      </c>
      <c r="AR520" s="109">
        <f t="shared" si="125"/>
        <v>0.44047619047619047</v>
      </c>
    </row>
    <row r="521" spans="1:44" hidden="1" x14ac:dyDescent="0.35">
      <c r="A521" s="31" t="s">
        <v>525</v>
      </c>
      <c r="B521" s="97" t="s">
        <v>2785</v>
      </c>
      <c r="C521" s="97" t="s">
        <v>2533</v>
      </c>
      <c r="D521" s="98">
        <f t="shared" si="113"/>
        <v>551</v>
      </c>
      <c r="E521" s="98">
        <f t="shared" si="114"/>
        <v>484</v>
      </c>
      <c r="F521" s="98">
        <f t="shared" si="115"/>
        <v>67</v>
      </c>
      <c r="G521" s="99">
        <f t="shared" si="112"/>
        <v>531</v>
      </c>
      <c r="H521" s="100">
        <v>67</v>
      </c>
      <c r="I521" s="101">
        <v>464</v>
      </c>
      <c r="J521" s="102">
        <f t="shared" si="116"/>
        <v>442</v>
      </c>
      <c r="K521" s="100">
        <v>20</v>
      </c>
      <c r="L521" s="111">
        <v>442</v>
      </c>
      <c r="M521" s="101">
        <f t="shared" si="117"/>
        <v>462</v>
      </c>
      <c r="N521" s="100">
        <v>0</v>
      </c>
      <c r="O521" s="100">
        <v>0</v>
      </c>
      <c r="P521" s="103">
        <f t="shared" si="118"/>
        <v>0</v>
      </c>
      <c r="Q521" s="104">
        <v>0</v>
      </c>
      <c r="R521" s="104">
        <v>0</v>
      </c>
      <c r="S521" s="104">
        <v>0</v>
      </c>
      <c r="T521" s="104">
        <v>0</v>
      </c>
      <c r="U521" s="104">
        <v>0</v>
      </c>
      <c r="V521" s="104">
        <v>0</v>
      </c>
      <c r="W521" s="106">
        <f t="shared" si="119"/>
        <v>0</v>
      </c>
      <c r="X521" s="105">
        <v>0</v>
      </c>
      <c r="Y521" s="105">
        <v>0</v>
      </c>
      <c r="Z521" s="105">
        <f t="shared" si="120"/>
        <v>0</v>
      </c>
      <c r="AA521" s="104">
        <v>0</v>
      </c>
      <c r="AB521" s="105">
        <v>0</v>
      </c>
      <c r="AC521" s="105">
        <v>0</v>
      </c>
      <c r="AD521" s="105">
        <v>0</v>
      </c>
      <c r="AE521" s="105">
        <v>0</v>
      </c>
      <c r="AF521" s="105">
        <v>0</v>
      </c>
      <c r="AG521" s="106">
        <f t="shared" si="121"/>
        <v>0</v>
      </c>
      <c r="AH521" s="104"/>
      <c r="AI521" s="105"/>
      <c r="AJ521" s="105"/>
      <c r="AK521" s="105"/>
      <c r="AL521" s="105"/>
      <c r="AM521" s="105"/>
      <c r="AN521" s="106">
        <f t="shared" si="122"/>
        <v>0</v>
      </c>
      <c r="AO521" s="107">
        <f t="shared" si="123"/>
        <v>67</v>
      </c>
      <c r="AP521" s="108">
        <f t="shared" si="124"/>
        <v>484</v>
      </c>
      <c r="AQ521" s="97">
        <v>502</v>
      </c>
      <c r="AR521" s="109">
        <f t="shared" si="125"/>
        <v>1</v>
      </c>
    </row>
    <row r="522" spans="1:44" hidden="1" x14ac:dyDescent="0.35">
      <c r="A522" s="31" t="s">
        <v>526</v>
      </c>
      <c r="B522" s="97" t="s">
        <v>2786</v>
      </c>
      <c r="C522" s="97" t="s">
        <v>2533</v>
      </c>
      <c r="D522" s="98">
        <f t="shared" si="113"/>
        <v>217</v>
      </c>
      <c r="E522" s="98">
        <f t="shared" si="114"/>
        <v>0</v>
      </c>
      <c r="F522" s="98">
        <f t="shared" si="115"/>
        <v>217</v>
      </c>
      <c r="G522" s="99">
        <f t="shared" si="112"/>
        <v>217</v>
      </c>
      <c r="H522" s="100">
        <v>217</v>
      </c>
      <c r="I522" s="101">
        <v>0</v>
      </c>
      <c r="J522" s="102">
        <f t="shared" si="116"/>
        <v>0</v>
      </c>
      <c r="K522" s="100">
        <v>0</v>
      </c>
      <c r="L522" s="111">
        <v>0</v>
      </c>
      <c r="M522" s="101">
        <f t="shared" si="117"/>
        <v>0</v>
      </c>
      <c r="N522" s="100">
        <v>0</v>
      </c>
      <c r="O522" s="100">
        <v>0</v>
      </c>
      <c r="P522" s="103">
        <f t="shared" si="118"/>
        <v>0</v>
      </c>
      <c r="Q522" s="104">
        <v>0</v>
      </c>
      <c r="R522" s="104">
        <v>0</v>
      </c>
      <c r="S522" s="104">
        <v>0</v>
      </c>
      <c r="T522" s="104">
        <v>0</v>
      </c>
      <c r="U522" s="104">
        <v>0</v>
      </c>
      <c r="V522" s="104">
        <v>0</v>
      </c>
      <c r="W522" s="106">
        <f t="shared" si="119"/>
        <v>0</v>
      </c>
      <c r="X522" s="105">
        <v>0</v>
      </c>
      <c r="Y522" s="105">
        <v>0</v>
      </c>
      <c r="Z522" s="105">
        <f t="shared" si="120"/>
        <v>0</v>
      </c>
      <c r="AA522" s="104">
        <v>0</v>
      </c>
      <c r="AB522" s="105">
        <v>0</v>
      </c>
      <c r="AC522" s="105">
        <v>0</v>
      </c>
      <c r="AD522" s="105">
        <v>0</v>
      </c>
      <c r="AE522" s="105">
        <v>0</v>
      </c>
      <c r="AF522" s="105">
        <v>0</v>
      </c>
      <c r="AG522" s="106">
        <f t="shared" si="121"/>
        <v>0</v>
      </c>
      <c r="AH522" s="104"/>
      <c r="AI522" s="105"/>
      <c r="AJ522" s="105"/>
      <c r="AK522" s="105"/>
      <c r="AL522" s="105"/>
      <c r="AM522" s="105"/>
      <c r="AN522" s="106">
        <f t="shared" si="122"/>
        <v>0</v>
      </c>
      <c r="AO522" s="107">
        <f t="shared" si="123"/>
        <v>217</v>
      </c>
      <c r="AP522" s="108">
        <f t="shared" si="124"/>
        <v>0</v>
      </c>
      <c r="AQ522" s="97">
        <v>511</v>
      </c>
      <c r="AR522" s="109">
        <f t="shared" si="125"/>
        <v>0.42465753424657532</v>
      </c>
    </row>
    <row r="523" spans="1:44" hidden="1" x14ac:dyDescent="0.35">
      <c r="A523" s="31" t="s">
        <v>527</v>
      </c>
      <c r="B523" s="97" t="s">
        <v>2787</v>
      </c>
      <c r="C523" s="97" t="s">
        <v>2533</v>
      </c>
      <c r="D523" s="98">
        <f t="shared" si="113"/>
        <v>210</v>
      </c>
      <c r="E523" s="98">
        <f t="shared" si="114"/>
        <v>0</v>
      </c>
      <c r="F523" s="98">
        <f t="shared" si="115"/>
        <v>210</v>
      </c>
      <c r="G523" s="99">
        <f t="shared" si="112"/>
        <v>210</v>
      </c>
      <c r="H523" s="100">
        <v>210</v>
      </c>
      <c r="I523" s="101">
        <v>0</v>
      </c>
      <c r="J523" s="102">
        <f t="shared" si="116"/>
        <v>0</v>
      </c>
      <c r="K523" s="100">
        <v>0</v>
      </c>
      <c r="L523" s="111">
        <v>0</v>
      </c>
      <c r="M523" s="101">
        <f t="shared" si="117"/>
        <v>0</v>
      </c>
      <c r="N523" s="100">
        <v>0</v>
      </c>
      <c r="O523" s="100">
        <v>0</v>
      </c>
      <c r="P523" s="103">
        <f t="shared" si="118"/>
        <v>0</v>
      </c>
      <c r="Q523" s="104">
        <v>0</v>
      </c>
      <c r="R523" s="104">
        <v>0</v>
      </c>
      <c r="S523" s="104">
        <v>0</v>
      </c>
      <c r="T523" s="104">
        <v>0</v>
      </c>
      <c r="U523" s="104">
        <v>0</v>
      </c>
      <c r="V523" s="104">
        <v>0</v>
      </c>
      <c r="W523" s="106">
        <f t="shared" si="119"/>
        <v>0</v>
      </c>
      <c r="X523" s="105">
        <v>0</v>
      </c>
      <c r="Y523" s="105">
        <v>0</v>
      </c>
      <c r="Z523" s="105">
        <f t="shared" si="120"/>
        <v>0</v>
      </c>
      <c r="AA523" s="104">
        <v>0</v>
      </c>
      <c r="AB523" s="105">
        <v>0</v>
      </c>
      <c r="AC523" s="105">
        <v>0</v>
      </c>
      <c r="AD523" s="105">
        <v>0</v>
      </c>
      <c r="AE523" s="105">
        <v>0</v>
      </c>
      <c r="AF523" s="105">
        <v>0</v>
      </c>
      <c r="AG523" s="106">
        <f t="shared" si="121"/>
        <v>0</v>
      </c>
      <c r="AH523" s="104"/>
      <c r="AI523" s="105"/>
      <c r="AJ523" s="105"/>
      <c r="AK523" s="105"/>
      <c r="AL523" s="105"/>
      <c r="AM523" s="105"/>
      <c r="AN523" s="106">
        <f t="shared" si="122"/>
        <v>0</v>
      </c>
      <c r="AO523" s="107">
        <f t="shared" si="123"/>
        <v>210</v>
      </c>
      <c r="AP523" s="108">
        <f t="shared" si="124"/>
        <v>0</v>
      </c>
      <c r="AQ523" s="97">
        <v>402</v>
      </c>
      <c r="AR523" s="109">
        <f t="shared" si="125"/>
        <v>0.52238805970149249</v>
      </c>
    </row>
    <row r="524" spans="1:44" hidden="1" x14ac:dyDescent="0.35">
      <c r="A524" s="31" t="s">
        <v>528</v>
      </c>
      <c r="B524" s="97" t="s">
        <v>2788</v>
      </c>
      <c r="C524" s="97" t="s">
        <v>2533</v>
      </c>
      <c r="D524" s="98">
        <f t="shared" si="113"/>
        <v>375</v>
      </c>
      <c r="E524" s="98">
        <f t="shared" si="114"/>
        <v>0</v>
      </c>
      <c r="F524" s="98">
        <f t="shared" si="115"/>
        <v>375</v>
      </c>
      <c r="G524" s="99">
        <f t="shared" si="112"/>
        <v>375</v>
      </c>
      <c r="H524" s="100">
        <v>375</v>
      </c>
      <c r="I524" s="101">
        <v>0</v>
      </c>
      <c r="J524" s="102">
        <f t="shared" si="116"/>
        <v>0</v>
      </c>
      <c r="K524" s="100">
        <v>0</v>
      </c>
      <c r="L524" s="111">
        <v>0</v>
      </c>
      <c r="M524" s="101">
        <f t="shared" si="117"/>
        <v>0</v>
      </c>
      <c r="N524" s="100">
        <v>0</v>
      </c>
      <c r="O524" s="100">
        <v>0</v>
      </c>
      <c r="P524" s="103">
        <f t="shared" si="118"/>
        <v>0</v>
      </c>
      <c r="Q524" s="104">
        <v>0</v>
      </c>
      <c r="R524" s="104">
        <v>0</v>
      </c>
      <c r="S524" s="104">
        <v>0</v>
      </c>
      <c r="T524" s="104">
        <v>0</v>
      </c>
      <c r="U524" s="104">
        <v>0</v>
      </c>
      <c r="V524" s="104">
        <v>0</v>
      </c>
      <c r="W524" s="106">
        <f t="shared" si="119"/>
        <v>0</v>
      </c>
      <c r="X524" s="105">
        <v>0</v>
      </c>
      <c r="Y524" s="105">
        <v>0</v>
      </c>
      <c r="Z524" s="105">
        <f t="shared" si="120"/>
        <v>0</v>
      </c>
      <c r="AA524" s="104">
        <v>0</v>
      </c>
      <c r="AB524" s="105">
        <v>0</v>
      </c>
      <c r="AC524" s="105">
        <v>0</v>
      </c>
      <c r="AD524" s="105">
        <v>0</v>
      </c>
      <c r="AE524" s="105">
        <v>0</v>
      </c>
      <c r="AF524" s="105">
        <v>0</v>
      </c>
      <c r="AG524" s="106">
        <f t="shared" si="121"/>
        <v>0</v>
      </c>
      <c r="AH524" s="104"/>
      <c r="AI524" s="105"/>
      <c r="AJ524" s="105"/>
      <c r="AK524" s="105"/>
      <c r="AL524" s="105"/>
      <c r="AM524" s="105"/>
      <c r="AN524" s="106">
        <f t="shared" si="122"/>
        <v>0</v>
      </c>
      <c r="AO524" s="107">
        <f t="shared" si="123"/>
        <v>375</v>
      </c>
      <c r="AP524" s="108">
        <f t="shared" si="124"/>
        <v>0</v>
      </c>
      <c r="AQ524" s="97">
        <v>488</v>
      </c>
      <c r="AR524" s="109">
        <f t="shared" si="125"/>
        <v>0.76844262295081966</v>
      </c>
    </row>
    <row r="525" spans="1:44" hidden="1" x14ac:dyDescent="0.35">
      <c r="A525" s="31" t="s">
        <v>529</v>
      </c>
      <c r="B525" s="97" t="s">
        <v>2789</v>
      </c>
      <c r="C525" s="97" t="s">
        <v>2533</v>
      </c>
      <c r="D525" s="98">
        <f t="shared" si="113"/>
        <v>47</v>
      </c>
      <c r="E525" s="98">
        <f t="shared" si="114"/>
        <v>0</v>
      </c>
      <c r="F525" s="98">
        <f t="shared" si="115"/>
        <v>47</v>
      </c>
      <c r="G525" s="99">
        <f t="shared" si="112"/>
        <v>47</v>
      </c>
      <c r="H525" s="100">
        <v>47</v>
      </c>
      <c r="I525" s="101">
        <v>0</v>
      </c>
      <c r="J525" s="102">
        <f t="shared" si="116"/>
        <v>0</v>
      </c>
      <c r="K525" s="100">
        <v>0</v>
      </c>
      <c r="L525" s="111">
        <v>0</v>
      </c>
      <c r="M525" s="101">
        <f t="shared" si="117"/>
        <v>0</v>
      </c>
      <c r="N525" s="100">
        <v>0</v>
      </c>
      <c r="O525" s="100">
        <v>0</v>
      </c>
      <c r="P525" s="103">
        <f t="shared" si="118"/>
        <v>0</v>
      </c>
      <c r="Q525" s="104">
        <v>0</v>
      </c>
      <c r="R525" s="104">
        <v>0</v>
      </c>
      <c r="S525" s="104">
        <v>0</v>
      </c>
      <c r="T525" s="104">
        <v>0</v>
      </c>
      <c r="U525" s="104">
        <v>0</v>
      </c>
      <c r="V525" s="104">
        <v>0</v>
      </c>
      <c r="W525" s="106">
        <f t="shared" si="119"/>
        <v>0</v>
      </c>
      <c r="X525" s="105">
        <v>0</v>
      </c>
      <c r="Y525" s="105">
        <v>0</v>
      </c>
      <c r="Z525" s="105">
        <f t="shared" si="120"/>
        <v>0</v>
      </c>
      <c r="AA525" s="104">
        <v>0</v>
      </c>
      <c r="AB525" s="105">
        <v>0</v>
      </c>
      <c r="AC525" s="105">
        <v>0</v>
      </c>
      <c r="AD525" s="105">
        <v>0</v>
      </c>
      <c r="AE525" s="105">
        <v>0</v>
      </c>
      <c r="AF525" s="105">
        <v>0</v>
      </c>
      <c r="AG525" s="106">
        <f t="shared" si="121"/>
        <v>0</v>
      </c>
      <c r="AH525" s="104"/>
      <c r="AI525" s="105"/>
      <c r="AJ525" s="105"/>
      <c r="AK525" s="105"/>
      <c r="AL525" s="105"/>
      <c r="AM525" s="105"/>
      <c r="AN525" s="106">
        <f t="shared" si="122"/>
        <v>0</v>
      </c>
      <c r="AO525" s="107">
        <f t="shared" si="123"/>
        <v>47</v>
      </c>
      <c r="AP525" s="108">
        <f t="shared" si="124"/>
        <v>0</v>
      </c>
      <c r="AQ525" s="97">
        <v>102</v>
      </c>
      <c r="AR525" s="109">
        <f t="shared" si="125"/>
        <v>0.46078431372549017</v>
      </c>
    </row>
    <row r="526" spans="1:44" hidden="1" x14ac:dyDescent="0.35">
      <c r="A526" s="31" t="s">
        <v>530</v>
      </c>
      <c r="B526" s="97" t="s">
        <v>2790</v>
      </c>
      <c r="C526" s="97" t="s">
        <v>2533</v>
      </c>
      <c r="D526" s="98">
        <f t="shared" si="113"/>
        <v>24</v>
      </c>
      <c r="E526" s="98">
        <f t="shared" si="114"/>
        <v>0</v>
      </c>
      <c r="F526" s="98">
        <f t="shared" si="115"/>
        <v>24</v>
      </c>
      <c r="G526" s="99">
        <f t="shared" si="112"/>
        <v>24</v>
      </c>
      <c r="H526" s="100">
        <v>24</v>
      </c>
      <c r="I526" s="101">
        <v>0</v>
      </c>
      <c r="J526" s="102">
        <f t="shared" si="116"/>
        <v>0</v>
      </c>
      <c r="K526" s="100">
        <v>0</v>
      </c>
      <c r="L526" s="111">
        <v>0</v>
      </c>
      <c r="M526" s="101">
        <f t="shared" si="117"/>
        <v>0</v>
      </c>
      <c r="N526" s="100">
        <v>0</v>
      </c>
      <c r="O526" s="100">
        <v>0</v>
      </c>
      <c r="P526" s="103">
        <f t="shared" si="118"/>
        <v>0</v>
      </c>
      <c r="Q526" s="104">
        <v>0</v>
      </c>
      <c r="R526" s="104">
        <v>0</v>
      </c>
      <c r="S526" s="104">
        <v>0</v>
      </c>
      <c r="T526" s="104">
        <v>0</v>
      </c>
      <c r="U526" s="104">
        <v>0</v>
      </c>
      <c r="V526" s="104">
        <v>0</v>
      </c>
      <c r="W526" s="106">
        <f t="shared" si="119"/>
        <v>0</v>
      </c>
      <c r="X526" s="105">
        <v>0</v>
      </c>
      <c r="Y526" s="105">
        <v>0</v>
      </c>
      <c r="Z526" s="105">
        <f t="shared" si="120"/>
        <v>0</v>
      </c>
      <c r="AA526" s="104">
        <v>0</v>
      </c>
      <c r="AB526" s="105">
        <v>0</v>
      </c>
      <c r="AC526" s="105">
        <v>0</v>
      </c>
      <c r="AD526" s="105">
        <v>0</v>
      </c>
      <c r="AE526" s="105">
        <v>0</v>
      </c>
      <c r="AF526" s="105">
        <v>0</v>
      </c>
      <c r="AG526" s="106">
        <f t="shared" si="121"/>
        <v>0</v>
      </c>
      <c r="AH526" s="104"/>
      <c r="AI526" s="105"/>
      <c r="AJ526" s="105"/>
      <c r="AK526" s="105"/>
      <c r="AL526" s="105"/>
      <c r="AM526" s="105"/>
      <c r="AN526" s="106">
        <f t="shared" si="122"/>
        <v>0</v>
      </c>
      <c r="AO526" s="107">
        <f t="shared" si="123"/>
        <v>24</v>
      </c>
      <c r="AP526" s="108">
        <f t="shared" si="124"/>
        <v>0</v>
      </c>
      <c r="AQ526" s="97">
        <v>56</v>
      </c>
      <c r="AR526" s="109">
        <f t="shared" si="125"/>
        <v>0.42857142857142855</v>
      </c>
    </row>
    <row r="527" spans="1:44" hidden="1" x14ac:dyDescent="0.35">
      <c r="A527" s="31" t="s">
        <v>531</v>
      </c>
      <c r="B527" s="97" t="s">
        <v>2791</v>
      </c>
      <c r="C527" s="97" t="s">
        <v>2533</v>
      </c>
      <c r="D527" s="98">
        <f t="shared" si="113"/>
        <v>113</v>
      </c>
      <c r="E527" s="98">
        <f t="shared" si="114"/>
        <v>20</v>
      </c>
      <c r="F527" s="98">
        <f t="shared" si="115"/>
        <v>93</v>
      </c>
      <c r="G527" s="99">
        <f t="shared" si="112"/>
        <v>113</v>
      </c>
      <c r="H527" s="100">
        <v>93</v>
      </c>
      <c r="I527" s="101">
        <v>20</v>
      </c>
      <c r="J527" s="102">
        <f t="shared" si="116"/>
        <v>0</v>
      </c>
      <c r="K527" s="100">
        <v>0</v>
      </c>
      <c r="L527" s="111">
        <v>0</v>
      </c>
      <c r="M527" s="101">
        <f t="shared" si="117"/>
        <v>0</v>
      </c>
      <c r="N527" s="100">
        <v>0</v>
      </c>
      <c r="O527" s="100">
        <v>0</v>
      </c>
      <c r="P527" s="103">
        <f t="shared" si="118"/>
        <v>0</v>
      </c>
      <c r="Q527" s="104">
        <v>0</v>
      </c>
      <c r="R527" s="104">
        <v>0</v>
      </c>
      <c r="S527" s="104">
        <v>0</v>
      </c>
      <c r="T527" s="104">
        <v>0</v>
      </c>
      <c r="U527" s="104">
        <v>0</v>
      </c>
      <c r="V527" s="104">
        <v>0</v>
      </c>
      <c r="W527" s="106">
        <f t="shared" si="119"/>
        <v>0</v>
      </c>
      <c r="X527" s="105">
        <v>0</v>
      </c>
      <c r="Y527" s="105">
        <v>0</v>
      </c>
      <c r="Z527" s="105">
        <f t="shared" si="120"/>
        <v>0</v>
      </c>
      <c r="AA527" s="104">
        <v>0</v>
      </c>
      <c r="AB527" s="105">
        <v>0</v>
      </c>
      <c r="AC527" s="105">
        <v>0</v>
      </c>
      <c r="AD527" s="105">
        <v>0</v>
      </c>
      <c r="AE527" s="105">
        <v>0</v>
      </c>
      <c r="AF527" s="105">
        <v>0</v>
      </c>
      <c r="AG527" s="106">
        <f t="shared" si="121"/>
        <v>0</v>
      </c>
      <c r="AH527" s="104"/>
      <c r="AI527" s="105"/>
      <c r="AJ527" s="105"/>
      <c r="AK527" s="105"/>
      <c r="AL527" s="105"/>
      <c r="AM527" s="105"/>
      <c r="AN527" s="106">
        <f t="shared" si="122"/>
        <v>0</v>
      </c>
      <c r="AO527" s="107">
        <f t="shared" si="123"/>
        <v>93</v>
      </c>
      <c r="AP527" s="108">
        <f t="shared" si="124"/>
        <v>20</v>
      </c>
      <c r="AQ527" s="97">
        <v>229</v>
      </c>
      <c r="AR527" s="109">
        <f t="shared" si="125"/>
        <v>0.49344978165938863</v>
      </c>
    </row>
    <row r="528" spans="1:44" hidden="1" x14ac:dyDescent="0.35">
      <c r="A528" s="31" t="s">
        <v>532</v>
      </c>
      <c r="B528" s="97" t="s">
        <v>2792</v>
      </c>
      <c r="C528" s="97" t="s">
        <v>2533</v>
      </c>
      <c r="D528" s="98">
        <f t="shared" si="113"/>
        <v>63</v>
      </c>
      <c r="E528" s="98">
        <f t="shared" si="114"/>
        <v>63</v>
      </c>
      <c r="F528" s="98">
        <f t="shared" si="115"/>
        <v>0</v>
      </c>
      <c r="G528" s="99">
        <f t="shared" si="112"/>
        <v>63</v>
      </c>
      <c r="H528" s="100">
        <v>0</v>
      </c>
      <c r="I528" s="101">
        <v>63</v>
      </c>
      <c r="J528" s="102">
        <f t="shared" si="116"/>
        <v>0</v>
      </c>
      <c r="K528" s="100">
        <v>0</v>
      </c>
      <c r="L528" s="111">
        <v>0</v>
      </c>
      <c r="M528" s="101">
        <f t="shared" si="117"/>
        <v>0</v>
      </c>
      <c r="N528" s="100">
        <v>0</v>
      </c>
      <c r="O528" s="100">
        <v>0</v>
      </c>
      <c r="P528" s="103">
        <f t="shared" si="118"/>
        <v>0</v>
      </c>
      <c r="Q528" s="104">
        <v>0</v>
      </c>
      <c r="R528" s="104">
        <v>0</v>
      </c>
      <c r="S528" s="104">
        <v>0</v>
      </c>
      <c r="T528" s="104">
        <v>0</v>
      </c>
      <c r="U528" s="104">
        <v>0</v>
      </c>
      <c r="V528" s="104">
        <v>0</v>
      </c>
      <c r="W528" s="106">
        <f t="shared" si="119"/>
        <v>0</v>
      </c>
      <c r="X528" s="105">
        <v>0</v>
      </c>
      <c r="Y528" s="105">
        <v>0</v>
      </c>
      <c r="Z528" s="105">
        <f t="shared" si="120"/>
        <v>0</v>
      </c>
      <c r="AA528" s="104">
        <v>0</v>
      </c>
      <c r="AB528" s="105">
        <v>0</v>
      </c>
      <c r="AC528" s="105">
        <v>0</v>
      </c>
      <c r="AD528" s="105">
        <v>0</v>
      </c>
      <c r="AE528" s="105">
        <v>0</v>
      </c>
      <c r="AF528" s="105">
        <v>0</v>
      </c>
      <c r="AG528" s="106">
        <f t="shared" si="121"/>
        <v>0</v>
      </c>
      <c r="AH528" s="104"/>
      <c r="AI528" s="105"/>
      <c r="AJ528" s="105"/>
      <c r="AK528" s="105"/>
      <c r="AL528" s="105"/>
      <c r="AM528" s="105"/>
      <c r="AN528" s="106">
        <f t="shared" si="122"/>
        <v>0</v>
      </c>
      <c r="AO528" s="107">
        <f t="shared" si="123"/>
        <v>0</v>
      </c>
      <c r="AP528" s="108">
        <f t="shared" si="124"/>
        <v>63</v>
      </c>
      <c r="AQ528" s="97">
        <v>57</v>
      </c>
      <c r="AR528" s="109">
        <f t="shared" si="125"/>
        <v>1</v>
      </c>
    </row>
    <row r="529" spans="1:44" hidden="1" x14ac:dyDescent="0.35">
      <c r="A529" s="31" t="s">
        <v>533</v>
      </c>
      <c r="B529" s="97" t="s">
        <v>2793</v>
      </c>
      <c r="C529" s="97" t="s">
        <v>2533</v>
      </c>
      <c r="D529" s="98">
        <f t="shared" si="113"/>
        <v>13</v>
      </c>
      <c r="E529" s="98">
        <f t="shared" si="114"/>
        <v>13</v>
      </c>
      <c r="F529" s="98">
        <f t="shared" si="115"/>
        <v>0</v>
      </c>
      <c r="G529" s="99">
        <f t="shared" si="112"/>
        <v>13</v>
      </c>
      <c r="H529" s="100">
        <v>0</v>
      </c>
      <c r="I529" s="101">
        <v>13</v>
      </c>
      <c r="J529" s="102">
        <f t="shared" si="116"/>
        <v>0</v>
      </c>
      <c r="K529" s="100">
        <v>0</v>
      </c>
      <c r="L529" s="111">
        <v>0</v>
      </c>
      <c r="M529" s="101">
        <f t="shared" si="117"/>
        <v>0</v>
      </c>
      <c r="N529" s="100">
        <v>0</v>
      </c>
      <c r="O529" s="100">
        <v>0</v>
      </c>
      <c r="P529" s="103">
        <f t="shared" si="118"/>
        <v>0</v>
      </c>
      <c r="Q529" s="104">
        <v>0</v>
      </c>
      <c r="R529" s="104">
        <v>0</v>
      </c>
      <c r="S529" s="104">
        <v>0</v>
      </c>
      <c r="T529" s="104">
        <v>0</v>
      </c>
      <c r="U529" s="104">
        <v>0</v>
      </c>
      <c r="V529" s="104">
        <v>0</v>
      </c>
      <c r="W529" s="106">
        <f t="shared" si="119"/>
        <v>0</v>
      </c>
      <c r="X529" s="105">
        <v>0</v>
      </c>
      <c r="Y529" s="105">
        <v>0</v>
      </c>
      <c r="Z529" s="105">
        <f t="shared" si="120"/>
        <v>0</v>
      </c>
      <c r="AA529" s="104">
        <v>0</v>
      </c>
      <c r="AB529" s="105">
        <v>0</v>
      </c>
      <c r="AC529" s="105">
        <v>0</v>
      </c>
      <c r="AD529" s="105">
        <v>0</v>
      </c>
      <c r="AE529" s="105">
        <v>0</v>
      </c>
      <c r="AF529" s="105">
        <v>0</v>
      </c>
      <c r="AG529" s="106">
        <f t="shared" si="121"/>
        <v>0</v>
      </c>
      <c r="AH529" s="104"/>
      <c r="AI529" s="105"/>
      <c r="AJ529" s="105"/>
      <c r="AK529" s="105"/>
      <c r="AL529" s="105"/>
      <c r="AM529" s="105"/>
      <c r="AN529" s="106">
        <f t="shared" si="122"/>
        <v>0</v>
      </c>
      <c r="AO529" s="107">
        <f t="shared" si="123"/>
        <v>0</v>
      </c>
      <c r="AP529" s="108">
        <f t="shared" si="124"/>
        <v>13</v>
      </c>
      <c r="AQ529" s="97">
        <v>7</v>
      </c>
      <c r="AR529" s="109">
        <f t="shared" si="125"/>
        <v>1</v>
      </c>
    </row>
    <row r="530" spans="1:44" hidden="1" x14ac:dyDescent="0.35">
      <c r="A530" s="31" t="s">
        <v>534</v>
      </c>
      <c r="B530" s="97" t="s">
        <v>2794</v>
      </c>
      <c r="C530" s="97" t="s">
        <v>2533</v>
      </c>
      <c r="D530" s="98">
        <f t="shared" si="113"/>
        <v>37</v>
      </c>
      <c r="E530" s="98">
        <f t="shared" si="114"/>
        <v>0</v>
      </c>
      <c r="F530" s="98">
        <f t="shared" si="115"/>
        <v>37</v>
      </c>
      <c r="G530" s="99">
        <f t="shared" si="112"/>
        <v>37</v>
      </c>
      <c r="H530" s="100">
        <v>37</v>
      </c>
      <c r="I530" s="101">
        <v>0</v>
      </c>
      <c r="J530" s="102">
        <f t="shared" si="116"/>
        <v>0</v>
      </c>
      <c r="K530" s="100">
        <v>0</v>
      </c>
      <c r="L530" s="111">
        <v>0</v>
      </c>
      <c r="M530" s="101">
        <f t="shared" si="117"/>
        <v>0</v>
      </c>
      <c r="N530" s="100">
        <v>0</v>
      </c>
      <c r="O530" s="100">
        <v>0</v>
      </c>
      <c r="P530" s="103">
        <f t="shared" si="118"/>
        <v>0</v>
      </c>
      <c r="Q530" s="104">
        <v>0</v>
      </c>
      <c r="R530" s="104">
        <v>0</v>
      </c>
      <c r="S530" s="104">
        <v>0</v>
      </c>
      <c r="T530" s="104">
        <v>0</v>
      </c>
      <c r="U530" s="104">
        <v>0</v>
      </c>
      <c r="V530" s="104">
        <v>0</v>
      </c>
      <c r="W530" s="106">
        <f t="shared" si="119"/>
        <v>0</v>
      </c>
      <c r="X530" s="105">
        <v>0</v>
      </c>
      <c r="Y530" s="105">
        <v>0</v>
      </c>
      <c r="Z530" s="105">
        <f t="shared" si="120"/>
        <v>0</v>
      </c>
      <c r="AA530" s="104">
        <v>0</v>
      </c>
      <c r="AB530" s="105">
        <v>0</v>
      </c>
      <c r="AC530" s="105">
        <v>0</v>
      </c>
      <c r="AD530" s="105">
        <v>0</v>
      </c>
      <c r="AE530" s="105">
        <v>0</v>
      </c>
      <c r="AF530" s="105">
        <v>0</v>
      </c>
      <c r="AG530" s="106">
        <f t="shared" si="121"/>
        <v>0</v>
      </c>
      <c r="AH530" s="104"/>
      <c r="AI530" s="105"/>
      <c r="AJ530" s="105"/>
      <c r="AK530" s="105"/>
      <c r="AL530" s="105"/>
      <c r="AM530" s="105"/>
      <c r="AN530" s="106">
        <f t="shared" si="122"/>
        <v>0</v>
      </c>
      <c r="AO530" s="107">
        <f t="shared" si="123"/>
        <v>37</v>
      </c>
      <c r="AP530" s="108">
        <f t="shared" si="124"/>
        <v>0</v>
      </c>
      <c r="AQ530" s="97">
        <v>60</v>
      </c>
      <c r="AR530" s="109">
        <f t="shared" si="125"/>
        <v>0.6166666666666667</v>
      </c>
    </row>
    <row r="531" spans="1:44" hidden="1" x14ac:dyDescent="0.35">
      <c r="A531" s="31" t="s">
        <v>535</v>
      </c>
      <c r="B531" s="97" t="s">
        <v>2795</v>
      </c>
      <c r="C531" s="97" t="s">
        <v>2533</v>
      </c>
      <c r="D531" s="98">
        <f t="shared" si="113"/>
        <v>0</v>
      </c>
      <c r="E531" s="98">
        <f t="shared" si="114"/>
        <v>0</v>
      </c>
      <c r="F531" s="98">
        <f t="shared" si="115"/>
        <v>0</v>
      </c>
      <c r="G531" s="99">
        <f t="shared" si="112"/>
        <v>0</v>
      </c>
      <c r="H531" s="100">
        <v>0</v>
      </c>
      <c r="I531" s="101">
        <v>0</v>
      </c>
      <c r="J531" s="102">
        <f t="shared" si="116"/>
        <v>0</v>
      </c>
      <c r="K531" s="100">
        <v>0</v>
      </c>
      <c r="L531" s="111">
        <v>0</v>
      </c>
      <c r="M531" s="101">
        <f t="shared" si="117"/>
        <v>0</v>
      </c>
      <c r="N531" s="100">
        <v>0</v>
      </c>
      <c r="O531" s="100">
        <v>0</v>
      </c>
      <c r="P531" s="103">
        <f t="shared" si="118"/>
        <v>0</v>
      </c>
      <c r="Q531" s="104">
        <v>0</v>
      </c>
      <c r="R531" s="104">
        <v>0</v>
      </c>
      <c r="S531" s="104">
        <v>0</v>
      </c>
      <c r="T531" s="104">
        <v>0</v>
      </c>
      <c r="U531" s="104">
        <v>0</v>
      </c>
      <c r="V531" s="104">
        <v>0</v>
      </c>
      <c r="W531" s="106">
        <f t="shared" si="119"/>
        <v>0</v>
      </c>
      <c r="X531" s="105">
        <v>0</v>
      </c>
      <c r="Y531" s="105">
        <v>0</v>
      </c>
      <c r="Z531" s="105">
        <f t="shared" si="120"/>
        <v>0</v>
      </c>
      <c r="AA531" s="104">
        <v>0</v>
      </c>
      <c r="AB531" s="105">
        <v>0</v>
      </c>
      <c r="AC531" s="105">
        <v>0</v>
      </c>
      <c r="AD531" s="105">
        <v>0</v>
      </c>
      <c r="AE531" s="105">
        <v>0</v>
      </c>
      <c r="AF531" s="105">
        <v>0</v>
      </c>
      <c r="AG531" s="106">
        <f t="shared" si="121"/>
        <v>0</v>
      </c>
      <c r="AH531" s="104"/>
      <c r="AI531" s="105"/>
      <c r="AJ531" s="105"/>
      <c r="AK531" s="105"/>
      <c r="AL531" s="105"/>
      <c r="AM531" s="105"/>
      <c r="AN531" s="106">
        <f t="shared" si="122"/>
        <v>0</v>
      </c>
      <c r="AO531" s="107">
        <f t="shared" si="123"/>
        <v>0</v>
      </c>
      <c r="AP531" s="108">
        <f t="shared" si="124"/>
        <v>0</v>
      </c>
      <c r="AQ531" s="97">
        <v>41</v>
      </c>
      <c r="AR531" s="109">
        <f t="shared" si="125"/>
        <v>0</v>
      </c>
    </row>
    <row r="532" spans="1:44" hidden="1" x14ac:dyDescent="0.35">
      <c r="A532" s="31" t="s">
        <v>536</v>
      </c>
      <c r="B532" s="97" t="s">
        <v>2796</v>
      </c>
      <c r="C532" s="97" t="s">
        <v>2533</v>
      </c>
      <c r="D532" s="98">
        <f t="shared" si="113"/>
        <v>10</v>
      </c>
      <c r="E532" s="98">
        <f t="shared" si="114"/>
        <v>10</v>
      </c>
      <c r="F532" s="98">
        <f t="shared" si="115"/>
        <v>0</v>
      </c>
      <c r="G532" s="99">
        <f t="shared" si="112"/>
        <v>10</v>
      </c>
      <c r="H532" s="100">
        <v>0</v>
      </c>
      <c r="I532" s="101">
        <v>10</v>
      </c>
      <c r="J532" s="102">
        <f t="shared" si="116"/>
        <v>0</v>
      </c>
      <c r="K532" s="100">
        <v>0</v>
      </c>
      <c r="L532" s="111">
        <v>0</v>
      </c>
      <c r="M532" s="101">
        <f t="shared" si="117"/>
        <v>0</v>
      </c>
      <c r="N532" s="100">
        <v>0</v>
      </c>
      <c r="O532" s="100">
        <v>0</v>
      </c>
      <c r="P532" s="103">
        <f t="shared" si="118"/>
        <v>0</v>
      </c>
      <c r="Q532" s="104">
        <v>0</v>
      </c>
      <c r="R532" s="104">
        <v>0</v>
      </c>
      <c r="S532" s="104">
        <v>0</v>
      </c>
      <c r="T532" s="104">
        <v>0</v>
      </c>
      <c r="U532" s="104">
        <v>0</v>
      </c>
      <c r="V532" s="104">
        <v>0</v>
      </c>
      <c r="W532" s="106">
        <f t="shared" si="119"/>
        <v>0</v>
      </c>
      <c r="X532" s="105">
        <v>0</v>
      </c>
      <c r="Y532" s="105">
        <v>0</v>
      </c>
      <c r="Z532" s="105">
        <f t="shared" si="120"/>
        <v>0</v>
      </c>
      <c r="AA532" s="104">
        <v>0</v>
      </c>
      <c r="AB532" s="105">
        <v>0</v>
      </c>
      <c r="AC532" s="105">
        <v>0</v>
      </c>
      <c r="AD532" s="105">
        <v>0</v>
      </c>
      <c r="AE532" s="105">
        <v>0</v>
      </c>
      <c r="AF532" s="105">
        <v>0</v>
      </c>
      <c r="AG532" s="106">
        <f t="shared" si="121"/>
        <v>0</v>
      </c>
      <c r="AH532" s="104"/>
      <c r="AI532" s="105"/>
      <c r="AJ532" s="105"/>
      <c r="AK532" s="105"/>
      <c r="AL532" s="105"/>
      <c r="AM532" s="105"/>
      <c r="AN532" s="106">
        <f t="shared" si="122"/>
        <v>0</v>
      </c>
      <c r="AO532" s="107">
        <f t="shared" si="123"/>
        <v>0</v>
      </c>
      <c r="AP532" s="108">
        <f t="shared" si="124"/>
        <v>10</v>
      </c>
      <c r="AQ532" s="97">
        <v>29</v>
      </c>
      <c r="AR532" s="109">
        <f t="shared" si="125"/>
        <v>0.34482758620689657</v>
      </c>
    </row>
    <row r="533" spans="1:44" hidden="1" x14ac:dyDescent="0.35">
      <c r="A533" s="31" t="s">
        <v>537</v>
      </c>
      <c r="B533" s="97" t="s">
        <v>2797</v>
      </c>
      <c r="C533" s="97" t="s">
        <v>2533</v>
      </c>
      <c r="D533" s="98">
        <f t="shared" si="113"/>
        <v>0</v>
      </c>
      <c r="E533" s="98">
        <f t="shared" si="114"/>
        <v>0</v>
      </c>
      <c r="F533" s="98">
        <f t="shared" si="115"/>
        <v>0</v>
      </c>
      <c r="G533" s="99">
        <f t="shared" si="112"/>
        <v>0</v>
      </c>
      <c r="H533" s="100">
        <v>0</v>
      </c>
      <c r="I533" s="101">
        <v>0</v>
      </c>
      <c r="J533" s="102">
        <f t="shared" si="116"/>
        <v>0</v>
      </c>
      <c r="K533" s="100">
        <v>0</v>
      </c>
      <c r="L533" s="111">
        <v>0</v>
      </c>
      <c r="M533" s="101">
        <f t="shared" si="117"/>
        <v>0</v>
      </c>
      <c r="N533" s="100">
        <v>0</v>
      </c>
      <c r="O533" s="100">
        <v>0</v>
      </c>
      <c r="P533" s="103">
        <f t="shared" si="118"/>
        <v>0</v>
      </c>
      <c r="Q533" s="104">
        <v>0</v>
      </c>
      <c r="R533" s="104">
        <v>0</v>
      </c>
      <c r="S533" s="104">
        <v>0</v>
      </c>
      <c r="T533" s="104">
        <v>0</v>
      </c>
      <c r="U533" s="104">
        <v>0</v>
      </c>
      <c r="V533" s="104">
        <v>0</v>
      </c>
      <c r="W533" s="106">
        <f t="shared" si="119"/>
        <v>0</v>
      </c>
      <c r="X533" s="105">
        <v>0</v>
      </c>
      <c r="Y533" s="105">
        <v>0</v>
      </c>
      <c r="Z533" s="105">
        <f t="shared" si="120"/>
        <v>0</v>
      </c>
      <c r="AA533" s="104">
        <v>0</v>
      </c>
      <c r="AB533" s="105">
        <v>0</v>
      </c>
      <c r="AC533" s="105">
        <v>0</v>
      </c>
      <c r="AD533" s="105">
        <v>0</v>
      </c>
      <c r="AE533" s="105">
        <v>0</v>
      </c>
      <c r="AF533" s="105">
        <v>0</v>
      </c>
      <c r="AG533" s="106">
        <f t="shared" si="121"/>
        <v>0</v>
      </c>
      <c r="AH533" s="104"/>
      <c r="AI533" s="105"/>
      <c r="AJ533" s="105"/>
      <c r="AK533" s="105"/>
      <c r="AL533" s="105"/>
      <c r="AM533" s="105"/>
      <c r="AN533" s="106">
        <f t="shared" si="122"/>
        <v>0</v>
      </c>
      <c r="AO533" s="107">
        <f t="shared" si="123"/>
        <v>0</v>
      </c>
      <c r="AP533" s="108">
        <f t="shared" si="124"/>
        <v>0</v>
      </c>
      <c r="AQ533" s="97">
        <v>99</v>
      </c>
      <c r="AR533" s="109">
        <f t="shared" si="125"/>
        <v>0</v>
      </c>
    </row>
    <row r="534" spans="1:44" hidden="1" x14ac:dyDescent="0.35">
      <c r="A534" s="31" t="s">
        <v>538</v>
      </c>
      <c r="B534" s="97" t="s">
        <v>2798</v>
      </c>
      <c r="C534" s="97" t="s">
        <v>2533</v>
      </c>
      <c r="D534" s="98">
        <f t="shared" si="113"/>
        <v>0</v>
      </c>
      <c r="E534" s="98">
        <f t="shared" si="114"/>
        <v>0</v>
      </c>
      <c r="F534" s="98">
        <f t="shared" si="115"/>
        <v>0</v>
      </c>
      <c r="G534" s="99">
        <f t="shared" si="112"/>
        <v>0</v>
      </c>
      <c r="H534" s="100">
        <v>0</v>
      </c>
      <c r="I534" s="101">
        <v>0</v>
      </c>
      <c r="J534" s="102">
        <f t="shared" si="116"/>
        <v>0</v>
      </c>
      <c r="K534" s="100">
        <v>0</v>
      </c>
      <c r="L534" s="111">
        <v>0</v>
      </c>
      <c r="M534" s="101">
        <f t="shared" si="117"/>
        <v>0</v>
      </c>
      <c r="N534" s="100">
        <v>0</v>
      </c>
      <c r="O534" s="100">
        <v>0</v>
      </c>
      <c r="P534" s="103">
        <f t="shared" si="118"/>
        <v>0</v>
      </c>
      <c r="Q534" s="104">
        <v>0</v>
      </c>
      <c r="R534" s="104">
        <v>0</v>
      </c>
      <c r="S534" s="104">
        <v>0</v>
      </c>
      <c r="T534" s="104">
        <v>0</v>
      </c>
      <c r="U534" s="104">
        <v>0</v>
      </c>
      <c r="V534" s="104">
        <v>0</v>
      </c>
      <c r="W534" s="106">
        <f t="shared" si="119"/>
        <v>0</v>
      </c>
      <c r="X534" s="105">
        <v>0</v>
      </c>
      <c r="Y534" s="105">
        <v>0</v>
      </c>
      <c r="Z534" s="105">
        <f t="shared" si="120"/>
        <v>0</v>
      </c>
      <c r="AA534" s="104">
        <v>0</v>
      </c>
      <c r="AB534" s="105">
        <v>0</v>
      </c>
      <c r="AC534" s="105">
        <v>0</v>
      </c>
      <c r="AD534" s="105">
        <v>0</v>
      </c>
      <c r="AE534" s="105">
        <v>0</v>
      </c>
      <c r="AF534" s="105">
        <v>0</v>
      </c>
      <c r="AG534" s="106">
        <f t="shared" si="121"/>
        <v>0</v>
      </c>
      <c r="AH534" s="104"/>
      <c r="AI534" s="105"/>
      <c r="AJ534" s="105"/>
      <c r="AK534" s="105"/>
      <c r="AL534" s="105"/>
      <c r="AM534" s="105"/>
      <c r="AN534" s="106">
        <f t="shared" si="122"/>
        <v>0</v>
      </c>
      <c r="AO534" s="107">
        <f t="shared" si="123"/>
        <v>0</v>
      </c>
      <c r="AP534" s="108">
        <f t="shared" si="124"/>
        <v>0</v>
      </c>
      <c r="AQ534" s="97">
        <v>81</v>
      </c>
      <c r="AR534" s="109">
        <f t="shared" si="125"/>
        <v>0</v>
      </c>
    </row>
    <row r="535" spans="1:44" hidden="1" x14ac:dyDescent="0.35">
      <c r="A535" s="31" t="s">
        <v>539</v>
      </c>
      <c r="B535" s="97" t="s">
        <v>2799</v>
      </c>
      <c r="C535" s="97" t="s">
        <v>2533</v>
      </c>
      <c r="D535" s="98">
        <f t="shared" si="113"/>
        <v>119</v>
      </c>
      <c r="E535" s="98">
        <f t="shared" si="114"/>
        <v>0</v>
      </c>
      <c r="F535" s="98">
        <f t="shared" si="115"/>
        <v>119</v>
      </c>
      <c r="G535" s="99">
        <f t="shared" si="112"/>
        <v>119</v>
      </c>
      <c r="H535" s="100">
        <v>119</v>
      </c>
      <c r="I535" s="101">
        <v>0</v>
      </c>
      <c r="J535" s="102">
        <f t="shared" si="116"/>
        <v>0</v>
      </c>
      <c r="K535" s="100">
        <v>0</v>
      </c>
      <c r="L535" s="111">
        <v>0</v>
      </c>
      <c r="M535" s="101">
        <f t="shared" si="117"/>
        <v>0</v>
      </c>
      <c r="N535" s="100">
        <v>0</v>
      </c>
      <c r="O535" s="100">
        <v>0</v>
      </c>
      <c r="P535" s="103">
        <f t="shared" si="118"/>
        <v>0</v>
      </c>
      <c r="Q535" s="104">
        <v>0</v>
      </c>
      <c r="R535" s="104">
        <v>0</v>
      </c>
      <c r="S535" s="104">
        <v>0</v>
      </c>
      <c r="T535" s="104">
        <v>0</v>
      </c>
      <c r="U535" s="104">
        <v>0</v>
      </c>
      <c r="V535" s="104">
        <v>0</v>
      </c>
      <c r="W535" s="106">
        <f t="shared" si="119"/>
        <v>0</v>
      </c>
      <c r="X535" s="105">
        <v>0</v>
      </c>
      <c r="Y535" s="105">
        <v>0</v>
      </c>
      <c r="Z535" s="105">
        <f t="shared" si="120"/>
        <v>0</v>
      </c>
      <c r="AA535" s="104">
        <v>0</v>
      </c>
      <c r="AB535" s="105">
        <v>0</v>
      </c>
      <c r="AC535" s="105">
        <v>0</v>
      </c>
      <c r="AD535" s="105">
        <v>0</v>
      </c>
      <c r="AE535" s="105">
        <v>0</v>
      </c>
      <c r="AF535" s="105">
        <v>0</v>
      </c>
      <c r="AG535" s="106">
        <f t="shared" si="121"/>
        <v>0</v>
      </c>
      <c r="AH535" s="104"/>
      <c r="AI535" s="105"/>
      <c r="AJ535" s="105"/>
      <c r="AK535" s="105"/>
      <c r="AL535" s="105"/>
      <c r="AM535" s="105"/>
      <c r="AN535" s="106">
        <f t="shared" si="122"/>
        <v>0</v>
      </c>
      <c r="AO535" s="107">
        <f t="shared" si="123"/>
        <v>119</v>
      </c>
      <c r="AP535" s="108">
        <f t="shared" si="124"/>
        <v>0</v>
      </c>
      <c r="AQ535" s="97">
        <v>290</v>
      </c>
      <c r="AR535" s="109">
        <f t="shared" si="125"/>
        <v>0.41034482758620688</v>
      </c>
    </row>
    <row r="536" spans="1:44" hidden="1" x14ac:dyDescent="0.35">
      <c r="A536" s="31" t="s">
        <v>540</v>
      </c>
      <c r="B536" s="97" t="s">
        <v>2800</v>
      </c>
      <c r="C536" s="97" t="s">
        <v>2533</v>
      </c>
      <c r="D536" s="98">
        <f t="shared" si="113"/>
        <v>23</v>
      </c>
      <c r="E536" s="98">
        <f t="shared" si="114"/>
        <v>0</v>
      </c>
      <c r="F536" s="98">
        <f t="shared" si="115"/>
        <v>23</v>
      </c>
      <c r="G536" s="99">
        <f t="shared" si="112"/>
        <v>23</v>
      </c>
      <c r="H536" s="100">
        <v>23</v>
      </c>
      <c r="I536" s="101">
        <v>0</v>
      </c>
      <c r="J536" s="102">
        <f t="shared" si="116"/>
        <v>0</v>
      </c>
      <c r="K536" s="100">
        <v>0</v>
      </c>
      <c r="L536" s="111">
        <v>0</v>
      </c>
      <c r="M536" s="101">
        <f t="shared" si="117"/>
        <v>0</v>
      </c>
      <c r="N536" s="100">
        <v>0</v>
      </c>
      <c r="O536" s="100">
        <v>0</v>
      </c>
      <c r="P536" s="103">
        <f t="shared" si="118"/>
        <v>0</v>
      </c>
      <c r="Q536" s="104">
        <v>0</v>
      </c>
      <c r="R536" s="104">
        <v>0</v>
      </c>
      <c r="S536" s="104">
        <v>0</v>
      </c>
      <c r="T536" s="104">
        <v>0</v>
      </c>
      <c r="U536" s="104">
        <v>0</v>
      </c>
      <c r="V536" s="104">
        <v>0</v>
      </c>
      <c r="W536" s="106">
        <f t="shared" si="119"/>
        <v>0</v>
      </c>
      <c r="X536" s="105">
        <v>0</v>
      </c>
      <c r="Y536" s="105">
        <v>0</v>
      </c>
      <c r="Z536" s="105">
        <f t="shared" si="120"/>
        <v>0</v>
      </c>
      <c r="AA536" s="104">
        <v>0</v>
      </c>
      <c r="AB536" s="105">
        <v>0</v>
      </c>
      <c r="AC536" s="105">
        <v>0</v>
      </c>
      <c r="AD536" s="105">
        <v>0</v>
      </c>
      <c r="AE536" s="105">
        <v>0</v>
      </c>
      <c r="AF536" s="105">
        <v>0</v>
      </c>
      <c r="AG536" s="106">
        <f t="shared" si="121"/>
        <v>0</v>
      </c>
      <c r="AH536" s="104"/>
      <c r="AI536" s="105"/>
      <c r="AJ536" s="105"/>
      <c r="AK536" s="105"/>
      <c r="AL536" s="105"/>
      <c r="AM536" s="105"/>
      <c r="AN536" s="106">
        <f t="shared" si="122"/>
        <v>0</v>
      </c>
      <c r="AO536" s="107">
        <f t="shared" si="123"/>
        <v>23</v>
      </c>
      <c r="AP536" s="108">
        <f t="shared" si="124"/>
        <v>0</v>
      </c>
      <c r="AQ536" s="97">
        <v>300</v>
      </c>
      <c r="AR536" s="109">
        <f t="shared" si="125"/>
        <v>7.6666666666666661E-2</v>
      </c>
    </row>
    <row r="537" spans="1:44" hidden="1" x14ac:dyDescent="0.35">
      <c r="A537" s="31" t="s">
        <v>541</v>
      </c>
      <c r="B537" s="97" t="s">
        <v>2801</v>
      </c>
      <c r="C537" s="97" t="s">
        <v>2533</v>
      </c>
      <c r="D537" s="98">
        <f t="shared" si="113"/>
        <v>180</v>
      </c>
      <c r="E537" s="98">
        <f t="shared" si="114"/>
        <v>0</v>
      </c>
      <c r="F537" s="98">
        <f t="shared" si="115"/>
        <v>180</v>
      </c>
      <c r="G537" s="99">
        <f t="shared" si="112"/>
        <v>180</v>
      </c>
      <c r="H537" s="100">
        <v>180</v>
      </c>
      <c r="I537" s="101">
        <v>0</v>
      </c>
      <c r="J537" s="102">
        <f t="shared" si="116"/>
        <v>0</v>
      </c>
      <c r="K537" s="100">
        <v>0</v>
      </c>
      <c r="L537" s="111">
        <v>0</v>
      </c>
      <c r="M537" s="101">
        <f t="shared" si="117"/>
        <v>0</v>
      </c>
      <c r="N537" s="100">
        <v>0</v>
      </c>
      <c r="O537" s="100">
        <v>0</v>
      </c>
      <c r="P537" s="103">
        <f t="shared" si="118"/>
        <v>0</v>
      </c>
      <c r="Q537" s="104">
        <v>0</v>
      </c>
      <c r="R537" s="104">
        <v>0</v>
      </c>
      <c r="S537" s="104">
        <v>0</v>
      </c>
      <c r="T537" s="104">
        <v>0</v>
      </c>
      <c r="U537" s="104">
        <v>0</v>
      </c>
      <c r="V537" s="104">
        <v>0</v>
      </c>
      <c r="W537" s="106">
        <f t="shared" si="119"/>
        <v>0</v>
      </c>
      <c r="X537" s="105">
        <v>0</v>
      </c>
      <c r="Y537" s="105">
        <v>0</v>
      </c>
      <c r="Z537" s="105">
        <f t="shared" si="120"/>
        <v>0</v>
      </c>
      <c r="AA537" s="104">
        <v>0</v>
      </c>
      <c r="AB537" s="105">
        <v>0</v>
      </c>
      <c r="AC537" s="105">
        <v>0</v>
      </c>
      <c r="AD537" s="105">
        <v>0</v>
      </c>
      <c r="AE537" s="105">
        <v>0</v>
      </c>
      <c r="AF537" s="105">
        <v>0</v>
      </c>
      <c r="AG537" s="106">
        <f t="shared" si="121"/>
        <v>0</v>
      </c>
      <c r="AH537" s="104"/>
      <c r="AI537" s="105"/>
      <c r="AJ537" s="105"/>
      <c r="AK537" s="105"/>
      <c r="AL537" s="105"/>
      <c r="AM537" s="105"/>
      <c r="AN537" s="106">
        <f t="shared" si="122"/>
        <v>0</v>
      </c>
      <c r="AO537" s="107">
        <f t="shared" si="123"/>
        <v>180</v>
      </c>
      <c r="AP537" s="108">
        <f t="shared" si="124"/>
        <v>0</v>
      </c>
      <c r="AQ537" s="97">
        <v>375</v>
      </c>
      <c r="AR537" s="109">
        <f t="shared" si="125"/>
        <v>0.48</v>
      </c>
    </row>
    <row r="538" spans="1:44" hidden="1" x14ac:dyDescent="0.35">
      <c r="A538" s="31" t="s">
        <v>542</v>
      </c>
      <c r="B538" s="97" t="s">
        <v>2802</v>
      </c>
      <c r="C538" s="97" t="s">
        <v>2533</v>
      </c>
      <c r="D538" s="98">
        <f t="shared" si="113"/>
        <v>64</v>
      </c>
      <c r="E538" s="98">
        <f t="shared" si="114"/>
        <v>0</v>
      </c>
      <c r="F538" s="98">
        <f t="shared" si="115"/>
        <v>64</v>
      </c>
      <c r="G538" s="99">
        <f t="shared" si="112"/>
        <v>64</v>
      </c>
      <c r="H538" s="100">
        <v>64</v>
      </c>
      <c r="I538" s="101">
        <v>0</v>
      </c>
      <c r="J538" s="102">
        <f t="shared" si="116"/>
        <v>0</v>
      </c>
      <c r="K538" s="100">
        <v>0</v>
      </c>
      <c r="L538" s="111">
        <v>0</v>
      </c>
      <c r="M538" s="101">
        <f t="shared" si="117"/>
        <v>0</v>
      </c>
      <c r="N538" s="100">
        <v>0</v>
      </c>
      <c r="O538" s="100">
        <v>0</v>
      </c>
      <c r="P538" s="103">
        <f t="shared" si="118"/>
        <v>0</v>
      </c>
      <c r="Q538" s="104">
        <v>0</v>
      </c>
      <c r="R538" s="104">
        <v>0</v>
      </c>
      <c r="S538" s="104">
        <v>0</v>
      </c>
      <c r="T538" s="104">
        <v>0</v>
      </c>
      <c r="U538" s="104">
        <v>0</v>
      </c>
      <c r="V538" s="104">
        <v>0</v>
      </c>
      <c r="W538" s="106">
        <f t="shared" si="119"/>
        <v>0</v>
      </c>
      <c r="X538" s="105">
        <v>0</v>
      </c>
      <c r="Y538" s="105">
        <v>0</v>
      </c>
      <c r="Z538" s="105">
        <f t="shared" si="120"/>
        <v>0</v>
      </c>
      <c r="AA538" s="104">
        <v>0</v>
      </c>
      <c r="AB538" s="105">
        <v>0</v>
      </c>
      <c r="AC538" s="105">
        <v>0</v>
      </c>
      <c r="AD538" s="105">
        <v>0</v>
      </c>
      <c r="AE538" s="105">
        <v>0</v>
      </c>
      <c r="AF538" s="105">
        <v>0</v>
      </c>
      <c r="AG538" s="106">
        <f t="shared" si="121"/>
        <v>0</v>
      </c>
      <c r="AH538" s="104"/>
      <c r="AI538" s="105"/>
      <c r="AJ538" s="105"/>
      <c r="AK538" s="105"/>
      <c r="AL538" s="105"/>
      <c r="AM538" s="105"/>
      <c r="AN538" s="106">
        <f t="shared" si="122"/>
        <v>0</v>
      </c>
      <c r="AO538" s="107">
        <f t="shared" si="123"/>
        <v>64</v>
      </c>
      <c r="AP538" s="108">
        <f t="shared" si="124"/>
        <v>0</v>
      </c>
      <c r="AQ538" s="97">
        <v>168</v>
      </c>
      <c r="AR538" s="109">
        <f t="shared" si="125"/>
        <v>0.38095238095238093</v>
      </c>
    </row>
    <row r="539" spans="1:44" hidden="1" x14ac:dyDescent="0.35">
      <c r="A539" s="31" t="s">
        <v>543</v>
      </c>
      <c r="B539" s="97" t="s">
        <v>2803</v>
      </c>
      <c r="C539" s="97" t="s">
        <v>2533</v>
      </c>
      <c r="D539" s="98">
        <f t="shared" si="113"/>
        <v>140</v>
      </c>
      <c r="E539" s="98">
        <f t="shared" si="114"/>
        <v>0</v>
      </c>
      <c r="F539" s="98">
        <f t="shared" si="115"/>
        <v>140</v>
      </c>
      <c r="G539" s="99">
        <f t="shared" si="112"/>
        <v>140</v>
      </c>
      <c r="H539" s="100">
        <v>140</v>
      </c>
      <c r="I539" s="101">
        <v>0</v>
      </c>
      <c r="J539" s="102">
        <f t="shared" si="116"/>
        <v>0</v>
      </c>
      <c r="K539" s="100">
        <v>0</v>
      </c>
      <c r="L539" s="111">
        <v>0</v>
      </c>
      <c r="M539" s="101">
        <f t="shared" si="117"/>
        <v>0</v>
      </c>
      <c r="N539" s="100">
        <v>0</v>
      </c>
      <c r="O539" s="100">
        <v>0</v>
      </c>
      <c r="P539" s="103">
        <f t="shared" si="118"/>
        <v>0</v>
      </c>
      <c r="Q539" s="104">
        <v>0</v>
      </c>
      <c r="R539" s="104">
        <v>0</v>
      </c>
      <c r="S539" s="104">
        <v>0</v>
      </c>
      <c r="T539" s="104">
        <v>0</v>
      </c>
      <c r="U539" s="104">
        <v>0</v>
      </c>
      <c r="V539" s="104">
        <v>0</v>
      </c>
      <c r="W539" s="106">
        <f t="shared" si="119"/>
        <v>0</v>
      </c>
      <c r="X539" s="105">
        <v>0</v>
      </c>
      <c r="Y539" s="105">
        <v>0</v>
      </c>
      <c r="Z539" s="105">
        <f t="shared" si="120"/>
        <v>0</v>
      </c>
      <c r="AA539" s="104">
        <v>0</v>
      </c>
      <c r="AB539" s="105">
        <v>0</v>
      </c>
      <c r="AC539" s="105">
        <v>0</v>
      </c>
      <c r="AD539" s="105">
        <v>0</v>
      </c>
      <c r="AE539" s="105">
        <v>0</v>
      </c>
      <c r="AF539" s="105">
        <v>0</v>
      </c>
      <c r="AG539" s="106">
        <f t="shared" si="121"/>
        <v>0</v>
      </c>
      <c r="AH539" s="104"/>
      <c r="AI539" s="105"/>
      <c r="AJ539" s="105"/>
      <c r="AK539" s="105"/>
      <c r="AL539" s="105"/>
      <c r="AM539" s="105"/>
      <c r="AN539" s="106">
        <f t="shared" si="122"/>
        <v>0</v>
      </c>
      <c r="AO539" s="107">
        <f t="shared" si="123"/>
        <v>140</v>
      </c>
      <c r="AP539" s="108">
        <f t="shared" si="124"/>
        <v>0</v>
      </c>
      <c r="AQ539" s="97">
        <v>323</v>
      </c>
      <c r="AR539" s="109">
        <f t="shared" si="125"/>
        <v>0.43343653250773995</v>
      </c>
    </row>
    <row r="540" spans="1:44" hidden="1" x14ac:dyDescent="0.35">
      <c r="A540" s="31" t="s">
        <v>544</v>
      </c>
      <c r="B540" s="97" t="s">
        <v>2804</v>
      </c>
      <c r="C540" s="97" t="s">
        <v>2533</v>
      </c>
      <c r="D540" s="98">
        <f t="shared" si="113"/>
        <v>61</v>
      </c>
      <c r="E540" s="98">
        <f t="shared" si="114"/>
        <v>0</v>
      </c>
      <c r="F540" s="98">
        <f t="shared" si="115"/>
        <v>61</v>
      </c>
      <c r="G540" s="99">
        <f t="shared" si="112"/>
        <v>61</v>
      </c>
      <c r="H540" s="100">
        <v>61</v>
      </c>
      <c r="I540" s="101">
        <v>0</v>
      </c>
      <c r="J540" s="102">
        <f t="shared" si="116"/>
        <v>0</v>
      </c>
      <c r="K540" s="100">
        <v>0</v>
      </c>
      <c r="L540" s="111">
        <v>0</v>
      </c>
      <c r="M540" s="101">
        <f t="shared" si="117"/>
        <v>0</v>
      </c>
      <c r="N540" s="100">
        <v>0</v>
      </c>
      <c r="O540" s="100">
        <v>0</v>
      </c>
      <c r="P540" s="103">
        <f t="shared" si="118"/>
        <v>0</v>
      </c>
      <c r="Q540" s="104">
        <v>0</v>
      </c>
      <c r="R540" s="104">
        <v>0</v>
      </c>
      <c r="S540" s="104">
        <v>0</v>
      </c>
      <c r="T540" s="104">
        <v>0</v>
      </c>
      <c r="U540" s="104">
        <v>0</v>
      </c>
      <c r="V540" s="104">
        <v>0</v>
      </c>
      <c r="W540" s="106">
        <f t="shared" si="119"/>
        <v>0</v>
      </c>
      <c r="X540" s="105">
        <v>0</v>
      </c>
      <c r="Y540" s="105">
        <v>0</v>
      </c>
      <c r="Z540" s="105">
        <f t="shared" si="120"/>
        <v>0</v>
      </c>
      <c r="AA540" s="104">
        <v>0</v>
      </c>
      <c r="AB540" s="105">
        <v>0</v>
      </c>
      <c r="AC540" s="105">
        <v>0</v>
      </c>
      <c r="AD540" s="105">
        <v>0</v>
      </c>
      <c r="AE540" s="105">
        <v>0</v>
      </c>
      <c r="AF540" s="105">
        <v>0</v>
      </c>
      <c r="AG540" s="106">
        <f t="shared" si="121"/>
        <v>0</v>
      </c>
      <c r="AH540" s="104"/>
      <c r="AI540" s="105"/>
      <c r="AJ540" s="105"/>
      <c r="AK540" s="105"/>
      <c r="AL540" s="105"/>
      <c r="AM540" s="105"/>
      <c r="AN540" s="106">
        <f t="shared" si="122"/>
        <v>0</v>
      </c>
      <c r="AO540" s="107">
        <f t="shared" si="123"/>
        <v>61</v>
      </c>
      <c r="AP540" s="108">
        <f t="shared" si="124"/>
        <v>0</v>
      </c>
      <c r="AQ540" s="97">
        <v>339</v>
      </c>
      <c r="AR540" s="109">
        <f t="shared" si="125"/>
        <v>0.17994100294985252</v>
      </c>
    </row>
    <row r="541" spans="1:44" hidden="1" x14ac:dyDescent="0.35">
      <c r="A541" s="31" t="s">
        <v>545</v>
      </c>
      <c r="B541" s="97" t="s">
        <v>2805</v>
      </c>
      <c r="C541" s="97" t="s">
        <v>2533</v>
      </c>
      <c r="D541" s="98">
        <f t="shared" si="113"/>
        <v>284</v>
      </c>
      <c r="E541" s="98">
        <f t="shared" si="114"/>
        <v>276</v>
      </c>
      <c r="F541" s="98">
        <f t="shared" si="115"/>
        <v>8</v>
      </c>
      <c r="G541" s="99">
        <f t="shared" si="112"/>
        <v>165</v>
      </c>
      <c r="H541" s="100">
        <v>8</v>
      </c>
      <c r="I541" s="101">
        <v>157</v>
      </c>
      <c r="J541" s="102">
        <f t="shared" si="116"/>
        <v>157</v>
      </c>
      <c r="K541" s="100">
        <v>119</v>
      </c>
      <c r="L541" s="111">
        <v>157</v>
      </c>
      <c r="M541" s="101">
        <f t="shared" si="117"/>
        <v>276</v>
      </c>
      <c r="N541" s="100">
        <v>0</v>
      </c>
      <c r="O541" s="100">
        <v>0</v>
      </c>
      <c r="P541" s="103">
        <f t="shared" si="118"/>
        <v>0</v>
      </c>
      <c r="Q541" s="104">
        <v>0</v>
      </c>
      <c r="R541" s="104">
        <v>0</v>
      </c>
      <c r="S541" s="104">
        <v>0</v>
      </c>
      <c r="T541" s="104">
        <v>0</v>
      </c>
      <c r="U541" s="104">
        <v>0</v>
      </c>
      <c r="V541" s="104">
        <v>0</v>
      </c>
      <c r="W541" s="106">
        <f t="shared" si="119"/>
        <v>0</v>
      </c>
      <c r="X541" s="105">
        <v>0</v>
      </c>
      <c r="Y541" s="105">
        <v>0</v>
      </c>
      <c r="Z541" s="105">
        <f t="shared" si="120"/>
        <v>0</v>
      </c>
      <c r="AA541" s="104">
        <v>0</v>
      </c>
      <c r="AB541" s="105">
        <v>0</v>
      </c>
      <c r="AC541" s="105">
        <v>0</v>
      </c>
      <c r="AD541" s="105">
        <v>0</v>
      </c>
      <c r="AE541" s="105">
        <v>0</v>
      </c>
      <c r="AF541" s="105">
        <v>0</v>
      </c>
      <c r="AG541" s="106">
        <f t="shared" si="121"/>
        <v>0</v>
      </c>
      <c r="AH541" s="104"/>
      <c r="AI541" s="105"/>
      <c r="AJ541" s="105"/>
      <c r="AK541" s="105"/>
      <c r="AL541" s="105"/>
      <c r="AM541" s="105"/>
      <c r="AN541" s="106">
        <f t="shared" si="122"/>
        <v>0</v>
      </c>
      <c r="AO541" s="107">
        <f t="shared" si="123"/>
        <v>8</v>
      </c>
      <c r="AP541" s="108">
        <f t="shared" si="124"/>
        <v>276</v>
      </c>
      <c r="AQ541" s="97">
        <v>380</v>
      </c>
      <c r="AR541" s="109">
        <f t="shared" si="125"/>
        <v>0.74736842105263157</v>
      </c>
    </row>
    <row r="542" spans="1:44" hidden="1" x14ac:dyDescent="0.35">
      <c r="A542" s="31" t="s">
        <v>546</v>
      </c>
      <c r="B542" s="97" t="s">
        <v>2806</v>
      </c>
      <c r="C542" s="97" t="s">
        <v>2533</v>
      </c>
      <c r="D542" s="98">
        <f t="shared" si="113"/>
        <v>0</v>
      </c>
      <c r="E542" s="98">
        <f t="shared" si="114"/>
        <v>0</v>
      </c>
      <c r="F542" s="98">
        <f t="shared" si="115"/>
        <v>0</v>
      </c>
      <c r="G542" s="99">
        <f t="shared" si="112"/>
        <v>0</v>
      </c>
      <c r="H542" s="100">
        <v>0</v>
      </c>
      <c r="I542" s="101">
        <v>0</v>
      </c>
      <c r="J542" s="102">
        <f t="shared" si="116"/>
        <v>0</v>
      </c>
      <c r="K542" s="100">
        <v>0</v>
      </c>
      <c r="L542" s="111">
        <v>0</v>
      </c>
      <c r="M542" s="101">
        <f t="shared" si="117"/>
        <v>0</v>
      </c>
      <c r="N542" s="100">
        <v>0</v>
      </c>
      <c r="O542" s="100">
        <v>0</v>
      </c>
      <c r="P542" s="103">
        <f t="shared" si="118"/>
        <v>0</v>
      </c>
      <c r="Q542" s="104">
        <v>0</v>
      </c>
      <c r="R542" s="104">
        <v>0</v>
      </c>
      <c r="S542" s="104">
        <v>0</v>
      </c>
      <c r="T542" s="104">
        <v>0</v>
      </c>
      <c r="U542" s="104">
        <v>0</v>
      </c>
      <c r="V542" s="104">
        <v>0</v>
      </c>
      <c r="W542" s="106">
        <f t="shared" si="119"/>
        <v>0</v>
      </c>
      <c r="X542" s="105">
        <v>0</v>
      </c>
      <c r="Y542" s="105">
        <v>0</v>
      </c>
      <c r="Z542" s="105">
        <f t="shared" si="120"/>
        <v>0</v>
      </c>
      <c r="AA542" s="104">
        <v>0</v>
      </c>
      <c r="AB542" s="105">
        <v>0</v>
      </c>
      <c r="AC542" s="105">
        <v>0</v>
      </c>
      <c r="AD542" s="105">
        <v>0</v>
      </c>
      <c r="AE542" s="105">
        <v>0</v>
      </c>
      <c r="AF542" s="105">
        <v>0</v>
      </c>
      <c r="AG542" s="106">
        <f t="shared" si="121"/>
        <v>0</v>
      </c>
      <c r="AH542" s="104"/>
      <c r="AI542" s="105"/>
      <c r="AJ542" s="105"/>
      <c r="AK542" s="105"/>
      <c r="AL542" s="105"/>
      <c r="AM542" s="105"/>
      <c r="AN542" s="106">
        <f t="shared" si="122"/>
        <v>0</v>
      </c>
      <c r="AO542" s="107">
        <f t="shared" si="123"/>
        <v>0</v>
      </c>
      <c r="AP542" s="108">
        <f t="shared" si="124"/>
        <v>0</v>
      </c>
      <c r="AQ542" s="97">
        <v>138</v>
      </c>
      <c r="AR542" s="109">
        <f t="shared" si="125"/>
        <v>0</v>
      </c>
    </row>
    <row r="543" spans="1:44" hidden="1" x14ac:dyDescent="0.35">
      <c r="A543" s="31" t="s">
        <v>547</v>
      </c>
      <c r="B543" s="97" t="s">
        <v>2807</v>
      </c>
      <c r="C543" s="97" t="s">
        <v>2533</v>
      </c>
      <c r="D543" s="98">
        <f t="shared" si="113"/>
        <v>81</v>
      </c>
      <c r="E543" s="98">
        <f t="shared" si="114"/>
        <v>0</v>
      </c>
      <c r="F543" s="98">
        <f t="shared" si="115"/>
        <v>81</v>
      </c>
      <c r="G543" s="99">
        <f t="shared" si="112"/>
        <v>81</v>
      </c>
      <c r="H543" s="100">
        <v>81</v>
      </c>
      <c r="I543" s="101">
        <v>0</v>
      </c>
      <c r="J543" s="102">
        <f t="shared" si="116"/>
        <v>0</v>
      </c>
      <c r="K543" s="100">
        <v>0</v>
      </c>
      <c r="L543" s="111">
        <v>0</v>
      </c>
      <c r="M543" s="101">
        <f t="shared" si="117"/>
        <v>0</v>
      </c>
      <c r="N543" s="100">
        <v>0</v>
      </c>
      <c r="O543" s="100">
        <v>0</v>
      </c>
      <c r="P543" s="103">
        <f t="shared" si="118"/>
        <v>0</v>
      </c>
      <c r="Q543" s="104">
        <v>0</v>
      </c>
      <c r="R543" s="104">
        <v>0</v>
      </c>
      <c r="S543" s="104">
        <v>0</v>
      </c>
      <c r="T543" s="104">
        <v>0</v>
      </c>
      <c r="U543" s="104">
        <v>0</v>
      </c>
      <c r="V543" s="104">
        <v>0</v>
      </c>
      <c r="W543" s="106">
        <f t="shared" si="119"/>
        <v>0</v>
      </c>
      <c r="X543" s="105">
        <v>0</v>
      </c>
      <c r="Y543" s="105">
        <v>0</v>
      </c>
      <c r="Z543" s="105">
        <f t="shared" si="120"/>
        <v>0</v>
      </c>
      <c r="AA543" s="104">
        <v>0</v>
      </c>
      <c r="AB543" s="105">
        <v>0</v>
      </c>
      <c r="AC543" s="105">
        <v>0</v>
      </c>
      <c r="AD543" s="105">
        <v>0</v>
      </c>
      <c r="AE543" s="105">
        <v>0</v>
      </c>
      <c r="AF543" s="105">
        <v>0</v>
      </c>
      <c r="AG543" s="106">
        <f t="shared" si="121"/>
        <v>0</v>
      </c>
      <c r="AH543" s="104"/>
      <c r="AI543" s="105"/>
      <c r="AJ543" s="105"/>
      <c r="AK543" s="105"/>
      <c r="AL543" s="105"/>
      <c r="AM543" s="105"/>
      <c r="AN543" s="106">
        <f t="shared" si="122"/>
        <v>0</v>
      </c>
      <c r="AO543" s="107">
        <f t="shared" si="123"/>
        <v>81</v>
      </c>
      <c r="AP543" s="108">
        <f t="shared" si="124"/>
        <v>0</v>
      </c>
      <c r="AQ543" s="97">
        <v>210</v>
      </c>
      <c r="AR543" s="109">
        <f t="shared" si="125"/>
        <v>0.38571428571428573</v>
      </c>
    </row>
    <row r="544" spans="1:44" hidden="1" x14ac:dyDescent="0.35">
      <c r="A544" s="31" t="s">
        <v>548</v>
      </c>
      <c r="B544" s="97" t="s">
        <v>2808</v>
      </c>
      <c r="C544" s="97" t="s">
        <v>2533</v>
      </c>
      <c r="D544" s="98">
        <f t="shared" si="113"/>
        <v>0</v>
      </c>
      <c r="E544" s="98">
        <f t="shared" si="114"/>
        <v>0</v>
      </c>
      <c r="F544" s="98">
        <f t="shared" si="115"/>
        <v>0</v>
      </c>
      <c r="G544" s="99">
        <f t="shared" si="112"/>
        <v>0</v>
      </c>
      <c r="H544" s="100">
        <v>0</v>
      </c>
      <c r="I544" s="101">
        <v>0</v>
      </c>
      <c r="J544" s="102">
        <f t="shared" si="116"/>
        <v>0</v>
      </c>
      <c r="K544" s="100">
        <v>0</v>
      </c>
      <c r="L544" s="111">
        <v>0</v>
      </c>
      <c r="M544" s="101">
        <f t="shared" si="117"/>
        <v>0</v>
      </c>
      <c r="N544" s="100">
        <v>0</v>
      </c>
      <c r="O544" s="100">
        <v>0</v>
      </c>
      <c r="P544" s="103">
        <f t="shared" si="118"/>
        <v>0</v>
      </c>
      <c r="Q544" s="104">
        <v>0</v>
      </c>
      <c r="R544" s="104">
        <v>0</v>
      </c>
      <c r="S544" s="104">
        <v>0</v>
      </c>
      <c r="T544" s="104">
        <v>0</v>
      </c>
      <c r="U544" s="104">
        <v>0</v>
      </c>
      <c r="V544" s="104">
        <v>0</v>
      </c>
      <c r="W544" s="106">
        <f t="shared" si="119"/>
        <v>0</v>
      </c>
      <c r="X544" s="105">
        <v>0</v>
      </c>
      <c r="Y544" s="105">
        <v>0</v>
      </c>
      <c r="Z544" s="105">
        <f t="shared" si="120"/>
        <v>0</v>
      </c>
      <c r="AA544" s="104">
        <v>0</v>
      </c>
      <c r="AB544" s="105">
        <v>0</v>
      </c>
      <c r="AC544" s="105">
        <v>0</v>
      </c>
      <c r="AD544" s="105">
        <v>0</v>
      </c>
      <c r="AE544" s="105">
        <v>0</v>
      </c>
      <c r="AF544" s="105">
        <v>0</v>
      </c>
      <c r="AG544" s="106">
        <f t="shared" si="121"/>
        <v>0</v>
      </c>
      <c r="AH544" s="104"/>
      <c r="AI544" s="105"/>
      <c r="AJ544" s="105"/>
      <c r="AK544" s="105"/>
      <c r="AL544" s="105"/>
      <c r="AM544" s="105"/>
      <c r="AN544" s="106">
        <f t="shared" si="122"/>
        <v>0</v>
      </c>
      <c r="AO544" s="107">
        <f t="shared" si="123"/>
        <v>0</v>
      </c>
      <c r="AP544" s="108">
        <f t="shared" si="124"/>
        <v>0</v>
      </c>
      <c r="AQ544" s="97">
        <v>128</v>
      </c>
      <c r="AR544" s="109">
        <f t="shared" si="125"/>
        <v>0</v>
      </c>
    </row>
    <row r="545" spans="1:44" hidden="1" x14ac:dyDescent="0.35">
      <c r="A545" s="31" t="s">
        <v>549</v>
      </c>
      <c r="B545" s="97" t="s">
        <v>2809</v>
      </c>
      <c r="C545" s="97" t="s">
        <v>2533</v>
      </c>
      <c r="D545" s="98">
        <f t="shared" si="113"/>
        <v>0</v>
      </c>
      <c r="E545" s="98">
        <f t="shared" si="114"/>
        <v>0</v>
      </c>
      <c r="F545" s="98">
        <f t="shared" si="115"/>
        <v>0</v>
      </c>
      <c r="G545" s="99">
        <f t="shared" si="112"/>
        <v>0</v>
      </c>
      <c r="H545" s="100">
        <v>0</v>
      </c>
      <c r="I545" s="101">
        <v>0</v>
      </c>
      <c r="J545" s="102">
        <f t="shared" si="116"/>
        <v>0</v>
      </c>
      <c r="K545" s="100">
        <v>0</v>
      </c>
      <c r="L545" s="111">
        <v>0</v>
      </c>
      <c r="M545" s="101">
        <f t="shared" si="117"/>
        <v>0</v>
      </c>
      <c r="N545" s="100">
        <v>0</v>
      </c>
      <c r="O545" s="100">
        <v>0</v>
      </c>
      <c r="P545" s="103">
        <f t="shared" si="118"/>
        <v>0</v>
      </c>
      <c r="Q545" s="104">
        <v>0</v>
      </c>
      <c r="R545" s="104">
        <v>0</v>
      </c>
      <c r="S545" s="104">
        <v>0</v>
      </c>
      <c r="T545" s="104">
        <v>0</v>
      </c>
      <c r="U545" s="104">
        <v>0</v>
      </c>
      <c r="V545" s="104">
        <v>0</v>
      </c>
      <c r="W545" s="106">
        <f t="shared" si="119"/>
        <v>0</v>
      </c>
      <c r="X545" s="105">
        <v>0</v>
      </c>
      <c r="Y545" s="105">
        <v>0</v>
      </c>
      <c r="Z545" s="105">
        <f t="shared" si="120"/>
        <v>0</v>
      </c>
      <c r="AA545" s="104">
        <v>0</v>
      </c>
      <c r="AB545" s="105">
        <v>0</v>
      </c>
      <c r="AC545" s="105">
        <v>0</v>
      </c>
      <c r="AD545" s="105">
        <v>0</v>
      </c>
      <c r="AE545" s="105">
        <v>0</v>
      </c>
      <c r="AF545" s="105">
        <v>0</v>
      </c>
      <c r="AG545" s="106">
        <f t="shared" si="121"/>
        <v>0</v>
      </c>
      <c r="AH545" s="104"/>
      <c r="AI545" s="105"/>
      <c r="AJ545" s="105"/>
      <c r="AK545" s="105"/>
      <c r="AL545" s="105"/>
      <c r="AM545" s="105"/>
      <c r="AN545" s="106">
        <f t="shared" si="122"/>
        <v>0</v>
      </c>
      <c r="AO545" s="107">
        <f t="shared" si="123"/>
        <v>0</v>
      </c>
      <c r="AP545" s="108">
        <f t="shared" si="124"/>
        <v>0</v>
      </c>
      <c r="AQ545" s="97">
        <v>114</v>
      </c>
      <c r="AR545" s="109">
        <f t="shared" si="125"/>
        <v>0</v>
      </c>
    </row>
    <row r="546" spans="1:44" hidden="1" x14ac:dyDescent="0.35">
      <c r="A546" s="31" t="s">
        <v>550</v>
      </c>
      <c r="B546" s="97" t="s">
        <v>2810</v>
      </c>
      <c r="C546" s="97" t="s">
        <v>2533</v>
      </c>
      <c r="D546" s="98">
        <f t="shared" si="113"/>
        <v>0</v>
      </c>
      <c r="E546" s="98">
        <f t="shared" si="114"/>
        <v>0</v>
      </c>
      <c r="F546" s="98">
        <f t="shared" si="115"/>
        <v>0</v>
      </c>
      <c r="G546" s="99">
        <f t="shared" si="112"/>
        <v>0</v>
      </c>
      <c r="H546" s="100">
        <v>0</v>
      </c>
      <c r="I546" s="101">
        <v>0</v>
      </c>
      <c r="J546" s="102">
        <f t="shared" si="116"/>
        <v>0</v>
      </c>
      <c r="K546" s="100">
        <v>0</v>
      </c>
      <c r="L546" s="111">
        <v>0</v>
      </c>
      <c r="M546" s="101">
        <f t="shared" si="117"/>
        <v>0</v>
      </c>
      <c r="N546" s="100">
        <v>0</v>
      </c>
      <c r="O546" s="100">
        <v>0</v>
      </c>
      <c r="P546" s="103">
        <f t="shared" si="118"/>
        <v>0</v>
      </c>
      <c r="Q546" s="104">
        <v>0</v>
      </c>
      <c r="R546" s="104">
        <v>0</v>
      </c>
      <c r="S546" s="104">
        <v>0</v>
      </c>
      <c r="T546" s="104">
        <v>0</v>
      </c>
      <c r="U546" s="104">
        <v>0</v>
      </c>
      <c r="V546" s="104">
        <v>0</v>
      </c>
      <c r="W546" s="106">
        <f t="shared" si="119"/>
        <v>0</v>
      </c>
      <c r="X546" s="105">
        <v>0</v>
      </c>
      <c r="Y546" s="105">
        <v>0</v>
      </c>
      <c r="Z546" s="105">
        <f t="shared" si="120"/>
        <v>0</v>
      </c>
      <c r="AA546" s="104">
        <v>0</v>
      </c>
      <c r="AB546" s="105">
        <v>0</v>
      </c>
      <c r="AC546" s="105">
        <v>0</v>
      </c>
      <c r="AD546" s="105">
        <v>0</v>
      </c>
      <c r="AE546" s="105">
        <v>0</v>
      </c>
      <c r="AF546" s="105">
        <v>0</v>
      </c>
      <c r="AG546" s="106">
        <f t="shared" si="121"/>
        <v>0</v>
      </c>
      <c r="AH546" s="104"/>
      <c r="AI546" s="105"/>
      <c r="AJ546" s="105"/>
      <c r="AK546" s="105"/>
      <c r="AL546" s="105"/>
      <c r="AM546" s="105"/>
      <c r="AN546" s="106">
        <f t="shared" si="122"/>
        <v>0</v>
      </c>
      <c r="AO546" s="107">
        <f t="shared" si="123"/>
        <v>0</v>
      </c>
      <c r="AP546" s="108">
        <f t="shared" si="124"/>
        <v>0</v>
      </c>
      <c r="AQ546" s="97">
        <v>183</v>
      </c>
      <c r="AR546" s="109">
        <f t="shared" si="125"/>
        <v>0</v>
      </c>
    </row>
    <row r="547" spans="1:44" hidden="1" x14ac:dyDescent="0.35">
      <c r="A547" s="31" t="s">
        <v>551</v>
      </c>
      <c r="B547" s="97" t="s">
        <v>2811</v>
      </c>
      <c r="C547" s="97" t="s">
        <v>2533</v>
      </c>
      <c r="D547" s="98">
        <f t="shared" si="113"/>
        <v>147</v>
      </c>
      <c r="E547" s="98">
        <f t="shared" si="114"/>
        <v>0</v>
      </c>
      <c r="F547" s="98">
        <f t="shared" si="115"/>
        <v>147</v>
      </c>
      <c r="G547" s="99">
        <f t="shared" si="112"/>
        <v>147</v>
      </c>
      <c r="H547" s="100">
        <v>147</v>
      </c>
      <c r="I547" s="101">
        <v>0</v>
      </c>
      <c r="J547" s="102">
        <f t="shared" si="116"/>
        <v>0</v>
      </c>
      <c r="K547" s="100">
        <v>0</v>
      </c>
      <c r="L547" s="111">
        <v>0</v>
      </c>
      <c r="M547" s="101">
        <f t="shared" si="117"/>
        <v>0</v>
      </c>
      <c r="N547" s="100">
        <v>0</v>
      </c>
      <c r="O547" s="100">
        <v>0</v>
      </c>
      <c r="P547" s="103">
        <f t="shared" si="118"/>
        <v>0</v>
      </c>
      <c r="Q547" s="104">
        <v>0</v>
      </c>
      <c r="R547" s="104">
        <v>0</v>
      </c>
      <c r="S547" s="104">
        <v>0</v>
      </c>
      <c r="T547" s="104">
        <v>0</v>
      </c>
      <c r="U547" s="104">
        <v>0</v>
      </c>
      <c r="V547" s="104">
        <v>0</v>
      </c>
      <c r="W547" s="106">
        <f t="shared" si="119"/>
        <v>0</v>
      </c>
      <c r="X547" s="105">
        <v>0</v>
      </c>
      <c r="Y547" s="105">
        <v>0</v>
      </c>
      <c r="Z547" s="105">
        <f t="shared" si="120"/>
        <v>0</v>
      </c>
      <c r="AA547" s="104">
        <v>0</v>
      </c>
      <c r="AB547" s="105">
        <v>0</v>
      </c>
      <c r="AC547" s="105">
        <v>0</v>
      </c>
      <c r="AD547" s="105">
        <v>0</v>
      </c>
      <c r="AE547" s="105">
        <v>0</v>
      </c>
      <c r="AF547" s="105">
        <v>0</v>
      </c>
      <c r="AG547" s="106">
        <f t="shared" si="121"/>
        <v>0</v>
      </c>
      <c r="AH547" s="104"/>
      <c r="AI547" s="105"/>
      <c r="AJ547" s="105"/>
      <c r="AK547" s="105"/>
      <c r="AL547" s="105"/>
      <c r="AM547" s="105"/>
      <c r="AN547" s="106">
        <f t="shared" si="122"/>
        <v>0</v>
      </c>
      <c r="AO547" s="107">
        <f t="shared" si="123"/>
        <v>147</v>
      </c>
      <c r="AP547" s="108">
        <f t="shared" si="124"/>
        <v>0</v>
      </c>
      <c r="AQ547" s="97">
        <v>300</v>
      </c>
      <c r="AR547" s="109">
        <f t="shared" si="125"/>
        <v>0.49</v>
      </c>
    </row>
    <row r="548" spans="1:44" hidden="1" x14ac:dyDescent="0.35">
      <c r="A548" s="31" t="s">
        <v>552</v>
      </c>
      <c r="B548" s="97" t="s">
        <v>2812</v>
      </c>
      <c r="C548" s="97" t="s">
        <v>2533</v>
      </c>
      <c r="D548" s="98">
        <f t="shared" si="113"/>
        <v>0</v>
      </c>
      <c r="E548" s="98">
        <f t="shared" si="114"/>
        <v>0</v>
      </c>
      <c r="F548" s="98">
        <f t="shared" si="115"/>
        <v>0</v>
      </c>
      <c r="G548" s="99">
        <f t="shared" si="112"/>
        <v>0</v>
      </c>
      <c r="H548" s="100">
        <v>0</v>
      </c>
      <c r="I548" s="101">
        <v>0</v>
      </c>
      <c r="J548" s="102">
        <f t="shared" si="116"/>
        <v>0</v>
      </c>
      <c r="K548" s="100">
        <v>0</v>
      </c>
      <c r="L548" s="111">
        <v>0</v>
      </c>
      <c r="M548" s="101">
        <f t="shared" si="117"/>
        <v>0</v>
      </c>
      <c r="N548" s="100">
        <v>0</v>
      </c>
      <c r="O548" s="100">
        <v>0</v>
      </c>
      <c r="P548" s="103">
        <f t="shared" si="118"/>
        <v>0</v>
      </c>
      <c r="Q548" s="104">
        <v>0</v>
      </c>
      <c r="R548" s="104">
        <v>0</v>
      </c>
      <c r="S548" s="104">
        <v>0</v>
      </c>
      <c r="T548" s="104">
        <v>0</v>
      </c>
      <c r="U548" s="104">
        <v>0</v>
      </c>
      <c r="V548" s="104">
        <v>0</v>
      </c>
      <c r="W548" s="106">
        <f t="shared" si="119"/>
        <v>0</v>
      </c>
      <c r="X548" s="105">
        <v>0</v>
      </c>
      <c r="Y548" s="105">
        <v>0</v>
      </c>
      <c r="Z548" s="105">
        <f t="shared" si="120"/>
        <v>0</v>
      </c>
      <c r="AA548" s="104">
        <v>0</v>
      </c>
      <c r="AB548" s="105">
        <v>0</v>
      </c>
      <c r="AC548" s="105">
        <v>0</v>
      </c>
      <c r="AD548" s="105">
        <v>0</v>
      </c>
      <c r="AE548" s="105">
        <v>0</v>
      </c>
      <c r="AF548" s="105">
        <v>0</v>
      </c>
      <c r="AG548" s="106">
        <f t="shared" si="121"/>
        <v>0</v>
      </c>
      <c r="AH548" s="104"/>
      <c r="AI548" s="105"/>
      <c r="AJ548" s="105"/>
      <c r="AK548" s="105"/>
      <c r="AL548" s="105"/>
      <c r="AM548" s="105"/>
      <c r="AN548" s="106">
        <f t="shared" si="122"/>
        <v>0</v>
      </c>
      <c r="AO548" s="107">
        <f t="shared" si="123"/>
        <v>0</v>
      </c>
      <c r="AP548" s="108">
        <f t="shared" si="124"/>
        <v>0</v>
      </c>
      <c r="AQ548" s="97">
        <v>169</v>
      </c>
      <c r="AR548" s="109">
        <f t="shared" si="125"/>
        <v>0</v>
      </c>
    </row>
    <row r="549" spans="1:44" hidden="1" x14ac:dyDescent="0.35">
      <c r="A549" s="31" t="s">
        <v>553</v>
      </c>
      <c r="B549" s="97" t="s">
        <v>2813</v>
      </c>
      <c r="C549" s="97" t="s">
        <v>2533</v>
      </c>
      <c r="D549" s="98">
        <f t="shared" si="113"/>
        <v>1264</v>
      </c>
      <c r="E549" s="98">
        <f t="shared" si="114"/>
        <v>882</v>
      </c>
      <c r="F549" s="98">
        <f t="shared" si="115"/>
        <v>382</v>
      </c>
      <c r="G549" s="99">
        <f t="shared" si="112"/>
        <v>886</v>
      </c>
      <c r="H549" s="100">
        <v>382</v>
      </c>
      <c r="I549" s="101">
        <v>504</v>
      </c>
      <c r="J549" s="102">
        <f t="shared" si="116"/>
        <v>0</v>
      </c>
      <c r="K549" s="113">
        <v>126</v>
      </c>
      <c r="L549" s="111">
        <v>0</v>
      </c>
      <c r="M549" s="101">
        <f t="shared" si="117"/>
        <v>126</v>
      </c>
      <c r="N549" s="100">
        <v>0</v>
      </c>
      <c r="O549" s="100">
        <v>0</v>
      </c>
      <c r="P549" s="103">
        <f t="shared" si="118"/>
        <v>0</v>
      </c>
      <c r="Q549" s="104">
        <v>31</v>
      </c>
      <c r="R549" s="105">
        <v>0</v>
      </c>
      <c r="S549" s="105">
        <v>0</v>
      </c>
      <c r="T549" s="105">
        <v>221</v>
      </c>
      <c r="U549" s="105">
        <v>0</v>
      </c>
      <c r="V549" s="105">
        <v>0</v>
      </c>
      <c r="W549" s="106">
        <f t="shared" si="119"/>
        <v>252</v>
      </c>
      <c r="X549" s="105">
        <v>0</v>
      </c>
      <c r="Y549" s="105">
        <v>0</v>
      </c>
      <c r="Z549" s="105">
        <f t="shared" si="120"/>
        <v>0</v>
      </c>
      <c r="AA549" s="104">
        <v>0</v>
      </c>
      <c r="AB549" s="105">
        <v>0</v>
      </c>
      <c r="AC549" s="105">
        <v>0</v>
      </c>
      <c r="AD549" s="105">
        <v>0</v>
      </c>
      <c r="AE549" s="105">
        <v>0</v>
      </c>
      <c r="AF549" s="105">
        <v>0</v>
      </c>
      <c r="AG549" s="106">
        <f t="shared" si="121"/>
        <v>0</v>
      </c>
      <c r="AH549" s="104"/>
      <c r="AI549" s="105"/>
      <c r="AJ549" s="105"/>
      <c r="AK549" s="105"/>
      <c r="AL549" s="105"/>
      <c r="AM549" s="105"/>
      <c r="AN549" s="106">
        <f t="shared" si="122"/>
        <v>0</v>
      </c>
      <c r="AO549" s="107">
        <f t="shared" si="123"/>
        <v>382</v>
      </c>
      <c r="AP549" s="108">
        <f t="shared" si="124"/>
        <v>851</v>
      </c>
      <c r="AQ549" s="97">
        <v>1033</v>
      </c>
      <c r="AR549" s="109">
        <f t="shared" si="125"/>
        <v>1</v>
      </c>
    </row>
    <row r="550" spans="1:44" hidden="1" x14ac:dyDescent="0.35">
      <c r="A550" s="31" t="s">
        <v>554</v>
      </c>
      <c r="B550" s="97" t="s">
        <v>2814</v>
      </c>
      <c r="C550" s="97" t="s">
        <v>2533</v>
      </c>
      <c r="D550" s="98">
        <f t="shared" si="113"/>
        <v>233</v>
      </c>
      <c r="E550" s="98">
        <f t="shared" si="114"/>
        <v>88</v>
      </c>
      <c r="F550" s="98">
        <f t="shared" si="115"/>
        <v>145</v>
      </c>
      <c r="G550" s="99">
        <f t="shared" si="112"/>
        <v>216</v>
      </c>
      <c r="H550" s="100">
        <v>145</v>
      </c>
      <c r="I550" s="101">
        <v>71</v>
      </c>
      <c r="J550" s="102">
        <f t="shared" si="116"/>
        <v>53</v>
      </c>
      <c r="K550" s="100">
        <v>5</v>
      </c>
      <c r="L550" s="111">
        <v>41</v>
      </c>
      <c r="M550" s="101">
        <f t="shared" si="117"/>
        <v>46</v>
      </c>
      <c r="N550" s="100">
        <v>0</v>
      </c>
      <c r="O550" s="100">
        <v>0</v>
      </c>
      <c r="P550" s="103">
        <f t="shared" si="118"/>
        <v>0</v>
      </c>
      <c r="Q550" s="104">
        <v>0</v>
      </c>
      <c r="R550" s="105">
        <v>0</v>
      </c>
      <c r="S550" s="105">
        <v>0</v>
      </c>
      <c r="T550" s="105">
        <v>12</v>
      </c>
      <c r="U550" s="105">
        <v>12</v>
      </c>
      <c r="V550" s="105">
        <v>0</v>
      </c>
      <c r="W550" s="106">
        <f t="shared" si="119"/>
        <v>24</v>
      </c>
      <c r="X550" s="105">
        <v>0</v>
      </c>
      <c r="Y550" s="105">
        <v>0</v>
      </c>
      <c r="Z550" s="105">
        <f t="shared" si="120"/>
        <v>0</v>
      </c>
      <c r="AA550" s="104">
        <v>0</v>
      </c>
      <c r="AB550" s="105">
        <v>0</v>
      </c>
      <c r="AC550" s="105">
        <v>0</v>
      </c>
      <c r="AD550" s="105">
        <v>0</v>
      </c>
      <c r="AE550" s="105">
        <v>0</v>
      </c>
      <c r="AF550" s="105">
        <v>0</v>
      </c>
      <c r="AG550" s="106">
        <f t="shared" si="121"/>
        <v>0</v>
      </c>
      <c r="AH550" s="104"/>
      <c r="AI550" s="105"/>
      <c r="AJ550" s="105"/>
      <c r="AK550" s="105"/>
      <c r="AL550" s="105"/>
      <c r="AM550" s="105"/>
      <c r="AN550" s="106">
        <f t="shared" si="122"/>
        <v>0</v>
      </c>
      <c r="AO550" s="107">
        <f t="shared" si="123"/>
        <v>145</v>
      </c>
      <c r="AP550" s="108">
        <f t="shared" si="124"/>
        <v>88</v>
      </c>
      <c r="AQ550" s="97">
        <v>479</v>
      </c>
      <c r="AR550" s="109">
        <f t="shared" si="125"/>
        <v>0.48643006263048016</v>
      </c>
    </row>
    <row r="551" spans="1:44" hidden="1" x14ac:dyDescent="0.35">
      <c r="A551" s="31" t="s">
        <v>555</v>
      </c>
      <c r="B551" s="97" t="s">
        <v>2815</v>
      </c>
      <c r="C551" s="97" t="s">
        <v>2533</v>
      </c>
      <c r="D551" s="98">
        <f t="shared" si="113"/>
        <v>0</v>
      </c>
      <c r="E551" s="98">
        <f t="shared" si="114"/>
        <v>0</v>
      </c>
      <c r="F551" s="98">
        <f t="shared" si="115"/>
        <v>0</v>
      </c>
      <c r="G551" s="99">
        <f t="shared" si="112"/>
        <v>0</v>
      </c>
      <c r="H551" s="100">
        <v>0</v>
      </c>
      <c r="I551" s="101">
        <v>0</v>
      </c>
      <c r="J551" s="102">
        <f t="shared" si="116"/>
        <v>0</v>
      </c>
      <c r="K551" s="100">
        <v>0</v>
      </c>
      <c r="L551" s="111">
        <v>0</v>
      </c>
      <c r="M551" s="101">
        <f t="shared" si="117"/>
        <v>0</v>
      </c>
      <c r="N551" s="100">
        <v>0</v>
      </c>
      <c r="O551" s="100">
        <v>0</v>
      </c>
      <c r="P551" s="103">
        <f t="shared" si="118"/>
        <v>0</v>
      </c>
      <c r="Q551" s="104">
        <v>0</v>
      </c>
      <c r="R551" s="104">
        <v>0</v>
      </c>
      <c r="S551" s="104">
        <v>0</v>
      </c>
      <c r="T551" s="104">
        <v>0</v>
      </c>
      <c r="U551" s="104">
        <v>0</v>
      </c>
      <c r="V551" s="104">
        <v>0</v>
      </c>
      <c r="W551" s="106">
        <f t="shared" si="119"/>
        <v>0</v>
      </c>
      <c r="X551" s="105">
        <v>0</v>
      </c>
      <c r="Y551" s="105">
        <v>0</v>
      </c>
      <c r="Z551" s="105">
        <f t="shared" si="120"/>
        <v>0</v>
      </c>
      <c r="AA551" s="104">
        <v>0</v>
      </c>
      <c r="AB551" s="105">
        <v>0</v>
      </c>
      <c r="AC551" s="105">
        <v>0</v>
      </c>
      <c r="AD551" s="105">
        <v>0</v>
      </c>
      <c r="AE551" s="105">
        <v>0</v>
      </c>
      <c r="AF551" s="105">
        <v>0</v>
      </c>
      <c r="AG551" s="106">
        <f t="shared" si="121"/>
        <v>0</v>
      </c>
      <c r="AH551" s="104"/>
      <c r="AI551" s="105"/>
      <c r="AJ551" s="105"/>
      <c r="AK551" s="105"/>
      <c r="AL551" s="105"/>
      <c r="AM551" s="105"/>
      <c r="AN551" s="106">
        <f t="shared" si="122"/>
        <v>0</v>
      </c>
      <c r="AO551" s="107">
        <f t="shared" si="123"/>
        <v>0</v>
      </c>
      <c r="AP551" s="108">
        <f t="shared" si="124"/>
        <v>0</v>
      </c>
      <c r="AQ551" s="97">
        <v>8</v>
      </c>
      <c r="AR551" s="109">
        <f t="shared" si="125"/>
        <v>0</v>
      </c>
    </row>
    <row r="552" spans="1:44" hidden="1" x14ac:dyDescent="0.35">
      <c r="A552" s="31" t="s">
        <v>556</v>
      </c>
      <c r="B552" s="97" t="s">
        <v>2816</v>
      </c>
      <c r="C552" s="97" t="s">
        <v>2533</v>
      </c>
      <c r="D552" s="98">
        <f t="shared" si="113"/>
        <v>0</v>
      </c>
      <c r="E552" s="98">
        <f t="shared" si="114"/>
        <v>0</v>
      </c>
      <c r="F552" s="98">
        <f t="shared" si="115"/>
        <v>0</v>
      </c>
      <c r="G552" s="99">
        <f t="shared" si="112"/>
        <v>0</v>
      </c>
      <c r="H552" s="100">
        <v>0</v>
      </c>
      <c r="I552" s="101">
        <v>0</v>
      </c>
      <c r="J552" s="102">
        <f t="shared" si="116"/>
        <v>0</v>
      </c>
      <c r="K552" s="100">
        <v>0</v>
      </c>
      <c r="L552" s="111">
        <v>0</v>
      </c>
      <c r="M552" s="101">
        <f t="shared" si="117"/>
        <v>0</v>
      </c>
      <c r="N552" s="100">
        <v>0</v>
      </c>
      <c r="O552" s="100">
        <v>0</v>
      </c>
      <c r="P552" s="103">
        <f t="shared" si="118"/>
        <v>0</v>
      </c>
      <c r="Q552" s="104">
        <v>0</v>
      </c>
      <c r="R552" s="104">
        <v>0</v>
      </c>
      <c r="S552" s="104">
        <v>0</v>
      </c>
      <c r="T552" s="104">
        <v>0</v>
      </c>
      <c r="U552" s="104">
        <v>0</v>
      </c>
      <c r="V552" s="104">
        <v>0</v>
      </c>
      <c r="W552" s="106">
        <f t="shared" si="119"/>
        <v>0</v>
      </c>
      <c r="X552" s="105">
        <v>0</v>
      </c>
      <c r="Y552" s="105">
        <v>0</v>
      </c>
      <c r="Z552" s="105">
        <f t="shared" si="120"/>
        <v>0</v>
      </c>
      <c r="AA552" s="104">
        <v>0</v>
      </c>
      <c r="AB552" s="105">
        <v>0</v>
      </c>
      <c r="AC552" s="105">
        <v>0</v>
      </c>
      <c r="AD552" s="105">
        <v>0</v>
      </c>
      <c r="AE552" s="105">
        <v>0</v>
      </c>
      <c r="AF552" s="105">
        <v>0</v>
      </c>
      <c r="AG552" s="106">
        <f t="shared" si="121"/>
        <v>0</v>
      </c>
      <c r="AH552" s="104"/>
      <c r="AI552" s="105"/>
      <c r="AJ552" s="105"/>
      <c r="AK552" s="105"/>
      <c r="AL552" s="105"/>
      <c r="AM552" s="105"/>
      <c r="AN552" s="106">
        <f t="shared" si="122"/>
        <v>0</v>
      </c>
      <c r="AO552" s="107">
        <f t="shared" si="123"/>
        <v>0</v>
      </c>
      <c r="AP552" s="108">
        <f t="shared" si="124"/>
        <v>0</v>
      </c>
      <c r="AQ552" s="97">
        <v>115</v>
      </c>
      <c r="AR552" s="109">
        <f t="shared" si="125"/>
        <v>0</v>
      </c>
    </row>
    <row r="553" spans="1:44" hidden="1" x14ac:dyDescent="0.35">
      <c r="A553" s="31" t="s">
        <v>557</v>
      </c>
      <c r="B553" s="97" t="s">
        <v>2817</v>
      </c>
      <c r="C553" s="97" t="s">
        <v>2533</v>
      </c>
      <c r="D553" s="98">
        <f t="shared" si="113"/>
        <v>245</v>
      </c>
      <c r="E553" s="98">
        <f t="shared" si="114"/>
        <v>0</v>
      </c>
      <c r="F553" s="98">
        <f t="shared" si="115"/>
        <v>245</v>
      </c>
      <c r="G553" s="99">
        <f t="shared" si="112"/>
        <v>245</v>
      </c>
      <c r="H553" s="100">
        <v>245</v>
      </c>
      <c r="I553" s="101">
        <v>0</v>
      </c>
      <c r="J553" s="102">
        <f t="shared" si="116"/>
        <v>0</v>
      </c>
      <c r="K553" s="100">
        <v>0</v>
      </c>
      <c r="L553" s="111">
        <v>0</v>
      </c>
      <c r="M553" s="101">
        <f t="shared" si="117"/>
        <v>0</v>
      </c>
      <c r="N553" s="100">
        <v>0</v>
      </c>
      <c r="O553" s="100">
        <v>0</v>
      </c>
      <c r="P553" s="103">
        <f t="shared" si="118"/>
        <v>0</v>
      </c>
      <c r="Q553" s="104">
        <v>0</v>
      </c>
      <c r="R553" s="104">
        <v>0</v>
      </c>
      <c r="S553" s="104">
        <v>0</v>
      </c>
      <c r="T553" s="104">
        <v>0</v>
      </c>
      <c r="U553" s="104">
        <v>0</v>
      </c>
      <c r="V553" s="104">
        <v>0</v>
      </c>
      <c r="W553" s="106">
        <f t="shared" si="119"/>
        <v>0</v>
      </c>
      <c r="X553" s="105">
        <v>0</v>
      </c>
      <c r="Y553" s="105">
        <v>0</v>
      </c>
      <c r="Z553" s="105">
        <f t="shared" si="120"/>
        <v>0</v>
      </c>
      <c r="AA553" s="104">
        <v>0</v>
      </c>
      <c r="AB553" s="105">
        <v>0</v>
      </c>
      <c r="AC553" s="105">
        <v>0</v>
      </c>
      <c r="AD553" s="105">
        <v>0</v>
      </c>
      <c r="AE553" s="105">
        <v>0</v>
      </c>
      <c r="AF553" s="105">
        <v>0</v>
      </c>
      <c r="AG553" s="106">
        <f t="shared" si="121"/>
        <v>0</v>
      </c>
      <c r="AH553" s="104"/>
      <c r="AI553" s="105"/>
      <c r="AJ553" s="105"/>
      <c r="AK553" s="105"/>
      <c r="AL553" s="105"/>
      <c r="AM553" s="105"/>
      <c r="AN553" s="106">
        <f t="shared" si="122"/>
        <v>0</v>
      </c>
      <c r="AO553" s="107">
        <f t="shared" si="123"/>
        <v>245</v>
      </c>
      <c r="AP553" s="108">
        <f t="shared" si="124"/>
        <v>0</v>
      </c>
      <c r="AQ553" s="97">
        <v>372</v>
      </c>
      <c r="AR553" s="109">
        <f t="shared" si="125"/>
        <v>0.65860215053763438</v>
      </c>
    </row>
    <row r="554" spans="1:44" hidden="1" x14ac:dyDescent="0.35">
      <c r="A554" s="31" t="s">
        <v>558</v>
      </c>
      <c r="B554" s="97" t="s">
        <v>2818</v>
      </c>
      <c r="C554" s="97" t="s">
        <v>2533</v>
      </c>
      <c r="D554" s="98">
        <f t="shared" si="113"/>
        <v>0</v>
      </c>
      <c r="E554" s="98">
        <f t="shared" si="114"/>
        <v>0</v>
      </c>
      <c r="F554" s="98">
        <f t="shared" si="115"/>
        <v>0</v>
      </c>
      <c r="G554" s="99">
        <f t="shared" si="112"/>
        <v>0</v>
      </c>
      <c r="H554" s="100">
        <v>0</v>
      </c>
      <c r="I554" s="101">
        <v>0</v>
      </c>
      <c r="J554" s="102">
        <f t="shared" si="116"/>
        <v>0</v>
      </c>
      <c r="K554" s="100">
        <v>0</v>
      </c>
      <c r="L554" s="111">
        <v>0</v>
      </c>
      <c r="M554" s="101">
        <f t="shared" si="117"/>
        <v>0</v>
      </c>
      <c r="N554" s="100">
        <v>0</v>
      </c>
      <c r="O554" s="100">
        <v>0</v>
      </c>
      <c r="P554" s="103">
        <f t="shared" si="118"/>
        <v>0</v>
      </c>
      <c r="Q554" s="104">
        <v>0</v>
      </c>
      <c r="R554" s="104">
        <v>0</v>
      </c>
      <c r="S554" s="104">
        <v>0</v>
      </c>
      <c r="T554" s="104">
        <v>0</v>
      </c>
      <c r="U554" s="104">
        <v>0</v>
      </c>
      <c r="V554" s="104">
        <v>0</v>
      </c>
      <c r="W554" s="106">
        <f t="shared" si="119"/>
        <v>0</v>
      </c>
      <c r="X554" s="105">
        <v>0</v>
      </c>
      <c r="Y554" s="105">
        <v>0</v>
      </c>
      <c r="Z554" s="105">
        <f t="shared" si="120"/>
        <v>0</v>
      </c>
      <c r="AA554" s="104">
        <v>0</v>
      </c>
      <c r="AB554" s="105">
        <v>0</v>
      </c>
      <c r="AC554" s="105">
        <v>0</v>
      </c>
      <c r="AD554" s="105">
        <v>0</v>
      </c>
      <c r="AE554" s="105">
        <v>0</v>
      </c>
      <c r="AF554" s="105">
        <v>0</v>
      </c>
      <c r="AG554" s="106">
        <f t="shared" si="121"/>
        <v>0</v>
      </c>
      <c r="AH554" s="104"/>
      <c r="AI554" s="105"/>
      <c r="AJ554" s="105"/>
      <c r="AK554" s="105"/>
      <c r="AL554" s="105"/>
      <c r="AM554" s="105"/>
      <c r="AN554" s="106">
        <f t="shared" si="122"/>
        <v>0</v>
      </c>
      <c r="AO554" s="107">
        <f t="shared" si="123"/>
        <v>0</v>
      </c>
      <c r="AP554" s="108">
        <f t="shared" si="124"/>
        <v>0</v>
      </c>
      <c r="AQ554" s="97">
        <v>9</v>
      </c>
      <c r="AR554" s="109">
        <f t="shared" si="125"/>
        <v>0</v>
      </c>
    </row>
    <row r="555" spans="1:44" hidden="1" x14ac:dyDescent="0.35">
      <c r="A555" s="31" t="s">
        <v>559</v>
      </c>
      <c r="B555" s="97" t="s">
        <v>2819</v>
      </c>
      <c r="C555" s="97" t="s">
        <v>2533</v>
      </c>
      <c r="D555" s="98">
        <f t="shared" si="113"/>
        <v>0</v>
      </c>
      <c r="E555" s="98">
        <f t="shared" si="114"/>
        <v>0</v>
      </c>
      <c r="F555" s="98">
        <f t="shared" si="115"/>
        <v>0</v>
      </c>
      <c r="G555" s="99">
        <f t="shared" si="112"/>
        <v>0</v>
      </c>
      <c r="H555" s="100">
        <v>0</v>
      </c>
      <c r="I555" s="101">
        <v>0</v>
      </c>
      <c r="J555" s="102">
        <f t="shared" si="116"/>
        <v>0</v>
      </c>
      <c r="K555" s="100">
        <v>0</v>
      </c>
      <c r="L555" s="111">
        <v>0</v>
      </c>
      <c r="M555" s="101">
        <f t="shared" si="117"/>
        <v>0</v>
      </c>
      <c r="N555" s="100">
        <v>0</v>
      </c>
      <c r="O555" s="100">
        <v>0</v>
      </c>
      <c r="P555" s="103">
        <f t="shared" si="118"/>
        <v>0</v>
      </c>
      <c r="Q555" s="104">
        <v>0</v>
      </c>
      <c r="R555" s="104">
        <v>0</v>
      </c>
      <c r="S555" s="104">
        <v>0</v>
      </c>
      <c r="T555" s="104">
        <v>0</v>
      </c>
      <c r="U555" s="104">
        <v>0</v>
      </c>
      <c r="V555" s="104">
        <v>0</v>
      </c>
      <c r="W555" s="106">
        <f t="shared" si="119"/>
        <v>0</v>
      </c>
      <c r="X555" s="105">
        <v>0</v>
      </c>
      <c r="Y555" s="105">
        <v>0</v>
      </c>
      <c r="Z555" s="105">
        <f t="shared" si="120"/>
        <v>0</v>
      </c>
      <c r="AA555" s="104">
        <v>0</v>
      </c>
      <c r="AB555" s="105">
        <v>0</v>
      </c>
      <c r="AC555" s="105">
        <v>0</v>
      </c>
      <c r="AD555" s="105">
        <v>0</v>
      </c>
      <c r="AE555" s="105">
        <v>0</v>
      </c>
      <c r="AF555" s="105">
        <v>0</v>
      </c>
      <c r="AG555" s="106">
        <f t="shared" si="121"/>
        <v>0</v>
      </c>
      <c r="AH555" s="104"/>
      <c r="AI555" s="105"/>
      <c r="AJ555" s="105"/>
      <c r="AK555" s="105"/>
      <c r="AL555" s="105"/>
      <c r="AM555" s="105"/>
      <c r="AN555" s="106">
        <f t="shared" si="122"/>
        <v>0</v>
      </c>
      <c r="AO555" s="107">
        <f t="shared" si="123"/>
        <v>0</v>
      </c>
      <c r="AP555" s="108">
        <f t="shared" si="124"/>
        <v>0</v>
      </c>
      <c r="AQ555" s="97">
        <v>480</v>
      </c>
      <c r="AR555" s="109">
        <f t="shared" si="125"/>
        <v>0</v>
      </c>
    </row>
    <row r="556" spans="1:44" hidden="1" x14ac:dyDescent="0.35">
      <c r="A556" s="31" t="s">
        <v>560</v>
      </c>
      <c r="B556" s="97" t="s">
        <v>2820</v>
      </c>
      <c r="C556" s="97" t="s">
        <v>2533</v>
      </c>
      <c r="D556" s="98">
        <f t="shared" si="113"/>
        <v>0</v>
      </c>
      <c r="E556" s="98">
        <f t="shared" si="114"/>
        <v>0</v>
      </c>
      <c r="F556" s="98">
        <f t="shared" si="115"/>
        <v>0</v>
      </c>
      <c r="G556" s="99">
        <f t="shared" si="112"/>
        <v>0</v>
      </c>
      <c r="H556" s="100">
        <v>0</v>
      </c>
      <c r="I556" s="101">
        <v>0</v>
      </c>
      <c r="J556" s="102">
        <f t="shared" si="116"/>
        <v>0</v>
      </c>
      <c r="K556" s="100">
        <v>0</v>
      </c>
      <c r="L556" s="111">
        <v>0</v>
      </c>
      <c r="M556" s="101">
        <f t="shared" si="117"/>
        <v>0</v>
      </c>
      <c r="N556" s="100">
        <v>0</v>
      </c>
      <c r="O556" s="100">
        <v>0</v>
      </c>
      <c r="P556" s="103">
        <f t="shared" si="118"/>
        <v>0</v>
      </c>
      <c r="Q556" s="104">
        <v>0</v>
      </c>
      <c r="R556" s="104">
        <v>0</v>
      </c>
      <c r="S556" s="104">
        <v>0</v>
      </c>
      <c r="T556" s="104">
        <v>0</v>
      </c>
      <c r="U556" s="104">
        <v>0</v>
      </c>
      <c r="V556" s="104">
        <v>0</v>
      </c>
      <c r="W556" s="106">
        <f t="shared" si="119"/>
        <v>0</v>
      </c>
      <c r="X556" s="105">
        <v>0</v>
      </c>
      <c r="Y556" s="105">
        <v>0</v>
      </c>
      <c r="Z556" s="105">
        <f t="shared" si="120"/>
        <v>0</v>
      </c>
      <c r="AA556" s="104">
        <v>0</v>
      </c>
      <c r="AB556" s="105">
        <v>0</v>
      </c>
      <c r="AC556" s="105">
        <v>0</v>
      </c>
      <c r="AD556" s="105">
        <v>0</v>
      </c>
      <c r="AE556" s="105">
        <v>0</v>
      </c>
      <c r="AF556" s="105">
        <v>0</v>
      </c>
      <c r="AG556" s="106">
        <f t="shared" si="121"/>
        <v>0</v>
      </c>
      <c r="AH556" s="104"/>
      <c r="AI556" s="105"/>
      <c r="AJ556" s="105"/>
      <c r="AK556" s="105"/>
      <c r="AL556" s="105"/>
      <c r="AM556" s="105"/>
      <c r="AN556" s="106">
        <f t="shared" si="122"/>
        <v>0</v>
      </c>
      <c r="AO556" s="107">
        <f t="shared" si="123"/>
        <v>0</v>
      </c>
      <c r="AP556" s="108">
        <f t="shared" si="124"/>
        <v>0</v>
      </c>
      <c r="AQ556" s="97">
        <v>141</v>
      </c>
      <c r="AR556" s="109">
        <f t="shared" si="125"/>
        <v>0</v>
      </c>
    </row>
    <row r="557" spans="1:44" hidden="1" x14ac:dyDescent="0.35">
      <c r="A557" s="31" t="s">
        <v>561</v>
      </c>
      <c r="B557" s="97" t="s">
        <v>2821</v>
      </c>
      <c r="C557" s="97" t="s">
        <v>2533</v>
      </c>
      <c r="D557" s="98">
        <f t="shared" si="113"/>
        <v>11</v>
      </c>
      <c r="E557" s="98">
        <f t="shared" si="114"/>
        <v>0</v>
      </c>
      <c r="F557" s="98">
        <f t="shared" si="115"/>
        <v>11</v>
      </c>
      <c r="G557" s="99">
        <f t="shared" si="112"/>
        <v>11</v>
      </c>
      <c r="H557" s="100">
        <v>11</v>
      </c>
      <c r="I557" s="101">
        <v>0</v>
      </c>
      <c r="J557" s="102">
        <f t="shared" si="116"/>
        <v>0</v>
      </c>
      <c r="K557" s="100">
        <v>0</v>
      </c>
      <c r="L557" s="111">
        <v>0</v>
      </c>
      <c r="M557" s="101">
        <f t="shared" si="117"/>
        <v>0</v>
      </c>
      <c r="N557" s="100">
        <v>0</v>
      </c>
      <c r="O557" s="100">
        <v>0</v>
      </c>
      <c r="P557" s="103">
        <f t="shared" si="118"/>
        <v>0</v>
      </c>
      <c r="Q557" s="104">
        <v>0</v>
      </c>
      <c r="R557" s="104">
        <v>0</v>
      </c>
      <c r="S557" s="104">
        <v>0</v>
      </c>
      <c r="T557" s="104">
        <v>0</v>
      </c>
      <c r="U557" s="104">
        <v>0</v>
      </c>
      <c r="V557" s="104">
        <v>0</v>
      </c>
      <c r="W557" s="106">
        <f t="shared" si="119"/>
        <v>0</v>
      </c>
      <c r="X557" s="105">
        <v>0</v>
      </c>
      <c r="Y557" s="105">
        <v>0</v>
      </c>
      <c r="Z557" s="105">
        <f t="shared" si="120"/>
        <v>0</v>
      </c>
      <c r="AA557" s="104">
        <v>0</v>
      </c>
      <c r="AB557" s="105">
        <v>0</v>
      </c>
      <c r="AC557" s="105">
        <v>0</v>
      </c>
      <c r="AD557" s="105">
        <v>0</v>
      </c>
      <c r="AE557" s="105">
        <v>0</v>
      </c>
      <c r="AF557" s="105">
        <v>0</v>
      </c>
      <c r="AG557" s="106">
        <f t="shared" si="121"/>
        <v>0</v>
      </c>
      <c r="AH557" s="104"/>
      <c r="AI557" s="105"/>
      <c r="AJ557" s="105"/>
      <c r="AK557" s="105"/>
      <c r="AL557" s="105"/>
      <c r="AM557" s="105"/>
      <c r="AN557" s="106">
        <f t="shared" si="122"/>
        <v>0</v>
      </c>
      <c r="AO557" s="107">
        <f t="shared" si="123"/>
        <v>11</v>
      </c>
      <c r="AP557" s="108">
        <f t="shared" si="124"/>
        <v>0</v>
      </c>
      <c r="AQ557" s="97">
        <v>26</v>
      </c>
      <c r="AR557" s="109">
        <f t="shared" si="125"/>
        <v>0.42307692307692307</v>
      </c>
    </row>
    <row r="558" spans="1:44" hidden="1" x14ac:dyDescent="0.35">
      <c r="A558" s="31" t="s">
        <v>562</v>
      </c>
      <c r="B558" s="97" t="s">
        <v>2822</v>
      </c>
      <c r="C558" s="97" t="s">
        <v>2533</v>
      </c>
      <c r="D558" s="98">
        <f t="shared" si="113"/>
        <v>24</v>
      </c>
      <c r="E558" s="98">
        <f t="shared" si="114"/>
        <v>0</v>
      </c>
      <c r="F558" s="98">
        <f t="shared" si="115"/>
        <v>24</v>
      </c>
      <c r="G558" s="99">
        <f t="shared" si="112"/>
        <v>24</v>
      </c>
      <c r="H558" s="100">
        <v>24</v>
      </c>
      <c r="I558" s="101">
        <v>0</v>
      </c>
      <c r="J558" s="102">
        <f t="shared" si="116"/>
        <v>0</v>
      </c>
      <c r="K558" s="100">
        <v>0</v>
      </c>
      <c r="L558" s="111">
        <v>0</v>
      </c>
      <c r="M558" s="101">
        <f t="shared" si="117"/>
        <v>0</v>
      </c>
      <c r="N558" s="100">
        <v>0</v>
      </c>
      <c r="O558" s="100">
        <v>0</v>
      </c>
      <c r="P558" s="103">
        <f t="shared" si="118"/>
        <v>0</v>
      </c>
      <c r="Q558" s="104">
        <v>0</v>
      </c>
      <c r="R558" s="104">
        <v>0</v>
      </c>
      <c r="S558" s="104">
        <v>0</v>
      </c>
      <c r="T558" s="104">
        <v>0</v>
      </c>
      <c r="U558" s="104">
        <v>0</v>
      </c>
      <c r="V558" s="104">
        <v>0</v>
      </c>
      <c r="W558" s="106">
        <f t="shared" si="119"/>
        <v>0</v>
      </c>
      <c r="X558" s="105">
        <v>0</v>
      </c>
      <c r="Y558" s="105">
        <v>0</v>
      </c>
      <c r="Z558" s="105">
        <f t="shared" si="120"/>
        <v>0</v>
      </c>
      <c r="AA558" s="104">
        <v>0</v>
      </c>
      <c r="AB558" s="105">
        <v>0</v>
      </c>
      <c r="AC558" s="105">
        <v>0</v>
      </c>
      <c r="AD558" s="105">
        <v>0</v>
      </c>
      <c r="AE558" s="105">
        <v>0</v>
      </c>
      <c r="AF558" s="105">
        <v>0</v>
      </c>
      <c r="AG558" s="106">
        <f t="shared" si="121"/>
        <v>0</v>
      </c>
      <c r="AH558" s="104"/>
      <c r="AI558" s="105"/>
      <c r="AJ558" s="105"/>
      <c r="AK558" s="105"/>
      <c r="AL558" s="105"/>
      <c r="AM558" s="105"/>
      <c r="AN558" s="106">
        <f t="shared" si="122"/>
        <v>0</v>
      </c>
      <c r="AO558" s="107">
        <f t="shared" si="123"/>
        <v>24</v>
      </c>
      <c r="AP558" s="108">
        <f t="shared" si="124"/>
        <v>0</v>
      </c>
      <c r="AQ558" s="97">
        <v>51</v>
      </c>
      <c r="AR558" s="109">
        <f t="shared" si="125"/>
        <v>0.47058823529411764</v>
      </c>
    </row>
    <row r="559" spans="1:44" hidden="1" x14ac:dyDescent="0.35">
      <c r="A559" s="31" t="s">
        <v>563</v>
      </c>
      <c r="B559" s="97" t="s">
        <v>2823</v>
      </c>
      <c r="C559" s="97" t="s">
        <v>2533</v>
      </c>
      <c r="D559" s="98">
        <f t="shared" si="113"/>
        <v>0</v>
      </c>
      <c r="E559" s="98">
        <f t="shared" si="114"/>
        <v>0</v>
      </c>
      <c r="F559" s="98">
        <f t="shared" si="115"/>
        <v>0</v>
      </c>
      <c r="G559" s="99">
        <f t="shared" si="112"/>
        <v>0</v>
      </c>
      <c r="H559" s="100">
        <v>0</v>
      </c>
      <c r="I559" s="101">
        <v>0</v>
      </c>
      <c r="J559" s="102">
        <f t="shared" si="116"/>
        <v>0</v>
      </c>
      <c r="K559" s="100">
        <v>0</v>
      </c>
      <c r="L559" s="111">
        <v>0</v>
      </c>
      <c r="M559" s="101">
        <f t="shared" si="117"/>
        <v>0</v>
      </c>
      <c r="N559" s="100">
        <v>0</v>
      </c>
      <c r="O559" s="100">
        <v>0</v>
      </c>
      <c r="P559" s="103">
        <f t="shared" si="118"/>
        <v>0</v>
      </c>
      <c r="Q559" s="104">
        <v>0</v>
      </c>
      <c r="R559" s="104">
        <v>0</v>
      </c>
      <c r="S559" s="104">
        <v>0</v>
      </c>
      <c r="T559" s="104">
        <v>0</v>
      </c>
      <c r="U559" s="104">
        <v>0</v>
      </c>
      <c r="V559" s="104">
        <v>0</v>
      </c>
      <c r="W559" s="106">
        <f t="shared" si="119"/>
        <v>0</v>
      </c>
      <c r="X559" s="105">
        <v>0</v>
      </c>
      <c r="Y559" s="105">
        <v>0</v>
      </c>
      <c r="Z559" s="105">
        <f t="shared" si="120"/>
        <v>0</v>
      </c>
      <c r="AA559" s="104">
        <v>0</v>
      </c>
      <c r="AB559" s="105">
        <v>0</v>
      </c>
      <c r="AC559" s="105">
        <v>0</v>
      </c>
      <c r="AD559" s="105">
        <v>0</v>
      </c>
      <c r="AE559" s="105">
        <v>0</v>
      </c>
      <c r="AF559" s="105">
        <v>0</v>
      </c>
      <c r="AG559" s="106">
        <f t="shared" si="121"/>
        <v>0</v>
      </c>
      <c r="AH559" s="104"/>
      <c r="AI559" s="105"/>
      <c r="AJ559" s="105"/>
      <c r="AK559" s="105"/>
      <c r="AL559" s="105"/>
      <c r="AM559" s="105"/>
      <c r="AN559" s="106">
        <f t="shared" si="122"/>
        <v>0</v>
      </c>
      <c r="AO559" s="107">
        <f t="shared" si="123"/>
        <v>0</v>
      </c>
      <c r="AP559" s="108">
        <f t="shared" si="124"/>
        <v>0</v>
      </c>
      <c r="AQ559" s="97">
        <v>9</v>
      </c>
      <c r="AR559" s="109">
        <f t="shared" si="125"/>
        <v>0</v>
      </c>
    </row>
    <row r="560" spans="1:44" hidden="1" x14ac:dyDescent="0.35">
      <c r="A560" s="31" t="s">
        <v>564</v>
      </c>
      <c r="B560" s="97" t="s">
        <v>2824</v>
      </c>
      <c r="C560" s="97" t="s">
        <v>2533</v>
      </c>
      <c r="D560" s="98">
        <f t="shared" si="113"/>
        <v>36</v>
      </c>
      <c r="E560" s="98">
        <f t="shared" si="114"/>
        <v>0</v>
      </c>
      <c r="F560" s="98">
        <f t="shared" si="115"/>
        <v>36</v>
      </c>
      <c r="G560" s="99">
        <f t="shared" si="112"/>
        <v>36</v>
      </c>
      <c r="H560" s="100">
        <v>36</v>
      </c>
      <c r="I560" s="101">
        <v>0</v>
      </c>
      <c r="J560" s="102">
        <f t="shared" si="116"/>
        <v>0</v>
      </c>
      <c r="K560" s="100">
        <v>0</v>
      </c>
      <c r="L560" s="111">
        <v>0</v>
      </c>
      <c r="M560" s="101">
        <f t="shared" si="117"/>
        <v>0</v>
      </c>
      <c r="N560" s="100">
        <v>0</v>
      </c>
      <c r="O560" s="100">
        <v>0</v>
      </c>
      <c r="P560" s="103">
        <f t="shared" si="118"/>
        <v>0</v>
      </c>
      <c r="Q560" s="104">
        <v>0</v>
      </c>
      <c r="R560" s="104">
        <v>0</v>
      </c>
      <c r="S560" s="104">
        <v>0</v>
      </c>
      <c r="T560" s="104">
        <v>0</v>
      </c>
      <c r="U560" s="104">
        <v>0</v>
      </c>
      <c r="V560" s="104">
        <v>0</v>
      </c>
      <c r="W560" s="106">
        <f t="shared" si="119"/>
        <v>0</v>
      </c>
      <c r="X560" s="105">
        <v>0</v>
      </c>
      <c r="Y560" s="105">
        <v>0</v>
      </c>
      <c r="Z560" s="105">
        <f t="shared" si="120"/>
        <v>0</v>
      </c>
      <c r="AA560" s="104">
        <v>0</v>
      </c>
      <c r="AB560" s="105">
        <v>0</v>
      </c>
      <c r="AC560" s="105">
        <v>0</v>
      </c>
      <c r="AD560" s="105">
        <v>0</v>
      </c>
      <c r="AE560" s="105">
        <v>0</v>
      </c>
      <c r="AF560" s="105">
        <v>0</v>
      </c>
      <c r="AG560" s="106">
        <f t="shared" si="121"/>
        <v>0</v>
      </c>
      <c r="AH560" s="104"/>
      <c r="AI560" s="105"/>
      <c r="AJ560" s="105"/>
      <c r="AK560" s="105"/>
      <c r="AL560" s="105"/>
      <c r="AM560" s="105"/>
      <c r="AN560" s="106">
        <f t="shared" si="122"/>
        <v>0</v>
      </c>
      <c r="AO560" s="107">
        <f t="shared" si="123"/>
        <v>36</v>
      </c>
      <c r="AP560" s="108">
        <f t="shared" si="124"/>
        <v>0</v>
      </c>
      <c r="AQ560" s="97">
        <v>94</v>
      </c>
      <c r="AR560" s="109">
        <f t="shared" si="125"/>
        <v>0.38297872340425532</v>
      </c>
    </row>
    <row r="561" spans="1:44" hidden="1" x14ac:dyDescent="0.35">
      <c r="A561" s="31" t="s">
        <v>565</v>
      </c>
      <c r="B561" s="97" t="s">
        <v>2825</v>
      </c>
      <c r="C561" s="97" t="s">
        <v>2533</v>
      </c>
      <c r="D561" s="98">
        <f t="shared" si="113"/>
        <v>76</v>
      </c>
      <c r="E561" s="98">
        <f t="shared" si="114"/>
        <v>76</v>
      </c>
      <c r="F561" s="98">
        <f t="shared" si="115"/>
        <v>0</v>
      </c>
      <c r="G561" s="99">
        <f t="shared" si="112"/>
        <v>76</v>
      </c>
      <c r="H561" s="100">
        <v>0</v>
      </c>
      <c r="I561" s="101">
        <v>76</v>
      </c>
      <c r="J561" s="102">
        <f t="shared" si="116"/>
        <v>0</v>
      </c>
      <c r="K561" s="100">
        <v>0</v>
      </c>
      <c r="L561" s="111">
        <v>0</v>
      </c>
      <c r="M561" s="101">
        <f t="shared" si="117"/>
        <v>0</v>
      </c>
      <c r="N561" s="100">
        <v>0</v>
      </c>
      <c r="O561" s="100">
        <v>0</v>
      </c>
      <c r="P561" s="103">
        <f t="shared" si="118"/>
        <v>0</v>
      </c>
      <c r="Q561" s="104">
        <v>0</v>
      </c>
      <c r="R561" s="104">
        <v>0</v>
      </c>
      <c r="S561" s="104">
        <v>0</v>
      </c>
      <c r="T561" s="104">
        <v>0</v>
      </c>
      <c r="U561" s="104">
        <v>0</v>
      </c>
      <c r="V561" s="104">
        <v>0</v>
      </c>
      <c r="W561" s="106">
        <f t="shared" si="119"/>
        <v>0</v>
      </c>
      <c r="X561" s="105">
        <v>0</v>
      </c>
      <c r="Y561" s="105">
        <v>0</v>
      </c>
      <c r="Z561" s="105">
        <f t="shared" si="120"/>
        <v>0</v>
      </c>
      <c r="AA561" s="104">
        <v>0</v>
      </c>
      <c r="AB561" s="105">
        <v>0</v>
      </c>
      <c r="AC561" s="105">
        <v>0</v>
      </c>
      <c r="AD561" s="105">
        <v>0</v>
      </c>
      <c r="AE561" s="105">
        <v>0</v>
      </c>
      <c r="AF561" s="105">
        <v>0</v>
      </c>
      <c r="AG561" s="106">
        <f t="shared" si="121"/>
        <v>0</v>
      </c>
      <c r="AH561" s="104"/>
      <c r="AI561" s="105"/>
      <c r="AJ561" s="105"/>
      <c r="AK561" s="105"/>
      <c r="AL561" s="105"/>
      <c r="AM561" s="105"/>
      <c r="AN561" s="106">
        <f t="shared" si="122"/>
        <v>0</v>
      </c>
      <c r="AO561" s="107">
        <f t="shared" si="123"/>
        <v>0</v>
      </c>
      <c r="AP561" s="108">
        <f t="shared" si="124"/>
        <v>76</v>
      </c>
      <c r="AQ561" s="97">
        <v>79</v>
      </c>
      <c r="AR561" s="109">
        <f t="shared" si="125"/>
        <v>0.96202531645569622</v>
      </c>
    </row>
    <row r="562" spans="1:44" hidden="1" x14ac:dyDescent="0.35">
      <c r="A562" s="31" t="s">
        <v>566</v>
      </c>
      <c r="B562" s="97" t="s">
        <v>2826</v>
      </c>
      <c r="C562" s="97" t="s">
        <v>2533</v>
      </c>
      <c r="D562" s="98">
        <f t="shared" si="113"/>
        <v>0</v>
      </c>
      <c r="E562" s="98">
        <f t="shared" si="114"/>
        <v>0</v>
      </c>
      <c r="F562" s="98">
        <f t="shared" si="115"/>
        <v>0</v>
      </c>
      <c r="G562" s="99">
        <f t="shared" si="112"/>
        <v>0</v>
      </c>
      <c r="H562" s="100">
        <v>0</v>
      </c>
      <c r="I562" s="101">
        <v>0</v>
      </c>
      <c r="J562" s="102">
        <f t="shared" si="116"/>
        <v>0</v>
      </c>
      <c r="K562" s="100">
        <v>0</v>
      </c>
      <c r="L562" s="111">
        <v>0</v>
      </c>
      <c r="M562" s="101">
        <f t="shared" si="117"/>
        <v>0</v>
      </c>
      <c r="N562" s="100">
        <v>0</v>
      </c>
      <c r="O562" s="100">
        <v>0</v>
      </c>
      <c r="P562" s="103">
        <f t="shared" si="118"/>
        <v>0</v>
      </c>
      <c r="Q562" s="104">
        <v>0</v>
      </c>
      <c r="R562" s="104">
        <v>0</v>
      </c>
      <c r="S562" s="104">
        <v>0</v>
      </c>
      <c r="T562" s="104">
        <v>0</v>
      </c>
      <c r="U562" s="104">
        <v>0</v>
      </c>
      <c r="V562" s="104">
        <v>0</v>
      </c>
      <c r="W562" s="106">
        <f t="shared" si="119"/>
        <v>0</v>
      </c>
      <c r="X562" s="105">
        <v>0</v>
      </c>
      <c r="Y562" s="105">
        <v>0</v>
      </c>
      <c r="Z562" s="105">
        <f t="shared" si="120"/>
        <v>0</v>
      </c>
      <c r="AA562" s="104">
        <v>0</v>
      </c>
      <c r="AB562" s="105">
        <v>0</v>
      </c>
      <c r="AC562" s="105">
        <v>0</v>
      </c>
      <c r="AD562" s="105">
        <v>0</v>
      </c>
      <c r="AE562" s="105">
        <v>0</v>
      </c>
      <c r="AF562" s="105">
        <v>0</v>
      </c>
      <c r="AG562" s="106">
        <f t="shared" si="121"/>
        <v>0</v>
      </c>
      <c r="AH562" s="104"/>
      <c r="AI562" s="105"/>
      <c r="AJ562" s="105"/>
      <c r="AK562" s="105"/>
      <c r="AL562" s="105"/>
      <c r="AM562" s="105"/>
      <c r="AN562" s="106">
        <f t="shared" si="122"/>
        <v>0</v>
      </c>
      <c r="AO562" s="107">
        <f t="shared" si="123"/>
        <v>0</v>
      </c>
      <c r="AP562" s="108">
        <f t="shared" si="124"/>
        <v>0</v>
      </c>
      <c r="AQ562" s="97">
        <v>22</v>
      </c>
      <c r="AR562" s="109">
        <f t="shared" si="125"/>
        <v>0</v>
      </c>
    </row>
    <row r="563" spans="1:44" hidden="1" x14ac:dyDescent="0.35">
      <c r="A563" s="31" t="s">
        <v>567</v>
      </c>
      <c r="B563" s="97" t="s">
        <v>2827</v>
      </c>
      <c r="C563" s="97" t="s">
        <v>2533</v>
      </c>
      <c r="D563" s="98">
        <f t="shared" si="113"/>
        <v>53</v>
      </c>
      <c r="E563" s="98">
        <f t="shared" si="114"/>
        <v>0</v>
      </c>
      <c r="F563" s="98">
        <f t="shared" si="115"/>
        <v>53</v>
      </c>
      <c r="G563" s="99">
        <f t="shared" si="112"/>
        <v>53</v>
      </c>
      <c r="H563" s="100">
        <v>53</v>
      </c>
      <c r="I563" s="101">
        <v>0</v>
      </c>
      <c r="J563" s="102">
        <f t="shared" si="116"/>
        <v>0</v>
      </c>
      <c r="K563" s="100">
        <v>0</v>
      </c>
      <c r="L563" s="111">
        <v>0</v>
      </c>
      <c r="M563" s="101">
        <f t="shared" si="117"/>
        <v>0</v>
      </c>
      <c r="N563" s="100">
        <v>0</v>
      </c>
      <c r="O563" s="100">
        <v>0</v>
      </c>
      <c r="P563" s="103">
        <f t="shared" si="118"/>
        <v>0</v>
      </c>
      <c r="Q563" s="104">
        <v>0</v>
      </c>
      <c r="R563" s="104">
        <v>0</v>
      </c>
      <c r="S563" s="104">
        <v>0</v>
      </c>
      <c r="T563" s="104">
        <v>0</v>
      </c>
      <c r="U563" s="104">
        <v>0</v>
      </c>
      <c r="V563" s="104">
        <v>0</v>
      </c>
      <c r="W563" s="106">
        <f t="shared" si="119"/>
        <v>0</v>
      </c>
      <c r="X563" s="105">
        <v>0</v>
      </c>
      <c r="Y563" s="105">
        <v>0</v>
      </c>
      <c r="Z563" s="105">
        <f t="shared" si="120"/>
        <v>0</v>
      </c>
      <c r="AA563" s="104">
        <v>0</v>
      </c>
      <c r="AB563" s="105">
        <v>0</v>
      </c>
      <c r="AC563" s="105">
        <v>0</v>
      </c>
      <c r="AD563" s="105">
        <v>0</v>
      </c>
      <c r="AE563" s="105">
        <v>0</v>
      </c>
      <c r="AF563" s="105">
        <v>0</v>
      </c>
      <c r="AG563" s="106">
        <f t="shared" si="121"/>
        <v>0</v>
      </c>
      <c r="AH563" s="104"/>
      <c r="AI563" s="105"/>
      <c r="AJ563" s="105"/>
      <c r="AK563" s="105"/>
      <c r="AL563" s="105"/>
      <c r="AM563" s="105"/>
      <c r="AN563" s="106">
        <f t="shared" si="122"/>
        <v>0</v>
      </c>
      <c r="AO563" s="107">
        <f t="shared" si="123"/>
        <v>53</v>
      </c>
      <c r="AP563" s="108">
        <f t="shared" si="124"/>
        <v>0</v>
      </c>
      <c r="AQ563" s="97">
        <v>145</v>
      </c>
      <c r="AR563" s="109">
        <f t="shared" si="125"/>
        <v>0.36551724137931035</v>
      </c>
    </row>
    <row r="564" spans="1:44" hidden="1" x14ac:dyDescent="0.35">
      <c r="A564" s="31" t="s">
        <v>568</v>
      </c>
      <c r="B564" s="97" t="s">
        <v>2828</v>
      </c>
      <c r="C564" s="97" t="s">
        <v>2533</v>
      </c>
      <c r="D564" s="98">
        <f t="shared" si="113"/>
        <v>19</v>
      </c>
      <c r="E564" s="98">
        <f t="shared" si="114"/>
        <v>19</v>
      </c>
      <c r="F564" s="98">
        <f t="shared" si="115"/>
        <v>0</v>
      </c>
      <c r="G564" s="99">
        <f t="shared" si="112"/>
        <v>19</v>
      </c>
      <c r="H564" s="100">
        <v>0</v>
      </c>
      <c r="I564" s="101">
        <v>19</v>
      </c>
      <c r="J564" s="102">
        <f t="shared" si="116"/>
        <v>0</v>
      </c>
      <c r="K564" s="100">
        <v>0</v>
      </c>
      <c r="L564" s="111">
        <v>0</v>
      </c>
      <c r="M564" s="101">
        <f t="shared" si="117"/>
        <v>0</v>
      </c>
      <c r="N564" s="100">
        <v>0</v>
      </c>
      <c r="O564" s="100">
        <v>0</v>
      </c>
      <c r="P564" s="103">
        <f t="shared" si="118"/>
        <v>0</v>
      </c>
      <c r="Q564" s="104">
        <v>0</v>
      </c>
      <c r="R564" s="104">
        <v>0</v>
      </c>
      <c r="S564" s="104">
        <v>0</v>
      </c>
      <c r="T564" s="104">
        <v>0</v>
      </c>
      <c r="U564" s="104">
        <v>0</v>
      </c>
      <c r="V564" s="104">
        <v>0</v>
      </c>
      <c r="W564" s="106">
        <f t="shared" si="119"/>
        <v>0</v>
      </c>
      <c r="X564" s="105">
        <v>0</v>
      </c>
      <c r="Y564" s="105">
        <v>0</v>
      </c>
      <c r="Z564" s="105">
        <f t="shared" si="120"/>
        <v>0</v>
      </c>
      <c r="AA564" s="104">
        <v>0</v>
      </c>
      <c r="AB564" s="105">
        <v>0</v>
      </c>
      <c r="AC564" s="105">
        <v>0</v>
      </c>
      <c r="AD564" s="105">
        <v>0</v>
      </c>
      <c r="AE564" s="105">
        <v>0</v>
      </c>
      <c r="AF564" s="105">
        <v>0</v>
      </c>
      <c r="AG564" s="106">
        <f t="shared" si="121"/>
        <v>0</v>
      </c>
      <c r="AH564" s="104"/>
      <c r="AI564" s="105"/>
      <c r="AJ564" s="105"/>
      <c r="AK564" s="105"/>
      <c r="AL564" s="105"/>
      <c r="AM564" s="105"/>
      <c r="AN564" s="106">
        <f t="shared" si="122"/>
        <v>0</v>
      </c>
      <c r="AO564" s="107">
        <f t="shared" si="123"/>
        <v>0</v>
      </c>
      <c r="AP564" s="108">
        <f t="shared" si="124"/>
        <v>19</v>
      </c>
      <c r="AQ564" s="97">
        <v>22</v>
      </c>
      <c r="AR564" s="109">
        <f t="shared" si="125"/>
        <v>0.86363636363636365</v>
      </c>
    </row>
    <row r="565" spans="1:44" hidden="1" x14ac:dyDescent="0.35">
      <c r="A565" s="31" t="s">
        <v>569</v>
      </c>
      <c r="B565" s="97" t="s">
        <v>2829</v>
      </c>
      <c r="C565" s="97" t="s">
        <v>2533</v>
      </c>
      <c r="D565" s="98">
        <f t="shared" si="113"/>
        <v>0</v>
      </c>
      <c r="E565" s="98">
        <f t="shared" si="114"/>
        <v>0</v>
      </c>
      <c r="F565" s="98">
        <f t="shared" si="115"/>
        <v>0</v>
      </c>
      <c r="G565" s="99">
        <f t="shared" si="112"/>
        <v>0</v>
      </c>
      <c r="H565" s="100">
        <v>0</v>
      </c>
      <c r="I565" s="101">
        <v>0</v>
      </c>
      <c r="J565" s="102">
        <f t="shared" si="116"/>
        <v>0</v>
      </c>
      <c r="K565" s="100">
        <v>0</v>
      </c>
      <c r="L565" s="111">
        <v>0</v>
      </c>
      <c r="M565" s="101">
        <f t="shared" si="117"/>
        <v>0</v>
      </c>
      <c r="N565" s="100">
        <v>0</v>
      </c>
      <c r="O565" s="100">
        <v>0</v>
      </c>
      <c r="P565" s="103">
        <f t="shared" si="118"/>
        <v>0</v>
      </c>
      <c r="Q565" s="104">
        <v>0</v>
      </c>
      <c r="R565" s="104">
        <v>0</v>
      </c>
      <c r="S565" s="104">
        <v>0</v>
      </c>
      <c r="T565" s="104">
        <v>0</v>
      </c>
      <c r="U565" s="104">
        <v>0</v>
      </c>
      <c r="V565" s="104">
        <v>0</v>
      </c>
      <c r="W565" s="106">
        <f t="shared" si="119"/>
        <v>0</v>
      </c>
      <c r="X565" s="105">
        <v>0</v>
      </c>
      <c r="Y565" s="105">
        <v>0</v>
      </c>
      <c r="Z565" s="105">
        <f t="shared" si="120"/>
        <v>0</v>
      </c>
      <c r="AA565" s="104">
        <v>0</v>
      </c>
      <c r="AB565" s="105">
        <v>0</v>
      </c>
      <c r="AC565" s="105">
        <v>0</v>
      </c>
      <c r="AD565" s="105">
        <v>0</v>
      </c>
      <c r="AE565" s="105">
        <v>0</v>
      </c>
      <c r="AF565" s="105">
        <v>0</v>
      </c>
      <c r="AG565" s="106">
        <f t="shared" si="121"/>
        <v>0</v>
      </c>
      <c r="AH565" s="104"/>
      <c r="AI565" s="105"/>
      <c r="AJ565" s="105"/>
      <c r="AK565" s="105"/>
      <c r="AL565" s="105"/>
      <c r="AM565" s="105"/>
      <c r="AN565" s="106">
        <f t="shared" si="122"/>
        <v>0</v>
      </c>
      <c r="AO565" s="107">
        <f t="shared" si="123"/>
        <v>0</v>
      </c>
      <c r="AP565" s="108">
        <f t="shared" si="124"/>
        <v>0</v>
      </c>
      <c r="AQ565" s="97">
        <v>51</v>
      </c>
      <c r="AR565" s="109">
        <f t="shared" si="125"/>
        <v>0</v>
      </c>
    </row>
    <row r="566" spans="1:44" hidden="1" x14ac:dyDescent="0.35">
      <c r="A566" s="31" t="s">
        <v>570</v>
      </c>
      <c r="B566" s="97" t="s">
        <v>2830</v>
      </c>
      <c r="C566" s="97" t="s">
        <v>2533</v>
      </c>
      <c r="D566" s="98">
        <f t="shared" si="113"/>
        <v>0</v>
      </c>
      <c r="E566" s="98">
        <f t="shared" si="114"/>
        <v>0</v>
      </c>
      <c r="F566" s="98">
        <f t="shared" si="115"/>
        <v>0</v>
      </c>
      <c r="G566" s="99">
        <f t="shared" si="112"/>
        <v>0</v>
      </c>
      <c r="H566" s="100">
        <v>0</v>
      </c>
      <c r="I566" s="101">
        <v>0</v>
      </c>
      <c r="J566" s="102">
        <f t="shared" si="116"/>
        <v>0</v>
      </c>
      <c r="K566" s="100">
        <v>0</v>
      </c>
      <c r="L566" s="111">
        <v>0</v>
      </c>
      <c r="M566" s="101">
        <f t="shared" si="117"/>
        <v>0</v>
      </c>
      <c r="N566" s="100">
        <v>0</v>
      </c>
      <c r="O566" s="100">
        <v>0</v>
      </c>
      <c r="P566" s="103">
        <f t="shared" si="118"/>
        <v>0</v>
      </c>
      <c r="Q566" s="104">
        <v>0</v>
      </c>
      <c r="R566" s="104">
        <v>0</v>
      </c>
      <c r="S566" s="104">
        <v>0</v>
      </c>
      <c r="T566" s="104">
        <v>0</v>
      </c>
      <c r="U566" s="104">
        <v>0</v>
      </c>
      <c r="V566" s="104">
        <v>0</v>
      </c>
      <c r="W566" s="106">
        <f t="shared" si="119"/>
        <v>0</v>
      </c>
      <c r="X566" s="105">
        <v>0</v>
      </c>
      <c r="Y566" s="105">
        <v>0</v>
      </c>
      <c r="Z566" s="105">
        <f t="shared" si="120"/>
        <v>0</v>
      </c>
      <c r="AA566" s="104">
        <v>0</v>
      </c>
      <c r="AB566" s="105">
        <v>0</v>
      </c>
      <c r="AC566" s="105">
        <v>0</v>
      </c>
      <c r="AD566" s="105">
        <v>0</v>
      </c>
      <c r="AE566" s="105">
        <v>0</v>
      </c>
      <c r="AF566" s="105">
        <v>0</v>
      </c>
      <c r="AG566" s="106">
        <f t="shared" si="121"/>
        <v>0</v>
      </c>
      <c r="AH566" s="104"/>
      <c r="AI566" s="105"/>
      <c r="AJ566" s="105"/>
      <c r="AK566" s="105"/>
      <c r="AL566" s="105"/>
      <c r="AM566" s="105"/>
      <c r="AN566" s="106">
        <f t="shared" si="122"/>
        <v>0</v>
      </c>
      <c r="AO566" s="107">
        <f t="shared" si="123"/>
        <v>0</v>
      </c>
      <c r="AP566" s="108">
        <f t="shared" si="124"/>
        <v>0</v>
      </c>
      <c r="AQ566" s="97">
        <v>11</v>
      </c>
      <c r="AR566" s="109">
        <f t="shared" si="125"/>
        <v>0</v>
      </c>
    </row>
    <row r="567" spans="1:44" hidden="1" x14ac:dyDescent="0.35">
      <c r="A567" s="31" t="s">
        <v>571</v>
      </c>
      <c r="B567" s="97" t="s">
        <v>2831</v>
      </c>
      <c r="C567" s="97" t="s">
        <v>2533</v>
      </c>
      <c r="D567" s="98">
        <f t="shared" si="113"/>
        <v>0</v>
      </c>
      <c r="E567" s="98">
        <f t="shared" si="114"/>
        <v>0</v>
      </c>
      <c r="F567" s="98">
        <f t="shared" si="115"/>
        <v>0</v>
      </c>
      <c r="G567" s="99">
        <f t="shared" si="112"/>
        <v>0</v>
      </c>
      <c r="H567" s="100">
        <v>0</v>
      </c>
      <c r="I567" s="101">
        <v>0</v>
      </c>
      <c r="J567" s="102">
        <f t="shared" si="116"/>
        <v>0</v>
      </c>
      <c r="K567" s="100">
        <v>0</v>
      </c>
      <c r="L567" s="111">
        <v>0</v>
      </c>
      <c r="M567" s="101">
        <f t="shared" si="117"/>
        <v>0</v>
      </c>
      <c r="N567" s="100">
        <v>0</v>
      </c>
      <c r="O567" s="100">
        <v>0</v>
      </c>
      <c r="P567" s="103">
        <f t="shared" si="118"/>
        <v>0</v>
      </c>
      <c r="Q567" s="104">
        <v>0</v>
      </c>
      <c r="R567" s="104">
        <v>0</v>
      </c>
      <c r="S567" s="104">
        <v>0</v>
      </c>
      <c r="T567" s="104">
        <v>0</v>
      </c>
      <c r="U567" s="104">
        <v>0</v>
      </c>
      <c r="V567" s="104">
        <v>0</v>
      </c>
      <c r="W567" s="106">
        <f t="shared" si="119"/>
        <v>0</v>
      </c>
      <c r="X567" s="105">
        <v>0</v>
      </c>
      <c r="Y567" s="105">
        <v>0</v>
      </c>
      <c r="Z567" s="105">
        <f t="shared" si="120"/>
        <v>0</v>
      </c>
      <c r="AA567" s="104">
        <v>0</v>
      </c>
      <c r="AB567" s="105">
        <v>0</v>
      </c>
      <c r="AC567" s="105">
        <v>0</v>
      </c>
      <c r="AD567" s="105">
        <v>0</v>
      </c>
      <c r="AE567" s="105">
        <v>0</v>
      </c>
      <c r="AF567" s="105">
        <v>0</v>
      </c>
      <c r="AG567" s="106">
        <f t="shared" si="121"/>
        <v>0</v>
      </c>
      <c r="AH567" s="104"/>
      <c r="AI567" s="105"/>
      <c r="AJ567" s="105"/>
      <c r="AK567" s="105"/>
      <c r="AL567" s="105"/>
      <c r="AM567" s="105"/>
      <c r="AN567" s="106">
        <f t="shared" si="122"/>
        <v>0</v>
      </c>
      <c r="AO567" s="107">
        <f t="shared" si="123"/>
        <v>0</v>
      </c>
      <c r="AP567" s="108">
        <f t="shared" si="124"/>
        <v>0</v>
      </c>
      <c r="AQ567" s="97">
        <v>0</v>
      </c>
      <c r="AR567" s="109">
        <f t="shared" si="125"/>
        <v>0</v>
      </c>
    </row>
    <row r="568" spans="1:44" hidden="1" x14ac:dyDescent="0.35">
      <c r="A568" s="31" t="s">
        <v>572</v>
      </c>
      <c r="B568" s="97" t="s">
        <v>2832</v>
      </c>
      <c r="C568" s="97" t="s">
        <v>2533</v>
      </c>
      <c r="D568" s="98">
        <f t="shared" si="113"/>
        <v>17</v>
      </c>
      <c r="E568" s="98">
        <f t="shared" si="114"/>
        <v>0</v>
      </c>
      <c r="F568" s="98">
        <f t="shared" si="115"/>
        <v>17</v>
      </c>
      <c r="G568" s="99">
        <f t="shared" si="112"/>
        <v>17</v>
      </c>
      <c r="H568" s="100">
        <v>17</v>
      </c>
      <c r="I568" s="101">
        <v>0</v>
      </c>
      <c r="J568" s="102">
        <f t="shared" si="116"/>
        <v>0</v>
      </c>
      <c r="K568" s="100">
        <v>0</v>
      </c>
      <c r="L568" s="111">
        <v>0</v>
      </c>
      <c r="M568" s="101">
        <f t="shared" si="117"/>
        <v>0</v>
      </c>
      <c r="N568" s="100">
        <v>0</v>
      </c>
      <c r="O568" s="100">
        <v>0</v>
      </c>
      <c r="P568" s="103">
        <f t="shared" si="118"/>
        <v>0</v>
      </c>
      <c r="Q568" s="104">
        <v>0</v>
      </c>
      <c r="R568" s="104">
        <v>0</v>
      </c>
      <c r="S568" s="104">
        <v>0</v>
      </c>
      <c r="T568" s="104">
        <v>0</v>
      </c>
      <c r="U568" s="104">
        <v>0</v>
      </c>
      <c r="V568" s="104">
        <v>0</v>
      </c>
      <c r="W568" s="106">
        <f t="shared" si="119"/>
        <v>0</v>
      </c>
      <c r="X568" s="105">
        <v>0</v>
      </c>
      <c r="Y568" s="105">
        <v>0</v>
      </c>
      <c r="Z568" s="105">
        <f t="shared" si="120"/>
        <v>0</v>
      </c>
      <c r="AA568" s="104">
        <v>0</v>
      </c>
      <c r="AB568" s="105">
        <v>0</v>
      </c>
      <c r="AC568" s="105">
        <v>0</v>
      </c>
      <c r="AD568" s="105">
        <v>0</v>
      </c>
      <c r="AE568" s="105">
        <v>0</v>
      </c>
      <c r="AF568" s="105">
        <v>0</v>
      </c>
      <c r="AG568" s="106">
        <f t="shared" si="121"/>
        <v>0</v>
      </c>
      <c r="AH568" s="104"/>
      <c r="AI568" s="105"/>
      <c r="AJ568" s="105"/>
      <c r="AK568" s="105"/>
      <c r="AL568" s="105"/>
      <c r="AM568" s="105"/>
      <c r="AN568" s="106">
        <f t="shared" si="122"/>
        <v>0</v>
      </c>
      <c r="AO568" s="107">
        <f t="shared" si="123"/>
        <v>17</v>
      </c>
      <c r="AP568" s="108">
        <f t="shared" si="124"/>
        <v>0</v>
      </c>
      <c r="AQ568" s="97">
        <v>43</v>
      </c>
      <c r="AR568" s="109">
        <f t="shared" si="125"/>
        <v>0.39534883720930231</v>
      </c>
    </row>
    <row r="569" spans="1:44" hidden="1" x14ac:dyDescent="0.35">
      <c r="A569" s="31" t="s">
        <v>573</v>
      </c>
      <c r="B569" s="97" t="s">
        <v>2833</v>
      </c>
      <c r="C569" s="97" t="s">
        <v>2533</v>
      </c>
      <c r="D569" s="98">
        <f t="shared" si="113"/>
        <v>0</v>
      </c>
      <c r="E569" s="98">
        <f t="shared" si="114"/>
        <v>0</v>
      </c>
      <c r="F569" s="98">
        <f t="shared" si="115"/>
        <v>0</v>
      </c>
      <c r="G569" s="99">
        <f t="shared" si="112"/>
        <v>0</v>
      </c>
      <c r="H569" s="100">
        <v>0</v>
      </c>
      <c r="I569" s="101">
        <v>0</v>
      </c>
      <c r="J569" s="102">
        <f t="shared" si="116"/>
        <v>0</v>
      </c>
      <c r="K569" s="100">
        <v>0</v>
      </c>
      <c r="L569" s="111">
        <v>0</v>
      </c>
      <c r="M569" s="101">
        <f t="shared" si="117"/>
        <v>0</v>
      </c>
      <c r="N569" s="100">
        <v>0</v>
      </c>
      <c r="O569" s="100">
        <v>0</v>
      </c>
      <c r="P569" s="103">
        <f t="shared" si="118"/>
        <v>0</v>
      </c>
      <c r="Q569" s="104">
        <v>0</v>
      </c>
      <c r="R569" s="104">
        <v>0</v>
      </c>
      <c r="S569" s="104">
        <v>0</v>
      </c>
      <c r="T569" s="104">
        <v>0</v>
      </c>
      <c r="U569" s="104">
        <v>0</v>
      </c>
      <c r="V569" s="104">
        <v>0</v>
      </c>
      <c r="W569" s="106">
        <f t="shared" si="119"/>
        <v>0</v>
      </c>
      <c r="X569" s="105">
        <v>0</v>
      </c>
      <c r="Y569" s="105">
        <v>0</v>
      </c>
      <c r="Z569" s="105">
        <f t="shared" si="120"/>
        <v>0</v>
      </c>
      <c r="AA569" s="104">
        <v>0</v>
      </c>
      <c r="AB569" s="105">
        <v>0</v>
      </c>
      <c r="AC569" s="105">
        <v>0</v>
      </c>
      <c r="AD569" s="105">
        <v>0</v>
      </c>
      <c r="AE569" s="105">
        <v>0</v>
      </c>
      <c r="AF569" s="105">
        <v>0</v>
      </c>
      <c r="AG569" s="106">
        <f t="shared" si="121"/>
        <v>0</v>
      </c>
      <c r="AH569" s="104"/>
      <c r="AI569" s="105"/>
      <c r="AJ569" s="105"/>
      <c r="AK569" s="105"/>
      <c r="AL569" s="105"/>
      <c r="AM569" s="105"/>
      <c r="AN569" s="106">
        <f t="shared" si="122"/>
        <v>0</v>
      </c>
      <c r="AO569" s="107">
        <f t="shared" si="123"/>
        <v>0</v>
      </c>
      <c r="AP569" s="108">
        <f t="shared" si="124"/>
        <v>0</v>
      </c>
      <c r="AQ569" s="97">
        <v>37</v>
      </c>
      <c r="AR569" s="109">
        <f t="shared" si="125"/>
        <v>0</v>
      </c>
    </row>
    <row r="570" spans="1:44" hidden="1" x14ac:dyDescent="0.35">
      <c r="A570" s="31" t="s">
        <v>574</v>
      </c>
      <c r="B570" s="97" t="s">
        <v>2834</v>
      </c>
      <c r="C570" s="97" t="s">
        <v>2533</v>
      </c>
      <c r="D570" s="98">
        <f t="shared" si="113"/>
        <v>27</v>
      </c>
      <c r="E570" s="98">
        <f t="shared" si="114"/>
        <v>0</v>
      </c>
      <c r="F570" s="98">
        <f t="shared" si="115"/>
        <v>27</v>
      </c>
      <c r="G570" s="99">
        <f t="shared" si="112"/>
        <v>27</v>
      </c>
      <c r="H570" s="100">
        <v>27</v>
      </c>
      <c r="I570" s="101">
        <v>0</v>
      </c>
      <c r="J570" s="102">
        <f t="shared" si="116"/>
        <v>0</v>
      </c>
      <c r="K570" s="100">
        <v>0</v>
      </c>
      <c r="L570" s="111">
        <v>0</v>
      </c>
      <c r="M570" s="101">
        <f t="shared" si="117"/>
        <v>0</v>
      </c>
      <c r="N570" s="100">
        <v>0</v>
      </c>
      <c r="O570" s="100">
        <v>0</v>
      </c>
      <c r="P570" s="103">
        <f t="shared" si="118"/>
        <v>0</v>
      </c>
      <c r="Q570" s="104">
        <v>0</v>
      </c>
      <c r="R570" s="104">
        <v>0</v>
      </c>
      <c r="S570" s="104">
        <v>0</v>
      </c>
      <c r="T570" s="104">
        <v>0</v>
      </c>
      <c r="U570" s="104">
        <v>0</v>
      </c>
      <c r="V570" s="104">
        <v>0</v>
      </c>
      <c r="W570" s="106">
        <f t="shared" si="119"/>
        <v>0</v>
      </c>
      <c r="X570" s="105">
        <v>0</v>
      </c>
      <c r="Y570" s="105">
        <v>0</v>
      </c>
      <c r="Z570" s="105">
        <f t="shared" si="120"/>
        <v>0</v>
      </c>
      <c r="AA570" s="104">
        <v>0</v>
      </c>
      <c r="AB570" s="105">
        <v>0</v>
      </c>
      <c r="AC570" s="105">
        <v>0</v>
      </c>
      <c r="AD570" s="105">
        <v>0</v>
      </c>
      <c r="AE570" s="105">
        <v>0</v>
      </c>
      <c r="AF570" s="105">
        <v>0</v>
      </c>
      <c r="AG570" s="106">
        <f t="shared" si="121"/>
        <v>0</v>
      </c>
      <c r="AH570" s="104"/>
      <c r="AI570" s="105"/>
      <c r="AJ570" s="105"/>
      <c r="AK570" s="105"/>
      <c r="AL570" s="105"/>
      <c r="AM570" s="105"/>
      <c r="AN570" s="106">
        <f t="shared" si="122"/>
        <v>0</v>
      </c>
      <c r="AO570" s="107">
        <f t="shared" si="123"/>
        <v>27</v>
      </c>
      <c r="AP570" s="108">
        <f t="shared" si="124"/>
        <v>0</v>
      </c>
      <c r="AQ570" s="97">
        <v>56</v>
      </c>
      <c r="AR570" s="109">
        <f t="shared" si="125"/>
        <v>0.48214285714285715</v>
      </c>
    </row>
    <row r="571" spans="1:44" hidden="1" x14ac:dyDescent="0.35">
      <c r="A571" s="31" t="s">
        <v>575</v>
      </c>
      <c r="B571" s="97" t="s">
        <v>2835</v>
      </c>
      <c r="C571" s="97" t="s">
        <v>2380</v>
      </c>
      <c r="D571" s="98">
        <f t="shared" si="113"/>
        <v>38</v>
      </c>
      <c r="E571" s="98">
        <f t="shared" si="114"/>
        <v>3</v>
      </c>
      <c r="F571" s="98">
        <f t="shared" si="115"/>
        <v>35</v>
      </c>
      <c r="G571" s="99">
        <f t="shared" si="112"/>
        <v>38</v>
      </c>
      <c r="H571" s="100">
        <v>35</v>
      </c>
      <c r="I571" s="101">
        <v>3</v>
      </c>
      <c r="J571" s="102">
        <f t="shared" si="116"/>
        <v>0</v>
      </c>
      <c r="K571" s="100">
        <v>0</v>
      </c>
      <c r="L571" s="111">
        <v>0</v>
      </c>
      <c r="M571" s="101">
        <f t="shared" si="117"/>
        <v>0</v>
      </c>
      <c r="N571" s="100">
        <v>0</v>
      </c>
      <c r="O571" s="100">
        <v>0</v>
      </c>
      <c r="P571" s="103">
        <f t="shared" si="118"/>
        <v>0</v>
      </c>
      <c r="Q571" s="104">
        <v>0</v>
      </c>
      <c r="R571" s="104">
        <v>0</v>
      </c>
      <c r="S571" s="104">
        <v>0</v>
      </c>
      <c r="T571" s="104">
        <v>0</v>
      </c>
      <c r="U571" s="104">
        <v>0</v>
      </c>
      <c r="V571" s="104">
        <v>0</v>
      </c>
      <c r="W571" s="106">
        <f t="shared" si="119"/>
        <v>0</v>
      </c>
      <c r="X571" s="105">
        <v>0</v>
      </c>
      <c r="Y571" s="105">
        <v>0</v>
      </c>
      <c r="Z571" s="105">
        <f t="shared" si="120"/>
        <v>0</v>
      </c>
      <c r="AA571" s="104">
        <v>0</v>
      </c>
      <c r="AB571" s="105">
        <v>0</v>
      </c>
      <c r="AC571" s="105">
        <v>0</v>
      </c>
      <c r="AD571" s="105">
        <v>0</v>
      </c>
      <c r="AE571" s="105">
        <v>0</v>
      </c>
      <c r="AF571" s="105">
        <v>0</v>
      </c>
      <c r="AG571" s="106">
        <f t="shared" si="121"/>
        <v>0</v>
      </c>
      <c r="AH571" s="104"/>
      <c r="AI571" s="105"/>
      <c r="AJ571" s="105"/>
      <c r="AK571" s="105"/>
      <c r="AL571" s="105"/>
      <c r="AM571" s="105"/>
      <c r="AN571" s="106">
        <f t="shared" si="122"/>
        <v>0</v>
      </c>
      <c r="AO571" s="107">
        <f t="shared" si="123"/>
        <v>35</v>
      </c>
      <c r="AP571" s="108">
        <f t="shared" si="124"/>
        <v>3</v>
      </c>
      <c r="AQ571" s="97">
        <v>127</v>
      </c>
      <c r="AR571" s="109">
        <f t="shared" si="125"/>
        <v>0.29921259842519687</v>
      </c>
    </row>
    <row r="572" spans="1:44" hidden="1" x14ac:dyDescent="0.35">
      <c r="A572" s="31" t="s">
        <v>576</v>
      </c>
      <c r="B572" s="97" t="s">
        <v>2836</v>
      </c>
      <c r="C572" s="97" t="s">
        <v>2380</v>
      </c>
      <c r="D572" s="98">
        <f t="shared" si="113"/>
        <v>15</v>
      </c>
      <c r="E572" s="98">
        <f t="shared" si="114"/>
        <v>15</v>
      </c>
      <c r="F572" s="98">
        <f t="shared" si="115"/>
        <v>0</v>
      </c>
      <c r="G572" s="99">
        <f t="shared" si="112"/>
        <v>15</v>
      </c>
      <c r="H572" s="100">
        <v>0</v>
      </c>
      <c r="I572" s="101">
        <v>15</v>
      </c>
      <c r="J572" s="102">
        <f t="shared" si="116"/>
        <v>0</v>
      </c>
      <c r="K572" s="100">
        <v>0</v>
      </c>
      <c r="L572" s="111">
        <v>0</v>
      </c>
      <c r="M572" s="101">
        <f t="shared" si="117"/>
        <v>0</v>
      </c>
      <c r="N572" s="100">
        <v>0</v>
      </c>
      <c r="O572" s="100">
        <v>0</v>
      </c>
      <c r="P572" s="103">
        <f t="shared" si="118"/>
        <v>0</v>
      </c>
      <c r="Q572" s="104">
        <v>0</v>
      </c>
      <c r="R572" s="104">
        <v>0</v>
      </c>
      <c r="S572" s="104">
        <v>0</v>
      </c>
      <c r="T572" s="104">
        <v>0</v>
      </c>
      <c r="U572" s="104">
        <v>0</v>
      </c>
      <c r="V572" s="104">
        <v>0</v>
      </c>
      <c r="W572" s="106">
        <f t="shared" si="119"/>
        <v>0</v>
      </c>
      <c r="X572" s="105">
        <v>0</v>
      </c>
      <c r="Y572" s="105">
        <v>0</v>
      </c>
      <c r="Z572" s="105">
        <f t="shared" si="120"/>
        <v>0</v>
      </c>
      <c r="AA572" s="104">
        <v>0</v>
      </c>
      <c r="AB572" s="105">
        <v>0</v>
      </c>
      <c r="AC572" s="105">
        <v>0</v>
      </c>
      <c r="AD572" s="105">
        <v>0</v>
      </c>
      <c r="AE572" s="105">
        <v>0</v>
      </c>
      <c r="AF572" s="105">
        <v>0</v>
      </c>
      <c r="AG572" s="106">
        <f t="shared" si="121"/>
        <v>0</v>
      </c>
      <c r="AH572" s="104"/>
      <c r="AI572" s="105"/>
      <c r="AJ572" s="105"/>
      <c r="AK572" s="105"/>
      <c r="AL572" s="105"/>
      <c r="AM572" s="105"/>
      <c r="AN572" s="106">
        <f t="shared" si="122"/>
        <v>0</v>
      </c>
      <c r="AO572" s="107">
        <f t="shared" si="123"/>
        <v>0</v>
      </c>
      <c r="AP572" s="108">
        <f t="shared" si="124"/>
        <v>15</v>
      </c>
      <c r="AQ572" s="97">
        <v>56</v>
      </c>
      <c r="AR572" s="109">
        <f t="shared" si="125"/>
        <v>0.26785714285714285</v>
      </c>
    </row>
    <row r="573" spans="1:44" x14ac:dyDescent="0.35">
      <c r="A573" s="31" t="s">
        <v>577</v>
      </c>
      <c r="B573" s="97" t="s">
        <v>2837</v>
      </c>
      <c r="C573" s="97" t="s">
        <v>2380</v>
      </c>
      <c r="D573" s="98">
        <f t="shared" si="113"/>
        <v>101</v>
      </c>
      <c r="E573" s="98">
        <f t="shared" si="114"/>
        <v>44</v>
      </c>
      <c r="F573" s="98">
        <f t="shared" si="115"/>
        <v>57</v>
      </c>
      <c r="G573" s="99">
        <f t="shared" si="112"/>
        <v>65</v>
      </c>
      <c r="H573" s="100">
        <v>57</v>
      </c>
      <c r="I573" s="101">
        <v>8</v>
      </c>
      <c r="J573" s="102">
        <f t="shared" si="116"/>
        <v>36</v>
      </c>
      <c r="K573" s="100">
        <v>0</v>
      </c>
      <c r="L573" s="111">
        <v>0</v>
      </c>
      <c r="M573" s="101">
        <f t="shared" si="117"/>
        <v>0</v>
      </c>
      <c r="N573" s="100">
        <v>0</v>
      </c>
      <c r="O573" s="100">
        <v>0</v>
      </c>
      <c r="P573" s="103">
        <f t="shared" si="118"/>
        <v>0</v>
      </c>
      <c r="Q573" s="104">
        <v>0</v>
      </c>
      <c r="R573" s="104">
        <v>0</v>
      </c>
      <c r="S573" s="104">
        <v>0</v>
      </c>
      <c r="T573" s="104">
        <v>0</v>
      </c>
      <c r="U573" s="104">
        <v>0</v>
      </c>
      <c r="V573" s="104">
        <v>0</v>
      </c>
      <c r="W573" s="106">
        <f t="shared" si="119"/>
        <v>0</v>
      </c>
      <c r="X573" s="105">
        <v>0</v>
      </c>
      <c r="Y573" s="105">
        <v>0</v>
      </c>
      <c r="Z573" s="105">
        <f t="shared" si="120"/>
        <v>0</v>
      </c>
      <c r="AA573" s="104">
        <v>0</v>
      </c>
      <c r="AB573" s="105">
        <v>0</v>
      </c>
      <c r="AC573" s="105">
        <v>0</v>
      </c>
      <c r="AD573" s="105">
        <v>0</v>
      </c>
      <c r="AE573" s="105">
        <v>0</v>
      </c>
      <c r="AF573" s="105">
        <v>0</v>
      </c>
      <c r="AG573" s="106">
        <f t="shared" si="121"/>
        <v>0</v>
      </c>
      <c r="AH573" s="104"/>
      <c r="AI573" s="105"/>
      <c r="AJ573" s="105"/>
      <c r="AK573" s="105">
        <v>36</v>
      </c>
      <c r="AL573" s="105">
        <v>36</v>
      </c>
      <c r="AM573" s="105"/>
      <c r="AN573" s="106">
        <f t="shared" si="122"/>
        <v>72</v>
      </c>
      <c r="AO573" s="107">
        <f t="shared" si="123"/>
        <v>57</v>
      </c>
      <c r="AP573" s="108">
        <f t="shared" si="124"/>
        <v>44</v>
      </c>
      <c r="AQ573" s="97">
        <v>107</v>
      </c>
      <c r="AR573" s="109">
        <f t="shared" si="125"/>
        <v>0.94392523364485981</v>
      </c>
    </row>
    <row r="574" spans="1:44" hidden="1" x14ac:dyDescent="0.35">
      <c r="A574" s="31" t="s">
        <v>578</v>
      </c>
      <c r="B574" s="97" t="s">
        <v>2838</v>
      </c>
      <c r="C574" s="97" t="s">
        <v>2380</v>
      </c>
      <c r="D574" s="98">
        <f t="shared" si="113"/>
        <v>41</v>
      </c>
      <c r="E574" s="98">
        <f t="shared" si="114"/>
        <v>41</v>
      </c>
      <c r="F574" s="98">
        <f t="shared" si="115"/>
        <v>0</v>
      </c>
      <c r="G574" s="99">
        <f t="shared" si="112"/>
        <v>41</v>
      </c>
      <c r="H574" s="100">
        <v>0</v>
      </c>
      <c r="I574" s="101">
        <v>41</v>
      </c>
      <c r="J574" s="102">
        <f t="shared" si="116"/>
        <v>46</v>
      </c>
      <c r="K574" s="100">
        <v>0</v>
      </c>
      <c r="L574" s="111">
        <v>46</v>
      </c>
      <c r="M574" s="101">
        <f t="shared" si="117"/>
        <v>46</v>
      </c>
      <c r="N574" s="100">
        <v>0</v>
      </c>
      <c r="O574" s="100">
        <v>0</v>
      </c>
      <c r="P574" s="103">
        <f t="shared" si="118"/>
        <v>0</v>
      </c>
      <c r="Q574" s="104">
        <v>0</v>
      </c>
      <c r="R574" s="104">
        <v>0</v>
      </c>
      <c r="S574" s="104">
        <v>0</v>
      </c>
      <c r="T574" s="104">
        <v>0</v>
      </c>
      <c r="U574" s="104">
        <v>0</v>
      </c>
      <c r="V574" s="104">
        <v>0</v>
      </c>
      <c r="W574" s="106">
        <f t="shared" si="119"/>
        <v>0</v>
      </c>
      <c r="X574" s="105">
        <v>0</v>
      </c>
      <c r="Y574" s="105">
        <v>0</v>
      </c>
      <c r="Z574" s="105">
        <f t="shared" si="120"/>
        <v>0</v>
      </c>
      <c r="AA574" s="104">
        <v>0</v>
      </c>
      <c r="AB574" s="105">
        <v>0</v>
      </c>
      <c r="AC574" s="105">
        <v>0</v>
      </c>
      <c r="AD574" s="105">
        <v>0</v>
      </c>
      <c r="AE574" s="105">
        <v>0</v>
      </c>
      <c r="AF574" s="105">
        <v>0</v>
      </c>
      <c r="AG574" s="106">
        <f t="shared" si="121"/>
        <v>0</v>
      </c>
      <c r="AH574" s="104"/>
      <c r="AI574" s="105"/>
      <c r="AJ574" s="105"/>
      <c r="AK574" s="105"/>
      <c r="AL574" s="105"/>
      <c r="AM574" s="105"/>
      <c r="AN574" s="106">
        <f t="shared" si="122"/>
        <v>0</v>
      </c>
      <c r="AO574" s="107">
        <f t="shared" si="123"/>
        <v>0</v>
      </c>
      <c r="AP574" s="108">
        <f t="shared" si="124"/>
        <v>41</v>
      </c>
      <c r="AQ574" s="97">
        <v>47</v>
      </c>
      <c r="AR574" s="109">
        <f t="shared" si="125"/>
        <v>0.87234042553191493</v>
      </c>
    </row>
    <row r="575" spans="1:44" hidden="1" x14ac:dyDescent="0.35">
      <c r="A575" s="31" t="s">
        <v>579</v>
      </c>
      <c r="B575" s="97" t="s">
        <v>2839</v>
      </c>
      <c r="C575" s="97" t="s">
        <v>2380</v>
      </c>
      <c r="D575" s="98">
        <f t="shared" si="113"/>
        <v>17</v>
      </c>
      <c r="E575" s="98">
        <f t="shared" si="114"/>
        <v>17</v>
      </c>
      <c r="F575" s="98">
        <f t="shared" si="115"/>
        <v>0</v>
      </c>
      <c r="G575" s="99">
        <f t="shared" si="112"/>
        <v>17</v>
      </c>
      <c r="H575" s="100">
        <v>0</v>
      </c>
      <c r="I575" s="101">
        <v>17</v>
      </c>
      <c r="J575" s="102">
        <f t="shared" si="116"/>
        <v>0</v>
      </c>
      <c r="K575" s="100">
        <v>0</v>
      </c>
      <c r="L575" s="111">
        <v>0</v>
      </c>
      <c r="M575" s="101">
        <f t="shared" si="117"/>
        <v>0</v>
      </c>
      <c r="N575" s="100">
        <v>0</v>
      </c>
      <c r="O575" s="100">
        <v>0</v>
      </c>
      <c r="P575" s="103">
        <f t="shared" si="118"/>
        <v>0</v>
      </c>
      <c r="Q575" s="104">
        <v>0</v>
      </c>
      <c r="R575" s="104">
        <v>0</v>
      </c>
      <c r="S575" s="104">
        <v>0</v>
      </c>
      <c r="T575" s="104">
        <v>0</v>
      </c>
      <c r="U575" s="104">
        <v>0</v>
      </c>
      <c r="V575" s="104">
        <v>0</v>
      </c>
      <c r="W575" s="106">
        <f t="shared" si="119"/>
        <v>0</v>
      </c>
      <c r="X575" s="105">
        <v>0</v>
      </c>
      <c r="Y575" s="105">
        <v>0</v>
      </c>
      <c r="Z575" s="105">
        <f t="shared" si="120"/>
        <v>0</v>
      </c>
      <c r="AA575" s="104">
        <v>0</v>
      </c>
      <c r="AB575" s="105">
        <v>0</v>
      </c>
      <c r="AC575" s="105">
        <v>0</v>
      </c>
      <c r="AD575" s="105">
        <v>0</v>
      </c>
      <c r="AE575" s="105">
        <v>0</v>
      </c>
      <c r="AF575" s="105">
        <v>0</v>
      </c>
      <c r="AG575" s="106">
        <f t="shared" si="121"/>
        <v>0</v>
      </c>
      <c r="AH575" s="104"/>
      <c r="AI575" s="105"/>
      <c r="AJ575" s="105"/>
      <c r="AK575" s="105"/>
      <c r="AL575" s="105"/>
      <c r="AM575" s="105"/>
      <c r="AN575" s="106">
        <f t="shared" si="122"/>
        <v>0</v>
      </c>
      <c r="AO575" s="107">
        <f t="shared" si="123"/>
        <v>0</v>
      </c>
      <c r="AP575" s="108">
        <f t="shared" si="124"/>
        <v>17</v>
      </c>
      <c r="AQ575" s="97">
        <v>9</v>
      </c>
      <c r="AR575" s="109">
        <f t="shared" si="125"/>
        <v>1</v>
      </c>
    </row>
    <row r="576" spans="1:44" hidden="1" x14ac:dyDescent="0.35">
      <c r="A576" s="31" t="s">
        <v>580</v>
      </c>
      <c r="B576" s="97" t="s">
        <v>2840</v>
      </c>
      <c r="C576" s="97" t="s">
        <v>2380</v>
      </c>
      <c r="D576" s="98">
        <f t="shared" si="113"/>
        <v>0</v>
      </c>
      <c r="E576" s="98">
        <f t="shared" si="114"/>
        <v>0</v>
      </c>
      <c r="F576" s="98">
        <f t="shared" si="115"/>
        <v>0</v>
      </c>
      <c r="G576" s="99">
        <f t="shared" si="112"/>
        <v>0</v>
      </c>
      <c r="H576" s="100">
        <v>0</v>
      </c>
      <c r="I576" s="101">
        <v>0</v>
      </c>
      <c r="J576" s="102">
        <f t="shared" si="116"/>
        <v>0</v>
      </c>
      <c r="K576" s="100">
        <v>0</v>
      </c>
      <c r="L576" s="111">
        <v>0</v>
      </c>
      <c r="M576" s="101">
        <f t="shared" si="117"/>
        <v>0</v>
      </c>
      <c r="N576" s="100">
        <v>0</v>
      </c>
      <c r="O576" s="100">
        <v>0</v>
      </c>
      <c r="P576" s="103">
        <f t="shared" si="118"/>
        <v>0</v>
      </c>
      <c r="Q576" s="104">
        <v>0</v>
      </c>
      <c r="R576" s="104">
        <v>0</v>
      </c>
      <c r="S576" s="104">
        <v>0</v>
      </c>
      <c r="T576" s="104">
        <v>0</v>
      </c>
      <c r="U576" s="104">
        <v>0</v>
      </c>
      <c r="V576" s="104">
        <v>0</v>
      </c>
      <c r="W576" s="106">
        <f t="shared" si="119"/>
        <v>0</v>
      </c>
      <c r="X576" s="105">
        <v>0</v>
      </c>
      <c r="Y576" s="105">
        <v>0</v>
      </c>
      <c r="Z576" s="105">
        <f t="shared" si="120"/>
        <v>0</v>
      </c>
      <c r="AA576" s="104">
        <v>0</v>
      </c>
      <c r="AB576" s="105">
        <v>0</v>
      </c>
      <c r="AC576" s="105">
        <v>0</v>
      </c>
      <c r="AD576" s="105">
        <v>0</v>
      </c>
      <c r="AE576" s="105">
        <v>0</v>
      </c>
      <c r="AF576" s="105">
        <v>0</v>
      </c>
      <c r="AG576" s="106">
        <f t="shared" si="121"/>
        <v>0</v>
      </c>
      <c r="AH576" s="104"/>
      <c r="AI576" s="105"/>
      <c r="AJ576" s="105"/>
      <c r="AK576" s="105"/>
      <c r="AL576" s="105"/>
      <c r="AM576" s="105"/>
      <c r="AN576" s="106">
        <f t="shared" si="122"/>
        <v>0</v>
      </c>
      <c r="AO576" s="107">
        <f t="shared" si="123"/>
        <v>0</v>
      </c>
      <c r="AP576" s="108">
        <f t="shared" si="124"/>
        <v>0</v>
      </c>
      <c r="AQ576" s="97">
        <v>22</v>
      </c>
      <c r="AR576" s="109">
        <f t="shared" si="125"/>
        <v>0</v>
      </c>
    </row>
    <row r="577" spans="1:44" hidden="1" x14ac:dyDescent="0.35">
      <c r="A577" s="31" t="s">
        <v>581</v>
      </c>
      <c r="B577" s="97" t="s">
        <v>2841</v>
      </c>
      <c r="C577" s="97" t="s">
        <v>2380</v>
      </c>
      <c r="D577" s="98">
        <f t="shared" si="113"/>
        <v>148</v>
      </c>
      <c r="E577" s="98">
        <f t="shared" si="114"/>
        <v>148</v>
      </c>
      <c r="F577" s="98">
        <f t="shared" si="115"/>
        <v>0</v>
      </c>
      <c r="G577" s="99">
        <f t="shared" si="112"/>
        <v>114</v>
      </c>
      <c r="H577" s="100">
        <v>0</v>
      </c>
      <c r="I577" s="101">
        <v>114</v>
      </c>
      <c r="J577" s="102">
        <f t="shared" si="116"/>
        <v>0</v>
      </c>
      <c r="K577" s="100">
        <v>0</v>
      </c>
      <c r="L577" s="111">
        <v>0</v>
      </c>
      <c r="M577" s="101">
        <f t="shared" si="117"/>
        <v>0</v>
      </c>
      <c r="N577" s="100">
        <v>0</v>
      </c>
      <c r="O577" s="100">
        <v>0</v>
      </c>
      <c r="P577" s="103">
        <f t="shared" si="118"/>
        <v>0</v>
      </c>
      <c r="Q577" s="104">
        <v>0</v>
      </c>
      <c r="R577" s="104">
        <v>0</v>
      </c>
      <c r="S577" s="104">
        <v>0</v>
      </c>
      <c r="T577" s="104">
        <v>0</v>
      </c>
      <c r="U577" s="104">
        <v>0</v>
      </c>
      <c r="V577" s="104">
        <v>0</v>
      </c>
      <c r="W577" s="106">
        <f t="shared" si="119"/>
        <v>0</v>
      </c>
      <c r="X577" s="110">
        <v>34</v>
      </c>
      <c r="Y577" s="105">
        <v>0</v>
      </c>
      <c r="Z577" s="105">
        <f t="shared" si="120"/>
        <v>34</v>
      </c>
      <c r="AA577" s="104">
        <v>0</v>
      </c>
      <c r="AB577" s="105">
        <v>0</v>
      </c>
      <c r="AC577" s="105">
        <v>0</v>
      </c>
      <c r="AD577" s="105">
        <v>0</v>
      </c>
      <c r="AE577" s="105">
        <v>0</v>
      </c>
      <c r="AF577" s="105">
        <v>0</v>
      </c>
      <c r="AG577" s="106">
        <f t="shared" si="121"/>
        <v>0</v>
      </c>
      <c r="AH577" s="104"/>
      <c r="AI577" s="105"/>
      <c r="AJ577" s="105"/>
      <c r="AK577" s="105"/>
      <c r="AL577" s="105"/>
      <c r="AM577" s="105"/>
      <c r="AN577" s="106">
        <f t="shared" si="122"/>
        <v>0</v>
      </c>
      <c r="AO577" s="107">
        <f t="shared" si="123"/>
        <v>0</v>
      </c>
      <c r="AP577" s="108">
        <f t="shared" si="124"/>
        <v>114</v>
      </c>
      <c r="AQ577" s="97">
        <v>184</v>
      </c>
      <c r="AR577" s="109">
        <f t="shared" si="125"/>
        <v>0.61956521739130432</v>
      </c>
    </row>
    <row r="578" spans="1:44" hidden="1" x14ac:dyDescent="0.35">
      <c r="A578" s="31" t="s">
        <v>582</v>
      </c>
      <c r="B578" s="97" t="s">
        <v>2842</v>
      </c>
      <c r="C578" s="97" t="s">
        <v>2380</v>
      </c>
      <c r="D578" s="98">
        <f t="shared" si="113"/>
        <v>0</v>
      </c>
      <c r="E578" s="98">
        <f t="shared" si="114"/>
        <v>0</v>
      </c>
      <c r="F578" s="98">
        <f t="shared" si="115"/>
        <v>0</v>
      </c>
      <c r="G578" s="99">
        <f t="shared" si="112"/>
        <v>0</v>
      </c>
      <c r="H578" s="100">
        <v>0</v>
      </c>
      <c r="I578" s="101">
        <v>0</v>
      </c>
      <c r="J578" s="102">
        <f t="shared" si="116"/>
        <v>0</v>
      </c>
      <c r="K578" s="100">
        <v>0</v>
      </c>
      <c r="L578" s="111">
        <v>0</v>
      </c>
      <c r="M578" s="101">
        <f t="shared" si="117"/>
        <v>0</v>
      </c>
      <c r="N578" s="100">
        <v>0</v>
      </c>
      <c r="O578" s="100">
        <v>0</v>
      </c>
      <c r="P578" s="103">
        <f t="shared" si="118"/>
        <v>0</v>
      </c>
      <c r="Q578" s="104">
        <v>0</v>
      </c>
      <c r="R578" s="104">
        <v>0</v>
      </c>
      <c r="S578" s="104">
        <v>0</v>
      </c>
      <c r="T578" s="104">
        <v>0</v>
      </c>
      <c r="U578" s="104">
        <v>0</v>
      </c>
      <c r="V578" s="104">
        <v>0</v>
      </c>
      <c r="W578" s="106">
        <f t="shared" si="119"/>
        <v>0</v>
      </c>
      <c r="X578" s="105">
        <v>0</v>
      </c>
      <c r="Y578" s="105">
        <v>0</v>
      </c>
      <c r="Z578" s="105">
        <f t="shared" si="120"/>
        <v>0</v>
      </c>
      <c r="AA578" s="104">
        <v>0</v>
      </c>
      <c r="AB578" s="105">
        <v>0</v>
      </c>
      <c r="AC578" s="105">
        <v>0</v>
      </c>
      <c r="AD578" s="105">
        <v>0</v>
      </c>
      <c r="AE578" s="105">
        <v>0</v>
      </c>
      <c r="AF578" s="105">
        <v>0</v>
      </c>
      <c r="AG578" s="106">
        <f t="shared" si="121"/>
        <v>0</v>
      </c>
      <c r="AH578" s="104"/>
      <c r="AI578" s="105"/>
      <c r="AJ578" s="105"/>
      <c r="AK578" s="105"/>
      <c r="AL578" s="105"/>
      <c r="AM578" s="105"/>
      <c r="AN578" s="106">
        <f t="shared" si="122"/>
        <v>0</v>
      </c>
      <c r="AO578" s="107">
        <f t="shared" si="123"/>
        <v>0</v>
      </c>
      <c r="AP578" s="108">
        <f t="shared" si="124"/>
        <v>0</v>
      </c>
      <c r="AQ578" s="97">
        <v>66</v>
      </c>
      <c r="AR578" s="109">
        <f t="shared" si="125"/>
        <v>0</v>
      </c>
    </row>
    <row r="579" spans="1:44" hidden="1" x14ac:dyDescent="0.35">
      <c r="A579" s="31" t="s">
        <v>583</v>
      </c>
      <c r="B579" s="97" t="s">
        <v>2843</v>
      </c>
      <c r="C579" s="97" t="s">
        <v>2286</v>
      </c>
      <c r="D579" s="98">
        <f t="shared" si="113"/>
        <v>59</v>
      </c>
      <c r="E579" s="98">
        <f t="shared" si="114"/>
        <v>54</v>
      </c>
      <c r="F579" s="98">
        <f t="shared" si="115"/>
        <v>5</v>
      </c>
      <c r="G579" s="99">
        <f t="shared" si="112"/>
        <v>59</v>
      </c>
      <c r="H579" s="100">
        <v>5</v>
      </c>
      <c r="I579" s="101">
        <v>54</v>
      </c>
      <c r="J579" s="102">
        <f t="shared" si="116"/>
        <v>36</v>
      </c>
      <c r="K579" s="100">
        <v>0</v>
      </c>
      <c r="L579" s="111">
        <v>0</v>
      </c>
      <c r="M579" s="101">
        <f t="shared" si="117"/>
        <v>0</v>
      </c>
      <c r="N579" s="100">
        <v>0</v>
      </c>
      <c r="O579" s="100">
        <v>0</v>
      </c>
      <c r="P579" s="103">
        <f t="shared" si="118"/>
        <v>0</v>
      </c>
      <c r="Q579" s="104">
        <v>0</v>
      </c>
      <c r="R579" s="105">
        <v>0</v>
      </c>
      <c r="S579" s="105">
        <v>0</v>
      </c>
      <c r="T579" s="105">
        <v>0</v>
      </c>
      <c r="U579" s="105">
        <v>36</v>
      </c>
      <c r="V579" s="105">
        <v>0</v>
      </c>
      <c r="W579" s="106">
        <f t="shared" si="119"/>
        <v>36</v>
      </c>
      <c r="X579" s="105">
        <v>0</v>
      </c>
      <c r="Y579" s="105">
        <v>0</v>
      </c>
      <c r="Z579" s="105">
        <f t="shared" si="120"/>
        <v>0</v>
      </c>
      <c r="AA579" s="104">
        <v>0</v>
      </c>
      <c r="AB579" s="105">
        <v>0</v>
      </c>
      <c r="AC579" s="105">
        <v>0</v>
      </c>
      <c r="AD579" s="105">
        <v>0</v>
      </c>
      <c r="AE579" s="105">
        <v>0</v>
      </c>
      <c r="AF579" s="105">
        <v>0</v>
      </c>
      <c r="AG579" s="106">
        <f t="shared" si="121"/>
        <v>0</v>
      </c>
      <c r="AH579" s="104"/>
      <c r="AI579" s="105"/>
      <c r="AJ579" s="105"/>
      <c r="AK579" s="105"/>
      <c r="AL579" s="105"/>
      <c r="AM579" s="105"/>
      <c r="AN579" s="106">
        <f t="shared" si="122"/>
        <v>0</v>
      </c>
      <c r="AO579" s="107">
        <f t="shared" si="123"/>
        <v>5</v>
      </c>
      <c r="AP579" s="108">
        <f t="shared" si="124"/>
        <v>54</v>
      </c>
      <c r="AQ579" s="97">
        <v>83</v>
      </c>
      <c r="AR579" s="109">
        <f t="shared" si="125"/>
        <v>0.71084337349397586</v>
      </c>
    </row>
    <row r="580" spans="1:44" x14ac:dyDescent="0.35">
      <c r="A580" s="31" t="s">
        <v>584</v>
      </c>
      <c r="B580" s="97" t="s">
        <v>2844</v>
      </c>
      <c r="C580" s="97" t="s">
        <v>2286</v>
      </c>
      <c r="D580" s="98">
        <f t="shared" si="113"/>
        <v>27</v>
      </c>
      <c r="E580" s="98">
        <f t="shared" si="114"/>
        <v>27</v>
      </c>
      <c r="F580" s="98">
        <f t="shared" si="115"/>
        <v>0</v>
      </c>
      <c r="G580" s="99">
        <f t="shared" ref="G580:G643" si="126">H580+I580</f>
        <v>0</v>
      </c>
      <c r="H580" s="100">
        <v>0</v>
      </c>
      <c r="I580" s="101">
        <v>0</v>
      </c>
      <c r="J580" s="102">
        <f t="shared" si="116"/>
        <v>0</v>
      </c>
      <c r="K580" s="100">
        <v>0</v>
      </c>
      <c r="L580" s="111">
        <v>0</v>
      </c>
      <c r="M580" s="101">
        <f t="shared" si="117"/>
        <v>0</v>
      </c>
      <c r="N580" s="100">
        <v>0</v>
      </c>
      <c r="O580" s="100">
        <v>0</v>
      </c>
      <c r="P580" s="103">
        <f t="shared" si="118"/>
        <v>0</v>
      </c>
      <c r="Q580" s="104">
        <v>0</v>
      </c>
      <c r="R580" s="105">
        <v>0</v>
      </c>
      <c r="S580" s="105">
        <v>0</v>
      </c>
      <c r="T580" s="105">
        <v>0</v>
      </c>
      <c r="U580" s="105">
        <v>0</v>
      </c>
      <c r="V580" s="105">
        <v>0</v>
      </c>
      <c r="W580" s="106">
        <f t="shared" si="119"/>
        <v>0</v>
      </c>
      <c r="X580" s="105">
        <v>0</v>
      </c>
      <c r="Y580" s="105">
        <v>0</v>
      </c>
      <c r="Z580" s="105">
        <f t="shared" si="120"/>
        <v>0</v>
      </c>
      <c r="AA580" s="104">
        <v>0</v>
      </c>
      <c r="AB580" s="105">
        <v>0</v>
      </c>
      <c r="AC580" s="105">
        <v>0</v>
      </c>
      <c r="AD580" s="105">
        <v>0</v>
      </c>
      <c r="AE580" s="105">
        <v>0</v>
      </c>
      <c r="AF580" s="105">
        <v>0</v>
      </c>
      <c r="AG580" s="106">
        <f t="shared" si="121"/>
        <v>0</v>
      </c>
      <c r="AH580" s="104"/>
      <c r="AI580" s="105"/>
      <c r="AJ580" s="105"/>
      <c r="AK580" s="105">
        <v>27</v>
      </c>
      <c r="AL580" s="105"/>
      <c r="AM580" s="105"/>
      <c r="AN580" s="106">
        <f t="shared" si="122"/>
        <v>27</v>
      </c>
      <c r="AO580" s="107">
        <f t="shared" si="123"/>
        <v>0</v>
      </c>
      <c r="AP580" s="108">
        <f t="shared" si="124"/>
        <v>27</v>
      </c>
      <c r="AQ580" s="97">
        <v>51</v>
      </c>
      <c r="AR580" s="109">
        <f t="shared" si="125"/>
        <v>0.52941176470588236</v>
      </c>
    </row>
    <row r="581" spans="1:44" hidden="1" x14ac:dyDescent="0.35">
      <c r="A581" s="31" t="s">
        <v>585</v>
      </c>
      <c r="B581" s="97" t="s">
        <v>2845</v>
      </c>
      <c r="C581" s="97" t="s">
        <v>2286</v>
      </c>
      <c r="D581" s="98">
        <f t="shared" ref="D581:D644" si="127">E581+F581</f>
        <v>45</v>
      </c>
      <c r="E581" s="98">
        <f t="shared" ref="E581:E644" si="128">I581+K581+N581+Q581+T581+X581+AA581+AD581+AH581+AK581</f>
        <v>19</v>
      </c>
      <c r="F581" s="98">
        <f t="shared" ref="F581:F644" si="129">H581+S581+V581+Y581+AC581+AF581+AJ581+AM581</f>
        <v>26</v>
      </c>
      <c r="G581" s="99">
        <f t="shared" si="126"/>
        <v>45</v>
      </c>
      <c r="H581" s="100">
        <v>26</v>
      </c>
      <c r="I581" s="101">
        <v>19</v>
      </c>
      <c r="J581" s="102">
        <f t="shared" ref="J581:J644" si="130">L581+O581+R581+U581+AB581+AE581+AI581+AL581</f>
        <v>0</v>
      </c>
      <c r="K581" s="100">
        <v>0</v>
      </c>
      <c r="L581" s="111">
        <v>0</v>
      </c>
      <c r="M581" s="101">
        <f t="shared" ref="M581:M644" si="131">K581+L581</f>
        <v>0</v>
      </c>
      <c r="N581" s="100">
        <v>0</v>
      </c>
      <c r="O581" s="100">
        <v>0</v>
      </c>
      <c r="P581" s="103">
        <f t="shared" ref="P581:P644" si="132">SUM(N581+O581)</f>
        <v>0</v>
      </c>
      <c r="Q581" s="104">
        <v>0</v>
      </c>
      <c r="R581" s="105">
        <v>0</v>
      </c>
      <c r="S581" s="105">
        <v>0</v>
      </c>
      <c r="T581" s="105">
        <v>0</v>
      </c>
      <c r="U581" s="105">
        <v>0</v>
      </c>
      <c r="V581" s="105">
        <v>0</v>
      </c>
      <c r="W581" s="106">
        <f t="shared" ref="W581:W644" si="133">SUM(Q581:V581)</f>
        <v>0</v>
      </c>
      <c r="X581" s="105">
        <v>0</v>
      </c>
      <c r="Y581" s="105">
        <v>0</v>
      </c>
      <c r="Z581" s="105">
        <f t="shared" ref="Z581:Z644" si="134">SUM(X581:Y581)</f>
        <v>0</v>
      </c>
      <c r="AA581" s="104">
        <v>0</v>
      </c>
      <c r="AB581" s="105">
        <v>0</v>
      </c>
      <c r="AC581" s="105">
        <v>0</v>
      </c>
      <c r="AD581" s="105">
        <v>0</v>
      </c>
      <c r="AE581" s="105">
        <v>0</v>
      </c>
      <c r="AF581" s="105">
        <v>0</v>
      </c>
      <c r="AG581" s="106">
        <f t="shared" ref="AG581:AG644" si="135">SUM(AA581:AF581)</f>
        <v>0</v>
      </c>
      <c r="AH581" s="104"/>
      <c r="AI581" s="105"/>
      <c r="AJ581" s="105"/>
      <c r="AK581" s="105"/>
      <c r="AL581" s="105"/>
      <c r="AM581" s="105"/>
      <c r="AN581" s="106">
        <f t="shared" ref="AN581:AN644" si="136">SUM(AH581:AM581)</f>
        <v>0</v>
      </c>
      <c r="AO581" s="107">
        <f t="shared" ref="AO581:AO644" si="137">H581+V581+AF581+AM581</f>
        <v>26</v>
      </c>
      <c r="AP581" s="108">
        <f t="shared" ref="AP581:AP644" si="138">I581+K581+N581+T581+AD581+AK581</f>
        <v>19</v>
      </c>
      <c r="AQ581" s="97">
        <v>59</v>
      </c>
      <c r="AR581" s="109">
        <f t="shared" ref="AR581:AR644" si="139">IFERROR(MIN(100%,((AP581+AO581)/AQ581)),0)</f>
        <v>0.76271186440677963</v>
      </c>
    </row>
    <row r="582" spans="1:44" hidden="1" x14ac:dyDescent="0.35">
      <c r="A582" s="31" t="s">
        <v>586</v>
      </c>
      <c r="B582" s="97" t="s">
        <v>2846</v>
      </c>
      <c r="C582" s="97" t="s">
        <v>2286</v>
      </c>
      <c r="D582" s="98">
        <f t="shared" si="127"/>
        <v>91</v>
      </c>
      <c r="E582" s="98">
        <f t="shared" si="128"/>
        <v>72</v>
      </c>
      <c r="F582" s="98">
        <f t="shared" si="129"/>
        <v>19</v>
      </c>
      <c r="G582" s="99">
        <f t="shared" si="126"/>
        <v>91</v>
      </c>
      <c r="H582" s="100">
        <v>19</v>
      </c>
      <c r="I582" s="101">
        <v>72</v>
      </c>
      <c r="J582" s="102">
        <f t="shared" si="130"/>
        <v>0</v>
      </c>
      <c r="K582" s="100">
        <v>0</v>
      </c>
      <c r="L582" s="111">
        <v>0</v>
      </c>
      <c r="M582" s="101">
        <f t="shared" si="131"/>
        <v>0</v>
      </c>
      <c r="N582" s="100">
        <v>0</v>
      </c>
      <c r="O582" s="100">
        <v>0</v>
      </c>
      <c r="P582" s="103">
        <f t="shared" si="132"/>
        <v>0</v>
      </c>
      <c r="Q582" s="104">
        <v>0</v>
      </c>
      <c r="R582" s="105">
        <v>0</v>
      </c>
      <c r="S582" s="105">
        <v>0</v>
      </c>
      <c r="T582" s="105">
        <v>0</v>
      </c>
      <c r="U582" s="105">
        <v>0</v>
      </c>
      <c r="V582" s="105">
        <v>0</v>
      </c>
      <c r="W582" s="106">
        <f t="shared" si="133"/>
        <v>0</v>
      </c>
      <c r="X582" s="105">
        <v>0</v>
      </c>
      <c r="Y582" s="105">
        <v>0</v>
      </c>
      <c r="Z582" s="105">
        <f t="shared" si="134"/>
        <v>0</v>
      </c>
      <c r="AA582" s="104">
        <v>0</v>
      </c>
      <c r="AB582" s="105">
        <v>0</v>
      </c>
      <c r="AC582" s="105">
        <v>0</v>
      </c>
      <c r="AD582" s="105">
        <v>0</v>
      </c>
      <c r="AE582" s="105">
        <v>0</v>
      </c>
      <c r="AF582" s="105">
        <v>0</v>
      </c>
      <c r="AG582" s="106">
        <f t="shared" si="135"/>
        <v>0</v>
      </c>
      <c r="AH582" s="104"/>
      <c r="AI582" s="105"/>
      <c r="AJ582" s="105"/>
      <c r="AK582" s="105"/>
      <c r="AL582" s="105"/>
      <c r="AM582" s="105"/>
      <c r="AN582" s="106">
        <f t="shared" si="136"/>
        <v>0</v>
      </c>
      <c r="AO582" s="107">
        <f t="shared" si="137"/>
        <v>19</v>
      </c>
      <c r="AP582" s="108">
        <f t="shared" si="138"/>
        <v>72</v>
      </c>
      <c r="AQ582" s="97">
        <v>102</v>
      </c>
      <c r="AR582" s="109">
        <f t="shared" si="139"/>
        <v>0.89215686274509809</v>
      </c>
    </row>
    <row r="583" spans="1:44" x14ac:dyDescent="0.35">
      <c r="A583" s="31" t="s">
        <v>587</v>
      </c>
      <c r="B583" s="97" t="s">
        <v>2847</v>
      </c>
      <c r="C583" s="97" t="s">
        <v>2286</v>
      </c>
      <c r="D583" s="98">
        <f t="shared" si="127"/>
        <v>72</v>
      </c>
      <c r="E583" s="98">
        <f t="shared" si="128"/>
        <v>72</v>
      </c>
      <c r="F583" s="98">
        <f t="shared" si="129"/>
        <v>0</v>
      </c>
      <c r="G583" s="99">
        <f t="shared" si="126"/>
        <v>36</v>
      </c>
      <c r="H583" s="100">
        <v>0</v>
      </c>
      <c r="I583" s="101">
        <v>36</v>
      </c>
      <c r="J583" s="102">
        <f t="shared" si="130"/>
        <v>36</v>
      </c>
      <c r="K583" s="100">
        <v>0</v>
      </c>
      <c r="L583" s="111">
        <v>36</v>
      </c>
      <c r="M583" s="101">
        <f t="shared" si="131"/>
        <v>36</v>
      </c>
      <c r="N583" s="100">
        <v>0</v>
      </c>
      <c r="O583" s="100">
        <v>0</v>
      </c>
      <c r="P583" s="103">
        <f t="shared" si="132"/>
        <v>0</v>
      </c>
      <c r="Q583" s="104">
        <v>18</v>
      </c>
      <c r="R583" s="105">
        <v>0</v>
      </c>
      <c r="S583" s="105">
        <v>0</v>
      </c>
      <c r="T583" s="105">
        <v>0</v>
      </c>
      <c r="U583" s="105">
        <v>0</v>
      </c>
      <c r="V583" s="105">
        <v>0</v>
      </c>
      <c r="W583" s="106">
        <f t="shared" si="133"/>
        <v>18</v>
      </c>
      <c r="X583" s="105">
        <v>0</v>
      </c>
      <c r="Y583" s="105">
        <v>0</v>
      </c>
      <c r="Z583" s="105">
        <f t="shared" si="134"/>
        <v>0</v>
      </c>
      <c r="AA583" s="104">
        <v>0</v>
      </c>
      <c r="AB583" s="105">
        <v>0</v>
      </c>
      <c r="AC583" s="105">
        <v>0</v>
      </c>
      <c r="AD583" s="105">
        <v>0</v>
      </c>
      <c r="AE583" s="105">
        <v>0</v>
      </c>
      <c r="AF583" s="105">
        <v>0</v>
      </c>
      <c r="AG583" s="106">
        <f t="shared" si="135"/>
        <v>0</v>
      </c>
      <c r="AH583" s="104">
        <v>6</v>
      </c>
      <c r="AI583" s="105"/>
      <c r="AJ583" s="105"/>
      <c r="AK583" s="105">
        <v>12</v>
      </c>
      <c r="AL583" s="105"/>
      <c r="AM583" s="105"/>
      <c r="AN583" s="106">
        <f t="shared" si="136"/>
        <v>18</v>
      </c>
      <c r="AO583" s="107">
        <f t="shared" si="137"/>
        <v>0</v>
      </c>
      <c r="AP583" s="108">
        <f t="shared" si="138"/>
        <v>48</v>
      </c>
      <c r="AQ583" s="97">
        <v>46</v>
      </c>
      <c r="AR583" s="109">
        <f t="shared" si="139"/>
        <v>1</v>
      </c>
    </row>
    <row r="584" spans="1:44" hidden="1" x14ac:dyDescent="0.35">
      <c r="A584" s="31" t="s">
        <v>588</v>
      </c>
      <c r="B584" s="97" t="s">
        <v>2848</v>
      </c>
      <c r="C584" s="97" t="s">
        <v>2286</v>
      </c>
      <c r="D584" s="98">
        <f t="shared" si="127"/>
        <v>44</v>
      </c>
      <c r="E584" s="98">
        <f t="shared" si="128"/>
        <v>0</v>
      </c>
      <c r="F584" s="98">
        <f t="shared" si="129"/>
        <v>44</v>
      </c>
      <c r="G584" s="99">
        <f t="shared" si="126"/>
        <v>44</v>
      </c>
      <c r="H584" s="100">
        <v>44</v>
      </c>
      <c r="I584" s="101">
        <v>0</v>
      </c>
      <c r="J584" s="102">
        <f t="shared" si="130"/>
        <v>0</v>
      </c>
      <c r="K584" s="100">
        <v>0</v>
      </c>
      <c r="L584" s="111">
        <v>0</v>
      </c>
      <c r="M584" s="101">
        <f t="shared" si="131"/>
        <v>0</v>
      </c>
      <c r="N584" s="100">
        <v>0</v>
      </c>
      <c r="O584" s="100">
        <v>0</v>
      </c>
      <c r="P584" s="103">
        <f t="shared" si="132"/>
        <v>0</v>
      </c>
      <c r="Q584" s="105">
        <v>0</v>
      </c>
      <c r="R584" s="105">
        <v>0</v>
      </c>
      <c r="S584" s="105">
        <v>0</v>
      </c>
      <c r="T584" s="105">
        <v>0</v>
      </c>
      <c r="U584" s="105">
        <v>0</v>
      </c>
      <c r="V584" s="105">
        <v>0</v>
      </c>
      <c r="W584" s="106">
        <f t="shared" si="133"/>
        <v>0</v>
      </c>
      <c r="X584" s="105">
        <v>0</v>
      </c>
      <c r="Y584" s="105">
        <v>0</v>
      </c>
      <c r="Z584" s="105">
        <f t="shared" si="134"/>
        <v>0</v>
      </c>
      <c r="AA584" s="104">
        <v>0</v>
      </c>
      <c r="AB584" s="105">
        <v>0</v>
      </c>
      <c r="AC584" s="105">
        <v>0</v>
      </c>
      <c r="AD584" s="105">
        <v>0</v>
      </c>
      <c r="AE584" s="105">
        <v>0</v>
      </c>
      <c r="AF584" s="105">
        <v>0</v>
      </c>
      <c r="AG584" s="106">
        <f t="shared" si="135"/>
        <v>0</v>
      </c>
      <c r="AH584" s="104"/>
      <c r="AI584" s="105"/>
      <c r="AJ584" s="105"/>
      <c r="AK584" s="105"/>
      <c r="AL584" s="105"/>
      <c r="AM584" s="105"/>
      <c r="AN584" s="106">
        <f t="shared" si="136"/>
        <v>0</v>
      </c>
      <c r="AO584" s="107">
        <f t="shared" si="137"/>
        <v>44</v>
      </c>
      <c r="AP584" s="108">
        <f t="shared" si="138"/>
        <v>0</v>
      </c>
      <c r="AQ584" s="97">
        <v>58</v>
      </c>
      <c r="AR584" s="109">
        <f t="shared" si="139"/>
        <v>0.75862068965517238</v>
      </c>
    </row>
    <row r="585" spans="1:44" x14ac:dyDescent="0.35">
      <c r="A585" s="31" t="s">
        <v>589</v>
      </c>
      <c r="B585" s="97" t="s">
        <v>2849</v>
      </c>
      <c r="C585" s="97" t="s">
        <v>2286</v>
      </c>
      <c r="D585" s="98">
        <f t="shared" si="127"/>
        <v>36</v>
      </c>
      <c r="E585" s="98">
        <f t="shared" si="128"/>
        <v>36</v>
      </c>
      <c r="F585" s="98">
        <f t="shared" si="129"/>
        <v>0</v>
      </c>
      <c r="G585" s="99">
        <f t="shared" si="126"/>
        <v>18</v>
      </c>
      <c r="H585" s="100">
        <v>0</v>
      </c>
      <c r="I585" s="101">
        <v>18</v>
      </c>
      <c r="J585" s="102">
        <f t="shared" si="130"/>
        <v>0</v>
      </c>
      <c r="K585" s="100">
        <v>0</v>
      </c>
      <c r="L585" s="111">
        <v>0</v>
      </c>
      <c r="M585" s="101">
        <f t="shared" si="131"/>
        <v>0</v>
      </c>
      <c r="N585" s="100">
        <v>0</v>
      </c>
      <c r="O585" s="100">
        <v>0</v>
      </c>
      <c r="P585" s="103">
        <f t="shared" si="132"/>
        <v>0</v>
      </c>
      <c r="Q585" s="105">
        <v>0</v>
      </c>
      <c r="R585" s="105">
        <v>0</v>
      </c>
      <c r="S585" s="105">
        <v>0</v>
      </c>
      <c r="T585" s="105">
        <v>0</v>
      </c>
      <c r="U585" s="105">
        <v>0</v>
      </c>
      <c r="V585" s="105">
        <v>0</v>
      </c>
      <c r="W585" s="106">
        <f t="shared" si="133"/>
        <v>0</v>
      </c>
      <c r="X585" s="105">
        <v>0</v>
      </c>
      <c r="Y585" s="105">
        <v>0</v>
      </c>
      <c r="Z585" s="105">
        <f t="shared" si="134"/>
        <v>0</v>
      </c>
      <c r="AA585" s="104">
        <v>0</v>
      </c>
      <c r="AB585" s="105">
        <v>0</v>
      </c>
      <c r="AC585" s="105">
        <v>0</v>
      </c>
      <c r="AD585" s="105">
        <v>0</v>
      </c>
      <c r="AE585" s="105">
        <v>0</v>
      </c>
      <c r="AF585" s="105">
        <v>0</v>
      </c>
      <c r="AG585" s="106">
        <f t="shared" si="135"/>
        <v>0</v>
      </c>
      <c r="AH585" s="104"/>
      <c r="AI585" s="105"/>
      <c r="AJ585" s="105"/>
      <c r="AK585" s="105">
        <v>18</v>
      </c>
      <c r="AL585" s="105"/>
      <c r="AM585" s="105"/>
      <c r="AN585" s="106">
        <f t="shared" si="136"/>
        <v>18</v>
      </c>
      <c r="AO585" s="107">
        <f t="shared" si="137"/>
        <v>0</v>
      </c>
      <c r="AP585" s="108">
        <f t="shared" si="138"/>
        <v>36</v>
      </c>
      <c r="AQ585" s="97">
        <v>82</v>
      </c>
      <c r="AR585" s="109">
        <f t="shared" si="139"/>
        <v>0.43902439024390244</v>
      </c>
    </row>
    <row r="586" spans="1:44" hidden="1" x14ac:dyDescent="0.35">
      <c r="A586" s="31" t="s">
        <v>590</v>
      </c>
      <c r="B586" s="97" t="s">
        <v>2850</v>
      </c>
      <c r="C586" s="97" t="s">
        <v>2286</v>
      </c>
      <c r="D586" s="98">
        <f t="shared" si="127"/>
        <v>62</v>
      </c>
      <c r="E586" s="98">
        <f t="shared" si="128"/>
        <v>48</v>
      </c>
      <c r="F586" s="98">
        <f t="shared" si="129"/>
        <v>14</v>
      </c>
      <c r="G586" s="99">
        <f t="shared" si="126"/>
        <v>32</v>
      </c>
      <c r="H586" s="100">
        <v>0</v>
      </c>
      <c r="I586" s="101">
        <v>32</v>
      </c>
      <c r="J586" s="102">
        <f t="shared" si="130"/>
        <v>0</v>
      </c>
      <c r="K586" s="100">
        <v>0</v>
      </c>
      <c r="L586" s="111">
        <v>0</v>
      </c>
      <c r="M586" s="101">
        <f t="shared" si="131"/>
        <v>0</v>
      </c>
      <c r="N586" s="100">
        <v>0</v>
      </c>
      <c r="O586" s="100">
        <v>0</v>
      </c>
      <c r="P586" s="103">
        <f t="shared" si="132"/>
        <v>0</v>
      </c>
      <c r="Q586" s="105">
        <v>0</v>
      </c>
      <c r="R586" s="105">
        <v>0</v>
      </c>
      <c r="S586" s="105">
        <v>14</v>
      </c>
      <c r="T586" s="105">
        <v>16</v>
      </c>
      <c r="U586" s="105">
        <v>0</v>
      </c>
      <c r="V586" s="105">
        <v>0</v>
      </c>
      <c r="W586" s="106">
        <f t="shared" si="133"/>
        <v>30</v>
      </c>
      <c r="X586" s="105">
        <v>0</v>
      </c>
      <c r="Y586" s="105">
        <v>0</v>
      </c>
      <c r="Z586" s="105">
        <f t="shared" si="134"/>
        <v>0</v>
      </c>
      <c r="AA586" s="104">
        <v>0</v>
      </c>
      <c r="AB586" s="105">
        <v>0</v>
      </c>
      <c r="AC586" s="105">
        <v>0</v>
      </c>
      <c r="AD586" s="105">
        <v>0</v>
      </c>
      <c r="AE586" s="105">
        <v>0</v>
      </c>
      <c r="AF586" s="105">
        <v>0</v>
      </c>
      <c r="AG586" s="106">
        <f t="shared" si="135"/>
        <v>0</v>
      </c>
      <c r="AH586" s="104"/>
      <c r="AI586" s="105"/>
      <c r="AJ586" s="105"/>
      <c r="AK586" s="105"/>
      <c r="AL586" s="105"/>
      <c r="AM586" s="105"/>
      <c r="AN586" s="106">
        <f t="shared" si="136"/>
        <v>0</v>
      </c>
      <c r="AO586" s="107">
        <f t="shared" si="137"/>
        <v>0</v>
      </c>
      <c r="AP586" s="108">
        <f t="shared" si="138"/>
        <v>48</v>
      </c>
      <c r="AQ586" s="97">
        <v>56</v>
      </c>
      <c r="AR586" s="109">
        <f t="shared" si="139"/>
        <v>0.8571428571428571</v>
      </c>
    </row>
    <row r="587" spans="1:44" hidden="1" x14ac:dyDescent="0.35">
      <c r="A587" s="31" t="s">
        <v>591</v>
      </c>
      <c r="B587" s="97" t="s">
        <v>2851</v>
      </c>
      <c r="C587" s="97" t="s">
        <v>2286</v>
      </c>
      <c r="D587" s="98">
        <f t="shared" si="127"/>
        <v>198</v>
      </c>
      <c r="E587" s="98">
        <f t="shared" si="128"/>
        <v>198</v>
      </c>
      <c r="F587" s="98">
        <f t="shared" si="129"/>
        <v>0</v>
      </c>
      <c r="G587" s="99">
        <f t="shared" si="126"/>
        <v>198</v>
      </c>
      <c r="H587" s="100">
        <v>0</v>
      </c>
      <c r="I587" s="101">
        <v>198</v>
      </c>
      <c r="J587" s="102">
        <f t="shared" si="130"/>
        <v>0</v>
      </c>
      <c r="K587" s="100">
        <v>0</v>
      </c>
      <c r="L587" s="111">
        <v>0</v>
      </c>
      <c r="M587" s="101">
        <f t="shared" si="131"/>
        <v>0</v>
      </c>
      <c r="N587" s="100">
        <v>0</v>
      </c>
      <c r="O587" s="100">
        <v>0</v>
      </c>
      <c r="P587" s="103">
        <f t="shared" si="132"/>
        <v>0</v>
      </c>
      <c r="Q587" s="105">
        <v>0</v>
      </c>
      <c r="R587" s="105">
        <v>0</v>
      </c>
      <c r="S587" s="105">
        <v>0</v>
      </c>
      <c r="T587" s="105">
        <v>0</v>
      </c>
      <c r="U587" s="105">
        <v>0</v>
      </c>
      <c r="V587" s="105">
        <v>0</v>
      </c>
      <c r="W587" s="106">
        <f t="shared" si="133"/>
        <v>0</v>
      </c>
      <c r="X587" s="105">
        <v>0</v>
      </c>
      <c r="Y587" s="105">
        <v>0</v>
      </c>
      <c r="Z587" s="105">
        <f t="shared" si="134"/>
        <v>0</v>
      </c>
      <c r="AA587" s="104">
        <v>0</v>
      </c>
      <c r="AB587" s="105">
        <v>0</v>
      </c>
      <c r="AC587" s="105">
        <v>0</v>
      </c>
      <c r="AD587" s="105">
        <v>0</v>
      </c>
      <c r="AE587" s="105">
        <v>0</v>
      </c>
      <c r="AF587" s="105">
        <v>0</v>
      </c>
      <c r="AG587" s="106">
        <f t="shared" si="135"/>
        <v>0</v>
      </c>
      <c r="AH587" s="104"/>
      <c r="AI587" s="105"/>
      <c r="AJ587" s="105"/>
      <c r="AK587" s="105"/>
      <c r="AL587" s="105"/>
      <c r="AM587" s="105"/>
      <c r="AN587" s="106">
        <f t="shared" si="136"/>
        <v>0</v>
      </c>
      <c r="AO587" s="107">
        <f t="shared" si="137"/>
        <v>0</v>
      </c>
      <c r="AP587" s="108">
        <f t="shared" si="138"/>
        <v>198</v>
      </c>
      <c r="AQ587" s="97">
        <v>352</v>
      </c>
      <c r="AR587" s="109">
        <f t="shared" si="139"/>
        <v>0.5625</v>
      </c>
    </row>
    <row r="588" spans="1:44" hidden="1" x14ac:dyDescent="0.35">
      <c r="A588" s="31" t="s">
        <v>592</v>
      </c>
      <c r="B588" s="97" t="s">
        <v>2852</v>
      </c>
      <c r="C588" s="97" t="s">
        <v>2286</v>
      </c>
      <c r="D588" s="98">
        <f t="shared" si="127"/>
        <v>0</v>
      </c>
      <c r="E588" s="98">
        <f t="shared" si="128"/>
        <v>0</v>
      </c>
      <c r="F588" s="98">
        <f t="shared" si="129"/>
        <v>0</v>
      </c>
      <c r="G588" s="99">
        <f t="shared" si="126"/>
        <v>0</v>
      </c>
      <c r="H588" s="100">
        <v>0</v>
      </c>
      <c r="I588" s="101">
        <v>0</v>
      </c>
      <c r="J588" s="102">
        <f t="shared" si="130"/>
        <v>0</v>
      </c>
      <c r="K588" s="100">
        <v>0</v>
      </c>
      <c r="L588" s="111">
        <v>0</v>
      </c>
      <c r="M588" s="101">
        <f t="shared" si="131"/>
        <v>0</v>
      </c>
      <c r="N588" s="100">
        <v>0</v>
      </c>
      <c r="O588" s="100">
        <v>0</v>
      </c>
      <c r="P588" s="103">
        <f t="shared" si="132"/>
        <v>0</v>
      </c>
      <c r="Q588" s="105">
        <v>0</v>
      </c>
      <c r="R588" s="105">
        <v>0</v>
      </c>
      <c r="S588" s="105">
        <v>0</v>
      </c>
      <c r="T588" s="105">
        <v>0</v>
      </c>
      <c r="U588" s="105">
        <v>0</v>
      </c>
      <c r="V588" s="105">
        <v>0</v>
      </c>
      <c r="W588" s="106">
        <f t="shared" si="133"/>
        <v>0</v>
      </c>
      <c r="X588" s="105">
        <v>0</v>
      </c>
      <c r="Y588" s="105">
        <v>0</v>
      </c>
      <c r="Z588" s="105">
        <f t="shared" si="134"/>
        <v>0</v>
      </c>
      <c r="AA588" s="104">
        <v>0</v>
      </c>
      <c r="AB588" s="105">
        <v>0</v>
      </c>
      <c r="AC588" s="105">
        <v>0</v>
      </c>
      <c r="AD588" s="105">
        <v>0</v>
      </c>
      <c r="AE588" s="105">
        <v>0</v>
      </c>
      <c r="AF588" s="105">
        <v>0</v>
      </c>
      <c r="AG588" s="106">
        <f t="shared" si="135"/>
        <v>0</v>
      </c>
      <c r="AH588" s="104"/>
      <c r="AI588" s="105"/>
      <c r="AJ588" s="105"/>
      <c r="AK588" s="105"/>
      <c r="AL588" s="105"/>
      <c r="AM588" s="105"/>
      <c r="AN588" s="106">
        <f t="shared" si="136"/>
        <v>0</v>
      </c>
      <c r="AO588" s="107">
        <f t="shared" si="137"/>
        <v>0</v>
      </c>
      <c r="AP588" s="108">
        <f t="shared" si="138"/>
        <v>0</v>
      </c>
      <c r="AQ588" s="97">
        <v>71</v>
      </c>
      <c r="AR588" s="109">
        <f t="shared" si="139"/>
        <v>0</v>
      </c>
    </row>
    <row r="589" spans="1:44" hidden="1" x14ac:dyDescent="0.35">
      <c r="A589" s="31" t="s">
        <v>593</v>
      </c>
      <c r="B589" s="97" t="s">
        <v>2853</v>
      </c>
      <c r="C589" s="97" t="s">
        <v>2286</v>
      </c>
      <c r="D589" s="98">
        <f t="shared" si="127"/>
        <v>39</v>
      </c>
      <c r="E589" s="98">
        <f t="shared" si="128"/>
        <v>39</v>
      </c>
      <c r="F589" s="98">
        <f t="shared" si="129"/>
        <v>0</v>
      </c>
      <c r="G589" s="99">
        <f t="shared" si="126"/>
        <v>39</v>
      </c>
      <c r="H589" s="100">
        <v>0</v>
      </c>
      <c r="I589" s="101">
        <v>39</v>
      </c>
      <c r="J589" s="102">
        <f t="shared" si="130"/>
        <v>39</v>
      </c>
      <c r="K589" s="100">
        <v>0</v>
      </c>
      <c r="L589" s="111">
        <v>0</v>
      </c>
      <c r="M589" s="101">
        <f t="shared" si="131"/>
        <v>0</v>
      </c>
      <c r="N589" s="100">
        <v>0</v>
      </c>
      <c r="O589" s="100">
        <v>0</v>
      </c>
      <c r="P589" s="103">
        <f t="shared" si="132"/>
        <v>0</v>
      </c>
      <c r="Q589" s="105">
        <v>0</v>
      </c>
      <c r="R589" s="105">
        <v>0</v>
      </c>
      <c r="S589" s="105">
        <v>0</v>
      </c>
      <c r="T589" s="105">
        <v>0</v>
      </c>
      <c r="U589" s="105">
        <v>39</v>
      </c>
      <c r="V589" s="105">
        <v>0</v>
      </c>
      <c r="W589" s="106">
        <f t="shared" si="133"/>
        <v>39</v>
      </c>
      <c r="X589" s="105">
        <v>0</v>
      </c>
      <c r="Y589" s="105">
        <v>0</v>
      </c>
      <c r="Z589" s="105">
        <f t="shared" si="134"/>
        <v>0</v>
      </c>
      <c r="AA589" s="104">
        <v>0</v>
      </c>
      <c r="AB589" s="105">
        <v>0</v>
      </c>
      <c r="AC589" s="105">
        <v>0</v>
      </c>
      <c r="AD589" s="105">
        <v>0</v>
      </c>
      <c r="AE589" s="105">
        <v>0</v>
      </c>
      <c r="AF589" s="105">
        <v>0</v>
      </c>
      <c r="AG589" s="106">
        <f t="shared" si="135"/>
        <v>0</v>
      </c>
      <c r="AH589" s="104"/>
      <c r="AI589" s="105"/>
      <c r="AJ589" s="105"/>
      <c r="AK589" s="105"/>
      <c r="AL589" s="105"/>
      <c r="AM589" s="105"/>
      <c r="AN589" s="106">
        <f t="shared" si="136"/>
        <v>0</v>
      </c>
      <c r="AO589" s="107">
        <f t="shared" si="137"/>
        <v>0</v>
      </c>
      <c r="AP589" s="108">
        <f t="shared" si="138"/>
        <v>39</v>
      </c>
      <c r="AQ589" s="97">
        <v>47</v>
      </c>
      <c r="AR589" s="109">
        <f t="shared" si="139"/>
        <v>0.82978723404255317</v>
      </c>
    </row>
    <row r="590" spans="1:44" hidden="1" x14ac:dyDescent="0.35">
      <c r="A590" s="31" t="s">
        <v>594</v>
      </c>
      <c r="B590" s="97" t="s">
        <v>2854</v>
      </c>
      <c r="C590" s="97" t="s">
        <v>2286</v>
      </c>
      <c r="D590" s="98">
        <f t="shared" si="127"/>
        <v>54</v>
      </c>
      <c r="E590" s="98">
        <f t="shared" si="128"/>
        <v>54</v>
      </c>
      <c r="F590" s="98">
        <f t="shared" si="129"/>
        <v>0</v>
      </c>
      <c r="G590" s="99">
        <f t="shared" si="126"/>
        <v>54</v>
      </c>
      <c r="H590" s="100">
        <v>0</v>
      </c>
      <c r="I590" s="101">
        <v>54</v>
      </c>
      <c r="J590" s="102">
        <f t="shared" si="130"/>
        <v>0</v>
      </c>
      <c r="K590" s="100">
        <v>0</v>
      </c>
      <c r="L590" s="111">
        <v>0</v>
      </c>
      <c r="M590" s="101">
        <f t="shared" si="131"/>
        <v>0</v>
      </c>
      <c r="N590" s="100">
        <v>0</v>
      </c>
      <c r="O590" s="100">
        <v>0</v>
      </c>
      <c r="P590" s="103">
        <f t="shared" si="132"/>
        <v>0</v>
      </c>
      <c r="Q590" s="105">
        <v>0</v>
      </c>
      <c r="R590" s="105">
        <v>0</v>
      </c>
      <c r="S590" s="105">
        <v>0</v>
      </c>
      <c r="T590" s="105">
        <v>0</v>
      </c>
      <c r="U590" s="105">
        <v>0</v>
      </c>
      <c r="V590" s="105">
        <v>0</v>
      </c>
      <c r="W590" s="106">
        <f t="shared" si="133"/>
        <v>0</v>
      </c>
      <c r="X590" s="105">
        <v>0</v>
      </c>
      <c r="Y590" s="105">
        <v>0</v>
      </c>
      <c r="Z590" s="105">
        <f t="shared" si="134"/>
        <v>0</v>
      </c>
      <c r="AA590" s="104">
        <v>0</v>
      </c>
      <c r="AB590" s="105">
        <v>0</v>
      </c>
      <c r="AC590" s="105">
        <v>0</v>
      </c>
      <c r="AD590" s="105">
        <v>0</v>
      </c>
      <c r="AE590" s="105">
        <v>0</v>
      </c>
      <c r="AF590" s="105">
        <v>0</v>
      </c>
      <c r="AG590" s="106">
        <f t="shared" si="135"/>
        <v>0</v>
      </c>
      <c r="AH590" s="104"/>
      <c r="AI590" s="105"/>
      <c r="AJ590" s="105"/>
      <c r="AK590" s="105"/>
      <c r="AL590" s="105"/>
      <c r="AM590" s="105"/>
      <c r="AN590" s="106">
        <f t="shared" si="136"/>
        <v>0</v>
      </c>
      <c r="AO590" s="107">
        <f t="shared" si="137"/>
        <v>0</v>
      </c>
      <c r="AP590" s="108">
        <f t="shared" si="138"/>
        <v>54</v>
      </c>
      <c r="AQ590" s="97">
        <v>57</v>
      </c>
      <c r="AR590" s="109">
        <f t="shared" si="139"/>
        <v>0.94736842105263153</v>
      </c>
    </row>
    <row r="591" spans="1:44" x14ac:dyDescent="0.35">
      <c r="A591" s="31" t="s">
        <v>595</v>
      </c>
      <c r="B591" s="97" t="s">
        <v>2855</v>
      </c>
      <c r="C591" s="97" t="s">
        <v>2380</v>
      </c>
      <c r="D591" s="98">
        <f t="shared" si="127"/>
        <v>279</v>
      </c>
      <c r="E591" s="98">
        <f t="shared" si="128"/>
        <v>106</v>
      </c>
      <c r="F591" s="98">
        <f t="shared" si="129"/>
        <v>173</v>
      </c>
      <c r="G591" s="99">
        <f t="shared" si="126"/>
        <v>246</v>
      </c>
      <c r="H591" s="100">
        <v>173</v>
      </c>
      <c r="I591" s="101">
        <v>73</v>
      </c>
      <c r="J591" s="102">
        <f t="shared" si="130"/>
        <v>84</v>
      </c>
      <c r="K591" s="100">
        <v>0</v>
      </c>
      <c r="L591" s="111">
        <v>0</v>
      </c>
      <c r="M591" s="101">
        <f t="shared" si="131"/>
        <v>0</v>
      </c>
      <c r="N591" s="100">
        <v>0</v>
      </c>
      <c r="O591" s="100">
        <v>0</v>
      </c>
      <c r="P591" s="103">
        <f t="shared" si="132"/>
        <v>0</v>
      </c>
      <c r="Q591" s="105">
        <v>0</v>
      </c>
      <c r="R591" s="105">
        <v>0</v>
      </c>
      <c r="S591" s="105">
        <v>0</v>
      </c>
      <c r="T591" s="105">
        <v>0</v>
      </c>
      <c r="U591" s="105">
        <v>0</v>
      </c>
      <c r="V591" s="105">
        <v>0</v>
      </c>
      <c r="W591" s="106">
        <f t="shared" si="133"/>
        <v>0</v>
      </c>
      <c r="X591" s="105">
        <v>0</v>
      </c>
      <c r="Y591" s="105">
        <v>0</v>
      </c>
      <c r="Z591" s="105">
        <f t="shared" si="134"/>
        <v>0</v>
      </c>
      <c r="AA591" s="104">
        <v>0</v>
      </c>
      <c r="AB591" s="105">
        <v>0</v>
      </c>
      <c r="AC591" s="105">
        <v>0</v>
      </c>
      <c r="AD591" s="105">
        <v>0</v>
      </c>
      <c r="AE591" s="105">
        <v>0</v>
      </c>
      <c r="AF591" s="105">
        <v>0</v>
      </c>
      <c r="AG591" s="106">
        <f t="shared" si="135"/>
        <v>0</v>
      </c>
      <c r="AH591" s="104">
        <v>16</v>
      </c>
      <c r="AI591" s="105"/>
      <c r="AJ591" s="105"/>
      <c r="AK591" s="105">
        <v>17</v>
      </c>
      <c r="AL591" s="105">
        <v>84</v>
      </c>
      <c r="AM591" s="105"/>
      <c r="AN591" s="106">
        <f t="shared" si="136"/>
        <v>117</v>
      </c>
      <c r="AO591" s="107">
        <f t="shared" si="137"/>
        <v>173</v>
      </c>
      <c r="AP591" s="108">
        <f t="shared" si="138"/>
        <v>90</v>
      </c>
      <c r="AQ591" s="97">
        <v>431</v>
      </c>
      <c r="AR591" s="109">
        <f t="shared" si="139"/>
        <v>0.61020881670533644</v>
      </c>
    </row>
    <row r="592" spans="1:44" hidden="1" x14ac:dyDescent="0.35">
      <c r="A592" s="31" t="s">
        <v>596</v>
      </c>
      <c r="B592" s="97" t="s">
        <v>2856</v>
      </c>
      <c r="C592" s="97" t="s">
        <v>2380</v>
      </c>
      <c r="D592" s="98">
        <f t="shared" si="127"/>
        <v>0</v>
      </c>
      <c r="E592" s="98">
        <f t="shared" si="128"/>
        <v>0</v>
      </c>
      <c r="F592" s="98">
        <f t="shared" si="129"/>
        <v>0</v>
      </c>
      <c r="G592" s="99">
        <f t="shared" si="126"/>
        <v>0</v>
      </c>
      <c r="H592" s="100">
        <v>0</v>
      </c>
      <c r="I592" s="101">
        <v>0</v>
      </c>
      <c r="J592" s="102">
        <f t="shared" si="130"/>
        <v>0</v>
      </c>
      <c r="K592" s="100">
        <v>0</v>
      </c>
      <c r="L592" s="111">
        <v>0</v>
      </c>
      <c r="M592" s="101">
        <f t="shared" si="131"/>
        <v>0</v>
      </c>
      <c r="N592" s="100">
        <v>0</v>
      </c>
      <c r="O592" s="100">
        <v>0</v>
      </c>
      <c r="P592" s="103">
        <f t="shared" si="132"/>
        <v>0</v>
      </c>
      <c r="Q592" s="105">
        <v>0</v>
      </c>
      <c r="R592" s="105">
        <v>0</v>
      </c>
      <c r="S592" s="105">
        <v>0</v>
      </c>
      <c r="T592" s="105">
        <v>0</v>
      </c>
      <c r="U592" s="105">
        <v>0</v>
      </c>
      <c r="V592" s="105">
        <v>0</v>
      </c>
      <c r="W592" s="106">
        <f t="shared" si="133"/>
        <v>0</v>
      </c>
      <c r="X592" s="105">
        <v>0</v>
      </c>
      <c r="Y592" s="105">
        <v>0</v>
      </c>
      <c r="Z592" s="105">
        <f t="shared" si="134"/>
        <v>0</v>
      </c>
      <c r="AA592" s="104">
        <v>0</v>
      </c>
      <c r="AB592" s="105">
        <v>0</v>
      </c>
      <c r="AC592" s="105">
        <v>0</v>
      </c>
      <c r="AD592" s="105">
        <v>0</v>
      </c>
      <c r="AE592" s="105">
        <v>0</v>
      </c>
      <c r="AF592" s="105">
        <v>0</v>
      </c>
      <c r="AG592" s="106">
        <f t="shared" si="135"/>
        <v>0</v>
      </c>
      <c r="AH592" s="104"/>
      <c r="AI592" s="105"/>
      <c r="AJ592" s="105"/>
      <c r="AK592" s="105"/>
      <c r="AL592" s="105"/>
      <c r="AM592" s="105"/>
      <c r="AN592" s="106">
        <f t="shared" si="136"/>
        <v>0</v>
      </c>
      <c r="AO592" s="107">
        <f t="shared" si="137"/>
        <v>0</v>
      </c>
      <c r="AP592" s="108">
        <f t="shared" si="138"/>
        <v>0</v>
      </c>
      <c r="AQ592" s="97">
        <v>88</v>
      </c>
      <c r="AR592" s="109">
        <f t="shared" si="139"/>
        <v>0</v>
      </c>
    </row>
    <row r="593" spans="1:44" x14ac:dyDescent="0.35">
      <c r="A593" s="31" t="s">
        <v>597</v>
      </c>
      <c r="B593" s="97" t="s">
        <v>2857</v>
      </c>
      <c r="C593" s="97" t="s">
        <v>2380</v>
      </c>
      <c r="D593" s="98">
        <f t="shared" si="127"/>
        <v>97</v>
      </c>
      <c r="E593" s="98">
        <f t="shared" si="128"/>
        <v>58</v>
      </c>
      <c r="F593" s="98">
        <f t="shared" si="129"/>
        <v>39</v>
      </c>
      <c r="G593" s="99">
        <f t="shared" si="126"/>
        <v>53</v>
      </c>
      <c r="H593" s="100">
        <v>39</v>
      </c>
      <c r="I593" s="101">
        <v>14</v>
      </c>
      <c r="J593" s="102">
        <f t="shared" si="130"/>
        <v>45</v>
      </c>
      <c r="K593" s="100">
        <v>18</v>
      </c>
      <c r="L593" s="111">
        <v>18</v>
      </c>
      <c r="M593" s="101">
        <f t="shared" si="131"/>
        <v>36</v>
      </c>
      <c r="N593" s="100">
        <v>0</v>
      </c>
      <c r="O593" s="100">
        <v>0</v>
      </c>
      <c r="P593" s="103">
        <f t="shared" si="132"/>
        <v>0</v>
      </c>
      <c r="Q593" s="105">
        <v>0</v>
      </c>
      <c r="R593" s="105">
        <v>0</v>
      </c>
      <c r="S593" s="105">
        <v>0</v>
      </c>
      <c r="T593" s="105">
        <v>0</v>
      </c>
      <c r="U593" s="105">
        <v>0</v>
      </c>
      <c r="V593" s="105">
        <v>0</v>
      </c>
      <c r="W593" s="106">
        <f t="shared" si="133"/>
        <v>0</v>
      </c>
      <c r="X593" s="105">
        <v>0</v>
      </c>
      <c r="Y593" s="105">
        <v>0</v>
      </c>
      <c r="Z593" s="105">
        <f t="shared" si="134"/>
        <v>0</v>
      </c>
      <c r="AA593" s="104">
        <v>0</v>
      </c>
      <c r="AB593" s="105">
        <v>0</v>
      </c>
      <c r="AC593" s="105">
        <v>0</v>
      </c>
      <c r="AD593" s="105">
        <v>0</v>
      </c>
      <c r="AE593" s="105">
        <v>0</v>
      </c>
      <c r="AF593" s="105">
        <v>0</v>
      </c>
      <c r="AG593" s="106">
        <f t="shared" si="135"/>
        <v>0</v>
      </c>
      <c r="AH593" s="104">
        <v>26</v>
      </c>
      <c r="AI593" s="105"/>
      <c r="AJ593" s="105"/>
      <c r="AK593" s="105"/>
      <c r="AL593" s="105">
        <v>27</v>
      </c>
      <c r="AM593" s="105"/>
      <c r="AN593" s="106">
        <f t="shared" si="136"/>
        <v>53</v>
      </c>
      <c r="AO593" s="107">
        <f t="shared" si="137"/>
        <v>39</v>
      </c>
      <c r="AP593" s="108">
        <f t="shared" si="138"/>
        <v>32</v>
      </c>
      <c r="AQ593" s="97">
        <v>150</v>
      </c>
      <c r="AR593" s="109">
        <f t="shared" si="139"/>
        <v>0.47333333333333333</v>
      </c>
    </row>
    <row r="594" spans="1:44" hidden="1" x14ac:dyDescent="0.35">
      <c r="A594" s="31" t="s">
        <v>598</v>
      </c>
      <c r="B594" s="97" t="s">
        <v>2858</v>
      </c>
      <c r="C594" s="97" t="s">
        <v>2380</v>
      </c>
      <c r="D594" s="98">
        <f t="shared" si="127"/>
        <v>0</v>
      </c>
      <c r="E594" s="98">
        <f t="shared" si="128"/>
        <v>0</v>
      </c>
      <c r="F594" s="98">
        <f t="shared" si="129"/>
        <v>0</v>
      </c>
      <c r="G594" s="99">
        <f t="shared" si="126"/>
        <v>0</v>
      </c>
      <c r="H594" s="100">
        <v>0</v>
      </c>
      <c r="I594" s="101">
        <v>0</v>
      </c>
      <c r="J594" s="102">
        <f t="shared" si="130"/>
        <v>0</v>
      </c>
      <c r="K594" s="100">
        <v>0</v>
      </c>
      <c r="L594" s="111">
        <v>0</v>
      </c>
      <c r="M594" s="101">
        <f t="shared" si="131"/>
        <v>0</v>
      </c>
      <c r="N594" s="100">
        <v>0</v>
      </c>
      <c r="O594" s="100">
        <v>0</v>
      </c>
      <c r="P594" s="103">
        <f t="shared" si="132"/>
        <v>0</v>
      </c>
      <c r="Q594" s="105">
        <v>0</v>
      </c>
      <c r="R594" s="105">
        <v>0</v>
      </c>
      <c r="S594" s="105">
        <v>0</v>
      </c>
      <c r="T594" s="105">
        <v>0</v>
      </c>
      <c r="U594" s="105">
        <v>0</v>
      </c>
      <c r="V594" s="105">
        <v>0</v>
      </c>
      <c r="W594" s="106">
        <f t="shared" si="133"/>
        <v>0</v>
      </c>
      <c r="X594" s="105">
        <v>0</v>
      </c>
      <c r="Y594" s="105">
        <v>0</v>
      </c>
      <c r="Z594" s="105">
        <f t="shared" si="134"/>
        <v>0</v>
      </c>
      <c r="AA594" s="104">
        <v>0</v>
      </c>
      <c r="AB594" s="105">
        <v>0</v>
      </c>
      <c r="AC594" s="105">
        <v>0</v>
      </c>
      <c r="AD594" s="105">
        <v>0</v>
      </c>
      <c r="AE594" s="105">
        <v>0</v>
      </c>
      <c r="AF594" s="105">
        <v>0</v>
      </c>
      <c r="AG594" s="106">
        <f t="shared" si="135"/>
        <v>0</v>
      </c>
      <c r="AH594" s="104"/>
      <c r="AI594" s="105"/>
      <c r="AJ594" s="105"/>
      <c r="AK594" s="105"/>
      <c r="AL594" s="105"/>
      <c r="AM594" s="105"/>
      <c r="AN594" s="106">
        <f t="shared" si="136"/>
        <v>0</v>
      </c>
      <c r="AO594" s="107">
        <f t="shared" si="137"/>
        <v>0</v>
      </c>
      <c r="AP594" s="108">
        <f t="shared" si="138"/>
        <v>0</v>
      </c>
      <c r="AQ594" s="97">
        <v>124</v>
      </c>
      <c r="AR594" s="109">
        <f t="shared" si="139"/>
        <v>0</v>
      </c>
    </row>
    <row r="595" spans="1:44" hidden="1" x14ac:dyDescent="0.35">
      <c r="A595" s="31" t="s">
        <v>599</v>
      </c>
      <c r="B595" s="97" t="s">
        <v>2859</v>
      </c>
      <c r="C595" s="97" t="s">
        <v>2380</v>
      </c>
      <c r="D595" s="98">
        <f t="shared" si="127"/>
        <v>0</v>
      </c>
      <c r="E595" s="98">
        <f t="shared" si="128"/>
        <v>0</v>
      </c>
      <c r="F595" s="98">
        <f t="shared" si="129"/>
        <v>0</v>
      </c>
      <c r="G595" s="99">
        <f t="shared" si="126"/>
        <v>0</v>
      </c>
      <c r="H595" s="100">
        <v>0</v>
      </c>
      <c r="I595" s="101">
        <v>0</v>
      </c>
      <c r="J595" s="102">
        <f t="shared" si="130"/>
        <v>0</v>
      </c>
      <c r="K595" s="100">
        <v>0</v>
      </c>
      <c r="L595" s="111">
        <v>0</v>
      </c>
      <c r="M595" s="101">
        <f t="shared" si="131"/>
        <v>0</v>
      </c>
      <c r="N595" s="100">
        <v>0</v>
      </c>
      <c r="O595" s="100">
        <v>0</v>
      </c>
      <c r="P595" s="103">
        <f t="shared" si="132"/>
        <v>0</v>
      </c>
      <c r="Q595" s="105">
        <v>0</v>
      </c>
      <c r="R595" s="105">
        <v>0</v>
      </c>
      <c r="S595" s="105">
        <v>0</v>
      </c>
      <c r="T595" s="105">
        <v>0</v>
      </c>
      <c r="U595" s="105">
        <v>0</v>
      </c>
      <c r="V595" s="105">
        <v>0</v>
      </c>
      <c r="W595" s="106">
        <f t="shared" si="133"/>
        <v>0</v>
      </c>
      <c r="X595" s="105">
        <v>0</v>
      </c>
      <c r="Y595" s="105">
        <v>0</v>
      </c>
      <c r="Z595" s="105">
        <f t="shared" si="134"/>
        <v>0</v>
      </c>
      <c r="AA595" s="104">
        <v>0</v>
      </c>
      <c r="AB595" s="105">
        <v>0</v>
      </c>
      <c r="AC595" s="105">
        <v>0</v>
      </c>
      <c r="AD595" s="105">
        <v>0</v>
      </c>
      <c r="AE595" s="105">
        <v>0</v>
      </c>
      <c r="AF595" s="105">
        <v>0</v>
      </c>
      <c r="AG595" s="106">
        <f t="shared" si="135"/>
        <v>0</v>
      </c>
      <c r="AH595" s="104"/>
      <c r="AI595" s="105"/>
      <c r="AJ595" s="105"/>
      <c r="AK595" s="105"/>
      <c r="AL595" s="105"/>
      <c r="AM595" s="105"/>
      <c r="AN595" s="106">
        <f t="shared" si="136"/>
        <v>0</v>
      </c>
      <c r="AO595" s="107">
        <f t="shared" si="137"/>
        <v>0</v>
      </c>
      <c r="AP595" s="108">
        <f t="shared" si="138"/>
        <v>0</v>
      </c>
      <c r="AQ595" s="97">
        <v>105</v>
      </c>
      <c r="AR595" s="109">
        <f t="shared" si="139"/>
        <v>0</v>
      </c>
    </row>
    <row r="596" spans="1:44" hidden="1" x14ac:dyDescent="0.35">
      <c r="A596" s="31" t="s">
        <v>600</v>
      </c>
      <c r="B596" s="97" t="s">
        <v>2860</v>
      </c>
      <c r="C596" s="97" t="s">
        <v>2380</v>
      </c>
      <c r="D596" s="98">
        <f t="shared" si="127"/>
        <v>42</v>
      </c>
      <c r="E596" s="98">
        <f t="shared" si="128"/>
        <v>22</v>
      </c>
      <c r="F596" s="98">
        <f t="shared" si="129"/>
        <v>20</v>
      </c>
      <c r="G596" s="99">
        <f t="shared" si="126"/>
        <v>22</v>
      </c>
      <c r="H596" s="100">
        <v>20</v>
      </c>
      <c r="I596" s="101">
        <v>2</v>
      </c>
      <c r="J596" s="102">
        <f t="shared" si="130"/>
        <v>0</v>
      </c>
      <c r="K596" s="100">
        <v>20</v>
      </c>
      <c r="L596" s="111">
        <v>0</v>
      </c>
      <c r="M596" s="101">
        <f t="shared" si="131"/>
        <v>20</v>
      </c>
      <c r="N596" s="100">
        <v>0</v>
      </c>
      <c r="O596" s="100">
        <v>0</v>
      </c>
      <c r="P596" s="103">
        <f t="shared" si="132"/>
        <v>0</v>
      </c>
      <c r="Q596" s="105">
        <v>0</v>
      </c>
      <c r="R596" s="105">
        <v>0</v>
      </c>
      <c r="S596" s="105">
        <v>0</v>
      </c>
      <c r="T596" s="105">
        <v>0</v>
      </c>
      <c r="U596" s="105">
        <v>0</v>
      </c>
      <c r="V596" s="105">
        <v>0</v>
      </c>
      <c r="W596" s="106">
        <f t="shared" si="133"/>
        <v>0</v>
      </c>
      <c r="X596" s="105">
        <v>0</v>
      </c>
      <c r="Y596" s="105">
        <v>0</v>
      </c>
      <c r="Z596" s="105">
        <f t="shared" si="134"/>
        <v>0</v>
      </c>
      <c r="AA596" s="104">
        <v>0</v>
      </c>
      <c r="AB596" s="105">
        <v>0</v>
      </c>
      <c r="AC596" s="105">
        <v>0</v>
      </c>
      <c r="AD596" s="105">
        <v>0</v>
      </c>
      <c r="AE596" s="105">
        <v>0</v>
      </c>
      <c r="AF596" s="105">
        <v>0</v>
      </c>
      <c r="AG596" s="106">
        <f t="shared" si="135"/>
        <v>0</v>
      </c>
      <c r="AH596" s="104"/>
      <c r="AI596" s="105"/>
      <c r="AJ596" s="105"/>
      <c r="AK596" s="105"/>
      <c r="AL596" s="105"/>
      <c r="AM596" s="105"/>
      <c r="AN596" s="106">
        <f t="shared" si="136"/>
        <v>0</v>
      </c>
      <c r="AO596" s="107">
        <f t="shared" si="137"/>
        <v>20</v>
      </c>
      <c r="AP596" s="108">
        <f t="shared" si="138"/>
        <v>22</v>
      </c>
      <c r="AQ596" s="97">
        <v>68</v>
      </c>
      <c r="AR596" s="109">
        <f t="shared" si="139"/>
        <v>0.61764705882352944</v>
      </c>
    </row>
    <row r="597" spans="1:44" x14ac:dyDescent="0.35">
      <c r="A597" s="31" t="s">
        <v>601</v>
      </c>
      <c r="B597" s="97" t="s">
        <v>2861</v>
      </c>
      <c r="C597" s="97" t="s">
        <v>2380</v>
      </c>
      <c r="D597" s="98">
        <f t="shared" si="127"/>
        <v>71</v>
      </c>
      <c r="E597" s="98">
        <f t="shared" si="128"/>
        <v>71</v>
      </c>
      <c r="F597" s="98">
        <f t="shared" si="129"/>
        <v>0</v>
      </c>
      <c r="G597" s="99">
        <f t="shared" si="126"/>
        <v>0</v>
      </c>
      <c r="H597" s="100">
        <v>0</v>
      </c>
      <c r="I597" s="101">
        <v>0</v>
      </c>
      <c r="J597" s="102">
        <f t="shared" si="130"/>
        <v>0</v>
      </c>
      <c r="K597" s="100">
        <v>0</v>
      </c>
      <c r="L597" s="111">
        <v>0</v>
      </c>
      <c r="M597" s="101">
        <f t="shared" si="131"/>
        <v>0</v>
      </c>
      <c r="N597" s="100">
        <v>0</v>
      </c>
      <c r="O597" s="100">
        <v>0</v>
      </c>
      <c r="P597" s="103">
        <f t="shared" si="132"/>
        <v>0</v>
      </c>
      <c r="Q597" s="105">
        <v>0</v>
      </c>
      <c r="R597" s="105">
        <v>0</v>
      </c>
      <c r="S597" s="105">
        <v>0</v>
      </c>
      <c r="T597" s="105">
        <v>0</v>
      </c>
      <c r="U597" s="105">
        <v>0</v>
      </c>
      <c r="V597" s="105">
        <v>0</v>
      </c>
      <c r="W597" s="106">
        <f t="shared" si="133"/>
        <v>0</v>
      </c>
      <c r="X597" s="105">
        <v>0</v>
      </c>
      <c r="Y597" s="105">
        <v>0</v>
      </c>
      <c r="Z597" s="105">
        <f t="shared" si="134"/>
        <v>0</v>
      </c>
      <c r="AA597" s="104">
        <v>0</v>
      </c>
      <c r="AB597" s="105">
        <v>0</v>
      </c>
      <c r="AC597" s="105">
        <v>0</v>
      </c>
      <c r="AD597" s="105">
        <v>48</v>
      </c>
      <c r="AE597" s="105">
        <v>0</v>
      </c>
      <c r="AF597" s="105">
        <v>0</v>
      </c>
      <c r="AG597" s="106">
        <f t="shared" si="135"/>
        <v>48</v>
      </c>
      <c r="AH597" s="104"/>
      <c r="AI597" s="105"/>
      <c r="AJ597" s="105"/>
      <c r="AK597" s="105">
        <v>23</v>
      </c>
      <c r="AL597" s="105"/>
      <c r="AM597" s="105"/>
      <c r="AN597" s="106">
        <f t="shared" si="136"/>
        <v>23</v>
      </c>
      <c r="AO597" s="107">
        <f t="shared" si="137"/>
        <v>0</v>
      </c>
      <c r="AP597" s="108">
        <f t="shared" si="138"/>
        <v>71</v>
      </c>
      <c r="AQ597" s="97">
        <v>158</v>
      </c>
      <c r="AR597" s="109">
        <f t="shared" si="139"/>
        <v>0.44936708860759494</v>
      </c>
    </row>
    <row r="598" spans="1:44" hidden="1" x14ac:dyDescent="0.35">
      <c r="A598" s="31" t="s">
        <v>602</v>
      </c>
      <c r="B598" s="97" t="s">
        <v>2862</v>
      </c>
      <c r="C598" s="97" t="s">
        <v>2380</v>
      </c>
      <c r="D598" s="98">
        <f t="shared" si="127"/>
        <v>0</v>
      </c>
      <c r="E598" s="98">
        <f t="shared" si="128"/>
        <v>0</v>
      </c>
      <c r="F598" s="98">
        <f t="shared" si="129"/>
        <v>0</v>
      </c>
      <c r="G598" s="99">
        <f t="shared" si="126"/>
        <v>0</v>
      </c>
      <c r="H598" s="100">
        <v>0</v>
      </c>
      <c r="I598" s="101">
        <v>0</v>
      </c>
      <c r="J598" s="102">
        <f t="shared" si="130"/>
        <v>0</v>
      </c>
      <c r="K598" s="100">
        <v>0</v>
      </c>
      <c r="L598" s="111">
        <v>0</v>
      </c>
      <c r="M598" s="101">
        <f t="shared" si="131"/>
        <v>0</v>
      </c>
      <c r="N598" s="100">
        <v>0</v>
      </c>
      <c r="O598" s="100">
        <v>0</v>
      </c>
      <c r="P598" s="103">
        <f t="shared" si="132"/>
        <v>0</v>
      </c>
      <c r="Q598" s="105">
        <v>0</v>
      </c>
      <c r="R598" s="105">
        <v>0</v>
      </c>
      <c r="S598" s="105">
        <v>0</v>
      </c>
      <c r="T598" s="105">
        <v>0</v>
      </c>
      <c r="U598" s="105">
        <v>0</v>
      </c>
      <c r="V598" s="105">
        <v>0</v>
      </c>
      <c r="W598" s="106">
        <f t="shared" si="133"/>
        <v>0</v>
      </c>
      <c r="X598" s="105">
        <v>0</v>
      </c>
      <c r="Y598" s="105">
        <v>0</v>
      </c>
      <c r="Z598" s="105">
        <f t="shared" si="134"/>
        <v>0</v>
      </c>
      <c r="AA598" s="104">
        <v>0</v>
      </c>
      <c r="AB598" s="105">
        <v>0</v>
      </c>
      <c r="AC598" s="105">
        <v>0</v>
      </c>
      <c r="AD598" s="105">
        <v>0</v>
      </c>
      <c r="AE598" s="105">
        <v>0</v>
      </c>
      <c r="AF598" s="105">
        <v>0</v>
      </c>
      <c r="AG598" s="106">
        <f t="shared" si="135"/>
        <v>0</v>
      </c>
      <c r="AH598" s="104"/>
      <c r="AI598" s="105"/>
      <c r="AJ598" s="105"/>
      <c r="AK598" s="105"/>
      <c r="AL598" s="105"/>
      <c r="AM598" s="105"/>
      <c r="AN598" s="106">
        <f t="shared" si="136"/>
        <v>0</v>
      </c>
      <c r="AO598" s="107">
        <f t="shared" si="137"/>
        <v>0</v>
      </c>
      <c r="AP598" s="108">
        <f t="shared" si="138"/>
        <v>0</v>
      </c>
      <c r="AQ598" s="97">
        <v>149</v>
      </c>
      <c r="AR598" s="109">
        <f t="shared" si="139"/>
        <v>0</v>
      </c>
    </row>
    <row r="599" spans="1:44" hidden="1" x14ac:dyDescent="0.35">
      <c r="A599" s="31" t="s">
        <v>603</v>
      </c>
      <c r="B599" s="97" t="s">
        <v>2863</v>
      </c>
      <c r="C599" s="97" t="s">
        <v>2380</v>
      </c>
      <c r="D599" s="98">
        <f t="shared" si="127"/>
        <v>57</v>
      </c>
      <c r="E599" s="98">
        <f t="shared" si="128"/>
        <v>0</v>
      </c>
      <c r="F599" s="98">
        <f t="shared" si="129"/>
        <v>57</v>
      </c>
      <c r="G599" s="99">
        <f t="shared" si="126"/>
        <v>57</v>
      </c>
      <c r="H599" s="100">
        <v>57</v>
      </c>
      <c r="I599" s="101">
        <v>0</v>
      </c>
      <c r="J599" s="102">
        <f t="shared" si="130"/>
        <v>0</v>
      </c>
      <c r="K599" s="100">
        <v>0</v>
      </c>
      <c r="L599" s="111">
        <v>0</v>
      </c>
      <c r="M599" s="101">
        <f t="shared" si="131"/>
        <v>0</v>
      </c>
      <c r="N599" s="100">
        <v>0</v>
      </c>
      <c r="O599" s="100">
        <v>0</v>
      </c>
      <c r="P599" s="103">
        <f t="shared" si="132"/>
        <v>0</v>
      </c>
      <c r="Q599" s="105">
        <v>0</v>
      </c>
      <c r="R599" s="105">
        <v>0</v>
      </c>
      <c r="S599" s="105">
        <v>0</v>
      </c>
      <c r="T599" s="105">
        <v>0</v>
      </c>
      <c r="U599" s="105">
        <v>0</v>
      </c>
      <c r="V599" s="105">
        <v>0</v>
      </c>
      <c r="W599" s="106">
        <f t="shared" si="133"/>
        <v>0</v>
      </c>
      <c r="X599" s="105">
        <v>0</v>
      </c>
      <c r="Y599" s="105">
        <v>0</v>
      </c>
      <c r="Z599" s="105">
        <f t="shared" si="134"/>
        <v>0</v>
      </c>
      <c r="AA599" s="104">
        <v>0</v>
      </c>
      <c r="AB599" s="105">
        <v>0</v>
      </c>
      <c r="AC599" s="105">
        <v>0</v>
      </c>
      <c r="AD599" s="105">
        <v>0</v>
      </c>
      <c r="AE599" s="105">
        <v>0</v>
      </c>
      <c r="AF599" s="105">
        <v>0</v>
      </c>
      <c r="AG599" s="106">
        <f t="shared" si="135"/>
        <v>0</v>
      </c>
      <c r="AH599" s="104"/>
      <c r="AI599" s="105"/>
      <c r="AJ599" s="105"/>
      <c r="AK599" s="105"/>
      <c r="AL599" s="105"/>
      <c r="AM599" s="105"/>
      <c r="AN599" s="106">
        <f t="shared" si="136"/>
        <v>0</v>
      </c>
      <c r="AO599" s="107">
        <f t="shared" si="137"/>
        <v>57</v>
      </c>
      <c r="AP599" s="108">
        <f t="shared" si="138"/>
        <v>0</v>
      </c>
      <c r="AQ599" s="97">
        <v>84</v>
      </c>
      <c r="AR599" s="109">
        <f t="shared" si="139"/>
        <v>0.6785714285714286</v>
      </c>
    </row>
    <row r="600" spans="1:44" hidden="1" x14ac:dyDescent="0.35">
      <c r="A600" s="31" t="s">
        <v>604</v>
      </c>
      <c r="B600" s="97" t="s">
        <v>2864</v>
      </c>
      <c r="C600" s="97" t="s">
        <v>2260</v>
      </c>
      <c r="D600" s="98">
        <f t="shared" si="127"/>
        <v>15</v>
      </c>
      <c r="E600" s="98">
        <f t="shared" si="128"/>
        <v>15</v>
      </c>
      <c r="F600" s="98">
        <f t="shared" si="129"/>
        <v>0</v>
      </c>
      <c r="G600" s="99">
        <f t="shared" si="126"/>
        <v>15</v>
      </c>
      <c r="H600" s="100">
        <v>0</v>
      </c>
      <c r="I600" s="101">
        <v>15</v>
      </c>
      <c r="J600" s="102">
        <f t="shared" si="130"/>
        <v>0</v>
      </c>
      <c r="K600" s="100">
        <v>0</v>
      </c>
      <c r="L600" s="111">
        <v>0</v>
      </c>
      <c r="M600" s="101">
        <f t="shared" si="131"/>
        <v>0</v>
      </c>
      <c r="N600" s="100">
        <v>0</v>
      </c>
      <c r="O600" s="100">
        <v>0</v>
      </c>
      <c r="P600" s="103">
        <f t="shared" si="132"/>
        <v>0</v>
      </c>
      <c r="Q600" s="105">
        <v>0</v>
      </c>
      <c r="R600" s="105">
        <v>0</v>
      </c>
      <c r="S600" s="105">
        <v>0</v>
      </c>
      <c r="T600" s="105">
        <v>0</v>
      </c>
      <c r="U600" s="105">
        <v>0</v>
      </c>
      <c r="V600" s="105">
        <v>0</v>
      </c>
      <c r="W600" s="106">
        <f t="shared" si="133"/>
        <v>0</v>
      </c>
      <c r="X600" s="105">
        <v>0</v>
      </c>
      <c r="Y600" s="105">
        <v>0</v>
      </c>
      <c r="Z600" s="105">
        <f t="shared" si="134"/>
        <v>0</v>
      </c>
      <c r="AA600" s="104">
        <v>0</v>
      </c>
      <c r="AB600" s="105">
        <v>0</v>
      </c>
      <c r="AC600" s="105">
        <v>0</v>
      </c>
      <c r="AD600" s="105">
        <v>0</v>
      </c>
      <c r="AE600" s="105">
        <v>0</v>
      </c>
      <c r="AF600" s="105">
        <v>0</v>
      </c>
      <c r="AG600" s="106">
        <f t="shared" si="135"/>
        <v>0</v>
      </c>
      <c r="AH600" s="104"/>
      <c r="AI600" s="105"/>
      <c r="AJ600" s="105"/>
      <c r="AK600" s="105"/>
      <c r="AL600" s="105"/>
      <c r="AM600" s="105"/>
      <c r="AN600" s="106">
        <f t="shared" si="136"/>
        <v>0</v>
      </c>
      <c r="AO600" s="107">
        <f t="shared" si="137"/>
        <v>0</v>
      </c>
      <c r="AP600" s="108">
        <f t="shared" si="138"/>
        <v>15</v>
      </c>
      <c r="AQ600" s="97">
        <v>6</v>
      </c>
      <c r="AR600" s="109">
        <f t="shared" si="139"/>
        <v>1</v>
      </c>
    </row>
    <row r="601" spans="1:44" hidden="1" x14ac:dyDescent="0.35">
      <c r="A601" s="31" t="s">
        <v>605</v>
      </c>
      <c r="B601" s="97" t="s">
        <v>2865</v>
      </c>
      <c r="C601" s="97" t="s">
        <v>2260</v>
      </c>
      <c r="D601" s="98">
        <f t="shared" si="127"/>
        <v>16</v>
      </c>
      <c r="E601" s="98">
        <f t="shared" si="128"/>
        <v>16</v>
      </c>
      <c r="F601" s="98">
        <f t="shared" si="129"/>
        <v>0</v>
      </c>
      <c r="G601" s="99">
        <f t="shared" si="126"/>
        <v>16</v>
      </c>
      <c r="H601" s="100">
        <v>0</v>
      </c>
      <c r="I601" s="101">
        <v>16</v>
      </c>
      <c r="J601" s="102">
        <f t="shared" si="130"/>
        <v>0</v>
      </c>
      <c r="K601" s="100">
        <v>0</v>
      </c>
      <c r="L601" s="111">
        <v>0</v>
      </c>
      <c r="M601" s="101">
        <f t="shared" si="131"/>
        <v>0</v>
      </c>
      <c r="N601" s="100">
        <v>0</v>
      </c>
      <c r="O601" s="100">
        <v>0</v>
      </c>
      <c r="P601" s="103">
        <f t="shared" si="132"/>
        <v>0</v>
      </c>
      <c r="Q601" s="105">
        <v>0</v>
      </c>
      <c r="R601" s="105">
        <v>0</v>
      </c>
      <c r="S601" s="105">
        <v>0</v>
      </c>
      <c r="T601" s="105">
        <v>0</v>
      </c>
      <c r="U601" s="105">
        <v>0</v>
      </c>
      <c r="V601" s="105">
        <v>0</v>
      </c>
      <c r="W601" s="106">
        <f t="shared" si="133"/>
        <v>0</v>
      </c>
      <c r="X601" s="105">
        <v>0</v>
      </c>
      <c r="Y601" s="105">
        <v>0</v>
      </c>
      <c r="Z601" s="105">
        <f t="shared" si="134"/>
        <v>0</v>
      </c>
      <c r="AA601" s="104">
        <v>0</v>
      </c>
      <c r="AB601" s="105">
        <v>0</v>
      </c>
      <c r="AC601" s="105">
        <v>0</v>
      </c>
      <c r="AD601" s="105">
        <v>0</v>
      </c>
      <c r="AE601" s="105">
        <v>0</v>
      </c>
      <c r="AF601" s="105">
        <v>0</v>
      </c>
      <c r="AG601" s="106">
        <f t="shared" si="135"/>
        <v>0</v>
      </c>
      <c r="AH601" s="104"/>
      <c r="AI601" s="105"/>
      <c r="AJ601" s="105"/>
      <c r="AK601" s="105"/>
      <c r="AL601" s="105"/>
      <c r="AM601" s="105"/>
      <c r="AN601" s="106">
        <f t="shared" si="136"/>
        <v>0</v>
      </c>
      <c r="AO601" s="107">
        <f t="shared" si="137"/>
        <v>0</v>
      </c>
      <c r="AP601" s="108">
        <f t="shared" si="138"/>
        <v>16</v>
      </c>
      <c r="AQ601" s="97">
        <v>28</v>
      </c>
      <c r="AR601" s="109">
        <f t="shared" si="139"/>
        <v>0.5714285714285714</v>
      </c>
    </row>
    <row r="602" spans="1:44" hidden="1" x14ac:dyDescent="0.35">
      <c r="A602" s="31" t="s">
        <v>606</v>
      </c>
      <c r="B602" s="97" t="s">
        <v>2866</v>
      </c>
      <c r="C602" s="97" t="s">
        <v>2260</v>
      </c>
      <c r="D602" s="98">
        <f t="shared" si="127"/>
        <v>51</v>
      </c>
      <c r="E602" s="98">
        <f t="shared" si="128"/>
        <v>15</v>
      </c>
      <c r="F602" s="98">
        <f t="shared" si="129"/>
        <v>36</v>
      </c>
      <c r="G602" s="99">
        <f t="shared" si="126"/>
        <v>51</v>
      </c>
      <c r="H602" s="100">
        <v>36</v>
      </c>
      <c r="I602" s="101">
        <v>15</v>
      </c>
      <c r="J602" s="102">
        <f t="shared" si="130"/>
        <v>0</v>
      </c>
      <c r="K602" s="100">
        <v>0</v>
      </c>
      <c r="L602" s="111">
        <v>0</v>
      </c>
      <c r="M602" s="101">
        <f t="shared" si="131"/>
        <v>0</v>
      </c>
      <c r="N602" s="100">
        <v>0</v>
      </c>
      <c r="O602" s="100">
        <v>0</v>
      </c>
      <c r="P602" s="103">
        <f t="shared" si="132"/>
        <v>0</v>
      </c>
      <c r="Q602" s="105">
        <v>0</v>
      </c>
      <c r="R602" s="105">
        <v>0</v>
      </c>
      <c r="S602" s="105">
        <v>0</v>
      </c>
      <c r="T602" s="105">
        <v>0</v>
      </c>
      <c r="U602" s="105">
        <v>0</v>
      </c>
      <c r="V602" s="105">
        <v>0</v>
      </c>
      <c r="W602" s="106">
        <f t="shared" si="133"/>
        <v>0</v>
      </c>
      <c r="X602" s="105">
        <v>0</v>
      </c>
      <c r="Y602" s="105">
        <v>0</v>
      </c>
      <c r="Z602" s="105">
        <f t="shared" si="134"/>
        <v>0</v>
      </c>
      <c r="AA602" s="104">
        <v>0</v>
      </c>
      <c r="AB602" s="105">
        <v>0</v>
      </c>
      <c r="AC602" s="105">
        <v>0</v>
      </c>
      <c r="AD602" s="105">
        <v>0</v>
      </c>
      <c r="AE602" s="105">
        <v>0</v>
      </c>
      <c r="AF602" s="105">
        <v>0</v>
      </c>
      <c r="AG602" s="106">
        <f t="shared" si="135"/>
        <v>0</v>
      </c>
      <c r="AH602" s="104"/>
      <c r="AI602" s="105"/>
      <c r="AJ602" s="105"/>
      <c r="AK602" s="105"/>
      <c r="AL602" s="105"/>
      <c r="AM602" s="105"/>
      <c r="AN602" s="106">
        <f t="shared" si="136"/>
        <v>0</v>
      </c>
      <c r="AO602" s="107">
        <f t="shared" si="137"/>
        <v>36</v>
      </c>
      <c r="AP602" s="108">
        <f t="shared" si="138"/>
        <v>15</v>
      </c>
      <c r="AQ602" s="97">
        <v>154</v>
      </c>
      <c r="AR602" s="109">
        <f t="shared" si="139"/>
        <v>0.33116883116883117</v>
      </c>
    </row>
    <row r="603" spans="1:44" hidden="1" x14ac:dyDescent="0.35">
      <c r="A603" s="31" t="s">
        <v>607</v>
      </c>
      <c r="B603" s="97" t="s">
        <v>2867</v>
      </c>
      <c r="C603" s="97" t="s">
        <v>2260</v>
      </c>
      <c r="D603" s="98">
        <f t="shared" si="127"/>
        <v>0</v>
      </c>
      <c r="E603" s="98">
        <f t="shared" si="128"/>
        <v>0</v>
      </c>
      <c r="F603" s="98">
        <f t="shared" si="129"/>
        <v>0</v>
      </c>
      <c r="G603" s="99">
        <f t="shared" si="126"/>
        <v>0</v>
      </c>
      <c r="H603" s="100">
        <v>0</v>
      </c>
      <c r="I603" s="101">
        <v>0</v>
      </c>
      <c r="J603" s="102">
        <f t="shared" si="130"/>
        <v>0</v>
      </c>
      <c r="K603" s="100">
        <v>0</v>
      </c>
      <c r="L603" s="111">
        <v>0</v>
      </c>
      <c r="M603" s="101">
        <f t="shared" si="131"/>
        <v>0</v>
      </c>
      <c r="N603" s="100">
        <v>0</v>
      </c>
      <c r="O603" s="100">
        <v>0</v>
      </c>
      <c r="P603" s="103">
        <f t="shared" si="132"/>
        <v>0</v>
      </c>
      <c r="Q603" s="105">
        <v>0</v>
      </c>
      <c r="R603" s="105">
        <v>0</v>
      </c>
      <c r="S603" s="105">
        <v>0</v>
      </c>
      <c r="T603" s="105">
        <v>0</v>
      </c>
      <c r="U603" s="105">
        <v>0</v>
      </c>
      <c r="V603" s="105">
        <v>0</v>
      </c>
      <c r="W603" s="106">
        <f t="shared" si="133"/>
        <v>0</v>
      </c>
      <c r="X603" s="105">
        <v>0</v>
      </c>
      <c r="Y603" s="105">
        <v>0</v>
      </c>
      <c r="Z603" s="105">
        <f t="shared" si="134"/>
        <v>0</v>
      </c>
      <c r="AA603" s="104">
        <v>0</v>
      </c>
      <c r="AB603" s="105">
        <v>0</v>
      </c>
      <c r="AC603" s="105">
        <v>0</v>
      </c>
      <c r="AD603" s="105">
        <v>0</v>
      </c>
      <c r="AE603" s="105">
        <v>0</v>
      </c>
      <c r="AF603" s="105">
        <v>0</v>
      </c>
      <c r="AG603" s="106">
        <f t="shared" si="135"/>
        <v>0</v>
      </c>
      <c r="AH603" s="104"/>
      <c r="AI603" s="105"/>
      <c r="AJ603" s="105"/>
      <c r="AK603" s="105"/>
      <c r="AL603" s="105"/>
      <c r="AM603" s="105"/>
      <c r="AN603" s="106">
        <f t="shared" si="136"/>
        <v>0</v>
      </c>
      <c r="AO603" s="107">
        <f t="shared" si="137"/>
        <v>0</v>
      </c>
      <c r="AP603" s="108">
        <f t="shared" si="138"/>
        <v>0</v>
      </c>
      <c r="AQ603" s="97">
        <v>19</v>
      </c>
      <c r="AR603" s="109">
        <f t="shared" si="139"/>
        <v>0</v>
      </c>
    </row>
    <row r="604" spans="1:44" hidden="1" x14ac:dyDescent="0.35">
      <c r="A604" s="31" t="s">
        <v>608</v>
      </c>
      <c r="B604" s="97" t="s">
        <v>2868</v>
      </c>
      <c r="C604" s="97" t="s">
        <v>2260</v>
      </c>
      <c r="D604" s="98">
        <f t="shared" si="127"/>
        <v>0</v>
      </c>
      <c r="E604" s="98">
        <f t="shared" si="128"/>
        <v>0</v>
      </c>
      <c r="F604" s="98">
        <f t="shared" si="129"/>
        <v>0</v>
      </c>
      <c r="G604" s="99">
        <f t="shared" si="126"/>
        <v>0</v>
      </c>
      <c r="H604" s="100">
        <v>0</v>
      </c>
      <c r="I604" s="101">
        <v>0</v>
      </c>
      <c r="J604" s="102">
        <f t="shared" si="130"/>
        <v>0</v>
      </c>
      <c r="K604" s="100">
        <v>0</v>
      </c>
      <c r="L604" s="111">
        <v>0</v>
      </c>
      <c r="M604" s="101">
        <f t="shared" si="131"/>
        <v>0</v>
      </c>
      <c r="N604" s="100">
        <v>0</v>
      </c>
      <c r="O604" s="100">
        <v>0</v>
      </c>
      <c r="P604" s="103">
        <f t="shared" si="132"/>
        <v>0</v>
      </c>
      <c r="Q604" s="105">
        <v>0</v>
      </c>
      <c r="R604" s="105">
        <v>0</v>
      </c>
      <c r="S604" s="105">
        <v>0</v>
      </c>
      <c r="T604" s="105">
        <v>0</v>
      </c>
      <c r="U604" s="105">
        <v>0</v>
      </c>
      <c r="V604" s="105">
        <v>0</v>
      </c>
      <c r="W604" s="106">
        <f t="shared" si="133"/>
        <v>0</v>
      </c>
      <c r="X604" s="105">
        <v>0</v>
      </c>
      <c r="Y604" s="105">
        <v>0</v>
      </c>
      <c r="Z604" s="105">
        <f t="shared" si="134"/>
        <v>0</v>
      </c>
      <c r="AA604" s="104">
        <v>0</v>
      </c>
      <c r="AB604" s="105">
        <v>0</v>
      </c>
      <c r="AC604" s="105">
        <v>0</v>
      </c>
      <c r="AD604" s="105">
        <v>0</v>
      </c>
      <c r="AE604" s="105">
        <v>0</v>
      </c>
      <c r="AF604" s="105">
        <v>0</v>
      </c>
      <c r="AG604" s="106">
        <f t="shared" si="135"/>
        <v>0</v>
      </c>
      <c r="AH604" s="104"/>
      <c r="AI604" s="105"/>
      <c r="AJ604" s="105"/>
      <c r="AK604" s="105"/>
      <c r="AL604" s="105"/>
      <c r="AM604" s="105"/>
      <c r="AN604" s="106">
        <f t="shared" si="136"/>
        <v>0</v>
      </c>
      <c r="AO604" s="107">
        <f t="shared" si="137"/>
        <v>0</v>
      </c>
      <c r="AP604" s="108">
        <f t="shared" si="138"/>
        <v>0</v>
      </c>
      <c r="AQ604" s="97">
        <v>35</v>
      </c>
      <c r="AR604" s="109">
        <f t="shared" si="139"/>
        <v>0</v>
      </c>
    </row>
    <row r="605" spans="1:44" hidden="1" x14ac:dyDescent="0.35">
      <c r="A605" s="31" t="s">
        <v>609</v>
      </c>
      <c r="B605" s="97" t="s">
        <v>2869</v>
      </c>
      <c r="C605" s="97" t="s">
        <v>2260</v>
      </c>
      <c r="D605" s="98">
        <f t="shared" si="127"/>
        <v>3</v>
      </c>
      <c r="E605" s="98">
        <f t="shared" si="128"/>
        <v>0</v>
      </c>
      <c r="F605" s="98">
        <f t="shared" si="129"/>
        <v>3</v>
      </c>
      <c r="G605" s="99">
        <f t="shared" si="126"/>
        <v>3</v>
      </c>
      <c r="H605" s="100">
        <v>3</v>
      </c>
      <c r="I605" s="101">
        <v>0</v>
      </c>
      <c r="J605" s="102">
        <f t="shared" si="130"/>
        <v>0</v>
      </c>
      <c r="K605" s="100">
        <v>0</v>
      </c>
      <c r="L605" s="111">
        <v>0</v>
      </c>
      <c r="M605" s="101">
        <f t="shared" si="131"/>
        <v>0</v>
      </c>
      <c r="N605" s="100">
        <v>0</v>
      </c>
      <c r="O605" s="100">
        <v>0</v>
      </c>
      <c r="P605" s="103">
        <f t="shared" si="132"/>
        <v>0</v>
      </c>
      <c r="Q605" s="105">
        <v>0</v>
      </c>
      <c r="R605" s="105">
        <v>0</v>
      </c>
      <c r="S605" s="105">
        <v>0</v>
      </c>
      <c r="T605" s="105">
        <v>0</v>
      </c>
      <c r="U605" s="105">
        <v>0</v>
      </c>
      <c r="V605" s="105">
        <v>0</v>
      </c>
      <c r="W605" s="106">
        <f t="shared" si="133"/>
        <v>0</v>
      </c>
      <c r="X605" s="105">
        <v>0</v>
      </c>
      <c r="Y605" s="105">
        <v>0</v>
      </c>
      <c r="Z605" s="105">
        <f t="shared" si="134"/>
        <v>0</v>
      </c>
      <c r="AA605" s="104">
        <v>0</v>
      </c>
      <c r="AB605" s="105">
        <v>0</v>
      </c>
      <c r="AC605" s="105">
        <v>0</v>
      </c>
      <c r="AD605" s="105">
        <v>0</v>
      </c>
      <c r="AE605" s="105">
        <v>0</v>
      </c>
      <c r="AF605" s="105">
        <v>0</v>
      </c>
      <c r="AG605" s="106">
        <f t="shared" si="135"/>
        <v>0</v>
      </c>
      <c r="AH605" s="104"/>
      <c r="AI605" s="105"/>
      <c r="AJ605" s="105"/>
      <c r="AK605" s="105"/>
      <c r="AL605" s="105"/>
      <c r="AM605" s="105"/>
      <c r="AN605" s="106">
        <f t="shared" si="136"/>
        <v>0</v>
      </c>
      <c r="AO605" s="107">
        <f t="shared" si="137"/>
        <v>3</v>
      </c>
      <c r="AP605" s="108">
        <f t="shared" si="138"/>
        <v>0</v>
      </c>
      <c r="AQ605" s="97">
        <v>39</v>
      </c>
      <c r="AR605" s="109">
        <f t="shared" si="139"/>
        <v>7.6923076923076927E-2</v>
      </c>
    </row>
    <row r="606" spans="1:44" hidden="1" x14ac:dyDescent="0.35">
      <c r="A606" s="31" t="s">
        <v>610</v>
      </c>
      <c r="B606" s="97" t="s">
        <v>2870</v>
      </c>
      <c r="C606" s="97" t="s">
        <v>2260</v>
      </c>
      <c r="D606" s="98">
        <f t="shared" si="127"/>
        <v>0</v>
      </c>
      <c r="E606" s="98">
        <f t="shared" si="128"/>
        <v>0</v>
      </c>
      <c r="F606" s="98">
        <f t="shared" si="129"/>
        <v>0</v>
      </c>
      <c r="G606" s="99">
        <f t="shared" si="126"/>
        <v>0</v>
      </c>
      <c r="H606" s="100">
        <v>0</v>
      </c>
      <c r="I606" s="101">
        <v>0</v>
      </c>
      <c r="J606" s="102">
        <f t="shared" si="130"/>
        <v>0</v>
      </c>
      <c r="K606" s="100">
        <v>0</v>
      </c>
      <c r="L606" s="111">
        <v>0</v>
      </c>
      <c r="M606" s="101">
        <f t="shared" si="131"/>
        <v>0</v>
      </c>
      <c r="N606" s="100">
        <v>0</v>
      </c>
      <c r="O606" s="100">
        <v>0</v>
      </c>
      <c r="P606" s="103">
        <f t="shared" si="132"/>
        <v>0</v>
      </c>
      <c r="Q606" s="105">
        <v>0</v>
      </c>
      <c r="R606" s="105">
        <v>0</v>
      </c>
      <c r="S606" s="105">
        <v>0</v>
      </c>
      <c r="T606" s="105">
        <v>0</v>
      </c>
      <c r="U606" s="105">
        <v>0</v>
      </c>
      <c r="V606" s="105">
        <v>0</v>
      </c>
      <c r="W606" s="106">
        <f t="shared" si="133"/>
        <v>0</v>
      </c>
      <c r="X606" s="105">
        <v>0</v>
      </c>
      <c r="Y606" s="105">
        <v>0</v>
      </c>
      <c r="Z606" s="105">
        <f t="shared" si="134"/>
        <v>0</v>
      </c>
      <c r="AA606" s="104">
        <v>0</v>
      </c>
      <c r="AB606" s="105">
        <v>0</v>
      </c>
      <c r="AC606" s="105">
        <v>0</v>
      </c>
      <c r="AD606" s="105">
        <v>0</v>
      </c>
      <c r="AE606" s="105">
        <v>0</v>
      </c>
      <c r="AF606" s="105">
        <v>0</v>
      </c>
      <c r="AG606" s="106">
        <f t="shared" si="135"/>
        <v>0</v>
      </c>
      <c r="AH606" s="104"/>
      <c r="AI606" s="105"/>
      <c r="AJ606" s="105"/>
      <c r="AK606" s="105"/>
      <c r="AL606" s="105"/>
      <c r="AM606" s="105"/>
      <c r="AN606" s="106">
        <f t="shared" si="136"/>
        <v>0</v>
      </c>
      <c r="AO606" s="107">
        <f t="shared" si="137"/>
        <v>0</v>
      </c>
      <c r="AP606" s="108">
        <f t="shared" si="138"/>
        <v>0</v>
      </c>
      <c r="AQ606" s="97">
        <v>190</v>
      </c>
      <c r="AR606" s="109">
        <f t="shared" si="139"/>
        <v>0</v>
      </c>
    </row>
    <row r="607" spans="1:44" hidden="1" x14ac:dyDescent="0.35">
      <c r="A607" s="31" t="s">
        <v>611</v>
      </c>
      <c r="B607" s="97" t="s">
        <v>2871</v>
      </c>
      <c r="C607" s="97" t="s">
        <v>2260</v>
      </c>
      <c r="D607" s="98">
        <f t="shared" si="127"/>
        <v>0</v>
      </c>
      <c r="E607" s="98">
        <f t="shared" si="128"/>
        <v>0</v>
      </c>
      <c r="F607" s="98">
        <f t="shared" si="129"/>
        <v>0</v>
      </c>
      <c r="G607" s="99">
        <f t="shared" si="126"/>
        <v>0</v>
      </c>
      <c r="H607" s="100">
        <v>0</v>
      </c>
      <c r="I607" s="101">
        <v>0</v>
      </c>
      <c r="J607" s="102">
        <f t="shared" si="130"/>
        <v>0</v>
      </c>
      <c r="K607" s="100">
        <v>0</v>
      </c>
      <c r="L607" s="111">
        <v>0</v>
      </c>
      <c r="M607" s="101">
        <f t="shared" si="131"/>
        <v>0</v>
      </c>
      <c r="N607" s="100">
        <v>0</v>
      </c>
      <c r="O607" s="100">
        <v>0</v>
      </c>
      <c r="P607" s="103">
        <f t="shared" si="132"/>
        <v>0</v>
      </c>
      <c r="Q607" s="105">
        <v>0</v>
      </c>
      <c r="R607" s="105">
        <v>0</v>
      </c>
      <c r="S607" s="105">
        <v>0</v>
      </c>
      <c r="T607" s="105">
        <v>0</v>
      </c>
      <c r="U607" s="105">
        <v>0</v>
      </c>
      <c r="V607" s="105">
        <v>0</v>
      </c>
      <c r="W607" s="106">
        <f t="shared" si="133"/>
        <v>0</v>
      </c>
      <c r="X607" s="105">
        <v>0</v>
      </c>
      <c r="Y607" s="105">
        <v>0</v>
      </c>
      <c r="Z607" s="105">
        <f t="shared" si="134"/>
        <v>0</v>
      </c>
      <c r="AA607" s="104">
        <v>0</v>
      </c>
      <c r="AB607" s="105">
        <v>0</v>
      </c>
      <c r="AC607" s="105">
        <v>0</v>
      </c>
      <c r="AD607" s="105">
        <v>0</v>
      </c>
      <c r="AE607" s="105">
        <v>0</v>
      </c>
      <c r="AF607" s="105">
        <v>0</v>
      </c>
      <c r="AG607" s="106">
        <f t="shared" si="135"/>
        <v>0</v>
      </c>
      <c r="AH607" s="104"/>
      <c r="AI607" s="105"/>
      <c r="AJ607" s="105"/>
      <c r="AK607" s="105"/>
      <c r="AL607" s="105"/>
      <c r="AM607" s="105"/>
      <c r="AN607" s="106">
        <f t="shared" si="136"/>
        <v>0</v>
      </c>
      <c r="AO607" s="107">
        <f t="shared" si="137"/>
        <v>0</v>
      </c>
      <c r="AP607" s="108">
        <f t="shared" si="138"/>
        <v>0</v>
      </c>
      <c r="AQ607" s="97">
        <v>22</v>
      </c>
      <c r="AR607" s="109">
        <f t="shared" si="139"/>
        <v>0</v>
      </c>
    </row>
    <row r="608" spans="1:44" hidden="1" x14ac:dyDescent="0.35">
      <c r="A608" s="31" t="s">
        <v>612</v>
      </c>
      <c r="B608" s="97" t="s">
        <v>2872</v>
      </c>
      <c r="C608" s="97" t="s">
        <v>2260</v>
      </c>
      <c r="D608" s="98">
        <f t="shared" si="127"/>
        <v>27</v>
      </c>
      <c r="E608" s="98">
        <f t="shared" si="128"/>
        <v>0</v>
      </c>
      <c r="F608" s="98">
        <f t="shared" si="129"/>
        <v>27</v>
      </c>
      <c r="G608" s="99">
        <f t="shared" si="126"/>
        <v>27</v>
      </c>
      <c r="H608" s="100">
        <v>27</v>
      </c>
      <c r="I608" s="101">
        <v>0</v>
      </c>
      <c r="J608" s="102">
        <f t="shared" si="130"/>
        <v>0</v>
      </c>
      <c r="K608" s="100">
        <v>0</v>
      </c>
      <c r="L608" s="111">
        <v>0</v>
      </c>
      <c r="M608" s="101">
        <f t="shared" si="131"/>
        <v>0</v>
      </c>
      <c r="N608" s="100">
        <v>0</v>
      </c>
      <c r="O608" s="100">
        <v>0</v>
      </c>
      <c r="P608" s="103">
        <f t="shared" si="132"/>
        <v>0</v>
      </c>
      <c r="Q608" s="105">
        <v>0</v>
      </c>
      <c r="R608" s="105">
        <v>0</v>
      </c>
      <c r="S608" s="105">
        <v>0</v>
      </c>
      <c r="T608" s="105">
        <v>0</v>
      </c>
      <c r="U608" s="105">
        <v>0</v>
      </c>
      <c r="V608" s="105">
        <v>0</v>
      </c>
      <c r="W608" s="106">
        <f t="shared" si="133"/>
        <v>0</v>
      </c>
      <c r="X608" s="105">
        <v>0</v>
      </c>
      <c r="Y608" s="105">
        <v>0</v>
      </c>
      <c r="Z608" s="105">
        <f t="shared" si="134"/>
        <v>0</v>
      </c>
      <c r="AA608" s="104">
        <v>0</v>
      </c>
      <c r="AB608" s="105">
        <v>0</v>
      </c>
      <c r="AC608" s="105">
        <v>0</v>
      </c>
      <c r="AD608" s="105">
        <v>0</v>
      </c>
      <c r="AE608" s="105">
        <v>0</v>
      </c>
      <c r="AF608" s="105">
        <v>0</v>
      </c>
      <c r="AG608" s="106">
        <f t="shared" si="135"/>
        <v>0</v>
      </c>
      <c r="AH608" s="104"/>
      <c r="AI608" s="105"/>
      <c r="AJ608" s="105"/>
      <c r="AK608" s="105"/>
      <c r="AL608" s="105"/>
      <c r="AM608" s="105"/>
      <c r="AN608" s="106">
        <f t="shared" si="136"/>
        <v>0</v>
      </c>
      <c r="AO608" s="107">
        <f t="shared" si="137"/>
        <v>27</v>
      </c>
      <c r="AP608" s="108">
        <f t="shared" si="138"/>
        <v>0</v>
      </c>
      <c r="AQ608" s="97">
        <v>37</v>
      </c>
      <c r="AR608" s="109">
        <f t="shared" si="139"/>
        <v>0.72972972972972971</v>
      </c>
    </row>
    <row r="609" spans="1:44" hidden="1" x14ac:dyDescent="0.35">
      <c r="A609" s="31" t="s">
        <v>613</v>
      </c>
      <c r="B609" s="97" t="s">
        <v>2873</v>
      </c>
      <c r="C609" s="97" t="s">
        <v>2260</v>
      </c>
      <c r="D609" s="98">
        <f t="shared" si="127"/>
        <v>0</v>
      </c>
      <c r="E609" s="98">
        <f t="shared" si="128"/>
        <v>0</v>
      </c>
      <c r="F609" s="98">
        <f t="shared" si="129"/>
        <v>0</v>
      </c>
      <c r="G609" s="99">
        <f t="shared" si="126"/>
        <v>0</v>
      </c>
      <c r="H609" s="100">
        <v>0</v>
      </c>
      <c r="I609" s="101">
        <v>0</v>
      </c>
      <c r="J609" s="102">
        <f t="shared" si="130"/>
        <v>0</v>
      </c>
      <c r="K609" s="100">
        <v>0</v>
      </c>
      <c r="L609" s="111">
        <v>0</v>
      </c>
      <c r="M609" s="101">
        <f t="shared" si="131"/>
        <v>0</v>
      </c>
      <c r="N609" s="100">
        <v>0</v>
      </c>
      <c r="O609" s="100">
        <v>0</v>
      </c>
      <c r="P609" s="103">
        <f t="shared" si="132"/>
        <v>0</v>
      </c>
      <c r="Q609" s="105">
        <v>0</v>
      </c>
      <c r="R609" s="105">
        <v>0</v>
      </c>
      <c r="S609" s="105">
        <v>0</v>
      </c>
      <c r="T609" s="105">
        <v>0</v>
      </c>
      <c r="U609" s="105">
        <v>0</v>
      </c>
      <c r="V609" s="105">
        <v>0</v>
      </c>
      <c r="W609" s="106">
        <f t="shared" si="133"/>
        <v>0</v>
      </c>
      <c r="X609" s="105">
        <v>0</v>
      </c>
      <c r="Y609" s="105">
        <v>0</v>
      </c>
      <c r="Z609" s="105">
        <f t="shared" si="134"/>
        <v>0</v>
      </c>
      <c r="AA609" s="104">
        <v>0</v>
      </c>
      <c r="AB609" s="105">
        <v>0</v>
      </c>
      <c r="AC609" s="105">
        <v>0</v>
      </c>
      <c r="AD609" s="105">
        <v>0</v>
      </c>
      <c r="AE609" s="105">
        <v>0</v>
      </c>
      <c r="AF609" s="105">
        <v>0</v>
      </c>
      <c r="AG609" s="106">
        <f t="shared" si="135"/>
        <v>0</v>
      </c>
      <c r="AH609" s="104"/>
      <c r="AI609" s="105"/>
      <c r="AJ609" s="105"/>
      <c r="AK609" s="105"/>
      <c r="AL609" s="105"/>
      <c r="AM609" s="105"/>
      <c r="AN609" s="106">
        <f t="shared" si="136"/>
        <v>0</v>
      </c>
      <c r="AO609" s="107">
        <f t="shared" si="137"/>
        <v>0</v>
      </c>
      <c r="AP609" s="108">
        <f t="shared" si="138"/>
        <v>0</v>
      </c>
      <c r="AQ609" s="97">
        <v>36</v>
      </c>
      <c r="AR609" s="109">
        <f t="shared" si="139"/>
        <v>0</v>
      </c>
    </row>
    <row r="610" spans="1:44" hidden="1" x14ac:dyDescent="0.35">
      <c r="A610" s="31" t="s">
        <v>614</v>
      </c>
      <c r="B610" s="97" t="s">
        <v>2874</v>
      </c>
      <c r="C610" s="97" t="s">
        <v>2260</v>
      </c>
      <c r="D610" s="98">
        <f t="shared" si="127"/>
        <v>20</v>
      </c>
      <c r="E610" s="98">
        <f t="shared" si="128"/>
        <v>0</v>
      </c>
      <c r="F610" s="98">
        <f t="shared" si="129"/>
        <v>20</v>
      </c>
      <c r="G610" s="99">
        <f t="shared" si="126"/>
        <v>20</v>
      </c>
      <c r="H610" s="100">
        <v>20</v>
      </c>
      <c r="I610" s="101">
        <v>0</v>
      </c>
      <c r="J610" s="102">
        <f t="shared" si="130"/>
        <v>0</v>
      </c>
      <c r="K610" s="100">
        <v>0</v>
      </c>
      <c r="L610" s="111">
        <v>0</v>
      </c>
      <c r="M610" s="101">
        <f t="shared" si="131"/>
        <v>0</v>
      </c>
      <c r="N610" s="100">
        <v>0</v>
      </c>
      <c r="O610" s="100">
        <v>0</v>
      </c>
      <c r="P610" s="103">
        <f t="shared" si="132"/>
        <v>0</v>
      </c>
      <c r="Q610" s="105">
        <v>0</v>
      </c>
      <c r="R610" s="105">
        <v>0</v>
      </c>
      <c r="S610" s="105">
        <v>0</v>
      </c>
      <c r="T610" s="105">
        <v>0</v>
      </c>
      <c r="U610" s="105">
        <v>0</v>
      </c>
      <c r="V610" s="105">
        <v>0</v>
      </c>
      <c r="W610" s="106">
        <f t="shared" si="133"/>
        <v>0</v>
      </c>
      <c r="X610" s="105">
        <v>0</v>
      </c>
      <c r="Y610" s="105">
        <v>0</v>
      </c>
      <c r="Z610" s="105">
        <f t="shared" si="134"/>
        <v>0</v>
      </c>
      <c r="AA610" s="104">
        <v>0</v>
      </c>
      <c r="AB610" s="105">
        <v>0</v>
      </c>
      <c r="AC610" s="105">
        <v>0</v>
      </c>
      <c r="AD610" s="105">
        <v>0</v>
      </c>
      <c r="AE610" s="105">
        <v>0</v>
      </c>
      <c r="AF610" s="105">
        <v>0</v>
      </c>
      <c r="AG610" s="106">
        <f t="shared" si="135"/>
        <v>0</v>
      </c>
      <c r="AH610" s="104"/>
      <c r="AI610" s="105"/>
      <c r="AJ610" s="105"/>
      <c r="AK610" s="105"/>
      <c r="AL610" s="105"/>
      <c r="AM610" s="105"/>
      <c r="AN610" s="106">
        <f t="shared" si="136"/>
        <v>0</v>
      </c>
      <c r="AO610" s="107">
        <f t="shared" si="137"/>
        <v>20</v>
      </c>
      <c r="AP610" s="108">
        <f t="shared" si="138"/>
        <v>0</v>
      </c>
      <c r="AQ610" s="97">
        <v>30</v>
      </c>
      <c r="AR610" s="109">
        <f t="shared" si="139"/>
        <v>0.66666666666666663</v>
      </c>
    </row>
    <row r="611" spans="1:44" hidden="1" x14ac:dyDescent="0.35">
      <c r="A611" s="31" t="s">
        <v>615</v>
      </c>
      <c r="B611" s="97" t="s">
        <v>2875</v>
      </c>
      <c r="C611" s="97" t="s">
        <v>2260</v>
      </c>
      <c r="D611" s="98">
        <f t="shared" si="127"/>
        <v>29</v>
      </c>
      <c r="E611" s="98">
        <f t="shared" si="128"/>
        <v>0</v>
      </c>
      <c r="F611" s="98">
        <f t="shared" si="129"/>
        <v>29</v>
      </c>
      <c r="G611" s="99">
        <f t="shared" si="126"/>
        <v>29</v>
      </c>
      <c r="H611" s="100">
        <v>29</v>
      </c>
      <c r="I611" s="101">
        <v>0</v>
      </c>
      <c r="J611" s="102">
        <f t="shared" si="130"/>
        <v>0</v>
      </c>
      <c r="K611" s="100">
        <v>0</v>
      </c>
      <c r="L611" s="111">
        <v>0</v>
      </c>
      <c r="M611" s="101">
        <f t="shared" si="131"/>
        <v>0</v>
      </c>
      <c r="N611" s="100">
        <v>0</v>
      </c>
      <c r="O611" s="100">
        <v>0</v>
      </c>
      <c r="P611" s="103">
        <f t="shared" si="132"/>
        <v>0</v>
      </c>
      <c r="Q611" s="105">
        <v>0</v>
      </c>
      <c r="R611" s="105">
        <v>0</v>
      </c>
      <c r="S611" s="105">
        <v>0</v>
      </c>
      <c r="T611" s="105">
        <v>0</v>
      </c>
      <c r="U611" s="105">
        <v>0</v>
      </c>
      <c r="V611" s="105">
        <v>0</v>
      </c>
      <c r="W611" s="106">
        <f t="shared" si="133"/>
        <v>0</v>
      </c>
      <c r="X611" s="105">
        <v>0</v>
      </c>
      <c r="Y611" s="105">
        <v>0</v>
      </c>
      <c r="Z611" s="105">
        <f t="shared" si="134"/>
        <v>0</v>
      </c>
      <c r="AA611" s="104">
        <v>0</v>
      </c>
      <c r="AB611" s="105">
        <v>0</v>
      </c>
      <c r="AC611" s="105">
        <v>0</v>
      </c>
      <c r="AD611" s="105">
        <v>0</v>
      </c>
      <c r="AE611" s="105">
        <v>0</v>
      </c>
      <c r="AF611" s="105">
        <v>0</v>
      </c>
      <c r="AG611" s="106">
        <f t="shared" si="135"/>
        <v>0</v>
      </c>
      <c r="AH611" s="104"/>
      <c r="AI611" s="105"/>
      <c r="AJ611" s="105"/>
      <c r="AK611" s="105"/>
      <c r="AL611" s="105"/>
      <c r="AM611" s="105"/>
      <c r="AN611" s="106">
        <f t="shared" si="136"/>
        <v>0</v>
      </c>
      <c r="AO611" s="107">
        <f t="shared" si="137"/>
        <v>29</v>
      </c>
      <c r="AP611" s="108">
        <f t="shared" si="138"/>
        <v>0</v>
      </c>
      <c r="AQ611" s="97">
        <v>35</v>
      </c>
      <c r="AR611" s="109">
        <f t="shared" si="139"/>
        <v>0.82857142857142863</v>
      </c>
    </row>
    <row r="612" spans="1:44" hidden="1" x14ac:dyDescent="0.35">
      <c r="A612" s="31" t="s">
        <v>616</v>
      </c>
      <c r="B612" s="97" t="s">
        <v>2876</v>
      </c>
      <c r="C612" s="97" t="s">
        <v>2260</v>
      </c>
      <c r="D612" s="98">
        <f t="shared" si="127"/>
        <v>48</v>
      </c>
      <c r="E612" s="98">
        <f t="shared" si="128"/>
        <v>0</v>
      </c>
      <c r="F612" s="98">
        <f t="shared" si="129"/>
        <v>48</v>
      </c>
      <c r="G612" s="99">
        <f t="shared" si="126"/>
        <v>48</v>
      </c>
      <c r="H612" s="100">
        <v>48</v>
      </c>
      <c r="I612" s="101">
        <v>0</v>
      </c>
      <c r="J612" s="102">
        <f t="shared" si="130"/>
        <v>0</v>
      </c>
      <c r="K612" s="100">
        <v>0</v>
      </c>
      <c r="L612" s="111">
        <v>0</v>
      </c>
      <c r="M612" s="101">
        <f t="shared" si="131"/>
        <v>0</v>
      </c>
      <c r="N612" s="100">
        <v>0</v>
      </c>
      <c r="O612" s="100">
        <v>0</v>
      </c>
      <c r="P612" s="103">
        <f t="shared" si="132"/>
        <v>0</v>
      </c>
      <c r="Q612" s="105">
        <v>0</v>
      </c>
      <c r="R612" s="105">
        <v>0</v>
      </c>
      <c r="S612" s="105">
        <v>0</v>
      </c>
      <c r="T612" s="105">
        <v>0</v>
      </c>
      <c r="U612" s="105">
        <v>0</v>
      </c>
      <c r="V612" s="105">
        <v>0</v>
      </c>
      <c r="W612" s="106">
        <f t="shared" si="133"/>
        <v>0</v>
      </c>
      <c r="X612" s="105">
        <v>0</v>
      </c>
      <c r="Y612" s="105">
        <v>0</v>
      </c>
      <c r="Z612" s="105">
        <f t="shared" si="134"/>
        <v>0</v>
      </c>
      <c r="AA612" s="104">
        <v>0</v>
      </c>
      <c r="AB612" s="105">
        <v>0</v>
      </c>
      <c r="AC612" s="105">
        <v>0</v>
      </c>
      <c r="AD612" s="105">
        <v>0</v>
      </c>
      <c r="AE612" s="105">
        <v>0</v>
      </c>
      <c r="AF612" s="105">
        <v>0</v>
      </c>
      <c r="AG612" s="106">
        <f t="shared" si="135"/>
        <v>0</v>
      </c>
      <c r="AH612" s="104"/>
      <c r="AI612" s="105"/>
      <c r="AJ612" s="105"/>
      <c r="AK612" s="105"/>
      <c r="AL612" s="105"/>
      <c r="AM612" s="105"/>
      <c r="AN612" s="106">
        <f t="shared" si="136"/>
        <v>0</v>
      </c>
      <c r="AO612" s="107">
        <f t="shared" si="137"/>
        <v>48</v>
      </c>
      <c r="AP612" s="108">
        <f t="shared" si="138"/>
        <v>0</v>
      </c>
      <c r="AQ612" s="97">
        <v>50</v>
      </c>
      <c r="AR612" s="109">
        <f t="shared" si="139"/>
        <v>0.96</v>
      </c>
    </row>
    <row r="613" spans="1:44" hidden="1" x14ac:dyDescent="0.35">
      <c r="A613" s="31" t="s">
        <v>617</v>
      </c>
      <c r="B613" s="97" t="s">
        <v>2877</v>
      </c>
      <c r="C613" s="97" t="s">
        <v>2260</v>
      </c>
      <c r="D613" s="98">
        <f t="shared" si="127"/>
        <v>0</v>
      </c>
      <c r="E613" s="98">
        <f t="shared" si="128"/>
        <v>0</v>
      </c>
      <c r="F613" s="98">
        <f t="shared" si="129"/>
        <v>0</v>
      </c>
      <c r="G613" s="99">
        <f t="shared" si="126"/>
        <v>0</v>
      </c>
      <c r="H613" s="100">
        <v>0</v>
      </c>
      <c r="I613" s="101">
        <v>0</v>
      </c>
      <c r="J613" s="102">
        <f t="shared" si="130"/>
        <v>0</v>
      </c>
      <c r="K613" s="100">
        <v>0</v>
      </c>
      <c r="L613" s="111">
        <v>0</v>
      </c>
      <c r="M613" s="101">
        <f t="shared" si="131"/>
        <v>0</v>
      </c>
      <c r="N613" s="100">
        <v>0</v>
      </c>
      <c r="O613" s="100">
        <v>0</v>
      </c>
      <c r="P613" s="103">
        <f t="shared" si="132"/>
        <v>0</v>
      </c>
      <c r="Q613" s="105">
        <v>0</v>
      </c>
      <c r="R613" s="105">
        <v>0</v>
      </c>
      <c r="S613" s="105">
        <v>0</v>
      </c>
      <c r="T613" s="105">
        <v>0</v>
      </c>
      <c r="U613" s="105">
        <v>0</v>
      </c>
      <c r="V613" s="105">
        <v>0</v>
      </c>
      <c r="W613" s="106">
        <f t="shared" si="133"/>
        <v>0</v>
      </c>
      <c r="X613" s="105">
        <v>0</v>
      </c>
      <c r="Y613" s="105">
        <v>0</v>
      </c>
      <c r="Z613" s="105">
        <f t="shared" si="134"/>
        <v>0</v>
      </c>
      <c r="AA613" s="104">
        <v>0</v>
      </c>
      <c r="AB613" s="105">
        <v>0</v>
      </c>
      <c r="AC613" s="105">
        <v>0</v>
      </c>
      <c r="AD613" s="105">
        <v>0</v>
      </c>
      <c r="AE613" s="105">
        <v>0</v>
      </c>
      <c r="AF613" s="105">
        <v>0</v>
      </c>
      <c r="AG613" s="106">
        <f t="shared" si="135"/>
        <v>0</v>
      </c>
      <c r="AH613" s="104"/>
      <c r="AI613" s="105"/>
      <c r="AJ613" s="105"/>
      <c r="AK613" s="105"/>
      <c r="AL613" s="105"/>
      <c r="AM613" s="105"/>
      <c r="AN613" s="106">
        <f t="shared" si="136"/>
        <v>0</v>
      </c>
      <c r="AO613" s="107">
        <f t="shared" si="137"/>
        <v>0</v>
      </c>
      <c r="AP613" s="108">
        <f t="shared" si="138"/>
        <v>0</v>
      </c>
      <c r="AQ613" s="97">
        <v>56</v>
      </c>
      <c r="AR613" s="109">
        <f t="shared" si="139"/>
        <v>0</v>
      </c>
    </row>
    <row r="614" spans="1:44" hidden="1" x14ac:dyDescent="0.35">
      <c r="A614" s="31" t="s">
        <v>618</v>
      </c>
      <c r="B614" s="97" t="s">
        <v>2878</v>
      </c>
      <c r="C614" s="97" t="s">
        <v>2260</v>
      </c>
      <c r="D614" s="98">
        <f t="shared" si="127"/>
        <v>16</v>
      </c>
      <c r="E614" s="98">
        <f t="shared" si="128"/>
        <v>0</v>
      </c>
      <c r="F614" s="98">
        <f t="shared" si="129"/>
        <v>16</v>
      </c>
      <c r="G614" s="99">
        <f t="shared" si="126"/>
        <v>16</v>
      </c>
      <c r="H614" s="100">
        <v>16</v>
      </c>
      <c r="I614" s="101">
        <v>0</v>
      </c>
      <c r="J614" s="102">
        <f t="shared" si="130"/>
        <v>0</v>
      </c>
      <c r="K614" s="100">
        <v>0</v>
      </c>
      <c r="L614" s="111">
        <v>0</v>
      </c>
      <c r="M614" s="101">
        <f t="shared" si="131"/>
        <v>0</v>
      </c>
      <c r="N614" s="100">
        <v>0</v>
      </c>
      <c r="O614" s="100">
        <v>0</v>
      </c>
      <c r="P614" s="103">
        <f t="shared" si="132"/>
        <v>0</v>
      </c>
      <c r="Q614" s="105">
        <v>0</v>
      </c>
      <c r="R614" s="105">
        <v>0</v>
      </c>
      <c r="S614" s="105">
        <v>0</v>
      </c>
      <c r="T614" s="105">
        <v>0</v>
      </c>
      <c r="U614" s="105">
        <v>0</v>
      </c>
      <c r="V614" s="105">
        <v>0</v>
      </c>
      <c r="W614" s="106">
        <f t="shared" si="133"/>
        <v>0</v>
      </c>
      <c r="X614" s="105">
        <v>0</v>
      </c>
      <c r="Y614" s="105">
        <v>0</v>
      </c>
      <c r="Z614" s="105">
        <f t="shared" si="134"/>
        <v>0</v>
      </c>
      <c r="AA614" s="104">
        <v>0</v>
      </c>
      <c r="AB614" s="105">
        <v>0</v>
      </c>
      <c r="AC614" s="105">
        <v>0</v>
      </c>
      <c r="AD614" s="105">
        <v>0</v>
      </c>
      <c r="AE614" s="105">
        <v>0</v>
      </c>
      <c r="AF614" s="105">
        <v>0</v>
      </c>
      <c r="AG614" s="106">
        <f t="shared" si="135"/>
        <v>0</v>
      </c>
      <c r="AH614" s="104"/>
      <c r="AI614" s="105"/>
      <c r="AJ614" s="105"/>
      <c r="AK614" s="105"/>
      <c r="AL614" s="105"/>
      <c r="AM614" s="105"/>
      <c r="AN614" s="106">
        <f t="shared" si="136"/>
        <v>0</v>
      </c>
      <c r="AO614" s="107">
        <f t="shared" si="137"/>
        <v>16</v>
      </c>
      <c r="AP614" s="108">
        <f t="shared" si="138"/>
        <v>0</v>
      </c>
      <c r="AQ614" s="97">
        <v>28</v>
      </c>
      <c r="AR614" s="109">
        <f t="shared" si="139"/>
        <v>0.5714285714285714</v>
      </c>
    </row>
    <row r="615" spans="1:44" hidden="1" x14ac:dyDescent="0.35">
      <c r="A615" s="31" t="s">
        <v>619</v>
      </c>
      <c r="B615" s="97" t="s">
        <v>2879</v>
      </c>
      <c r="C615" s="97" t="s">
        <v>2260</v>
      </c>
      <c r="D615" s="98">
        <f t="shared" si="127"/>
        <v>94</v>
      </c>
      <c r="E615" s="98">
        <f t="shared" si="128"/>
        <v>0</v>
      </c>
      <c r="F615" s="98">
        <f t="shared" si="129"/>
        <v>94</v>
      </c>
      <c r="G615" s="99">
        <f t="shared" si="126"/>
        <v>94</v>
      </c>
      <c r="H615" s="100">
        <v>94</v>
      </c>
      <c r="I615" s="101">
        <v>0</v>
      </c>
      <c r="J615" s="102">
        <f t="shared" si="130"/>
        <v>0</v>
      </c>
      <c r="K615" s="100">
        <v>0</v>
      </c>
      <c r="L615" s="111">
        <v>0</v>
      </c>
      <c r="M615" s="101">
        <f t="shared" si="131"/>
        <v>0</v>
      </c>
      <c r="N615" s="100">
        <v>0</v>
      </c>
      <c r="O615" s="100">
        <v>0</v>
      </c>
      <c r="P615" s="103">
        <f t="shared" si="132"/>
        <v>0</v>
      </c>
      <c r="Q615" s="105">
        <v>0</v>
      </c>
      <c r="R615" s="105">
        <v>0</v>
      </c>
      <c r="S615" s="105">
        <v>0</v>
      </c>
      <c r="T615" s="105">
        <v>0</v>
      </c>
      <c r="U615" s="105">
        <v>0</v>
      </c>
      <c r="V615" s="105">
        <v>0</v>
      </c>
      <c r="W615" s="106">
        <f t="shared" si="133"/>
        <v>0</v>
      </c>
      <c r="X615" s="105">
        <v>0</v>
      </c>
      <c r="Y615" s="105">
        <v>0</v>
      </c>
      <c r="Z615" s="105">
        <f t="shared" si="134"/>
        <v>0</v>
      </c>
      <c r="AA615" s="104">
        <v>0</v>
      </c>
      <c r="AB615" s="105">
        <v>0</v>
      </c>
      <c r="AC615" s="105">
        <v>0</v>
      </c>
      <c r="AD615" s="105">
        <v>0</v>
      </c>
      <c r="AE615" s="105">
        <v>0</v>
      </c>
      <c r="AF615" s="105">
        <v>0</v>
      </c>
      <c r="AG615" s="106">
        <f t="shared" si="135"/>
        <v>0</v>
      </c>
      <c r="AH615" s="104"/>
      <c r="AI615" s="105"/>
      <c r="AJ615" s="105"/>
      <c r="AK615" s="105"/>
      <c r="AL615" s="105"/>
      <c r="AM615" s="105"/>
      <c r="AN615" s="106">
        <f t="shared" si="136"/>
        <v>0</v>
      </c>
      <c r="AO615" s="107">
        <f t="shared" si="137"/>
        <v>94</v>
      </c>
      <c r="AP615" s="108">
        <f t="shared" si="138"/>
        <v>0</v>
      </c>
      <c r="AQ615" s="97">
        <v>113</v>
      </c>
      <c r="AR615" s="109">
        <f t="shared" si="139"/>
        <v>0.83185840707964598</v>
      </c>
    </row>
    <row r="616" spans="1:44" hidden="1" x14ac:dyDescent="0.35">
      <c r="A616" s="31" t="s">
        <v>620</v>
      </c>
      <c r="B616" s="97" t="s">
        <v>2880</v>
      </c>
      <c r="C616" s="97" t="s">
        <v>2260</v>
      </c>
      <c r="D616" s="98">
        <f t="shared" si="127"/>
        <v>0</v>
      </c>
      <c r="E616" s="98">
        <f t="shared" si="128"/>
        <v>0</v>
      </c>
      <c r="F616" s="98">
        <f t="shared" si="129"/>
        <v>0</v>
      </c>
      <c r="G616" s="99">
        <f t="shared" si="126"/>
        <v>0</v>
      </c>
      <c r="H616" s="100">
        <v>0</v>
      </c>
      <c r="I616" s="101">
        <v>0</v>
      </c>
      <c r="J616" s="102">
        <f t="shared" si="130"/>
        <v>0</v>
      </c>
      <c r="K616" s="100">
        <v>0</v>
      </c>
      <c r="L616" s="111">
        <v>0</v>
      </c>
      <c r="M616" s="101">
        <f t="shared" si="131"/>
        <v>0</v>
      </c>
      <c r="N616" s="100">
        <v>0</v>
      </c>
      <c r="O616" s="100">
        <v>0</v>
      </c>
      <c r="P616" s="103">
        <f t="shared" si="132"/>
        <v>0</v>
      </c>
      <c r="Q616" s="105">
        <v>0</v>
      </c>
      <c r="R616" s="105">
        <v>0</v>
      </c>
      <c r="S616" s="105">
        <v>0</v>
      </c>
      <c r="T616" s="105">
        <v>0</v>
      </c>
      <c r="U616" s="105">
        <v>0</v>
      </c>
      <c r="V616" s="105">
        <v>0</v>
      </c>
      <c r="W616" s="106">
        <f t="shared" si="133"/>
        <v>0</v>
      </c>
      <c r="X616" s="105">
        <v>0</v>
      </c>
      <c r="Y616" s="105">
        <v>0</v>
      </c>
      <c r="Z616" s="105">
        <f t="shared" si="134"/>
        <v>0</v>
      </c>
      <c r="AA616" s="104">
        <v>0</v>
      </c>
      <c r="AB616" s="105">
        <v>0</v>
      </c>
      <c r="AC616" s="105">
        <v>0</v>
      </c>
      <c r="AD616" s="105">
        <v>0</v>
      </c>
      <c r="AE616" s="105">
        <v>0</v>
      </c>
      <c r="AF616" s="105">
        <v>0</v>
      </c>
      <c r="AG616" s="106">
        <f t="shared" si="135"/>
        <v>0</v>
      </c>
      <c r="AH616" s="104"/>
      <c r="AI616" s="105"/>
      <c r="AJ616" s="105"/>
      <c r="AK616" s="105"/>
      <c r="AL616" s="105"/>
      <c r="AM616" s="105"/>
      <c r="AN616" s="106">
        <f t="shared" si="136"/>
        <v>0</v>
      </c>
      <c r="AO616" s="107">
        <f t="shared" si="137"/>
        <v>0</v>
      </c>
      <c r="AP616" s="108">
        <f t="shared" si="138"/>
        <v>0</v>
      </c>
      <c r="AQ616" s="97">
        <v>4</v>
      </c>
      <c r="AR616" s="109">
        <f t="shared" si="139"/>
        <v>0</v>
      </c>
    </row>
    <row r="617" spans="1:44" hidden="1" x14ac:dyDescent="0.35">
      <c r="A617" s="31" t="s">
        <v>621</v>
      </c>
      <c r="B617" s="97" t="s">
        <v>2881</v>
      </c>
      <c r="C617" s="97" t="s">
        <v>2260</v>
      </c>
      <c r="D617" s="98">
        <f t="shared" si="127"/>
        <v>0</v>
      </c>
      <c r="E617" s="98">
        <f t="shared" si="128"/>
        <v>0</v>
      </c>
      <c r="F617" s="98">
        <f t="shared" si="129"/>
        <v>0</v>
      </c>
      <c r="G617" s="99">
        <f t="shared" si="126"/>
        <v>0</v>
      </c>
      <c r="H617" s="100">
        <v>0</v>
      </c>
      <c r="I617" s="101">
        <v>0</v>
      </c>
      <c r="J617" s="102">
        <f t="shared" si="130"/>
        <v>0</v>
      </c>
      <c r="K617" s="100">
        <v>0</v>
      </c>
      <c r="L617" s="111">
        <v>0</v>
      </c>
      <c r="M617" s="101">
        <f t="shared" si="131"/>
        <v>0</v>
      </c>
      <c r="N617" s="100">
        <v>0</v>
      </c>
      <c r="O617" s="100">
        <v>0</v>
      </c>
      <c r="P617" s="103">
        <f t="shared" si="132"/>
        <v>0</v>
      </c>
      <c r="Q617" s="105">
        <v>0</v>
      </c>
      <c r="R617" s="105">
        <v>0</v>
      </c>
      <c r="S617" s="105">
        <v>0</v>
      </c>
      <c r="T617" s="105">
        <v>0</v>
      </c>
      <c r="U617" s="105">
        <v>0</v>
      </c>
      <c r="V617" s="105">
        <v>0</v>
      </c>
      <c r="W617" s="106">
        <f t="shared" si="133"/>
        <v>0</v>
      </c>
      <c r="X617" s="105">
        <v>0</v>
      </c>
      <c r="Y617" s="105">
        <v>0</v>
      </c>
      <c r="Z617" s="105">
        <f t="shared" si="134"/>
        <v>0</v>
      </c>
      <c r="AA617" s="104">
        <v>0</v>
      </c>
      <c r="AB617" s="105">
        <v>0</v>
      </c>
      <c r="AC617" s="105">
        <v>0</v>
      </c>
      <c r="AD617" s="105">
        <v>0</v>
      </c>
      <c r="AE617" s="105">
        <v>0</v>
      </c>
      <c r="AF617" s="105">
        <v>0</v>
      </c>
      <c r="AG617" s="106">
        <f t="shared" si="135"/>
        <v>0</v>
      </c>
      <c r="AH617" s="104"/>
      <c r="AI617" s="105"/>
      <c r="AJ617" s="105"/>
      <c r="AK617" s="105"/>
      <c r="AL617" s="105"/>
      <c r="AM617" s="105"/>
      <c r="AN617" s="106">
        <f t="shared" si="136"/>
        <v>0</v>
      </c>
      <c r="AO617" s="107">
        <f t="shared" si="137"/>
        <v>0</v>
      </c>
      <c r="AP617" s="108">
        <f t="shared" si="138"/>
        <v>0</v>
      </c>
      <c r="AQ617" s="97">
        <v>32</v>
      </c>
      <c r="AR617" s="109">
        <f t="shared" si="139"/>
        <v>0</v>
      </c>
    </row>
    <row r="618" spans="1:44" hidden="1" x14ac:dyDescent="0.35">
      <c r="A618" s="31" t="s">
        <v>622</v>
      </c>
      <c r="B618" s="97" t="s">
        <v>2882</v>
      </c>
      <c r="C618" s="97" t="s">
        <v>2260</v>
      </c>
      <c r="D618" s="98">
        <f t="shared" si="127"/>
        <v>18</v>
      </c>
      <c r="E618" s="98">
        <f t="shared" si="128"/>
        <v>18</v>
      </c>
      <c r="F618" s="98">
        <f t="shared" si="129"/>
        <v>0</v>
      </c>
      <c r="G618" s="99">
        <f t="shared" si="126"/>
        <v>18</v>
      </c>
      <c r="H618" s="100">
        <v>0</v>
      </c>
      <c r="I618" s="101">
        <v>18</v>
      </c>
      <c r="J618" s="102">
        <f t="shared" si="130"/>
        <v>0</v>
      </c>
      <c r="K618" s="100">
        <v>0</v>
      </c>
      <c r="L618" s="111">
        <v>0</v>
      </c>
      <c r="M618" s="101">
        <f t="shared" si="131"/>
        <v>0</v>
      </c>
      <c r="N618" s="100">
        <v>0</v>
      </c>
      <c r="O618" s="100">
        <v>0</v>
      </c>
      <c r="P618" s="103">
        <f t="shared" si="132"/>
        <v>0</v>
      </c>
      <c r="Q618" s="105">
        <v>0</v>
      </c>
      <c r="R618" s="105">
        <v>0</v>
      </c>
      <c r="S618" s="105">
        <v>0</v>
      </c>
      <c r="T618" s="105">
        <v>0</v>
      </c>
      <c r="U618" s="105">
        <v>0</v>
      </c>
      <c r="V618" s="105">
        <v>0</v>
      </c>
      <c r="W618" s="106">
        <f t="shared" si="133"/>
        <v>0</v>
      </c>
      <c r="X618" s="105">
        <v>0</v>
      </c>
      <c r="Y618" s="105">
        <v>0</v>
      </c>
      <c r="Z618" s="105">
        <f t="shared" si="134"/>
        <v>0</v>
      </c>
      <c r="AA618" s="104">
        <v>0</v>
      </c>
      <c r="AB618" s="105">
        <v>0</v>
      </c>
      <c r="AC618" s="105">
        <v>0</v>
      </c>
      <c r="AD618" s="105">
        <v>0</v>
      </c>
      <c r="AE618" s="105">
        <v>0</v>
      </c>
      <c r="AF618" s="105">
        <v>0</v>
      </c>
      <c r="AG618" s="106">
        <f t="shared" si="135"/>
        <v>0</v>
      </c>
      <c r="AH618" s="104"/>
      <c r="AI618" s="105"/>
      <c r="AJ618" s="105"/>
      <c r="AK618" s="105"/>
      <c r="AL618" s="105"/>
      <c r="AM618" s="105"/>
      <c r="AN618" s="106">
        <f t="shared" si="136"/>
        <v>0</v>
      </c>
      <c r="AO618" s="107">
        <f t="shared" si="137"/>
        <v>0</v>
      </c>
      <c r="AP618" s="108">
        <f t="shared" si="138"/>
        <v>18</v>
      </c>
      <c r="AQ618" s="97">
        <v>57</v>
      </c>
      <c r="AR618" s="109">
        <f t="shared" si="139"/>
        <v>0.31578947368421051</v>
      </c>
    </row>
    <row r="619" spans="1:44" hidden="1" x14ac:dyDescent="0.35">
      <c r="A619" s="31" t="s">
        <v>623</v>
      </c>
      <c r="B619" s="97" t="s">
        <v>2883</v>
      </c>
      <c r="C619" s="97" t="s">
        <v>2260</v>
      </c>
      <c r="D619" s="98">
        <f t="shared" si="127"/>
        <v>19</v>
      </c>
      <c r="E619" s="98">
        <f t="shared" si="128"/>
        <v>0</v>
      </c>
      <c r="F619" s="98">
        <f t="shared" si="129"/>
        <v>19</v>
      </c>
      <c r="G619" s="99">
        <f t="shared" si="126"/>
        <v>19</v>
      </c>
      <c r="H619" s="100">
        <v>19</v>
      </c>
      <c r="I619" s="101">
        <v>0</v>
      </c>
      <c r="J619" s="102">
        <f t="shared" si="130"/>
        <v>0</v>
      </c>
      <c r="K619" s="100">
        <v>0</v>
      </c>
      <c r="L619" s="111">
        <v>0</v>
      </c>
      <c r="M619" s="101">
        <f t="shared" si="131"/>
        <v>0</v>
      </c>
      <c r="N619" s="100">
        <v>0</v>
      </c>
      <c r="O619" s="100">
        <v>0</v>
      </c>
      <c r="P619" s="103">
        <f t="shared" si="132"/>
        <v>0</v>
      </c>
      <c r="Q619" s="105">
        <v>0</v>
      </c>
      <c r="R619" s="105">
        <v>0</v>
      </c>
      <c r="S619" s="105">
        <v>0</v>
      </c>
      <c r="T619" s="105">
        <v>0</v>
      </c>
      <c r="U619" s="105">
        <v>0</v>
      </c>
      <c r="V619" s="105">
        <v>0</v>
      </c>
      <c r="W619" s="106">
        <f t="shared" si="133"/>
        <v>0</v>
      </c>
      <c r="X619" s="105">
        <v>0</v>
      </c>
      <c r="Y619" s="105">
        <v>0</v>
      </c>
      <c r="Z619" s="105">
        <f t="shared" si="134"/>
        <v>0</v>
      </c>
      <c r="AA619" s="104">
        <v>0</v>
      </c>
      <c r="AB619" s="105">
        <v>0</v>
      </c>
      <c r="AC619" s="105">
        <v>0</v>
      </c>
      <c r="AD619" s="105">
        <v>0</v>
      </c>
      <c r="AE619" s="105">
        <v>0</v>
      </c>
      <c r="AF619" s="105">
        <v>0</v>
      </c>
      <c r="AG619" s="106">
        <f t="shared" si="135"/>
        <v>0</v>
      </c>
      <c r="AH619" s="104"/>
      <c r="AI619" s="105"/>
      <c r="AJ619" s="105"/>
      <c r="AK619" s="105"/>
      <c r="AL619" s="105"/>
      <c r="AM619" s="105"/>
      <c r="AN619" s="106">
        <f t="shared" si="136"/>
        <v>0</v>
      </c>
      <c r="AO619" s="107">
        <f t="shared" si="137"/>
        <v>19</v>
      </c>
      <c r="AP619" s="108">
        <f t="shared" si="138"/>
        <v>0</v>
      </c>
      <c r="AQ619" s="97">
        <v>29</v>
      </c>
      <c r="AR619" s="109">
        <f t="shared" si="139"/>
        <v>0.65517241379310343</v>
      </c>
    </row>
    <row r="620" spans="1:44" hidden="1" x14ac:dyDescent="0.35">
      <c r="A620" s="31" t="s">
        <v>624</v>
      </c>
      <c r="B620" s="97" t="s">
        <v>2884</v>
      </c>
      <c r="C620" s="97" t="s">
        <v>2447</v>
      </c>
      <c r="D620" s="98">
        <f t="shared" si="127"/>
        <v>122</v>
      </c>
      <c r="E620" s="98">
        <f t="shared" si="128"/>
        <v>54</v>
      </c>
      <c r="F620" s="98">
        <f t="shared" si="129"/>
        <v>68</v>
      </c>
      <c r="G620" s="99">
        <f t="shared" si="126"/>
        <v>122</v>
      </c>
      <c r="H620" s="100">
        <v>68</v>
      </c>
      <c r="I620" s="101">
        <v>54</v>
      </c>
      <c r="J620" s="102">
        <f t="shared" si="130"/>
        <v>0</v>
      </c>
      <c r="K620" s="100">
        <v>0</v>
      </c>
      <c r="L620" s="111">
        <v>0</v>
      </c>
      <c r="M620" s="101">
        <f t="shared" si="131"/>
        <v>0</v>
      </c>
      <c r="N620" s="100">
        <v>0</v>
      </c>
      <c r="O620" s="100">
        <v>0</v>
      </c>
      <c r="P620" s="103">
        <f t="shared" si="132"/>
        <v>0</v>
      </c>
      <c r="Q620" s="105">
        <v>0</v>
      </c>
      <c r="R620" s="105">
        <v>0</v>
      </c>
      <c r="S620" s="105">
        <v>0</v>
      </c>
      <c r="T620" s="105">
        <v>0</v>
      </c>
      <c r="U620" s="105">
        <v>0</v>
      </c>
      <c r="V620" s="105">
        <v>0</v>
      </c>
      <c r="W620" s="106">
        <f t="shared" si="133"/>
        <v>0</v>
      </c>
      <c r="X620" s="105">
        <v>0</v>
      </c>
      <c r="Y620" s="105">
        <v>0</v>
      </c>
      <c r="Z620" s="105">
        <f t="shared" si="134"/>
        <v>0</v>
      </c>
      <c r="AA620" s="104">
        <v>0</v>
      </c>
      <c r="AB620" s="105">
        <v>0</v>
      </c>
      <c r="AC620" s="105">
        <v>0</v>
      </c>
      <c r="AD620" s="105">
        <v>0</v>
      </c>
      <c r="AE620" s="105">
        <v>0</v>
      </c>
      <c r="AF620" s="105">
        <v>0</v>
      </c>
      <c r="AG620" s="106">
        <f t="shared" si="135"/>
        <v>0</v>
      </c>
      <c r="AH620" s="104"/>
      <c r="AI620" s="105"/>
      <c r="AJ620" s="105"/>
      <c r="AK620" s="105"/>
      <c r="AL620" s="105"/>
      <c r="AM620" s="105"/>
      <c r="AN620" s="106">
        <f t="shared" si="136"/>
        <v>0</v>
      </c>
      <c r="AO620" s="107">
        <f t="shared" si="137"/>
        <v>68</v>
      </c>
      <c r="AP620" s="108">
        <f t="shared" si="138"/>
        <v>54</v>
      </c>
      <c r="AQ620" s="97">
        <v>107</v>
      </c>
      <c r="AR620" s="109">
        <f t="shared" si="139"/>
        <v>1</v>
      </c>
    </row>
    <row r="621" spans="1:44" hidden="1" x14ac:dyDescent="0.35">
      <c r="A621" s="31" t="s">
        <v>625</v>
      </c>
      <c r="B621" s="97" t="s">
        <v>2885</v>
      </c>
      <c r="C621" s="97" t="s">
        <v>2447</v>
      </c>
      <c r="D621" s="98">
        <f t="shared" si="127"/>
        <v>46</v>
      </c>
      <c r="E621" s="98">
        <f t="shared" si="128"/>
        <v>46</v>
      </c>
      <c r="F621" s="98">
        <f t="shared" si="129"/>
        <v>0</v>
      </c>
      <c r="G621" s="99">
        <f t="shared" si="126"/>
        <v>46</v>
      </c>
      <c r="H621" s="100">
        <v>0</v>
      </c>
      <c r="I621" s="101">
        <v>46</v>
      </c>
      <c r="J621" s="102">
        <f t="shared" si="130"/>
        <v>0</v>
      </c>
      <c r="K621" s="100">
        <v>0</v>
      </c>
      <c r="L621" s="111">
        <v>0</v>
      </c>
      <c r="M621" s="101">
        <f t="shared" si="131"/>
        <v>0</v>
      </c>
      <c r="N621" s="100">
        <v>0</v>
      </c>
      <c r="O621" s="100">
        <v>0</v>
      </c>
      <c r="P621" s="103">
        <f t="shared" si="132"/>
        <v>0</v>
      </c>
      <c r="Q621" s="105">
        <v>0</v>
      </c>
      <c r="R621" s="105">
        <v>0</v>
      </c>
      <c r="S621" s="105">
        <v>0</v>
      </c>
      <c r="T621" s="105">
        <v>0</v>
      </c>
      <c r="U621" s="105">
        <v>0</v>
      </c>
      <c r="V621" s="105">
        <v>0</v>
      </c>
      <c r="W621" s="106">
        <f t="shared" si="133"/>
        <v>0</v>
      </c>
      <c r="X621" s="105">
        <v>0</v>
      </c>
      <c r="Y621" s="105">
        <v>0</v>
      </c>
      <c r="Z621" s="105">
        <f t="shared" si="134"/>
        <v>0</v>
      </c>
      <c r="AA621" s="104">
        <v>0</v>
      </c>
      <c r="AB621" s="105">
        <v>0</v>
      </c>
      <c r="AC621" s="105">
        <v>0</v>
      </c>
      <c r="AD621" s="105">
        <v>0</v>
      </c>
      <c r="AE621" s="105">
        <v>0</v>
      </c>
      <c r="AF621" s="105">
        <v>0</v>
      </c>
      <c r="AG621" s="106">
        <f t="shared" si="135"/>
        <v>0</v>
      </c>
      <c r="AH621" s="104"/>
      <c r="AI621" s="105"/>
      <c r="AJ621" s="105"/>
      <c r="AK621" s="105"/>
      <c r="AL621" s="105"/>
      <c r="AM621" s="105"/>
      <c r="AN621" s="106">
        <f t="shared" si="136"/>
        <v>0</v>
      </c>
      <c r="AO621" s="107">
        <f t="shared" si="137"/>
        <v>0</v>
      </c>
      <c r="AP621" s="108">
        <f t="shared" si="138"/>
        <v>46</v>
      </c>
      <c r="AQ621" s="97">
        <v>40</v>
      </c>
      <c r="AR621" s="109">
        <f t="shared" si="139"/>
        <v>1</v>
      </c>
    </row>
    <row r="622" spans="1:44" hidden="1" x14ac:dyDescent="0.35">
      <c r="A622" s="31" t="s">
        <v>626</v>
      </c>
      <c r="B622" s="97" t="s">
        <v>2886</v>
      </c>
      <c r="C622" s="97" t="s">
        <v>2447</v>
      </c>
      <c r="D622" s="98">
        <f t="shared" si="127"/>
        <v>78</v>
      </c>
      <c r="E622" s="98">
        <f t="shared" si="128"/>
        <v>61</v>
      </c>
      <c r="F622" s="98">
        <f t="shared" si="129"/>
        <v>17</v>
      </c>
      <c r="G622" s="99">
        <f t="shared" si="126"/>
        <v>44</v>
      </c>
      <c r="H622" s="100">
        <v>0</v>
      </c>
      <c r="I622" s="101">
        <v>44</v>
      </c>
      <c r="J622" s="102">
        <f t="shared" si="130"/>
        <v>0</v>
      </c>
      <c r="K622" s="100">
        <v>0</v>
      </c>
      <c r="L622" s="111">
        <v>0</v>
      </c>
      <c r="M622" s="101">
        <f t="shared" si="131"/>
        <v>0</v>
      </c>
      <c r="N622" s="100">
        <v>0</v>
      </c>
      <c r="O622" s="100">
        <v>0</v>
      </c>
      <c r="P622" s="103">
        <f t="shared" si="132"/>
        <v>0</v>
      </c>
      <c r="Q622" s="104">
        <v>17</v>
      </c>
      <c r="R622" s="105">
        <v>0</v>
      </c>
      <c r="S622" s="105">
        <v>17</v>
      </c>
      <c r="T622" s="105">
        <v>0</v>
      </c>
      <c r="U622" s="105">
        <v>0</v>
      </c>
      <c r="V622" s="105">
        <v>0</v>
      </c>
      <c r="W622" s="106">
        <f t="shared" si="133"/>
        <v>34</v>
      </c>
      <c r="X622" s="105">
        <v>0</v>
      </c>
      <c r="Y622" s="105">
        <v>0</v>
      </c>
      <c r="Z622" s="105">
        <f t="shared" si="134"/>
        <v>0</v>
      </c>
      <c r="AA622" s="104">
        <v>0</v>
      </c>
      <c r="AB622" s="105">
        <v>0</v>
      </c>
      <c r="AC622" s="105">
        <v>0</v>
      </c>
      <c r="AD622" s="105">
        <v>0</v>
      </c>
      <c r="AE622" s="105">
        <v>0</v>
      </c>
      <c r="AF622" s="105">
        <v>0</v>
      </c>
      <c r="AG622" s="106">
        <f t="shared" si="135"/>
        <v>0</v>
      </c>
      <c r="AH622" s="104"/>
      <c r="AI622" s="105"/>
      <c r="AJ622" s="105"/>
      <c r="AK622" s="105"/>
      <c r="AL622" s="105"/>
      <c r="AM622" s="105"/>
      <c r="AN622" s="106">
        <f t="shared" si="136"/>
        <v>0</v>
      </c>
      <c r="AO622" s="107">
        <f t="shared" si="137"/>
        <v>0</v>
      </c>
      <c r="AP622" s="108">
        <f t="shared" si="138"/>
        <v>44</v>
      </c>
      <c r="AQ622" s="97">
        <v>59</v>
      </c>
      <c r="AR622" s="109">
        <f t="shared" si="139"/>
        <v>0.74576271186440679</v>
      </c>
    </row>
    <row r="623" spans="1:44" hidden="1" x14ac:dyDescent="0.35">
      <c r="A623" s="31" t="s">
        <v>627</v>
      </c>
      <c r="B623" s="97" t="s">
        <v>2887</v>
      </c>
      <c r="C623" s="97" t="s">
        <v>2447</v>
      </c>
      <c r="D623" s="98">
        <f t="shared" si="127"/>
        <v>31</v>
      </c>
      <c r="E623" s="98">
        <f t="shared" si="128"/>
        <v>0</v>
      </c>
      <c r="F623" s="98">
        <f t="shared" si="129"/>
        <v>31</v>
      </c>
      <c r="G623" s="99">
        <f t="shared" si="126"/>
        <v>31</v>
      </c>
      <c r="H623" s="100">
        <v>31</v>
      </c>
      <c r="I623" s="101">
        <v>0</v>
      </c>
      <c r="J623" s="102">
        <f t="shared" si="130"/>
        <v>0</v>
      </c>
      <c r="K623" s="100">
        <v>0</v>
      </c>
      <c r="L623" s="111">
        <v>0</v>
      </c>
      <c r="M623" s="101">
        <f t="shared" si="131"/>
        <v>0</v>
      </c>
      <c r="N623" s="100">
        <v>0</v>
      </c>
      <c r="O623" s="100">
        <v>0</v>
      </c>
      <c r="P623" s="103">
        <f t="shared" si="132"/>
        <v>0</v>
      </c>
      <c r="Q623" s="105">
        <v>0</v>
      </c>
      <c r="R623" s="105">
        <v>0</v>
      </c>
      <c r="S623" s="105">
        <v>0</v>
      </c>
      <c r="T623" s="105">
        <v>0</v>
      </c>
      <c r="U623" s="105">
        <v>0</v>
      </c>
      <c r="V623" s="105">
        <v>0</v>
      </c>
      <c r="W623" s="106">
        <f t="shared" si="133"/>
        <v>0</v>
      </c>
      <c r="X623" s="105">
        <v>0</v>
      </c>
      <c r="Y623" s="105">
        <v>0</v>
      </c>
      <c r="Z623" s="105">
        <f t="shared" si="134"/>
        <v>0</v>
      </c>
      <c r="AA623" s="104">
        <v>0</v>
      </c>
      <c r="AB623" s="105">
        <v>0</v>
      </c>
      <c r="AC623" s="105">
        <v>0</v>
      </c>
      <c r="AD623" s="105">
        <v>0</v>
      </c>
      <c r="AE623" s="105">
        <v>0</v>
      </c>
      <c r="AF623" s="105">
        <v>0</v>
      </c>
      <c r="AG623" s="106">
        <f t="shared" si="135"/>
        <v>0</v>
      </c>
      <c r="AH623" s="104"/>
      <c r="AI623" s="105"/>
      <c r="AJ623" s="105"/>
      <c r="AK623" s="105"/>
      <c r="AL623" s="105"/>
      <c r="AM623" s="105"/>
      <c r="AN623" s="106">
        <f t="shared" si="136"/>
        <v>0</v>
      </c>
      <c r="AO623" s="107">
        <f t="shared" si="137"/>
        <v>31</v>
      </c>
      <c r="AP623" s="108">
        <f t="shared" si="138"/>
        <v>0</v>
      </c>
      <c r="AQ623" s="97">
        <v>33</v>
      </c>
      <c r="AR623" s="109">
        <f t="shared" si="139"/>
        <v>0.93939393939393945</v>
      </c>
    </row>
    <row r="624" spans="1:44" hidden="1" x14ac:dyDescent="0.35">
      <c r="A624" s="31" t="s">
        <v>628</v>
      </c>
      <c r="B624" s="97" t="s">
        <v>2888</v>
      </c>
      <c r="C624" s="97" t="s">
        <v>2447</v>
      </c>
      <c r="D624" s="98">
        <f t="shared" si="127"/>
        <v>76</v>
      </c>
      <c r="E624" s="98">
        <f t="shared" si="128"/>
        <v>0</v>
      </c>
      <c r="F624" s="98">
        <f t="shared" si="129"/>
        <v>76</v>
      </c>
      <c r="G624" s="99">
        <f t="shared" si="126"/>
        <v>76</v>
      </c>
      <c r="H624" s="100">
        <v>76</v>
      </c>
      <c r="I624" s="101">
        <v>0</v>
      </c>
      <c r="J624" s="102">
        <f t="shared" si="130"/>
        <v>0</v>
      </c>
      <c r="K624" s="100">
        <v>0</v>
      </c>
      <c r="L624" s="111">
        <v>0</v>
      </c>
      <c r="M624" s="101">
        <f t="shared" si="131"/>
        <v>0</v>
      </c>
      <c r="N624" s="100">
        <v>0</v>
      </c>
      <c r="O624" s="100">
        <v>0</v>
      </c>
      <c r="P624" s="103">
        <f t="shared" si="132"/>
        <v>0</v>
      </c>
      <c r="Q624" s="105">
        <v>0</v>
      </c>
      <c r="R624" s="105">
        <v>0</v>
      </c>
      <c r="S624" s="105">
        <v>0</v>
      </c>
      <c r="T624" s="105">
        <v>0</v>
      </c>
      <c r="U624" s="105">
        <v>0</v>
      </c>
      <c r="V624" s="105">
        <v>0</v>
      </c>
      <c r="W624" s="106">
        <f t="shared" si="133"/>
        <v>0</v>
      </c>
      <c r="X624" s="105">
        <v>0</v>
      </c>
      <c r="Y624" s="105">
        <v>0</v>
      </c>
      <c r="Z624" s="105">
        <f t="shared" si="134"/>
        <v>0</v>
      </c>
      <c r="AA624" s="104">
        <v>0</v>
      </c>
      <c r="AB624" s="105">
        <v>0</v>
      </c>
      <c r="AC624" s="105">
        <v>0</v>
      </c>
      <c r="AD624" s="105">
        <v>0</v>
      </c>
      <c r="AE624" s="105">
        <v>0</v>
      </c>
      <c r="AF624" s="105">
        <v>0</v>
      </c>
      <c r="AG624" s="106">
        <f t="shared" si="135"/>
        <v>0</v>
      </c>
      <c r="AH624" s="104"/>
      <c r="AI624" s="105"/>
      <c r="AJ624" s="105"/>
      <c r="AK624" s="105"/>
      <c r="AL624" s="105"/>
      <c r="AM624" s="105"/>
      <c r="AN624" s="106">
        <f t="shared" si="136"/>
        <v>0</v>
      </c>
      <c r="AO624" s="107">
        <f t="shared" si="137"/>
        <v>76</v>
      </c>
      <c r="AP624" s="108">
        <f t="shared" si="138"/>
        <v>0</v>
      </c>
      <c r="AQ624" s="97">
        <v>113</v>
      </c>
      <c r="AR624" s="109">
        <f t="shared" si="139"/>
        <v>0.67256637168141598</v>
      </c>
    </row>
    <row r="625" spans="1:44" hidden="1" x14ac:dyDescent="0.35">
      <c r="A625" s="31" t="s">
        <v>629</v>
      </c>
      <c r="B625" s="97" t="s">
        <v>2889</v>
      </c>
      <c r="C625" s="97" t="s">
        <v>2447</v>
      </c>
      <c r="D625" s="98">
        <f t="shared" si="127"/>
        <v>79</v>
      </c>
      <c r="E625" s="98">
        <f t="shared" si="128"/>
        <v>0</v>
      </c>
      <c r="F625" s="98">
        <f t="shared" si="129"/>
        <v>79</v>
      </c>
      <c r="G625" s="99">
        <f t="shared" si="126"/>
        <v>79</v>
      </c>
      <c r="H625" s="100">
        <v>79</v>
      </c>
      <c r="I625" s="101">
        <v>0</v>
      </c>
      <c r="J625" s="102">
        <f t="shared" si="130"/>
        <v>0</v>
      </c>
      <c r="K625" s="100">
        <v>0</v>
      </c>
      <c r="L625" s="111">
        <v>0</v>
      </c>
      <c r="M625" s="101">
        <f t="shared" si="131"/>
        <v>0</v>
      </c>
      <c r="N625" s="100">
        <v>0</v>
      </c>
      <c r="O625" s="100">
        <v>0</v>
      </c>
      <c r="P625" s="103">
        <f t="shared" si="132"/>
        <v>0</v>
      </c>
      <c r="Q625" s="105">
        <v>0</v>
      </c>
      <c r="R625" s="105">
        <v>0</v>
      </c>
      <c r="S625" s="105">
        <v>0</v>
      </c>
      <c r="T625" s="105">
        <v>0</v>
      </c>
      <c r="U625" s="105">
        <v>0</v>
      </c>
      <c r="V625" s="105">
        <v>0</v>
      </c>
      <c r="W625" s="106">
        <f t="shared" si="133"/>
        <v>0</v>
      </c>
      <c r="X625" s="105">
        <v>0</v>
      </c>
      <c r="Y625" s="105">
        <v>0</v>
      </c>
      <c r="Z625" s="105">
        <f t="shared" si="134"/>
        <v>0</v>
      </c>
      <c r="AA625" s="104">
        <v>0</v>
      </c>
      <c r="AB625" s="105">
        <v>0</v>
      </c>
      <c r="AC625" s="105">
        <v>0</v>
      </c>
      <c r="AD625" s="105">
        <v>0</v>
      </c>
      <c r="AE625" s="105">
        <v>0</v>
      </c>
      <c r="AF625" s="105">
        <v>0</v>
      </c>
      <c r="AG625" s="106">
        <f t="shared" si="135"/>
        <v>0</v>
      </c>
      <c r="AH625" s="104"/>
      <c r="AI625" s="105"/>
      <c r="AJ625" s="105"/>
      <c r="AK625" s="105"/>
      <c r="AL625" s="105"/>
      <c r="AM625" s="105"/>
      <c r="AN625" s="106">
        <f t="shared" si="136"/>
        <v>0</v>
      </c>
      <c r="AO625" s="107">
        <f t="shared" si="137"/>
        <v>79</v>
      </c>
      <c r="AP625" s="108">
        <f t="shared" si="138"/>
        <v>0</v>
      </c>
      <c r="AQ625" s="97">
        <v>131</v>
      </c>
      <c r="AR625" s="109">
        <f t="shared" si="139"/>
        <v>0.60305343511450382</v>
      </c>
    </row>
    <row r="626" spans="1:44" x14ac:dyDescent="0.35">
      <c r="A626" s="31" t="s">
        <v>630</v>
      </c>
      <c r="B626" s="97" t="s">
        <v>2890</v>
      </c>
      <c r="C626" s="97" t="s">
        <v>2447</v>
      </c>
      <c r="D626" s="98">
        <f t="shared" si="127"/>
        <v>60</v>
      </c>
      <c r="E626" s="98">
        <f t="shared" si="128"/>
        <v>0</v>
      </c>
      <c r="F626" s="98">
        <f t="shared" si="129"/>
        <v>60</v>
      </c>
      <c r="G626" s="99">
        <f t="shared" si="126"/>
        <v>0</v>
      </c>
      <c r="H626" s="100">
        <v>0</v>
      </c>
      <c r="I626" s="101">
        <v>0</v>
      </c>
      <c r="J626" s="102">
        <f t="shared" si="130"/>
        <v>0</v>
      </c>
      <c r="K626" s="100">
        <v>0</v>
      </c>
      <c r="L626" s="111">
        <v>0</v>
      </c>
      <c r="M626" s="101">
        <f t="shared" si="131"/>
        <v>0</v>
      </c>
      <c r="N626" s="100">
        <v>0</v>
      </c>
      <c r="O626" s="100">
        <v>0</v>
      </c>
      <c r="P626" s="103">
        <f t="shared" si="132"/>
        <v>0</v>
      </c>
      <c r="Q626" s="105">
        <v>0</v>
      </c>
      <c r="R626" s="105">
        <v>0</v>
      </c>
      <c r="S626" s="105">
        <v>0</v>
      </c>
      <c r="T626" s="105">
        <v>0</v>
      </c>
      <c r="U626" s="105">
        <v>0</v>
      </c>
      <c r="V626" s="105">
        <v>0</v>
      </c>
      <c r="W626" s="106">
        <f t="shared" si="133"/>
        <v>0</v>
      </c>
      <c r="X626" s="105">
        <v>0</v>
      </c>
      <c r="Y626" s="105">
        <v>0</v>
      </c>
      <c r="Z626" s="105">
        <f t="shared" si="134"/>
        <v>0</v>
      </c>
      <c r="AA626" s="104">
        <v>0</v>
      </c>
      <c r="AB626" s="105">
        <v>0</v>
      </c>
      <c r="AC626" s="105">
        <v>0</v>
      </c>
      <c r="AD626" s="105">
        <v>0</v>
      </c>
      <c r="AE626" s="105">
        <v>0</v>
      </c>
      <c r="AF626" s="105">
        <v>0</v>
      </c>
      <c r="AG626" s="106">
        <f t="shared" si="135"/>
        <v>0</v>
      </c>
      <c r="AH626" s="104"/>
      <c r="AI626" s="105"/>
      <c r="AJ626" s="105">
        <v>29</v>
      </c>
      <c r="AK626" s="105"/>
      <c r="AL626" s="105"/>
      <c r="AM626" s="105">
        <v>31</v>
      </c>
      <c r="AN626" s="106">
        <f t="shared" si="136"/>
        <v>60</v>
      </c>
      <c r="AO626" s="107">
        <f t="shared" si="137"/>
        <v>31</v>
      </c>
      <c r="AP626" s="108">
        <f t="shared" si="138"/>
        <v>0</v>
      </c>
      <c r="AQ626" s="97">
        <v>63</v>
      </c>
      <c r="AR626" s="109">
        <f t="shared" si="139"/>
        <v>0.49206349206349204</v>
      </c>
    </row>
    <row r="627" spans="1:44" x14ac:dyDescent="0.35">
      <c r="A627" s="31" t="s">
        <v>631</v>
      </c>
      <c r="B627" s="97" t="s">
        <v>2891</v>
      </c>
      <c r="C627" s="97" t="s">
        <v>2447</v>
      </c>
      <c r="D627" s="98">
        <f t="shared" si="127"/>
        <v>111</v>
      </c>
      <c r="E627" s="98">
        <f t="shared" si="128"/>
        <v>111</v>
      </c>
      <c r="F627" s="98">
        <f t="shared" si="129"/>
        <v>0</v>
      </c>
      <c r="G627" s="99">
        <f t="shared" si="126"/>
        <v>47</v>
      </c>
      <c r="H627" s="100">
        <v>0</v>
      </c>
      <c r="I627" s="101">
        <v>47</v>
      </c>
      <c r="J627" s="102">
        <f t="shared" si="130"/>
        <v>54</v>
      </c>
      <c r="K627" s="100">
        <v>0</v>
      </c>
      <c r="L627" s="111">
        <v>54</v>
      </c>
      <c r="M627" s="101">
        <f t="shared" si="131"/>
        <v>54</v>
      </c>
      <c r="N627" s="100">
        <v>0</v>
      </c>
      <c r="O627" s="100">
        <v>0</v>
      </c>
      <c r="P627" s="103">
        <f t="shared" si="132"/>
        <v>0</v>
      </c>
      <c r="Q627" s="105">
        <v>0</v>
      </c>
      <c r="R627" s="105">
        <v>0</v>
      </c>
      <c r="S627" s="105">
        <v>0</v>
      </c>
      <c r="T627" s="105">
        <v>0</v>
      </c>
      <c r="U627" s="105">
        <v>0</v>
      </c>
      <c r="V627" s="105">
        <v>0</v>
      </c>
      <c r="W627" s="106">
        <f t="shared" si="133"/>
        <v>0</v>
      </c>
      <c r="X627" s="110">
        <v>18</v>
      </c>
      <c r="Y627" s="105">
        <v>0</v>
      </c>
      <c r="Z627" s="105">
        <f t="shared" si="134"/>
        <v>18</v>
      </c>
      <c r="AA627" s="104">
        <v>0</v>
      </c>
      <c r="AB627" s="105">
        <v>0</v>
      </c>
      <c r="AC627" s="105">
        <v>0</v>
      </c>
      <c r="AD627" s="105">
        <v>0</v>
      </c>
      <c r="AE627" s="105">
        <v>0</v>
      </c>
      <c r="AF627" s="105">
        <v>0</v>
      </c>
      <c r="AG627" s="106">
        <f t="shared" si="135"/>
        <v>0</v>
      </c>
      <c r="AH627" s="104">
        <v>23</v>
      </c>
      <c r="AI627" s="105"/>
      <c r="AJ627" s="105"/>
      <c r="AK627" s="105">
        <v>23</v>
      </c>
      <c r="AL627" s="105"/>
      <c r="AM627" s="105"/>
      <c r="AN627" s="106">
        <f t="shared" si="136"/>
        <v>46</v>
      </c>
      <c r="AO627" s="107">
        <f t="shared" si="137"/>
        <v>0</v>
      </c>
      <c r="AP627" s="108">
        <f t="shared" si="138"/>
        <v>70</v>
      </c>
      <c r="AQ627" s="97">
        <v>57</v>
      </c>
      <c r="AR627" s="109">
        <f t="shared" si="139"/>
        <v>1</v>
      </c>
    </row>
    <row r="628" spans="1:44" hidden="1" x14ac:dyDescent="0.35">
      <c r="A628" s="31" t="s">
        <v>632</v>
      </c>
      <c r="B628" s="97" t="s">
        <v>2892</v>
      </c>
      <c r="C628" s="97" t="s">
        <v>2447</v>
      </c>
      <c r="D628" s="98">
        <f t="shared" si="127"/>
        <v>60</v>
      </c>
      <c r="E628" s="98">
        <f t="shared" si="128"/>
        <v>18</v>
      </c>
      <c r="F628" s="98">
        <f t="shared" si="129"/>
        <v>42</v>
      </c>
      <c r="G628" s="99">
        <f t="shared" si="126"/>
        <v>60</v>
      </c>
      <c r="H628" s="100">
        <v>42</v>
      </c>
      <c r="I628" s="101">
        <v>18</v>
      </c>
      <c r="J628" s="102">
        <f t="shared" si="130"/>
        <v>0</v>
      </c>
      <c r="K628" s="100">
        <v>0</v>
      </c>
      <c r="L628" s="111">
        <v>0</v>
      </c>
      <c r="M628" s="101">
        <f t="shared" si="131"/>
        <v>0</v>
      </c>
      <c r="N628" s="100">
        <v>0</v>
      </c>
      <c r="O628" s="100">
        <v>0</v>
      </c>
      <c r="P628" s="103">
        <f t="shared" si="132"/>
        <v>0</v>
      </c>
      <c r="Q628" s="105">
        <v>0</v>
      </c>
      <c r="R628" s="105">
        <v>0</v>
      </c>
      <c r="S628" s="105">
        <v>0</v>
      </c>
      <c r="T628" s="105">
        <v>0</v>
      </c>
      <c r="U628" s="105">
        <v>0</v>
      </c>
      <c r="V628" s="105">
        <v>0</v>
      </c>
      <c r="W628" s="106">
        <f t="shared" si="133"/>
        <v>0</v>
      </c>
      <c r="X628" s="105">
        <v>0</v>
      </c>
      <c r="Y628" s="105">
        <v>0</v>
      </c>
      <c r="Z628" s="105">
        <f t="shared" si="134"/>
        <v>0</v>
      </c>
      <c r="AA628" s="104">
        <v>0</v>
      </c>
      <c r="AB628" s="105">
        <v>0</v>
      </c>
      <c r="AC628" s="105">
        <v>0</v>
      </c>
      <c r="AD628" s="105">
        <v>0</v>
      </c>
      <c r="AE628" s="105">
        <v>0</v>
      </c>
      <c r="AF628" s="105">
        <v>0</v>
      </c>
      <c r="AG628" s="106">
        <f t="shared" si="135"/>
        <v>0</v>
      </c>
      <c r="AH628" s="104"/>
      <c r="AI628" s="105"/>
      <c r="AJ628" s="105"/>
      <c r="AK628" s="105"/>
      <c r="AL628" s="105"/>
      <c r="AM628" s="105"/>
      <c r="AN628" s="106">
        <f t="shared" si="136"/>
        <v>0</v>
      </c>
      <c r="AO628" s="107">
        <f t="shared" si="137"/>
        <v>42</v>
      </c>
      <c r="AP628" s="108">
        <f t="shared" si="138"/>
        <v>18</v>
      </c>
      <c r="AQ628" s="97">
        <v>64</v>
      </c>
      <c r="AR628" s="109">
        <f t="shared" si="139"/>
        <v>0.9375</v>
      </c>
    </row>
    <row r="629" spans="1:44" hidden="1" x14ac:dyDescent="0.35">
      <c r="A629" s="31" t="s">
        <v>633</v>
      </c>
      <c r="B629" s="97" t="s">
        <v>2893</v>
      </c>
      <c r="C629" s="97" t="s">
        <v>2447</v>
      </c>
      <c r="D629" s="98">
        <f t="shared" si="127"/>
        <v>71</v>
      </c>
      <c r="E629" s="98">
        <f t="shared" si="128"/>
        <v>71</v>
      </c>
      <c r="F629" s="98">
        <f t="shared" si="129"/>
        <v>0</v>
      </c>
      <c r="G629" s="99">
        <f t="shared" si="126"/>
        <v>54</v>
      </c>
      <c r="H629" s="100">
        <v>0</v>
      </c>
      <c r="I629" s="101">
        <v>54</v>
      </c>
      <c r="J629" s="102">
        <f t="shared" si="130"/>
        <v>0</v>
      </c>
      <c r="K629" s="100">
        <v>0</v>
      </c>
      <c r="L629" s="111">
        <v>0</v>
      </c>
      <c r="M629" s="101">
        <f t="shared" si="131"/>
        <v>0</v>
      </c>
      <c r="N629" s="100">
        <v>0</v>
      </c>
      <c r="O629" s="100">
        <v>0</v>
      </c>
      <c r="P629" s="103">
        <f t="shared" si="132"/>
        <v>0</v>
      </c>
      <c r="Q629" s="104">
        <v>17</v>
      </c>
      <c r="R629" s="105">
        <v>0</v>
      </c>
      <c r="S629" s="105">
        <v>0</v>
      </c>
      <c r="T629" s="105">
        <v>0</v>
      </c>
      <c r="U629" s="105">
        <v>0</v>
      </c>
      <c r="V629" s="105">
        <v>0</v>
      </c>
      <c r="W629" s="106">
        <f t="shared" si="133"/>
        <v>17</v>
      </c>
      <c r="X629" s="105">
        <v>0</v>
      </c>
      <c r="Y629" s="105">
        <v>0</v>
      </c>
      <c r="Z629" s="105">
        <f t="shared" si="134"/>
        <v>0</v>
      </c>
      <c r="AA629" s="104">
        <v>0</v>
      </c>
      <c r="AB629" s="105">
        <v>0</v>
      </c>
      <c r="AC629" s="105">
        <v>0</v>
      </c>
      <c r="AD629" s="105">
        <v>0</v>
      </c>
      <c r="AE629" s="105">
        <v>0</v>
      </c>
      <c r="AF629" s="105">
        <v>0</v>
      </c>
      <c r="AG629" s="106">
        <f t="shared" si="135"/>
        <v>0</v>
      </c>
      <c r="AH629" s="104"/>
      <c r="AI629" s="105"/>
      <c r="AJ629" s="105"/>
      <c r="AK629" s="105"/>
      <c r="AL629" s="105"/>
      <c r="AM629" s="105"/>
      <c r="AN629" s="106">
        <f t="shared" si="136"/>
        <v>0</v>
      </c>
      <c r="AO629" s="107">
        <f t="shared" si="137"/>
        <v>0</v>
      </c>
      <c r="AP629" s="108">
        <f t="shared" si="138"/>
        <v>54</v>
      </c>
      <c r="AQ629" s="97">
        <v>70</v>
      </c>
      <c r="AR629" s="109">
        <f t="shared" si="139"/>
        <v>0.77142857142857146</v>
      </c>
    </row>
    <row r="630" spans="1:44" hidden="1" x14ac:dyDescent="0.35">
      <c r="A630" s="31" t="s">
        <v>634</v>
      </c>
      <c r="B630" s="97" t="s">
        <v>2894</v>
      </c>
      <c r="C630" s="97" t="s">
        <v>2447</v>
      </c>
      <c r="D630" s="98">
        <f t="shared" si="127"/>
        <v>47</v>
      </c>
      <c r="E630" s="98">
        <f t="shared" si="128"/>
        <v>47</v>
      </c>
      <c r="F630" s="98">
        <f t="shared" si="129"/>
        <v>0</v>
      </c>
      <c r="G630" s="99">
        <f t="shared" si="126"/>
        <v>31</v>
      </c>
      <c r="H630" s="100">
        <v>0</v>
      </c>
      <c r="I630" s="101">
        <v>31</v>
      </c>
      <c r="J630" s="102">
        <f t="shared" si="130"/>
        <v>31</v>
      </c>
      <c r="K630" s="100">
        <v>16</v>
      </c>
      <c r="L630" s="111">
        <v>31</v>
      </c>
      <c r="M630" s="101">
        <f t="shared" si="131"/>
        <v>47</v>
      </c>
      <c r="N630" s="100">
        <v>0</v>
      </c>
      <c r="O630" s="100">
        <v>0</v>
      </c>
      <c r="P630" s="103">
        <f t="shared" si="132"/>
        <v>0</v>
      </c>
      <c r="Q630" s="105">
        <v>0</v>
      </c>
      <c r="R630" s="105">
        <v>0</v>
      </c>
      <c r="S630" s="105">
        <v>0</v>
      </c>
      <c r="T630" s="105">
        <v>0</v>
      </c>
      <c r="U630" s="105">
        <v>0</v>
      </c>
      <c r="V630" s="105">
        <v>0</v>
      </c>
      <c r="W630" s="106">
        <f t="shared" si="133"/>
        <v>0</v>
      </c>
      <c r="X630" s="105">
        <v>0</v>
      </c>
      <c r="Y630" s="105">
        <v>0</v>
      </c>
      <c r="Z630" s="105">
        <f t="shared" si="134"/>
        <v>0</v>
      </c>
      <c r="AA630" s="104">
        <v>0</v>
      </c>
      <c r="AB630" s="105">
        <v>0</v>
      </c>
      <c r="AC630" s="105">
        <v>0</v>
      </c>
      <c r="AD630" s="105">
        <v>0</v>
      </c>
      <c r="AE630" s="105">
        <v>0</v>
      </c>
      <c r="AF630" s="105">
        <v>0</v>
      </c>
      <c r="AG630" s="106">
        <f t="shared" si="135"/>
        <v>0</v>
      </c>
      <c r="AH630" s="104"/>
      <c r="AI630" s="105"/>
      <c r="AJ630" s="105"/>
      <c r="AK630" s="105"/>
      <c r="AL630" s="105"/>
      <c r="AM630" s="105"/>
      <c r="AN630" s="106">
        <f t="shared" si="136"/>
        <v>0</v>
      </c>
      <c r="AO630" s="107">
        <f t="shared" si="137"/>
        <v>0</v>
      </c>
      <c r="AP630" s="108">
        <f t="shared" si="138"/>
        <v>47</v>
      </c>
      <c r="AQ630" s="97">
        <v>50</v>
      </c>
      <c r="AR630" s="109">
        <f t="shared" si="139"/>
        <v>0.94</v>
      </c>
    </row>
    <row r="631" spans="1:44" hidden="1" x14ac:dyDescent="0.35">
      <c r="A631" s="31" t="s">
        <v>635</v>
      </c>
      <c r="B631" s="97" t="s">
        <v>2895</v>
      </c>
      <c r="C631" s="97" t="s">
        <v>2380</v>
      </c>
      <c r="D631" s="98">
        <f t="shared" si="127"/>
        <v>0</v>
      </c>
      <c r="E631" s="98">
        <f t="shared" si="128"/>
        <v>0</v>
      </c>
      <c r="F631" s="98">
        <f t="shared" si="129"/>
        <v>0</v>
      </c>
      <c r="G631" s="99">
        <f t="shared" si="126"/>
        <v>0</v>
      </c>
      <c r="H631" s="100">
        <v>0</v>
      </c>
      <c r="I631" s="101">
        <v>0</v>
      </c>
      <c r="J631" s="102">
        <f t="shared" si="130"/>
        <v>0</v>
      </c>
      <c r="K631" s="100">
        <v>0</v>
      </c>
      <c r="L631" s="111">
        <v>0</v>
      </c>
      <c r="M631" s="101">
        <f t="shared" si="131"/>
        <v>0</v>
      </c>
      <c r="N631" s="100">
        <v>0</v>
      </c>
      <c r="O631" s="100">
        <v>0</v>
      </c>
      <c r="P631" s="103">
        <f t="shared" si="132"/>
        <v>0</v>
      </c>
      <c r="Q631" s="105">
        <v>0</v>
      </c>
      <c r="R631" s="105">
        <v>0</v>
      </c>
      <c r="S631" s="105">
        <v>0</v>
      </c>
      <c r="T631" s="105">
        <v>0</v>
      </c>
      <c r="U631" s="105">
        <v>0</v>
      </c>
      <c r="V631" s="105">
        <v>0</v>
      </c>
      <c r="W631" s="106">
        <f t="shared" si="133"/>
        <v>0</v>
      </c>
      <c r="X631" s="105">
        <v>0</v>
      </c>
      <c r="Y631" s="105">
        <v>0</v>
      </c>
      <c r="Z631" s="105">
        <f t="shared" si="134"/>
        <v>0</v>
      </c>
      <c r="AA631" s="104">
        <v>0</v>
      </c>
      <c r="AB631" s="105">
        <v>0</v>
      </c>
      <c r="AC631" s="105">
        <v>0</v>
      </c>
      <c r="AD631" s="105">
        <v>0</v>
      </c>
      <c r="AE631" s="105">
        <v>0</v>
      </c>
      <c r="AF631" s="105">
        <v>0</v>
      </c>
      <c r="AG631" s="106">
        <f t="shared" si="135"/>
        <v>0</v>
      </c>
      <c r="AH631" s="104"/>
      <c r="AI631" s="105"/>
      <c r="AJ631" s="105"/>
      <c r="AK631" s="105"/>
      <c r="AL631" s="105"/>
      <c r="AM631" s="105"/>
      <c r="AN631" s="106">
        <f t="shared" si="136"/>
        <v>0</v>
      </c>
      <c r="AO631" s="107">
        <f t="shared" si="137"/>
        <v>0</v>
      </c>
      <c r="AP631" s="108">
        <f t="shared" si="138"/>
        <v>0</v>
      </c>
      <c r="AQ631" s="97">
        <v>144</v>
      </c>
      <c r="AR631" s="109">
        <f t="shared" si="139"/>
        <v>0</v>
      </c>
    </row>
    <row r="632" spans="1:44" hidden="1" x14ac:dyDescent="0.35">
      <c r="A632" s="31" t="s">
        <v>636</v>
      </c>
      <c r="B632" s="97" t="s">
        <v>2896</v>
      </c>
      <c r="C632" s="97" t="s">
        <v>2380</v>
      </c>
      <c r="D632" s="98">
        <f t="shared" si="127"/>
        <v>0</v>
      </c>
      <c r="E632" s="98">
        <f t="shared" si="128"/>
        <v>0</v>
      </c>
      <c r="F632" s="98">
        <f t="shared" si="129"/>
        <v>0</v>
      </c>
      <c r="G632" s="99">
        <f t="shared" si="126"/>
        <v>0</v>
      </c>
      <c r="H632" s="100">
        <v>0</v>
      </c>
      <c r="I632" s="101">
        <v>0</v>
      </c>
      <c r="J632" s="102">
        <f t="shared" si="130"/>
        <v>0</v>
      </c>
      <c r="K632" s="100">
        <v>0</v>
      </c>
      <c r="L632" s="111">
        <v>0</v>
      </c>
      <c r="M632" s="101">
        <f t="shared" si="131"/>
        <v>0</v>
      </c>
      <c r="N632" s="100">
        <v>0</v>
      </c>
      <c r="O632" s="100">
        <v>0</v>
      </c>
      <c r="P632" s="103">
        <f t="shared" si="132"/>
        <v>0</v>
      </c>
      <c r="Q632" s="105">
        <v>0</v>
      </c>
      <c r="R632" s="105">
        <v>0</v>
      </c>
      <c r="S632" s="105">
        <v>0</v>
      </c>
      <c r="T632" s="105">
        <v>0</v>
      </c>
      <c r="U632" s="105">
        <v>0</v>
      </c>
      <c r="V632" s="105">
        <v>0</v>
      </c>
      <c r="W632" s="106">
        <f t="shared" si="133"/>
        <v>0</v>
      </c>
      <c r="X632" s="105">
        <v>0</v>
      </c>
      <c r="Y632" s="105">
        <v>0</v>
      </c>
      <c r="Z632" s="105">
        <f t="shared" si="134"/>
        <v>0</v>
      </c>
      <c r="AA632" s="104">
        <v>0</v>
      </c>
      <c r="AB632" s="105">
        <v>0</v>
      </c>
      <c r="AC632" s="105">
        <v>0</v>
      </c>
      <c r="AD632" s="105">
        <v>0</v>
      </c>
      <c r="AE632" s="105">
        <v>0</v>
      </c>
      <c r="AF632" s="105">
        <v>0</v>
      </c>
      <c r="AG632" s="106">
        <f t="shared" si="135"/>
        <v>0</v>
      </c>
      <c r="AH632" s="104"/>
      <c r="AI632" s="105"/>
      <c r="AJ632" s="105"/>
      <c r="AK632" s="105"/>
      <c r="AL632" s="105"/>
      <c r="AM632" s="105"/>
      <c r="AN632" s="106">
        <f t="shared" si="136"/>
        <v>0</v>
      </c>
      <c r="AO632" s="107">
        <f t="shared" si="137"/>
        <v>0</v>
      </c>
      <c r="AP632" s="108">
        <f t="shared" si="138"/>
        <v>0</v>
      </c>
      <c r="AQ632" s="97">
        <v>216</v>
      </c>
      <c r="AR632" s="109">
        <f t="shared" si="139"/>
        <v>0</v>
      </c>
    </row>
    <row r="633" spans="1:44" hidden="1" x14ac:dyDescent="0.35">
      <c r="A633" s="31" t="s">
        <v>637</v>
      </c>
      <c r="B633" s="97" t="s">
        <v>2897</v>
      </c>
      <c r="C633" s="97" t="s">
        <v>2380</v>
      </c>
      <c r="D633" s="98">
        <f t="shared" si="127"/>
        <v>0</v>
      </c>
      <c r="E633" s="98">
        <f t="shared" si="128"/>
        <v>0</v>
      </c>
      <c r="F633" s="98">
        <f t="shared" si="129"/>
        <v>0</v>
      </c>
      <c r="G633" s="99">
        <f t="shared" si="126"/>
        <v>0</v>
      </c>
      <c r="H633" s="100">
        <v>0</v>
      </c>
      <c r="I633" s="101">
        <v>0</v>
      </c>
      <c r="J633" s="102">
        <f t="shared" si="130"/>
        <v>0</v>
      </c>
      <c r="K633" s="100">
        <v>0</v>
      </c>
      <c r="L633" s="111">
        <v>0</v>
      </c>
      <c r="M633" s="101">
        <f t="shared" si="131"/>
        <v>0</v>
      </c>
      <c r="N633" s="100">
        <v>0</v>
      </c>
      <c r="O633" s="100">
        <v>0</v>
      </c>
      <c r="P633" s="103">
        <f t="shared" si="132"/>
        <v>0</v>
      </c>
      <c r="Q633" s="105">
        <v>0</v>
      </c>
      <c r="R633" s="105">
        <v>0</v>
      </c>
      <c r="S633" s="105">
        <v>0</v>
      </c>
      <c r="T633" s="105">
        <v>0</v>
      </c>
      <c r="U633" s="105">
        <v>0</v>
      </c>
      <c r="V633" s="105">
        <v>0</v>
      </c>
      <c r="W633" s="106">
        <f t="shared" si="133"/>
        <v>0</v>
      </c>
      <c r="X633" s="105">
        <v>0</v>
      </c>
      <c r="Y633" s="105">
        <v>0</v>
      </c>
      <c r="Z633" s="105">
        <f t="shared" si="134"/>
        <v>0</v>
      </c>
      <c r="AA633" s="104">
        <v>0</v>
      </c>
      <c r="AB633" s="105">
        <v>0</v>
      </c>
      <c r="AC633" s="105">
        <v>0</v>
      </c>
      <c r="AD633" s="105">
        <v>0</v>
      </c>
      <c r="AE633" s="105">
        <v>0</v>
      </c>
      <c r="AF633" s="105">
        <v>0</v>
      </c>
      <c r="AG633" s="106">
        <f t="shared" si="135"/>
        <v>0</v>
      </c>
      <c r="AH633" s="104"/>
      <c r="AI633" s="105"/>
      <c r="AJ633" s="105"/>
      <c r="AK633" s="105"/>
      <c r="AL633" s="105"/>
      <c r="AM633" s="105"/>
      <c r="AN633" s="106">
        <f t="shared" si="136"/>
        <v>0</v>
      </c>
      <c r="AO633" s="107">
        <f t="shared" si="137"/>
        <v>0</v>
      </c>
      <c r="AP633" s="108">
        <f t="shared" si="138"/>
        <v>0</v>
      </c>
      <c r="AQ633" s="97">
        <v>85</v>
      </c>
      <c r="AR633" s="109">
        <f t="shared" si="139"/>
        <v>0</v>
      </c>
    </row>
    <row r="634" spans="1:44" hidden="1" x14ac:dyDescent="0.35">
      <c r="A634" s="31" t="s">
        <v>638</v>
      </c>
      <c r="B634" s="97" t="s">
        <v>2898</v>
      </c>
      <c r="C634" s="97" t="s">
        <v>2380</v>
      </c>
      <c r="D634" s="98">
        <f t="shared" si="127"/>
        <v>0</v>
      </c>
      <c r="E634" s="98">
        <f t="shared" si="128"/>
        <v>0</v>
      </c>
      <c r="F634" s="98">
        <f t="shared" si="129"/>
        <v>0</v>
      </c>
      <c r="G634" s="99">
        <f t="shared" si="126"/>
        <v>0</v>
      </c>
      <c r="H634" s="100">
        <v>0</v>
      </c>
      <c r="I634" s="101">
        <v>0</v>
      </c>
      <c r="J634" s="102">
        <f t="shared" si="130"/>
        <v>0</v>
      </c>
      <c r="K634" s="100">
        <v>0</v>
      </c>
      <c r="L634" s="111">
        <v>0</v>
      </c>
      <c r="M634" s="101">
        <f t="shared" si="131"/>
        <v>0</v>
      </c>
      <c r="N634" s="100">
        <v>0</v>
      </c>
      <c r="O634" s="100">
        <v>0</v>
      </c>
      <c r="P634" s="103">
        <f t="shared" si="132"/>
        <v>0</v>
      </c>
      <c r="Q634" s="105">
        <v>0</v>
      </c>
      <c r="R634" s="105">
        <v>0</v>
      </c>
      <c r="S634" s="105">
        <v>0</v>
      </c>
      <c r="T634" s="105">
        <v>0</v>
      </c>
      <c r="U634" s="105">
        <v>0</v>
      </c>
      <c r="V634" s="105">
        <v>0</v>
      </c>
      <c r="W634" s="106">
        <f t="shared" si="133"/>
        <v>0</v>
      </c>
      <c r="X634" s="105">
        <v>0</v>
      </c>
      <c r="Y634" s="105">
        <v>0</v>
      </c>
      <c r="Z634" s="105">
        <f t="shared" si="134"/>
        <v>0</v>
      </c>
      <c r="AA634" s="104">
        <v>0</v>
      </c>
      <c r="AB634" s="105">
        <v>0</v>
      </c>
      <c r="AC634" s="105">
        <v>0</v>
      </c>
      <c r="AD634" s="105">
        <v>0</v>
      </c>
      <c r="AE634" s="105">
        <v>0</v>
      </c>
      <c r="AF634" s="105">
        <v>0</v>
      </c>
      <c r="AG634" s="106">
        <f t="shared" si="135"/>
        <v>0</v>
      </c>
      <c r="AH634" s="104"/>
      <c r="AI634" s="105"/>
      <c r="AJ634" s="105"/>
      <c r="AK634" s="105"/>
      <c r="AL634" s="105"/>
      <c r="AM634" s="105"/>
      <c r="AN634" s="106">
        <f t="shared" si="136"/>
        <v>0</v>
      </c>
      <c r="AO634" s="107">
        <f t="shared" si="137"/>
        <v>0</v>
      </c>
      <c r="AP634" s="108">
        <f t="shared" si="138"/>
        <v>0</v>
      </c>
      <c r="AQ634" s="97">
        <v>149</v>
      </c>
      <c r="AR634" s="109">
        <f t="shared" si="139"/>
        <v>0</v>
      </c>
    </row>
    <row r="635" spans="1:44" hidden="1" x14ac:dyDescent="0.35">
      <c r="A635" s="31" t="s">
        <v>639</v>
      </c>
      <c r="B635" s="97" t="s">
        <v>2899</v>
      </c>
      <c r="C635" s="97" t="s">
        <v>2380</v>
      </c>
      <c r="D635" s="98">
        <f t="shared" si="127"/>
        <v>0</v>
      </c>
      <c r="E635" s="98">
        <f t="shared" si="128"/>
        <v>0</v>
      </c>
      <c r="F635" s="98">
        <f t="shared" si="129"/>
        <v>0</v>
      </c>
      <c r="G635" s="99">
        <f t="shared" si="126"/>
        <v>0</v>
      </c>
      <c r="H635" s="100">
        <v>0</v>
      </c>
      <c r="I635" s="101">
        <v>0</v>
      </c>
      <c r="J635" s="102">
        <f t="shared" si="130"/>
        <v>0</v>
      </c>
      <c r="K635" s="100">
        <v>0</v>
      </c>
      <c r="L635" s="111">
        <v>0</v>
      </c>
      <c r="M635" s="101">
        <f t="shared" si="131"/>
        <v>0</v>
      </c>
      <c r="N635" s="100">
        <v>0</v>
      </c>
      <c r="O635" s="100">
        <v>0</v>
      </c>
      <c r="P635" s="103">
        <f t="shared" si="132"/>
        <v>0</v>
      </c>
      <c r="Q635" s="105">
        <v>0</v>
      </c>
      <c r="R635" s="105">
        <v>0</v>
      </c>
      <c r="S635" s="105">
        <v>0</v>
      </c>
      <c r="T635" s="105">
        <v>0</v>
      </c>
      <c r="U635" s="105">
        <v>0</v>
      </c>
      <c r="V635" s="105">
        <v>0</v>
      </c>
      <c r="W635" s="106">
        <f t="shared" si="133"/>
        <v>0</v>
      </c>
      <c r="X635" s="105">
        <v>0</v>
      </c>
      <c r="Y635" s="105">
        <v>0</v>
      </c>
      <c r="Z635" s="105">
        <f t="shared" si="134"/>
        <v>0</v>
      </c>
      <c r="AA635" s="104">
        <v>0</v>
      </c>
      <c r="AB635" s="105">
        <v>0</v>
      </c>
      <c r="AC635" s="105">
        <v>0</v>
      </c>
      <c r="AD635" s="105">
        <v>0</v>
      </c>
      <c r="AE635" s="105">
        <v>0</v>
      </c>
      <c r="AF635" s="105">
        <v>0</v>
      </c>
      <c r="AG635" s="106">
        <f t="shared" si="135"/>
        <v>0</v>
      </c>
      <c r="AH635" s="104"/>
      <c r="AI635" s="105"/>
      <c r="AJ635" s="105"/>
      <c r="AK635" s="105"/>
      <c r="AL635" s="105"/>
      <c r="AM635" s="105"/>
      <c r="AN635" s="106">
        <f t="shared" si="136"/>
        <v>0</v>
      </c>
      <c r="AO635" s="107">
        <f t="shared" si="137"/>
        <v>0</v>
      </c>
      <c r="AP635" s="108">
        <f t="shared" si="138"/>
        <v>0</v>
      </c>
      <c r="AQ635" s="97">
        <v>175</v>
      </c>
      <c r="AR635" s="109">
        <f t="shared" si="139"/>
        <v>0</v>
      </c>
    </row>
    <row r="636" spans="1:44" hidden="1" x14ac:dyDescent="0.35">
      <c r="A636" s="31" t="s">
        <v>640</v>
      </c>
      <c r="B636" s="97" t="s">
        <v>2900</v>
      </c>
      <c r="C636" s="97" t="s">
        <v>2380</v>
      </c>
      <c r="D636" s="98">
        <f t="shared" si="127"/>
        <v>0</v>
      </c>
      <c r="E636" s="98">
        <f t="shared" si="128"/>
        <v>0</v>
      </c>
      <c r="F636" s="98">
        <f t="shared" si="129"/>
        <v>0</v>
      </c>
      <c r="G636" s="99">
        <f t="shared" si="126"/>
        <v>0</v>
      </c>
      <c r="H636" s="100">
        <v>0</v>
      </c>
      <c r="I636" s="101">
        <v>0</v>
      </c>
      <c r="J636" s="102">
        <f t="shared" si="130"/>
        <v>0</v>
      </c>
      <c r="K636" s="100">
        <v>0</v>
      </c>
      <c r="L636" s="111">
        <v>0</v>
      </c>
      <c r="M636" s="101">
        <f t="shared" si="131"/>
        <v>0</v>
      </c>
      <c r="N636" s="100">
        <v>0</v>
      </c>
      <c r="O636" s="100">
        <v>0</v>
      </c>
      <c r="P636" s="103">
        <f t="shared" si="132"/>
        <v>0</v>
      </c>
      <c r="Q636" s="105">
        <v>0</v>
      </c>
      <c r="R636" s="105">
        <v>0</v>
      </c>
      <c r="S636" s="105">
        <v>0</v>
      </c>
      <c r="T636" s="105">
        <v>0</v>
      </c>
      <c r="U636" s="105">
        <v>0</v>
      </c>
      <c r="V636" s="105">
        <v>0</v>
      </c>
      <c r="W636" s="106">
        <f t="shared" si="133"/>
        <v>0</v>
      </c>
      <c r="X636" s="105">
        <v>0</v>
      </c>
      <c r="Y636" s="105">
        <v>0</v>
      </c>
      <c r="Z636" s="105">
        <f t="shared" si="134"/>
        <v>0</v>
      </c>
      <c r="AA636" s="104">
        <v>0</v>
      </c>
      <c r="AB636" s="105">
        <v>0</v>
      </c>
      <c r="AC636" s="105">
        <v>0</v>
      </c>
      <c r="AD636" s="105">
        <v>0</v>
      </c>
      <c r="AE636" s="105">
        <v>0</v>
      </c>
      <c r="AF636" s="105">
        <v>0</v>
      </c>
      <c r="AG636" s="106">
        <f t="shared" si="135"/>
        <v>0</v>
      </c>
      <c r="AH636" s="104"/>
      <c r="AI636" s="105"/>
      <c r="AJ636" s="105"/>
      <c r="AK636" s="105"/>
      <c r="AL636" s="105"/>
      <c r="AM636" s="105"/>
      <c r="AN636" s="106">
        <f t="shared" si="136"/>
        <v>0</v>
      </c>
      <c r="AO636" s="107">
        <f t="shared" si="137"/>
        <v>0</v>
      </c>
      <c r="AP636" s="108">
        <f t="shared" si="138"/>
        <v>0</v>
      </c>
      <c r="AQ636" s="97">
        <v>73</v>
      </c>
      <c r="AR636" s="109">
        <f t="shared" si="139"/>
        <v>0</v>
      </c>
    </row>
    <row r="637" spans="1:44" hidden="1" x14ac:dyDescent="0.35">
      <c r="A637" s="31" t="s">
        <v>641</v>
      </c>
      <c r="B637" s="97" t="s">
        <v>2901</v>
      </c>
      <c r="C637" s="97" t="s">
        <v>2380</v>
      </c>
      <c r="D637" s="98">
        <f t="shared" si="127"/>
        <v>0</v>
      </c>
      <c r="E637" s="98">
        <f t="shared" si="128"/>
        <v>0</v>
      </c>
      <c r="F637" s="98">
        <f t="shared" si="129"/>
        <v>0</v>
      </c>
      <c r="G637" s="99">
        <f t="shared" si="126"/>
        <v>0</v>
      </c>
      <c r="H637" s="100">
        <v>0</v>
      </c>
      <c r="I637" s="101">
        <v>0</v>
      </c>
      <c r="J637" s="102">
        <f t="shared" si="130"/>
        <v>0</v>
      </c>
      <c r="K637" s="100">
        <v>0</v>
      </c>
      <c r="L637" s="111">
        <v>0</v>
      </c>
      <c r="M637" s="101">
        <f t="shared" si="131"/>
        <v>0</v>
      </c>
      <c r="N637" s="100">
        <v>0</v>
      </c>
      <c r="O637" s="100">
        <v>0</v>
      </c>
      <c r="P637" s="103">
        <f t="shared" si="132"/>
        <v>0</v>
      </c>
      <c r="Q637" s="105">
        <v>0</v>
      </c>
      <c r="R637" s="105">
        <v>0</v>
      </c>
      <c r="S637" s="105">
        <v>0</v>
      </c>
      <c r="T637" s="105">
        <v>0</v>
      </c>
      <c r="U637" s="105">
        <v>0</v>
      </c>
      <c r="V637" s="105">
        <v>0</v>
      </c>
      <c r="W637" s="106">
        <f t="shared" si="133"/>
        <v>0</v>
      </c>
      <c r="X637" s="105">
        <v>0</v>
      </c>
      <c r="Y637" s="105">
        <v>0</v>
      </c>
      <c r="Z637" s="105">
        <f t="shared" si="134"/>
        <v>0</v>
      </c>
      <c r="AA637" s="104">
        <v>0</v>
      </c>
      <c r="AB637" s="105">
        <v>0</v>
      </c>
      <c r="AC637" s="105">
        <v>0</v>
      </c>
      <c r="AD637" s="105">
        <v>0</v>
      </c>
      <c r="AE637" s="105">
        <v>0</v>
      </c>
      <c r="AF637" s="105">
        <v>0</v>
      </c>
      <c r="AG637" s="106">
        <f t="shared" si="135"/>
        <v>0</v>
      </c>
      <c r="AH637" s="104"/>
      <c r="AI637" s="105"/>
      <c r="AJ637" s="105"/>
      <c r="AK637" s="105"/>
      <c r="AL637" s="105"/>
      <c r="AM637" s="105"/>
      <c r="AN637" s="106">
        <f t="shared" si="136"/>
        <v>0</v>
      </c>
      <c r="AO637" s="107">
        <f t="shared" si="137"/>
        <v>0</v>
      </c>
      <c r="AP637" s="108">
        <f t="shared" si="138"/>
        <v>0</v>
      </c>
      <c r="AQ637" s="97">
        <v>118</v>
      </c>
      <c r="AR637" s="109">
        <f t="shared" si="139"/>
        <v>0</v>
      </c>
    </row>
    <row r="638" spans="1:44" hidden="1" x14ac:dyDescent="0.35">
      <c r="A638" s="31" t="s">
        <v>642</v>
      </c>
      <c r="B638" s="97" t="s">
        <v>2902</v>
      </c>
      <c r="C638" s="97" t="s">
        <v>2380</v>
      </c>
      <c r="D638" s="98">
        <f t="shared" si="127"/>
        <v>108</v>
      </c>
      <c r="E638" s="98">
        <f t="shared" si="128"/>
        <v>0</v>
      </c>
      <c r="F638" s="98">
        <f t="shared" si="129"/>
        <v>108</v>
      </c>
      <c r="G638" s="99">
        <f t="shared" si="126"/>
        <v>108</v>
      </c>
      <c r="H638" s="100">
        <v>108</v>
      </c>
      <c r="I638" s="101">
        <v>0</v>
      </c>
      <c r="J638" s="102">
        <f t="shared" si="130"/>
        <v>0</v>
      </c>
      <c r="K638" s="100">
        <v>0</v>
      </c>
      <c r="L638" s="111">
        <v>0</v>
      </c>
      <c r="M638" s="101">
        <f t="shared" si="131"/>
        <v>0</v>
      </c>
      <c r="N638" s="100">
        <v>0</v>
      </c>
      <c r="O638" s="100">
        <v>0</v>
      </c>
      <c r="P638" s="103">
        <f t="shared" si="132"/>
        <v>0</v>
      </c>
      <c r="Q638" s="105">
        <v>0</v>
      </c>
      <c r="R638" s="105">
        <v>0</v>
      </c>
      <c r="S638" s="105">
        <v>0</v>
      </c>
      <c r="T638" s="105">
        <v>0</v>
      </c>
      <c r="U638" s="105">
        <v>0</v>
      </c>
      <c r="V638" s="105">
        <v>0</v>
      </c>
      <c r="W638" s="106">
        <f t="shared" si="133"/>
        <v>0</v>
      </c>
      <c r="X638" s="105">
        <v>0</v>
      </c>
      <c r="Y638" s="105">
        <v>0</v>
      </c>
      <c r="Z638" s="105">
        <f t="shared" si="134"/>
        <v>0</v>
      </c>
      <c r="AA638" s="104">
        <v>0</v>
      </c>
      <c r="AB638" s="105">
        <v>0</v>
      </c>
      <c r="AC638" s="105">
        <v>0</v>
      </c>
      <c r="AD638" s="105">
        <v>0</v>
      </c>
      <c r="AE638" s="105">
        <v>0</v>
      </c>
      <c r="AF638" s="105">
        <v>0</v>
      </c>
      <c r="AG638" s="106">
        <f t="shared" si="135"/>
        <v>0</v>
      </c>
      <c r="AH638" s="104"/>
      <c r="AI638" s="105"/>
      <c r="AJ638" s="105"/>
      <c r="AK638" s="105"/>
      <c r="AL638" s="105"/>
      <c r="AM638" s="105"/>
      <c r="AN638" s="106">
        <f t="shared" si="136"/>
        <v>0</v>
      </c>
      <c r="AO638" s="107">
        <f t="shared" si="137"/>
        <v>108</v>
      </c>
      <c r="AP638" s="108">
        <f t="shared" si="138"/>
        <v>0</v>
      </c>
      <c r="AQ638" s="97">
        <v>216</v>
      </c>
      <c r="AR638" s="109">
        <f t="shared" si="139"/>
        <v>0.5</v>
      </c>
    </row>
    <row r="639" spans="1:44" hidden="1" x14ac:dyDescent="0.35">
      <c r="A639" s="31" t="s">
        <v>643</v>
      </c>
      <c r="B639" s="97" t="s">
        <v>2903</v>
      </c>
      <c r="C639" s="97" t="s">
        <v>2380</v>
      </c>
      <c r="D639" s="98">
        <f t="shared" si="127"/>
        <v>0</v>
      </c>
      <c r="E639" s="98">
        <f t="shared" si="128"/>
        <v>0</v>
      </c>
      <c r="F639" s="98">
        <f t="shared" si="129"/>
        <v>0</v>
      </c>
      <c r="G639" s="99">
        <f t="shared" si="126"/>
        <v>0</v>
      </c>
      <c r="H639" s="100">
        <v>0</v>
      </c>
      <c r="I639" s="101">
        <v>0</v>
      </c>
      <c r="J639" s="102">
        <f t="shared" si="130"/>
        <v>0</v>
      </c>
      <c r="K639" s="100">
        <v>0</v>
      </c>
      <c r="L639" s="111">
        <v>0</v>
      </c>
      <c r="M639" s="101">
        <f t="shared" si="131"/>
        <v>0</v>
      </c>
      <c r="N639" s="100">
        <v>0</v>
      </c>
      <c r="O639" s="100">
        <v>0</v>
      </c>
      <c r="P639" s="103">
        <f t="shared" si="132"/>
        <v>0</v>
      </c>
      <c r="Q639" s="105">
        <v>0</v>
      </c>
      <c r="R639" s="105">
        <v>0</v>
      </c>
      <c r="S639" s="105">
        <v>0</v>
      </c>
      <c r="T639" s="105">
        <v>0</v>
      </c>
      <c r="U639" s="105">
        <v>0</v>
      </c>
      <c r="V639" s="105">
        <v>0</v>
      </c>
      <c r="W639" s="106">
        <f t="shared" si="133"/>
        <v>0</v>
      </c>
      <c r="X639" s="105">
        <v>0</v>
      </c>
      <c r="Y639" s="105">
        <v>0</v>
      </c>
      <c r="Z639" s="105">
        <f t="shared" si="134"/>
        <v>0</v>
      </c>
      <c r="AA639" s="104">
        <v>0</v>
      </c>
      <c r="AB639" s="105">
        <v>0</v>
      </c>
      <c r="AC639" s="105">
        <v>0</v>
      </c>
      <c r="AD639" s="105">
        <v>0</v>
      </c>
      <c r="AE639" s="105">
        <v>0</v>
      </c>
      <c r="AF639" s="105">
        <v>0</v>
      </c>
      <c r="AG639" s="106">
        <f t="shared" si="135"/>
        <v>0</v>
      </c>
      <c r="AH639" s="104"/>
      <c r="AI639" s="105"/>
      <c r="AJ639" s="105"/>
      <c r="AK639" s="105"/>
      <c r="AL639" s="105"/>
      <c r="AM639" s="105"/>
      <c r="AN639" s="106">
        <f t="shared" si="136"/>
        <v>0</v>
      </c>
      <c r="AO639" s="107">
        <f t="shared" si="137"/>
        <v>0</v>
      </c>
      <c r="AP639" s="108">
        <f t="shared" si="138"/>
        <v>0</v>
      </c>
      <c r="AQ639" s="97">
        <v>106</v>
      </c>
      <c r="AR639" s="109">
        <f t="shared" si="139"/>
        <v>0</v>
      </c>
    </row>
    <row r="640" spans="1:44" hidden="1" x14ac:dyDescent="0.35">
      <c r="A640" s="31" t="s">
        <v>644</v>
      </c>
      <c r="B640" s="97" t="s">
        <v>2904</v>
      </c>
      <c r="C640" s="97" t="s">
        <v>2380</v>
      </c>
      <c r="D640" s="98">
        <f t="shared" si="127"/>
        <v>0</v>
      </c>
      <c r="E640" s="98">
        <f t="shared" si="128"/>
        <v>0</v>
      </c>
      <c r="F640" s="98">
        <f t="shared" si="129"/>
        <v>0</v>
      </c>
      <c r="G640" s="99">
        <f t="shared" si="126"/>
        <v>0</v>
      </c>
      <c r="H640" s="100">
        <v>0</v>
      </c>
      <c r="I640" s="101">
        <v>0</v>
      </c>
      <c r="J640" s="102">
        <f t="shared" si="130"/>
        <v>0</v>
      </c>
      <c r="K640" s="100">
        <v>0</v>
      </c>
      <c r="L640" s="111">
        <v>0</v>
      </c>
      <c r="M640" s="101">
        <f t="shared" si="131"/>
        <v>0</v>
      </c>
      <c r="N640" s="100">
        <v>0</v>
      </c>
      <c r="O640" s="100">
        <v>0</v>
      </c>
      <c r="P640" s="103">
        <f t="shared" si="132"/>
        <v>0</v>
      </c>
      <c r="Q640" s="105">
        <v>0</v>
      </c>
      <c r="R640" s="105">
        <v>0</v>
      </c>
      <c r="S640" s="105">
        <v>0</v>
      </c>
      <c r="T640" s="105">
        <v>0</v>
      </c>
      <c r="U640" s="105">
        <v>0</v>
      </c>
      <c r="V640" s="105">
        <v>0</v>
      </c>
      <c r="W640" s="106">
        <f t="shared" si="133"/>
        <v>0</v>
      </c>
      <c r="X640" s="105">
        <v>0</v>
      </c>
      <c r="Y640" s="105">
        <v>0</v>
      </c>
      <c r="Z640" s="105">
        <f t="shared" si="134"/>
        <v>0</v>
      </c>
      <c r="AA640" s="104">
        <v>0</v>
      </c>
      <c r="AB640" s="105">
        <v>0</v>
      </c>
      <c r="AC640" s="105">
        <v>0</v>
      </c>
      <c r="AD640" s="105">
        <v>0</v>
      </c>
      <c r="AE640" s="105">
        <v>0</v>
      </c>
      <c r="AF640" s="105">
        <v>0</v>
      </c>
      <c r="AG640" s="106">
        <f t="shared" si="135"/>
        <v>0</v>
      </c>
      <c r="AH640" s="104"/>
      <c r="AI640" s="105"/>
      <c r="AJ640" s="105"/>
      <c r="AK640" s="105"/>
      <c r="AL640" s="105"/>
      <c r="AM640" s="105"/>
      <c r="AN640" s="106">
        <f t="shared" si="136"/>
        <v>0</v>
      </c>
      <c r="AO640" s="107">
        <f t="shared" si="137"/>
        <v>0</v>
      </c>
      <c r="AP640" s="108">
        <f t="shared" si="138"/>
        <v>0</v>
      </c>
      <c r="AQ640" s="97">
        <v>97</v>
      </c>
      <c r="AR640" s="109">
        <f t="shared" si="139"/>
        <v>0</v>
      </c>
    </row>
    <row r="641" spans="1:44" hidden="1" x14ac:dyDescent="0.35">
      <c r="A641" s="31" t="s">
        <v>645</v>
      </c>
      <c r="B641" s="97" t="s">
        <v>2905</v>
      </c>
      <c r="C641" s="97" t="s">
        <v>2380</v>
      </c>
      <c r="D641" s="98">
        <f t="shared" si="127"/>
        <v>0</v>
      </c>
      <c r="E641" s="98">
        <f t="shared" si="128"/>
        <v>0</v>
      </c>
      <c r="F641" s="98">
        <f t="shared" si="129"/>
        <v>0</v>
      </c>
      <c r="G641" s="99">
        <f t="shared" si="126"/>
        <v>0</v>
      </c>
      <c r="H641" s="100">
        <v>0</v>
      </c>
      <c r="I641" s="101">
        <v>0</v>
      </c>
      <c r="J641" s="102">
        <f t="shared" si="130"/>
        <v>0</v>
      </c>
      <c r="K641" s="100">
        <v>0</v>
      </c>
      <c r="L641" s="111">
        <v>0</v>
      </c>
      <c r="M641" s="101">
        <f t="shared" si="131"/>
        <v>0</v>
      </c>
      <c r="N641" s="100">
        <v>0</v>
      </c>
      <c r="O641" s="100">
        <v>0</v>
      </c>
      <c r="P641" s="103">
        <f t="shared" si="132"/>
        <v>0</v>
      </c>
      <c r="Q641" s="105">
        <v>0</v>
      </c>
      <c r="R641" s="105">
        <v>0</v>
      </c>
      <c r="S641" s="105">
        <v>0</v>
      </c>
      <c r="T641" s="105">
        <v>0</v>
      </c>
      <c r="U641" s="105">
        <v>0</v>
      </c>
      <c r="V641" s="105">
        <v>0</v>
      </c>
      <c r="W641" s="106">
        <f t="shared" si="133"/>
        <v>0</v>
      </c>
      <c r="X641" s="105">
        <v>0</v>
      </c>
      <c r="Y641" s="105">
        <v>0</v>
      </c>
      <c r="Z641" s="105">
        <f t="shared" si="134"/>
        <v>0</v>
      </c>
      <c r="AA641" s="104">
        <v>0</v>
      </c>
      <c r="AB641" s="105">
        <v>0</v>
      </c>
      <c r="AC641" s="105">
        <v>0</v>
      </c>
      <c r="AD641" s="105">
        <v>0</v>
      </c>
      <c r="AE641" s="105">
        <v>0</v>
      </c>
      <c r="AF641" s="105">
        <v>0</v>
      </c>
      <c r="AG641" s="106">
        <f t="shared" si="135"/>
        <v>0</v>
      </c>
      <c r="AH641" s="104"/>
      <c r="AI641" s="105"/>
      <c r="AJ641" s="105"/>
      <c r="AK641" s="105"/>
      <c r="AL641" s="105"/>
      <c r="AM641" s="105"/>
      <c r="AN641" s="106">
        <f t="shared" si="136"/>
        <v>0</v>
      </c>
      <c r="AO641" s="107">
        <f t="shared" si="137"/>
        <v>0</v>
      </c>
      <c r="AP641" s="108">
        <f t="shared" si="138"/>
        <v>0</v>
      </c>
      <c r="AQ641" s="97">
        <v>114</v>
      </c>
      <c r="AR641" s="109">
        <f t="shared" si="139"/>
        <v>0</v>
      </c>
    </row>
    <row r="642" spans="1:44" hidden="1" x14ac:dyDescent="0.35">
      <c r="A642" s="31" t="s">
        <v>646</v>
      </c>
      <c r="B642" s="97" t="s">
        <v>2906</v>
      </c>
      <c r="C642" s="97" t="s">
        <v>2380</v>
      </c>
      <c r="D642" s="98">
        <f t="shared" si="127"/>
        <v>0</v>
      </c>
      <c r="E642" s="98">
        <f t="shared" si="128"/>
        <v>0</v>
      </c>
      <c r="F642" s="98">
        <f t="shared" si="129"/>
        <v>0</v>
      </c>
      <c r="G642" s="99">
        <f t="shared" si="126"/>
        <v>0</v>
      </c>
      <c r="H642" s="100">
        <v>0</v>
      </c>
      <c r="I642" s="101">
        <v>0</v>
      </c>
      <c r="J642" s="102">
        <f t="shared" si="130"/>
        <v>0</v>
      </c>
      <c r="K642" s="100">
        <v>0</v>
      </c>
      <c r="L642" s="111">
        <v>0</v>
      </c>
      <c r="M642" s="101">
        <f t="shared" si="131"/>
        <v>0</v>
      </c>
      <c r="N642" s="100">
        <v>0</v>
      </c>
      <c r="O642" s="100">
        <v>0</v>
      </c>
      <c r="P642" s="103">
        <f t="shared" si="132"/>
        <v>0</v>
      </c>
      <c r="Q642" s="105">
        <v>0</v>
      </c>
      <c r="R642" s="105">
        <v>0</v>
      </c>
      <c r="S642" s="105">
        <v>0</v>
      </c>
      <c r="T642" s="105">
        <v>0</v>
      </c>
      <c r="U642" s="105">
        <v>0</v>
      </c>
      <c r="V642" s="105">
        <v>0</v>
      </c>
      <c r="W642" s="106">
        <f t="shared" si="133"/>
        <v>0</v>
      </c>
      <c r="X642" s="105">
        <v>0</v>
      </c>
      <c r="Y642" s="105">
        <v>0</v>
      </c>
      <c r="Z642" s="105">
        <f t="shared" si="134"/>
        <v>0</v>
      </c>
      <c r="AA642" s="104">
        <v>0</v>
      </c>
      <c r="AB642" s="105">
        <v>0</v>
      </c>
      <c r="AC642" s="105">
        <v>0</v>
      </c>
      <c r="AD642" s="105">
        <v>0</v>
      </c>
      <c r="AE642" s="105">
        <v>0</v>
      </c>
      <c r="AF642" s="105">
        <v>0</v>
      </c>
      <c r="AG642" s="106">
        <f t="shared" si="135"/>
        <v>0</v>
      </c>
      <c r="AH642" s="104"/>
      <c r="AI642" s="105"/>
      <c r="AJ642" s="105"/>
      <c r="AK642" s="105"/>
      <c r="AL642" s="105"/>
      <c r="AM642" s="105"/>
      <c r="AN642" s="106">
        <f t="shared" si="136"/>
        <v>0</v>
      </c>
      <c r="AO642" s="107">
        <f t="shared" si="137"/>
        <v>0</v>
      </c>
      <c r="AP642" s="108">
        <f t="shared" si="138"/>
        <v>0</v>
      </c>
      <c r="AQ642" s="97">
        <v>132</v>
      </c>
      <c r="AR642" s="109">
        <f t="shared" si="139"/>
        <v>0</v>
      </c>
    </row>
    <row r="643" spans="1:44" hidden="1" x14ac:dyDescent="0.35">
      <c r="A643" s="31" t="s">
        <v>647</v>
      </c>
      <c r="B643" s="97" t="s">
        <v>2907</v>
      </c>
      <c r="C643" s="97" t="s">
        <v>2380</v>
      </c>
      <c r="D643" s="98">
        <f t="shared" si="127"/>
        <v>0</v>
      </c>
      <c r="E643" s="98">
        <f t="shared" si="128"/>
        <v>0</v>
      </c>
      <c r="F643" s="98">
        <f t="shared" si="129"/>
        <v>0</v>
      </c>
      <c r="G643" s="99">
        <f t="shared" si="126"/>
        <v>0</v>
      </c>
      <c r="H643" s="100">
        <v>0</v>
      </c>
      <c r="I643" s="101">
        <v>0</v>
      </c>
      <c r="J643" s="102">
        <f t="shared" si="130"/>
        <v>0</v>
      </c>
      <c r="K643" s="100">
        <v>0</v>
      </c>
      <c r="L643" s="111">
        <v>0</v>
      </c>
      <c r="M643" s="101">
        <f t="shared" si="131"/>
        <v>0</v>
      </c>
      <c r="N643" s="100">
        <v>0</v>
      </c>
      <c r="O643" s="100">
        <v>0</v>
      </c>
      <c r="P643" s="103">
        <f t="shared" si="132"/>
        <v>0</v>
      </c>
      <c r="Q643" s="105">
        <v>0</v>
      </c>
      <c r="R643" s="105">
        <v>0</v>
      </c>
      <c r="S643" s="105">
        <v>0</v>
      </c>
      <c r="T643" s="105">
        <v>0</v>
      </c>
      <c r="U643" s="105">
        <v>0</v>
      </c>
      <c r="V643" s="105">
        <v>0</v>
      </c>
      <c r="W643" s="106">
        <f t="shared" si="133"/>
        <v>0</v>
      </c>
      <c r="X643" s="105">
        <v>0</v>
      </c>
      <c r="Y643" s="105">
        <v>0</v>
      </c>
      <c r="Z643" s="105">
        <f t="shared" si="134"/>
        <v>0</v>
      </c>
      <c r="AA643" s="104">
        <v>0</v>
      </c>
      <c r="AB643" s="105">
        <v>0</v>
      </c>
      <c r="AC643" s="105">
        <v>0</v>
      </c>
      <c r="AD643" s="105">
        <v>0</v>
      </c>
      <c r="AE643" s="105">
        <v>0</v>
      </c>
      <c r="AF643" s="105">
        <v>0</v>
      </c>
      <c r="AG643" s="106">
        <f t="shared" si="135"/>
        <v>0</v>
      </c>
      <c r="AH643" s="104"/>
      <c r="AI643" s="105"/>
      <c r="AJ643" s="105"/>
      <c r="AK643" s="105"/>
      <c r="AL643" s="105"/>
      <c r="AM643" s="105"/>
      <c r="AN643" s="106">
        <f t="shared" si="136"/>
        <v>0</v>
      </c>
      <c r="AO643" s="107">
        <f t="shared" si="137"/>
        <v>0</v>
      </c>
      <c r="AP643" s="108">
        <f t="shared" si="138"/>
        <v>0</v>
      </c>
      <c r="AQ643" s="97">
        <v>102</v>
      </c>
      <c r="AR643" s="109">
        <f t="shared" si="139"/>
        <v>0</v>
      </c>
    </row>
    <row r="644" spans="1:44" hidden="1" x14ac:dyDescent="0.35">
      <c r="A644" s="31" t="s">
        <v>648</v>
      </c>
      <c r="B644" s="97" t="s">
        <v>2908</v>
      </c>
      <c r="C644" s="97" t="s">
        <v>2380</v>
      </c>
      <c r="D644" s="98">
        <f t="shared" si="127"/>
        <v>128</v>
      </c>
      <c r="E644" s="98">
        <f t="shared" si="128"/>
        <v>53</v>
      </c>
      <c r="F644" s="98">
        <f t="shared" si="129"/>
        <v>75</v>
      </c>
      <c r="G644" s="99">
        <f t="shared" ref="G644:G678" si="140">H644+I644</f>
        <v>128</v>
      </c>
      <c r="H644" s="100">
        <v>75</v>
      </c>
      <c r="I644" s="101">
        <v>53</v>
      </c>
      <c r="J644" s="102">
        <f t="shared" si="130"/>
        <v>0</v>
      </c>
      <c r="K644" s="100">
        <v>0</v>
      </c>
      <c r="L644" s="111">
        <v>0</v>
      </c>
      <c r="M644" s="101">
        <f t="shared" si="131"/>
        <v>0</v>
      </c>
      <c r="N644" s="100">
        <v>0</v>
      </c>
      <c r="O644" s="100">
        <v>0</v>
      </c>
      <c r="P644" s="103">
        <f t="shared" si="132"/>
        <v>0</v>
      </c>
      <c r="Q644" s="105">
        <v>0</v>
      </c>
      <c r="R644" s="105">
        <v>0</v>
      </c>
      <c r="S644" s="105">
        <v>0</v>
      </c>
      <c r="T644" s="105">
        <v>0</v>
      </c>
      <c r="U644" s="105">
        <v>0</v>
      </c>
      <c r="V644" s="105">
        <v>0</v>
      </c>
      <c r="W644" s="106">
        <f t="shared" si="133"/>
        <v>0</v>
      </c>
      <c r="X644" s="105">
        <v>0</v>
      </c>
      <c r="Y644" s="105">
        <v>0</v>
      </c>
      <c r="Z644" s="105">
        <f t="shared" si="134"/>
        <v>0</v>
      </c>
      <c r="AA644" s="104">
        <v>0</v>
      </c>
      <c r="AB644" s="105">
        <v>0</v>
      </c>
      <c r="AC644" s="105">
        <v>0</v>
      </c>
      <c r="AD644" s="105">
        <v>0</v>
      </c>
      <c r="AE644" s="105">
        <v>0</v>
      </c>
      <c r="AF644" s="105">
        <v>0</v>
      </c>
      <c r="AG644" s="106">
        <f t="shared" si="135"/>
        <v>0</v>
      </c>
      <c r="AH644" s="104"/>
      <c r="AI644" s="105"/>
      <c r="AJ644" s="105"/>
      <c r="AK644" s="105"/>
      <c r="AL644" s="105"/>
      <c r="AM644" s="105"/>
      <c r="AN644" s="106">
        <f t="shared" si="136"/>
        <v>0</v>
      </c>
      <c r="AO644" s="107">
        <f t="shared" si="137"/>
        <v>75</v>
      </c>
      <c r="AP644" s="108">
        <f t="shared" si="138"/>
        <v>53</v>
      </c>
      <c r="AQ644" s="97">
        <v>130</v>
      </c>
      <c r="AR644" s="109">
        <f t="shared" si="139"/>
        <v>0.98461538461538467</v>
      </c>
    </row>
    <row r="645" spans="1:44" hidden="1" x14ac:dyDescent="0.35">
      <c r="A645" s="31" t="s">
        <v>649</v>
      </c>
      <c r="B645" s="97" t="s">
        <v>2909</v>
      </c>
      <c r="C645" s="97" t="s">
        <v>2380</v>
      </c>
      <c r="D645" s="98">
        <f t="shared" ref="D645:D677" si="141">E645+F645</f>
        <v>35</v>
      </c>
      <c r="E645" s="98">
        <f t="shared" ref="E645:E677" si="142">I645+K645+N645+Q645+T645+X645+AA645+AD645+AH645+AK645</f>
        <v>0</v>
      </c>
      <c r="F645" s="98">
        <f t="shared" ref="F645:F677" si="143">H645+S645+V645+Y645+AC645+AF645+AJ645+AM645</f>
        <v>35</v>
      </c>
      <c r="G645" s="99">
        <f t="shared" si="140"/>
        <v>35</v>
      </c>
      <c r="H645" s="100">
        <v>35</v>
      </c>
      <c r="I645" s="101">
        <v>0</v>
      </c>
      <c r="J645" s="102">
        <f t="shared" ref="J645:J677" si="144">L645+O645+R645+U645+AB645+AE645+AI645+AL645</f>
        <v>0</v>
      </c>
      <c r="K645" s="100">
        <v>0</v>
      </c>
      <c r="L645" s="111">
        <v>0</v>
      </c>
      <c r="M645" s="101">
        <f t="shared" ref="M645:M677" si="145">K645+L645</f>
        <v>0</v>
      </c>
      <c r="N645" s="100">
        <v>0</v>
      </c>
      <c r="O645" s="100">
        <v>0</v>
      </c>
      <c r="P645" s="103">
        <f t="shared" ref="P645:P677" si="146">SUM(N645+O645)</f>
        <v>0</v>
      </c>
      <c r="Q645" s="105">
        <v>0</v>
      </c>
      <c r="R645" s="105">
        <v>0</v>
      </c>
      <c r="S645" s="105">
        <v>0</v>
      </c>
      <c r="T645" s="105">
        <v>0</v>
      </c>
      <c r="U645" s="105">
        <v>0</v>
      </c>
      <c r="V645" s="105">
        <v>0</v>
      </c>
      <c r="W645" s="106">
        <f t="shared" ref="W645:W677" si="147">SUM(Q645:V645)</f>
        <v>0</v>
      </c>
      <c r="X645" s="105">
        <v>0</v>
      </c>
      <c r="Y645" s="105">
        <v>0</v>
      </c>
      <c r="Z645" s="105">
        <f t="shared" ref="Z645:Z677" si="148">SUM(X645:Y645)</f>
        <v>0</v>
      </c>
      <c r="AA645" s="104">
        <v>0</v>
      </c>
      <c r="AB645" s="105">
        <v>0</v>
      </c>
      <c r="AC645" s="105">
        <v>0</v>
      </c>
      <c r="AD645" s="105">
        <v>0</v>
      </c>
      <c r="AE645" s="105">
        <v>0</v>
      </c>
      <c r="AF645" s="105">
        <v>0</v>
      </c>
      <c r="AG645" s="106">
        <f t="shared" ref="AG645:AG677" si="149">SUM(AA645:AF645)</f>
        <v>0</v>
      </c>
      <c r="AH645" s="104"/>
      <c r="AI645" s="105"/>
      <c r="AJ645" s="105"/>
      <c r="AK645" s="105"/>
      <c r="AL645" s="105"/>
      <c r="AM645" s="105"/>
      <c r="AN645" s="106">
        <f t="shared" ref="AN645:AN677" si="150">SUM(AH645:AM645)</f>
        <v>0</v>
      </c>
      <c r="AO645" s="107">
        <f t="shared" ref="AO645:AO677" si="151">H645+V645+AF645+AM645</f>
        <v>35</v>
      </c>
      <c r="AP645" s="108">
        <f t="shared" ref="AP645:AP677" si="152">I645+K645+N645+T645+AD645+AK645</f>
        <v>0</v>
      </c>
      <c r="AQ645" s="97">
        <v>95</v>
      </c>
      <c r="AR645" s="109">
        <f t="shared" ref="AR645:AR677" si="153">IFERROR(MIN(100%,((AP645+AO645)/AQ645)),0)</f>
        <v>0.36842105263157893</v>
      </c>
    </row>
    <row r="646" spans="1:44" hidden="1" x14ac:dyDescent="0.35">
      <c r="A646" s="31" t="s">
        <v>650</v>
      </c>
      <c r="B646" s="97" t="s">
        <v>2910</v>
      </c>
      <c r="C646" s="97" t="s">
        <v>2380</v>
      </c>
      <c r="D646" s="98">
        <f t="shared" si="141"/>
        <v>0</v>
      </c>
      <c r="E646" s="98">
        <f t="shared" si="142"/>
        <v>0</v>
      </c>
      <c r="F646" s="98">
        <f t="shared" si="143"/>
        <v>0</v>
      </c>
      <c r="G646" s="99">
        <f t="shared" si="140"/>
        <v>0</v>
      </c>
      <c r="H646" s="100">
        <v>0</v>
      </c>
      <c r="I646" s="101">
        <v>0</v>
      </c>
      <c r="J646" s="102">
        <f t="shared" si="144"/>
        <v>0</v>
      </c>
      <c r="K646" s="100">
        <v>0</v>
      </c>
      <c r="L646" s="111">
        <v>0</v>
      </c>
      <c r="M646" s="101">
        <f t="shared" si="145"/>
        <v>0</v>
      </c>
      <c r="N646" s="100">
        <v>0</v>
      </c>
      <c r="O646" s="100">
        <v>0</v>
      </c>
      <c r="P646" s="103">
        <f t="shared" si="146"/>
        <v>0</v>
      </c>
      <c r="Q646" s="105">
        <v>0</v>
      </c>
      <c r="R646" s="105">
        <v>0</v>
      </c>
      <c r="S646" s="105">
        <v>0</v>
      </c>
      <c r="T646" s="105">
        <v>0</v>
      </c>
      <c r="U646" s="105">
        <v>0</v>
      </c>
      <c r="V646" s="105">
        <v>0</v>
      </c>
      <c r="W646" s="106">
        <f t="shared" si="147"/>
        <v>0</v>
      </c>
      <c r="X646" s="105">
        <v>0</v>
      </c>
      <c r="Y646" s="105">
        <v>0</v>
      </c>
      <c r="Z646" s="105">
        <f t="shared" si="148"/>
        <v>0</v>
      </c>
      <c r="AA646" s="104">
        <v>0</v>
      </c>
      <c r="AB646" s="105">
        <v>0</v>
      </c>
      <c r="AC646" s="105">
        <v>0</v>
      </c>
      <c r="AD646" s="105">
        <v>0</v>
      </c>
      <c r="AE646" s="105">
        <v>0</v>
      </c>
      <c r="AF646" s="105">
        <v>0</v>
      </c>
      <c r="AG646" s="106">
        <f t="shared" si="149"/>
        <v>0</v>
      </c>
      <c r="AH646" s="104"/>
      <c r="AI646" s="105"/>
      <c r="AJ646" s="105"/>
      <c r="AK646" s="105"/>
      <c r="AL646" s="105"/>
      <c r="AM646" s="105"/>
      <c r="AN646" s="106">
        <f t="shared" si="150"/>
        <v>0</v>
      </c>
      <c r="AO646" s="107">
        <f t="shared" si="151"/>
        <v>0</v>
      </c>
      <c r="AP646" s="108">
        <f t="shared" si="152"/>
        <v>0</v>
      </c>
      <c r="AQ646" s="97">
        <v>216</v>
      </c>
      <c r="AR646" s="109">
        <f t="shared" si="153"/>
        <v>0</v>
      </c>
    </row>
    <row r="647" spans="1:44" hidden="1" x14ac:dyDescent="0.35">
      <c r="A647" s="31" t="s">
        <v>651</v>
      </c>
      <c r="B647" s="97" t="s">
        <v>2911</v>
      </c>
      <c r="C647" s="97" t="s">
        <v>2380</v>
      </c>
      <c r="D647" s="98">
        <f t="shared" si="141"/>
        <v>101</v>
      </c>
      <c r="E647" s="98">
        <f t="shared" si="142"/>
        <v>0</v>
      </c>
      <c r="F647" s="98">
        <f t="shared" si="143"/>
        <v>101</v>
      </c>
      <c r="G647" s="99">
        <f t="shared" si="140"/>
        <v>101</v>
      </c>
      <c r="H647" s="100">
        <v>101</v>
      </c>
      <c r="I647" s="101">
        <v>0</v>
      </c>
      <c r="J647" s="102">
        <f t="shared" si="144"/>
        <v>0</v>
      </c>
      <c r="K647" s="100">
        <v>0</v>
      </c>
      <c r="L647" s="111">
        <v>0</v>
      </c>
      <c r="M647" s="101">
        <f t="shared" si="145"/>
        <v>0</v>
      </c>
      <c r="N647" s="100">
        <v>0</v>
      </c>
      <c r="O647" s="100">
        <v>0</v>
      </c>
      <c r="P647" s="103">
        <f t="shared" si="146"/>
        <v>0</v>
      </c>
      <c r="Q647" s="105">
        <v>0</v>
      </c>
      <c r="R647" s="105">
        <v>0</v>
      </c>
      <c r="S647" s="105">
        <v>0</v>
      </c>
      <c r="T647" s="105">
        <v>0</v>
      </c>
      <c r="U647" s="105">
        <v>0</v>
      </c>
      <c r="V647" s="105">
        <v>0</v>
      </c>
      <c r="W647" s="106">
        <f t="shared" si="147"/>
        <v>0</v>
      </c>
      <c r="X647" s="105">
        <v>0</v>
      </c>
      <c r="Y647" s="105">
        <v>0</v>
      </c>
      <c r="Z647" s="105">
        <f t="shared" si="148"/>
        <v>0</v>
      </c>
      <c r="AA647" s="104">
        <v>0</v>
      </c>
      <c r="AB647" s="105">
        <v>0</v>
      </c>
      <c r="AC647" s="105">
        <v>0</v>
      </c>
      <c r="AD647" s="105">
        <v>0</v>
      </c>
      <c r="AE647" s="105">
        <v>0</v>
      </c>
      <c r="AF647" s="105">
        <v>0</v>
      </c>
      <c r="AG647" s="106">
        <f t="shared" si="149"/>
        <v>0</v>
      </c>
      <c r="AH647" s="104"/>
      <c r="AI647" s="105"/>
      <c r="AJ647" s="105"/>
      <c r="AK647" s="105"/>
      <c r="AL647" s="105"/>
      <c r="AM647" s="105"/>
      <c r="AN647" s="106">
        <f t="shared" si="150"/>
        <v>0</v>
      </c>
      <c r="AO647" s="107">
        <f t="shared" si="151"/>
        <v>101</v>
      </c>
      <c r="AP647" s="108">
        <f t="shared" si="152"/>
        <v>0</v>
      </c>
      <c r="AQ647" s="97">
        <v>425</v>
      </c>
      <c r="AR647" s="109">
        <f t="shared" si="153"/>
        <v>0.23764705882352941</v>
      </c>
    </row>
    <row r="648" spans="1:44" hidden="1" x14ac:dyDescent="0.35">
      <c r="A648" s="31" t="s">
        <v>652</v>
      </c>
      <c r="B648" s="97" t="s">
        <v>2912</v>
      </c>
      <c r="C648" s="97" t="s">
        <v>2380</v>
      </c>
      <c r="D648" s="98">
        <f t="shared" si="141"/>
        <v>0</v>
      </c>
      <c r="E648" s="98">
        <f t="shared" si="142"/>
        <v>0</v>
      </c>
      <c r="F648" s="98">
        <f t="shared" si="143"/>
        <v>0</v>
      </c>
      <c r="G648" s="99">
        <f t="shared" si="140"/>
        <v>0</v>
      </c>
      <c r="H648" s="100">
        <v>0</v>
      </c>
      <c r="I648" s="101">
        <v>0</v>
      </c>
      <c r="J648" s="102">
        <f t="shared" si="144"/>
        <v>0</v>
      </c>
      <c r="K648" s="100">
        <v>0</v>
      </c>
      <c r="L648" s="111">
        <v>0</v>
      </c>
      <c r="M648" s="101">
        <f t="shared" si="145"/>
        <v>0</v>
      </c>
      <c r="N648" s="100">
        <v>0</v>
      </c>
      <c r="O648" s="100">
        <v>0</v>
      </c>
      <c r="P648" s="103">
        <f t="shared" si="146"/>
        <v>0</v>
      </c>
      <c r="Q648" s="105">
        <v>0</v>
      </c>
      <c r="R648" s="105">
        <v>0</v>
      </c>
      <c r="S648" s="105">
        <v>0</v>
      </c>
      <c r="T648" s="105">
        <v>0</v>
      </c>
      <c r="U648" s="105">
        <v>0</v>
      </c>
      <c r="V648" s="105">
        <v>0</v>
      </c>
      <c r="W648" s="106">
        <f t="shared" si="147"/>
        <v>0</v>
      </c>
      <c r="X648" s="105">
        <v>0</v>
      </c>
      <c r="Y648" s="105">
        <v>0</v>
      </c>
      <c r="Z648" s="105">
        <f t="shared" si="148"/>
        <v>0</v>
      </c>
      <c r="AA648" s="104">
        <v>0</v>
      </c>
      <c r="AB648" s="105">
        <v>0</v>
      </c>
      <c r="AC648" s="105">
        <v>0</v>
      </c>
      <c r="AD648" s="105">
        <v>0</v>
      </c>
      <c r="AE648" s="105">
        <v>0</v>
      </c>
      <c r="AF648" s="105">
        <v>0</v>
      </c>
      <c r="AG648" s="106">
        <f t="shared" si="149"/>
        <v>0</v>
      </c>
      <c r="AH648" s="104"/>
      <c r="AI648" s="105"/>
      <c r="AJ648" s="105"/>
      <c r="AK648" s="105"/>
      <c r="AL648" s="105"/>
      <c r="AM648" s="105"/>
      <c r="AN648" s="106">
        <f t="shared" si="150"/>
        <v>0</v>
      </c>
      <c r="AO648" s="107">
        <f t="shared" si="151"/>
        <v>0</v>
      </c>
      <c r="AP648" s="108">
        <f t="shared" si="152"/>
        <v>0</v>
      </c>
      <c r="AQ648" s="97">
        <v>140</v>
      </c>
      <c r="AR648" s="109">
        <f t="shared" si="153"/>
        <v>0</v>
      </c>
    </row>
    <row r="649" spans="1:44" hidden="1" x14ac:dyDescent="0.35">
      <c r="A649" s="31" t="s">
        <v>653</v>
      </c>
      <c r="B649" s="97" t="s">
        <v>2913</v>
      </c>
      <c r="C649" s="97" t="s">
        <v>2380</v>
      </c>
      <c r="D649" s="98">
        <f t="shared" si="141"/>
        <v>28</v>
      </c>
      <c r="E649" s="98">
        <f t="shared" si="142"/>
        <v>28</v>
      </c>
      <c r="F649" s="98">
        <f t="shared" si="143"/>
        <v>0</v>
      </c>
      <c r="G649" s="99">
        <f t="shared" si="140"/>
        <v>28</v>
      </c>
      <c r="H649" s="100">
        <v>0</v>
      </c>
      <c r="I649" s="101">
        <v>28</v>
      </c>
      <c r="J649" s="102">
        <f t="shared" si="144"/>
        <v>0</v>
      </c>
      <c r="K649" s="100">
        <v>0</v>
      </c>
      <c r="L649" s="111">
        <v>0</v>
      </c>
      <c r="M649" s="101">
        <f t="shared" si="145"/>
        <v>0</v>
      </c>
      <c r="N649" s="100">
        <v>0</v>
      </c>
      <c r="O649" s="100">
        <v>0</v>
      </c>
      <c r="P649" s="103">
        <f t="shared" si="146"/>
        <v>0</v>
      </c>
      <c r="Q649" s="105">
        <v>0</v>
      </c>
      <c r="R649" s="105">
        <v>0</v>
      </c>
      <c r="S649" s="105">
        <v>0</v>
      </c>
      <c r="T649" s="105">
        <v>0</v>
      </c>
      <c r="U649" s="105">
        <v>0</v>
      </c>
      <c r="V649" s="105">
        <v>0</v>
      </c>
      <c r="W649" s="106">
        <f t="shared" si="147"/>
        <v>0</v>
      </c>
      <c r="X649" s="105">
        <v>0</v>
      </c>
      <c r="Y649" s="105">
        <v>0</v>
      </c>
      <c r="Z649" s="105">
        <f t="shared" si="148"/>
        <v>0</v>
      </c>
      <c r="AA649" s="104">
        <v>0</v>
      </c>
      <c r="AB649" s="105">
        <v>0</v>
      </c>
      <c r="AC649" s="105">
        <v>0</v>
      </c>
      <c r="AD649" s="105">
        <v>0</v>
      </c>
      <c r="AE649" s="105">
        <v>0</v>
      </c>
      <c r="AF649" s="105">
        <v>0</v>
      </c>
      <c r="AG649" s="106">
        <f t="shared" si="149"/>
        <v>0</v>
      </c>
      <c r="AH649" s="104"/>
      <c r="AI649" s="105"/>
      <c r="AJ649" s="105"/>
      <c r="AK649" s="105"/>
      <c r="AL649" s="105"/>
      <c r="AM649" s="105"/>
      <c r="AN649" s="106">
        <f t="shared" si="150"/>
        <v>0</v>
      </c>
      <c r="AO649" s="107">
        <f t="shared" si="151"/>
        <v>0</v>
      </c>
      <c r="AP649" s="108">
        <f t="shared" si="152"/>
        <v>28</v>
      </c>
      <c r="AQ649" s="97">
        <v>24</v>
      </c>
      <c r="AR649" s="109">
        <f t="shared" si="153"/>
        <v>1</v>
      </c>
    </row>
    <row r="650" spans="1:44" hidden="1" x14ac:dyDescent="0.35">
      <c r="A650" s="31" t="s">
        <v>654</v>
      </c>
      <c r="B650" s="97" t="s">
        <v>2914</v>
      </c>
      <c r="C650" s="97" t="s">
        <v>2380</v>
      </c>
      <c r="D650" s="98">
        <f t="shared" si="141"/>
        <v>0</v>
      </c>
      <c r="E650" s="98">
        <f t="shared" si="142"/>
        <v>0</v>
      </c>
      <c r="F650" s="98">
        <f t="shared" si="143"/>
        <v>0</v>
      </c>
      <c r="G650" s="99">
        <f t="shared" si="140"/>
        <v>0</v>
      </c>
      <c r="H650" s="100">
        <v>0</v>
      </c>
      <c r="I650" s="101">
        <v>0</v>
      </c>
      <c r="J650" s="102">
        <f t="shared" si="144"/>
        <v>0</v>
      </c>
      <c r="K650" s="100">
        <v>0</v>
      </c>
      <c r="L650" s="111">
        <v>0</v>
      </c>
      <c r="M650" s="101">
        <f t="shared" si="145"/>
        <v>0</v>
      </c>
      <c r="N650" s="100">
        <v>0</v>
      </c>
      <c r="O650" s="100">
        <v>0</v>
      </c>
      <c r="P650" s="103">
        <f t="shared" si="146"/>
        <v>0</v>
      </c>
      <c r="Q650" s="105">
        <v>0</v>
      </c>
      <c r="R650" s="105">
        <v>0</v>
      </c>
      <c r="S650" s="105">
        <v>0</v>
      </c>
      <c r="T650" s="105">
        <v>0</v>
      </c>
      <c r="U650" s="105">
        <v>0</v>
      </c>
      <c r="V650" s="105">
        <v>0</v>
      </c>
      <c r="W650" s="106">
        <f t="shared" si="147"/>
        <v>0</v>
      </c>
      <c r="X650" s="105">
        <v>0</v>
      </c>
      <c r="Y650" s="105">
        <v>0</v>
      </c>
      <c r="Z650" s="105">
        <f t="shared" si="148"/>
        <v>0</v>
      </c>
      <c r="AA650" s="104">
        <v>0</v>
      </c>
      <c r="AB650" s="105">
        <v>0</v>
      </c>
      <c r="AC650" s="105">
        <v>0</v>
      </c>
      <c r="AD650" s="105">
        <v>0</v>
      </c>
      <c r="AE650" s="105">
        <v>0</v>
      </c>
      <c r="AF650" s="105">
        <v>0</v>
      </c>
      <c r="AG650" s="106">
        <f t="shared" si="149"/>
        <v>0</v>
      </c>
      <c r="AH650" s="104"/>
      <c r="AI650" s="105"/>
      <c r="AJ650" s="105"/>
      <c r="AK650" s="105"/>
      <c r="AL650" s="105"/>
      <c r="AM650" s="105"/>
      <c r="AN650" s="106">
        <f t="shared" si="150"/>
        <v>0</v>
      </c>
      <c r="AO650" s="107">
        <f t="shared" si="151"/>
        <v>0</v>
      </c>
      <c r="AP650" s="108">
        <f t="shared" si="152"/>
        <v>0</v>
      </c>
      <c r="AQ650" s="97">
        <v>86</v>
      </c>
      <c r="AR650" s="109">
        <f t="shared" si="153"/>
        <v>0</v>
      </c>
    </row>
    <row r="651" spans="1:44" hidden="1" x14ac:dyDescent="0.35">
      <c r="A651" s="31" t="s">
        <v>655</v>
      </c>
      <c r="B651" s="97" t="s">
        <v>2915</v>
      </c>
      <c r="C651" s="97" t="s">
        <v>2380</v>
      </c>
      <c r="D651" s="98">
        <f t="shared" si="141"/>
        <v>0</v>
      </c>
      <c r="E651" s="98">
        <f t="shared" si="142"/>
        <v>0</v>
      </c>
      <c r="F651" s="98">
        <f t="shared" si="143"/>
        <v>0</v>
      </c>
      <c r="G651" s="99">
        <f t="shared" si="140"/>
        <v>0</v>
      </c>
      <c r="H651" s="100">
        <v>0</v>
      </c>
      <c r="I651" s="101">
        <v>0</v>
      </c>
      <c r="J651" s="102">
        <f t="shared" si="144"/>
        <v>0</v>
      </c>
      <c r="K651" s="100">
        <v>0</v>
      </c>
      <c r="L651" s="111">
        <v>0</v>
      </c>
      <c r="M651" s="101">
        <f t="shared" si="145"/>
        <v>0</v>
      </c>
      <c r="N651" s="100">
        <v>0</v>
      </c>
      <c r="O651" s="100">
        <v>0</v>
      </c>
      <c r="P651" s="103">
        <f t="shared" si="146"/>
        <v>0</v>
      </c>
      <c r="Q651" s="105">
        <v>0</v>
      </c>
      <c r="R651" s="105">
        <v>0</v>
      </c>
      <c r="S651" s="105">
        <v>0</v>
      </c>
      <c r="T651" s="105">
        <v>0</v>
      </c>
      <c r="U651" s="105">
        <v>0</v>
      </c>
      <c r="V651" s="105">
        <v>0</v>
      </c>
      <c r="W651" s="106">
        <f t="shared" si="147"/>
        <v>0</v>
      </c>
      <c r="X651" s="105">
        <v>0</v>
      </c>
      <c r="Y651" s="105">
        <v>0</v>
      </c>
      <c r="Z651" s="105">
        <f t="shared" si="148"/>
        <v>0</v>
      </c>
      <c r="AA651" s="104">
        <v>0</v>
      </c>
      <c r="AB651" s="105">
        <v>0</v>
      </c>
      <c r="AC651" s="105">
        <v>0</v>
      </c>
      <c r="AD651" s="105">
        <v>0</v>
      </c>
      <c r="AE651" s="105">
        <v>0</v>
      </c>
      <c r="AF651" s="105">
        <v>0</v>
      </c>
      <c r="AG651" s="106">
        <f t="shared" si="149"/>
        <v>0</v>
      </c>
      <c r="AH651" s="104"/>
      <c r="AI651" s="105"/>
      <c r="AJ651" s="105"/>
      <c r="AK651" s="105"/>
      <c r="AL651" s="105"/>
      <c r="AM651" s="105"/>
      <c r="AN651" s="106">
        <f t="shared" si="150"/>
        <v>0</v>
      </c>
      <c r="AO651" s="107">
        <f t="shared" si="151"/>
        <v>0</v>
      </c>
      <c r="AP651" s="108">
        <f t="shared" si="152"/>
        <v>0</v>
      </c>
      <c r="AQ651" s="97">
        <v>95</v>
      </c>
      <c r="AR651" s="109">
        <f t="shared" si="153"/>
        <v>0</v>
      </c>
    </row>
    <row r="652" spans="1:44" ht="15" thickBot="1" x14ac:dyDescent="0.4">
      <c r="A652" s="31" t="s">
        <v>656</v>
      </c>
      <c r="B652" s="97" t="s">
        <v>2916</v>
      </c>
      <c r="C652" s="97" t="s">
        <v>2380</v>
      </c>
      <c r="D652" s="98">
        <f t="shared" si="141"/>
        <v>730</v>
      </c>
      <c r="E652" s="98">
        <f t="shared" si="142"/>
        <v>729</v>
      </c>
      <c r="F652" s="98">
        <f t="shared" si="143"/>
        <v>1</v>
      </c>
      <c r="G652" s="99">
        <f t="shared" si="140"/>
        <v>568</v>
      </c>
      <c r="H652" s="100">
        <v>1</v>
      </c>
      <c r="I652" s="101">
        <v>567</v>
      </c>
      <c r="J652" s="102">
        <f t="shared" si="144"/>
        <v>95</v>
      </c>
      <c r="K652" s="100">
        <v>0</v>
      </c>
      <c r="L652" s="111">
        <v>0</v>
      </c>
      <c r="M652" s="101">
        <f t="shared" si="145"/>
        <v>0</v>
      </c>
      <c r="N652" s="100">
        <v>0</v>
      </c>
      <c r="O652" s="100">
        <v>0</v>
      </c>
      <c r="P652" s="103">
        <f t="shared" si="146"/>
        <v>0</v>
      </c>
      <c r="Q652" s="105">
        <v>0</v>
      </c>
      <c r="R652" s="105">
        <v>0</v>
      </c>
      <c r="S652" s="105">
        <v>0</v>
      </c>
      <c r="T652" s="105">
        <v>0</v>
      </c>
      <c r="U652" s="105">
        <v>0</v>
      </c>
      <c r="V652" s="105">
        <v>0</v>
      </c>
      <c r="W652" s="106">
        <f t="shared" si="147"/>
        <v>0</v>
      </c>
      <c r="X652" s="105">
        <v>0</v>
      </c>
      <c r="Y652" s="105">
        <v>0</v>
      </c>
      <c r="Z652" s="105">
        <f t="shared" si="148"/>
        <v>0</v>
      </c>
      <c r="AA652" s="104">
        <v>0</v>
      </c>
      <c r="AB652" s="105">
        <v>0</v>
      </c>
      <c r="AC652" s="105">
        <v>0</v>
      </c>
      <c r="AD652" s="105">
        <v>0</v>
      </c>
      <c r="AE652" s="105">
        <v>0</v>
      </c>
      <c r="AF652" s="105">
        <v>0</v>
      </c>
      <c r="AG652" s="106">
        <f t="shared" si="149"/>
        <v>0</v>
      </c>
      <c r="AH652" s="104">
        <v>162</v>
      </c>
      <c r="AI652" s="105"/>
      <c r="AJ652" s="105"/>
      <c r="AK652" s="105"/>
      <c r="AL652" s="105">
        <v>95</v>
      </c>
      <c r="AM652" s="105"/>
      <c r="AN652" s="106">
        <f t="shared" si="150"/>
        <v>257</v>
      </c>
      <c r="AO652" s="107">
        <f t="shared" si="151"/>
        <v>1</v>
      </c>
      <c r="AP652" s="108">
        <f t="shared" si="152"/>
        <v>567</v>
      </c>
      <c r="AQ652" s="97">
        <v>529</v>
      </c>
      <c r="AR652" s="109">
        <f t="shared" si="153"/>
        <v>1</v>
      </c>
    </row>
    <row r="653" spans="1:44" ht="15" hidden="1" thickBot="1" x14ac:dyDescent="0.4">
      <c r="A653" s="31" t="s">
        <v>657</v>
      </c>
      <c r="B653" s="97" t="s">
        <v>2917</v>
      </c>
      <c r="C653" s="97" t="s">
        <v>2380</v>
      </c>
      <c r="D653" s="98">
        <f t="shared" si="141"/>
        <v>0</v>
      </c>
      <c r="E653" s="98">
        <f t="shared" si="142"/>
        <v>0</v>
      </c>
      <c r="F653" s="98">
        <f t="shared" si="143"/>
        <v>0</v>
      </c>
      <c r="G653" s="99">
        <f t="shared" si="140"/>
        <v>0</v>
      </c>
      <c r="H653" s="100">
        <v>0</v>
      </c>
      <c r="I653" s="101">
        <v>0</v>
      </c>
      <c r="J653" s="102">
        <f t="shared" si="144"/>
        <v>0</v>
      </c>
      <c r="K653" s="100">
        <v>0</v>
      </c>
      <c r="L653" s="111">
        <v>0</v>
      </c>
      <c r="M653" s="101">
        <f t="shared" si="145"/>
        <v>0</v>
      </c>
      <c r="N653" s="100">
        <v>0</v>
      </c>
      <c r="O653" s="100">
        <v>0</v>
      </c>
      <c r="P653" s="103">
        <f t="shared" si="146"/>
        <v>0</v>
      </c>
      <c r="Q653" s="105">
        <v>0</v>
      </c>
      <c r="R653" s="105">
        <v>0</v>
      </c>
      <c r="S653" s="105">
        <v>0</v>
      </c>
      <c r="T653" s="105">
        <v>0</v>
      </c>
      <c r="U653" s="105">
        <v>0</v>
      </c>
      <c r="V653" s="105">
        <v>0</v>
      </c>
      <c r="W653" s="106">
        <f t="shared" si="147"/>
        <v>0</v>
      </c>
      <c r="X653" s="105">
        <v>0</v>
      </c>
      <c r="Y653" s="105">
        <v>0</v>
      </c>
      <c r="Z653" s="105">
        <f t="shared" si="148"/>
        <v>0</v>
      </c>
      <c r="AA653" s="104">
        <v>0</v>
      </c>
      <c r="AB653" s="105">
        <v>0</v>
      </c>
      <c r="AC653" s="105">
        <v>0</v>
      </c>
      <c r="AD653" s="105">
        <v>0</v>
      </c>
      <c r="AE653" s="105">
        <v>0</v>
      </c>
      <c r="AF653" s="105">
        <v>0</v>
      </c>
      <c r="AG653" s="106">
        <f t="shared" si="149"/>
        <v>0</v>
      </c>
      <c r="AH653" s="104"/>
      <c r="AI653" s="105"/>
      <c r="AJ653" s="105"/>
      <c r="AK653" s="105"/>
      <c r="AL653" s="105"/>
      <c r="AM653" s="105"/>
      <c r="AN653" s="106">
        <f t="shared" si="150"/>
        <v>0</v>
      </c>
      <c r="AO653" s="107">
        <f t="shared" si="151"/>
        <v>0</v>
      </c>
      <c r="AP653" s="108">
        <f t="shared" si="152"/>
        <v>0</v>
      </c>
      <c r="AQ653" s="97">
        <v>201</v>
      </c>
      <c r="AR653" s="109">
        <f t="shared" si="153"/>
        <v>0</v>
      </c>
    </row>
    <row r="654" spans="1:44" ht="15" hidden="1" thickBot="1" x14ac:dyDescent="0.4">
      <c r="A654" s="31" t="s">
        <v>658</v>
      </c>
      <c r="B654" s="97" t="s">
        <v>2918</v>
      </c>
      <c r="C654" s="97" t="s">
        <v>2380</v>
      </c>
      <c r="D654" s="98">
        <f t="shared" si="141"/>
        <v>447</v>
      </c>
      <c r="E654" s="98">
        <f t="shared" si="142"/>
        <v>59</v>
      </c>
      <c r="F654" s="98">
        <f t="shared" si="143"/>
        <v>388</v>
      </c>
      <c r="G654" s="99">
        <f t="shared" si="140"/>
        <v>447</v>
      </c>
      <c r="H654" s="100">
        <v>388</v>
      </c>
      <c r="I654" s="101">
        <v>59</v>
      </c>
      <c r="J654" s="102">
        <f t="shared" si="144"/>
        <v>0</v>
      </c>
      <c r="K654" s="100">
        <v>0</v>
      </c>
      <c r="L654" s="111">
        <v>0</v>
      </c>
      <c r="M654" s="101">
        <f t="shared" si="145"/>
        <v>0</v>
      </c>
      <c r="N654" s="100">
        <v>0</v>
      </c>
      <c r="O654" s="100">
        <v>0</v>
      </c>
      <c r="P654" s="103">
        <f t="shared" si="146"/>
        <v>0</v>
      </c>
      <c r="Q654" s="105">
        <v>0</v>
      </c>
      <c r="R654" s="105">
        <v>0</v>
      </c>
      <c r="S654" s="105">
        <v>0</v>
      </c>
      <c r="T654" s="105">
        <v>0</v>
      </c>
      <c r="U654" s="105">
        <v>0</v>
      </c>
      <c r="V654" s="105">
        <v>0</v>
      </c>
      <c r="W654" s="106">
        <f t="shared" si="147"/>
        <v>0</v>
      </c>
      <c r="X654" s="105">
        <v>0</v>
      </c>
      <c r="Y654" s="105">
        <v>0</v>
      </c>
      <c r="Z654" s="105">
        <f t="shared" si="148"/>
        <v>0</v>
      </c>
      <c r="AA654" s="104">
        <v>0</v>
      </c>
      <c r="AB654" s="105">
        <v>0</v>
      </c>
      <c r="AC654" s="105">
        <v>0</v>
      </c>
      <c r="AD654" s="105">
        <v>0</v>
      </c>
      <c r="AE654" s="105">
        <v>0</v>
      </c>
      <c r="AF654" s="105">
        <v>0</v>
      </c>
      <c r="AG654" s="106">
        <f t="shared" si="149"/>
        <v>0</v>
      </c>
      <c r="AH654" s="104"/>
      <c r="AI654" s="105"/>
      <c r="AJ654" s="105"/>
      <c r="AK654" s="105"/>
      <c r="AL654" s="105"/>
      <c r="AM654" s="105"/>
      <c r="AN654" s="106">
        <f t="shared" si="150"/>
        <v>0</v>
      </c>
      <c r="AO654" s="107">
        <f t="shared" si="151"/>
        <v>388</v>
      </c>
      <c r="AP654" s="108">
        <f t="shared" si="152"/>
        <v>59</v>
      </c>
      <c r="AQ654" s="97">
        <v>686</v>
      </c>
      <c r="AR654" s="109">
        <f t="shared" si="153"/>
        <v>0.65160349854227406</v>
      </c>
    </row>
    <row r="655" spans="1:44" ht="15" hidden="1" thickBot="1" x14ac:dyDescent="0.4">
      <c r="A655" s="31" t="s">
        <v>659</v>
      </c>
      <c r="B655" s="97" t="s">
        <v>2919</v>
      </c>
      <c r="C655" s="97" t="s">
        <v>2380</v>
      </c>
      <c r="D655" s="98">
        <f t="shared" si="141"/>
        <v>0</v>
      </c>
      <c r="E655" s="98">
        <f t="shared" si="142"/>
        <v>0</v>
      </c>
      <c r="F655" s="98">
        <f t="shared" si="143"/>
        <v>0</v>
      </c>
      <c r="G655" s="99">
        <f t="shared" si="140"/>
        <v>0</v>
      </c>
      <c r="H655" s="100">
        <v>0</v>
      </c>
      <c r="I655" s="101">
        <v>0</v>
      </c>
      <c r="J655" s="102">
        <f t="shared" si="144"/>
        <v>0</v>
      </c>
      <c r="K655" s="100">
        <v>0</v>
      </c>
      <c r="L655" s="111">
        <v>0</v>
      </c>
      <c r="M655" s="101">
        <f t="shared" si="145"/>
        <v>0</v>
      </c>
      <c r="N655" s="100">
        <v>0</v>
      </c>
      <c r="O655" s="100">
        <v>0</v>
      </c>
      <c r="P655" s="103">
        <f t="shared" si="146"/>
        <v>0</v>
      </c>
      <c r="Q655" s="105">
        <v>0</v>
      </c>
      <c r="R655" s="105">
        <v>0</v>
      </c>
      <c r="S655" s="105">
        <v>0</v>
      </c>
      <c r="T655" s="105">
        <v>0</v>
      </c>
      <c r="U655" s="105">
        <v>0</v>
      </c>
      <c r="V655" s="105">
        <v>0</v>
      </c>
      <c r="W655" s="106">
        <f t="shared" si="147"/>
        <v>0</v>
      </c>
      <c r="X655" s="105">
        <v>0</v>
      </c>
      <c r="Y655" s="105">
        <v>0</v>
      </c>
      <c r="Z655" s="105">
        <f t="shared" si="148"/>
        <v>0</v>
      </c>
      <c r="AA655" s="104">
        <v>0</v>
      </c>
      <c r="AB655" s="105">
        <v>0</v>
      </c>
      <c r="AC655" s="105">
        <v>0</v>
      </c>
      <c r="AD655" s="105">
        <v>0</v>
      </c>
      <c r="AE655" s="105">
        <v>0</v>
      </c>
      <c r="AF655" s="105">
        <v>0</v>
      </c>
      <c r="AG655" s="106">
        <f t="shared" si="149"/>
        <v>0</v>
      </c>
      <c r="AH655" s="104"/>
      <c r="AI655" s="105"/>
      <c r="AJ655" s="105"/>
      <c r="AK655" s="105"/>
      <c r="AL655" s="105"/>
      <c r="AM655" s="105"/>
      <c r="AN655" s="106">
        <f t="shared" si="150"/>
        <v>0</v>
      </c>
      <c r="AO655" s="107">
        <f t="shared" si="151"/>
        <v>0</v>
      </c>
      <c r="AP655" s="108">
        <f t="shared" si="152"/>
        <v>0</v>
      </c>
      <c r="AQ655" s="97">
        <v>107</v>
      </c>
      <c r="AR655" s="109">
        <f t="shared" si="153"/>
        <v>0</v>
      </c>
    </row>
    <row r="656" spans="1:44" ht="15" hidden="1" thickBot="1" x14ac:dyDescent="0.4">
      <c r="A656" s="31" t="s">
        <v>660</v>
      </c>
      <c r="B656" s="97" t="s">
        <v>2920</v>
      </c>
      <c r="C656" s="97" t="s">
        <v>2380</v>
      </c>
      <c r="D656" s="98">
        <f t="shared" si="141"/>
        <v>0</v>
      </c>
      <c r="E656" s="98">
        <f t="shared" si="142"/>
        <v>0</v>
      </c>
      <c r="F656" s="98">
        <f t="shared" si="143"/>
        <v>0</v>
      </c>
      <c r="G656" s="99">
        <f t="shared" si="140"/>
        <v>0</v>
      </c>
      <c r="H656" s="100">
        <v>0</v>
      </c>
      <c r="I656" s="101">
        <v>0</v>
      </c>
      <c r="J656" s="102">
        <f t="shared" si="144"/>
        <v>0</v>
      </c>
      <c r="K656" s="100">
        <v>0</v>
      </c>
      <c r="L656" s="111">
        <v>0</v>
      </c>
      <c r="M656" s="101">
        <f t="shared" si="145"/>
        <v>0</v>
      </c>
      <c r="N656" s="100">
        <v>0</v>
      </c>
      <c r="O656" s="100">
        <v>0</v>
      </c>
      <c r="P656" s="103">
        <f t="shared" si="146"/>
        <v>0</v>
      </c>
      <c r="Q656" s="105">
        <v>0</v>
      </c>
      <c r="R656" s="105">
        <v>0</v>
      </c>
      <c r="S656" s="105">
        <v>0</v>
      </c>
      <c r="T656" s="105">
        <v>0</v>
      </c>
      <c r="U656" s="105">
        <v>0</v>
      </c>
      <c r="V656" s="105">
        <v>0</v>
      </c>
      <c r="W656" s="106">
        <f t="shared" si="147"/>
        <v>0</v>
      </c>
      <c r="X656" s="105">
        <v>0</v>
      </c>
      <c r="Y656" s="105">
        <v>0</v>
      </c>
      <c r="Z656" s="105">
        <f t="shared" si="148"/>
        <v>0</v>
      </c>
      <c r="AA656" s="104">
        <v>0</v>
      </c>
      <c r="AB656" s="105">
        <v>0</v>
      </c>
      <c r="AC656" s="105">
        <v>0</v>
      </c>
      <c r="AD656" s="105">
        <v>0</v>
      </c>
      <c r="AE656" s="105">
        <v>0</v>
      </c>
      <c r="AF656" s="105">
        <v>0</v>
      </c>
      <c r="AG656" s="106">
        <f t="shared" si="149"/>
        <v>0</v>
      </c>
      <c r="AH656" s="104"/>
      <c r="AI656" s="105"/>
      <c r="AJ656" s="105"/>
      <c r="AK656" s="105"/>
      <c r="AL656" s="105"/>
      <c r="AM656" s="105"/>
      <c r="AN656" s="106">
        <f t="shared" si="150"/>
        <v>0</v>
      </c>
      <c r="AO656" s="107">
        <f t="shared" si="151"/>
        <v>0</v>
      </c>
      <c r="AP656" s="108">
        <f t="shared" si="152"/>
        <v>0</v>
      </c>
      <c r="AQ656" s="97">
        <v>58</v>
      </c>
      <c r="AR656" s="109">
        <f t="shared" si="153"/>
        <v>0</v>
      </c>
    </row>
    <row r="657" spans="1:44" ht="15" hidden="1" thickBot="1" x14ac:dyDescent="0.4">
      <c r="A657" s="31" t="s">
        <v>661</v>
      </c>
      <c r="B657" s="97" t="s">
        <v>2921</v>
      </c>
      <c r="C657" s="97" t="s">
        <v>2380</v>
      </c>
      <c r="D657" s="98">
        <f t="shared" si="141"/>
        <v>296</v>
      </c>
      <c r="E657" s="98">
        <f t="shared" si="142"/>
        <v>296</v>
      </c>
      <c r="F657" s="98">
        <f t="shared" si="143"/>
        <v>0</v>
      </c>
      <c r="G657" s="99">
        <f t="shared" si="140"/>
        <v>286</v>
      </c>
      <c r="H657" s="100">
        <v>0</v>
      </c>
      <c r="I657" s="101">
        <v>286</v>
      </c>
      <c r="J657" s="102">
        <f t="shared" si="144"/>
        <v>277</v>
      </c>
      <c r="K657" s="100">
        <v>10</v>
      </c>
      <c r="L657" s="111">
        <v>277</v>
      </c>
      <c r="M657" s="101">
        <f t="shared" si="145"/>
        <v>287</v>
      </c>
      <c r="N657" s="100">
        <v>0</v>
      </c>
      <c r="O657" s="100">
        <v>0</v>
      </c>
      <c r="P657" s="103">
        <f t="shared" si="146"/>
        <v>0</v>
      </c>
      <c r="Q657" s="105">
        <v>0</v>
      </c>
      <c r="R657" s="105">
        <v>0</v>
      </c>
      <c r="S657" s="105">
        <v>0</v>
      </c>
      <c r="T657" s="105">
        <v>0</v>
      </c>
      <c r="U657" s="105">
        <v>0</v>
      </c>
      <c r="V657" s="105">
        <v>0</v>
      </c>
      <c r="W657" s="106">
        <f t="shared" si="147"/>
        <v>0</v>
      </c>
      <c r="X657" s="105">
        <v>0</v>
      </c>
      <c r="Y657" s="105">
        <v>0</v>
      </c>
      <c r="Z657" s="105">
        <f t="shared" si="148"/>
        <v>0</v>
      </c>
      <c r="AA657" s="104">
        <v>0</v>
      </c>
      <c r="AB657" s="105">
        <v>0</v>
      </c>
      <c r="AC657" s="105">
        <v>0</v>
      </c>
      <c r="AD657" s="105">
        <v>0</v>
      </c>
      <c r="AE657" s="105">
        <v>0</v>
      </c>
      <c r="AF657" s="105">
        <v>0</v>
      </c>
      <c r="AG657" s="106">
        <f t="shared" si="149"/>
        <v>0</v>
      </c>
      <c r="AH657" s="104"/>
      <c r="AI657" s="105"/>
      <c r="AJ657" s="105"/>
      <c r="AK657" s="105"/>
      <c r="AL657" s="105"/>
      <c r="AM657" s="105"/>
      <c r="AN657" s="106">
        <f t="shared" si="150"/>
        <v>0</v>
      </c>
      <c r="AO657" s="107">
        <f t="shared" si="151"/>
        <v>0</v>
      </c>
      <c r="AP657" s="108">
        <f t="shared" si="152"/>
        <v>296</v>
      </c>
      <c r="AQ657" s="97">
        <v>283</v>
      </c>
      <c r="AR657" s="109">
        <f t="shared" si="153"/>
        <v>1</v>
      </c>
    </row>
    <row r="658" spans="1:44" ht="15" hidden="1" thickBot="1" x14ac:dyDescent="0.4">
      <c r="A658" s="31" t="s">
        <v>662</v>
      </c>
      <c r="B658" s="97" t="s">
        <v>2922</v>
      </c>
      <c r="C658" s="97" t="s">
        <v>2380</v>
      </c>
      <c r="D658" s="98">
        <f t="shared" si="141"/>
        <v>0</v>
      </c>
      <c r="E658" s="98">
        <f t="shared" si="142"/>
        <v>0</v>
      </c>
      <c r="F658" s="98">
        <f t="shared" si="143"/>
        <v>0</v>
      </c>
      <c r="G658" s="99">
        <f t="shared" si="140"/>
        <v>0</v>
      </c>
      <c r="H658" s="100">
        <v>0</v>
      </c>
      <c r="I658" s="101">
        <v>0</v>
      </c>
      <c r="J658" s="102">
        <f t="shared" si="144"/>
        <v>0</v>
      </c>
      <c r="K658" s="100">
        <v>0</v>
      </c>
      <c r="L658" s="111">
        <v>0</v>
      </c>
      <c r="M658" s="101">
        <f t="shared" si="145"/>
        <v>0</v>
      </c>
      <c r="N658" s="100">
        <v>0</v>
      </c>
      <c r="O658" s="100">
        <v>0</v>
      </c>
      <c r="P658" s="103">
        <f t="shared" si="146"/>
        <v>0</v>
      </c>
      <c r="Q658" s="105">
        <v>0</v>
      </c>
      <c r="R658" s="105">
        <v>0</v>
      </c>
      <c r="S658" s="105">
        <v>0</v>
      </c>
      <c r="T658" s="105">
        <v>0</v>
      </c>
      <c r="U658" s="105">
        <v>0</v>
      </c>
      <c r="V658" s="105">
        <v>0</v>
      </c>
      <c r="W658" s="106">
        <f t="shared" si="147"/>
        <v>0</v>
      </c>
      <c r="X658" s="105">
        <v>0</v>
      </c>
      <c r="Y658" s="105">
        <v>0</v>
      </c>
      <c r="Z658" s="105">
        <f t="shared" si="148"/>
        <v>0</v>
      </c>
      <c r="AA658" s="104">
        <v>0</v>
      </c>
      <c r="AB658" s="105">
        <v>0</v>
      </c>
      <c r="AC658" s="105">
        <v>0</v>
      </c>
      <c r="AD658" s="105">
        <v>0</v>
      </c>
      <c r="AE658" s="105">
        <v>0</v>
      </c>
      <c r="AF658" s="105">
        <v>0</v>
      </c>
      <c r="AG658" s="106">
        <f t="shared" si="149"/>
        <v>0</v>
      </c>
      <c r="AH658" s="104"/>
      <c r="AI658" s="105"/>
      <c r="AJ658" s="105"/>
      <c r="AK658" s="105"/>
      <c r="AL658" s="105"/>
      <c r="AM658" s="105"/>
      <c r="AN658" s="106">
        <f t="shared" si="150"/>
        <v>0</v>
      </c>
      <c r="AO658" s="107">
        <f t="shared" si="151"/>
        <v>0</v>
      </c>
      <c r="AP658" s="108">
        <f t="shared" si="152"/>
        <v>0</v>
      </c>
      <c r="AQ658" s="97">
        <v>72</v>
      </c>
      <c r="AR658" s="109">
        <f t="shared" si="153"/>
        <v>0</v>
      </c>
    </row>
    <row r="659" spans="1:44" ht="15" hidden="1" thickBot="1" x14ac:dyDescent="0.4">
      <c r="A659" s="31" t="s">
        <v>663</v>
      </c>
      <c r="B659" s="97" t="s">
        <v>2923</v>
      </c>
      <c r="C659" s="97" t="s">
        <v>2380</v>
      </c>
      <c r="D659" s="98">
        <f t="shared" si="141"/>
        <v>168</v>
      </c>
      <c r="E659" s="98">
        <f t="shared" si="142"/>
        <v>131</v>
      </c>
      <c r="F659" s="98">
        <f t="shared" si="143"/>
        <v>37</v>
      </c>
      <c r="G659" s="99">
        <f t="shared" si="140"/>
        <v>168</v>
      </c>
      <c r="H659" s="100">
        <v>37</v>
      </c>
      <c r="I659" s="101">
        <v>131</v>
      </c>
      <c r="J659" s="102">
        <f t="shared" si="144"/>
        <v>0</v>
      </c>
      <c r="K659" s="100">
        <v>0</v>
      </c>
      <c r="L659" s="111">
        <v>0</v>
      </c>
      <c r="M659" s="101">
        <f t="shared" si="145"/>
        <v>0</v>
      </c>
      <c r="N659" s="100">
        <v>0</v>
      </c>
      <c r="O659" s="100">
        <v>0</v>
      </c>
      <c r="P659" s="103">
        <f t="shared" si="146"/>
        <v>0</v>
      </c>
      <c r="Q659" s="105">
        <v>0</v>
      </c>
      <c r="R659" s="105">
        <v>0</v>
      </c>
      <c r="S659" s="105">
        <v>0</v>
      </c>
      <c r="T659" s="105">
        <v>0</v>
      </c>
      <c r="U659" s="105">
        <v>0</v>
      </c>
      <c r="V659" s="105">
        <v>0</v>
      </c>
      <c r="W659" s="106">
        <f t="shared" si="147"/>
        <v>0</v>
      </c>
      <c r="X659" s="105">
        <v>0</v>
      </c>
      <c r="Y659" s="105">
        <v>0</v>
      </c>
      <c r="Z659" s="105">
        <f t="shared" si="148"/>
        <v>0</v>
      </c>
      <c r="AA659" s="104">
        <v>0</v>
      </c>
      <c r="AB659" s="105">
        <v>0</v>
      </c>
      <c r="AC659" s="105">
        <v>0</v>
      </c>
      <c r="AD659" s="105">
        <v>0</v>
      </c>
      <c r="AE659" s="105">
        <v>0</v>
      </c>
      <c r="AF659" s="105">
        <v>0</v>
      </c>
      <c r="AG659" s="106">
        <f t="shared" si="149"/>
        <v>0</v>
      </c>
      <c r="AH659" s="104"/>
      <c r="AI659" s="105"/>
      <c r="AJ659" s="105"/>
      <c r="AK659" s="105"/>
      <c r="AL659" s="105"/>
      <c r="AM659" s="105"/>
      <c r="AN659" s="106">
        <f t="shared" si="150"/>
        <v>0</v>
      </c>
      <c r="AO659" s="107">
        <f t="shared" si="151"/>
        <v>37</v>
      </c>
      <c r="AP659" s="108">
        <f t="shared" si="152"/>
        <v>131</v>
      </c>
      <c r="AQ659" s="97">
        <v>227</v>
      </c>
      <c r="AR659" s="109">
        <f t="shared" si="153"/>
        <v>0.74008810572687223</v>
      </c>
    </row>
    <row r="660" spans="1:44" ht="15" hidden="1" thickBot="1" x14ac:dyDescent="0.4">
      <c r="A660" s="31" t="s">
        <v>664</v>
      </c>
      <c r="B660" s="97" t="s">
        <v>2924</v>
      </c>
      <c r="C660" s="97" t="s">
        <v>2380</v>
      </c>
      <c r="D660" s="98">
        <f t="shared" si="141"/>
        <v>0</v>
      </c>
      <c r="E660" s="98">
        <f t="shared" si="142"/>
        <v>0</v>
      </c>
      <c r="F660" s="98">
        <f t="shared" si="143"/>
        <v>0</v>
      </c>
      <c r="G660" s="99">
        <f t="shared" si="140"/>
        <v>0</v>
      </c>
      <c r="H660" s="100">
        <v>0</v>
      </c>
      <c r="I660" s="101">
        <v>0</v>
      </c>
      <c r="J660" s="102">
        <f t="shared" si="144"/>
        <v>0</v>
      </c>
      <c r="K660" s="100">
        <v>0</v>
      </c>
      <c r="L660" s="111">
        <v>0</v>
      </c>
      <c r="M660" s="101">
        <f t="shared" si="145"/>
        <v>0</v>
      </c>
      <c r="N660" s="100">
        <v>0</v>
      </c>
      <c r="O660" s="100">
        <v>0</v>
      </c>
      <c r="P660" s="103">
        <f t="shared" si="146"/>
        <v>0</v>
      </c>
      <c r="Q660" s="105">
        <v>0</v>
      </c>
      <c r="R660" s="105">
        <v>0</v>
      </c>
      <c r="S660" s="105">
        <v>0</v>
      </c>
      <c r="T660" s="105">
        <v>0</v>
      </c>
      <c r="U660" s="105">
        <v>0</v>
      </c>
      <c r="V660" s="105">
        <v>0</v>
      </c>
      <c r="W660" s="106">
        <f t="shared" si="147"/>
        <v>0</v>
      </c>
      <c r="X660" s="105">
        <v>0</v>
      </c>
      <c r="Y660" s="105">
        <v>0</v>
      </c>
      <c r="Z660" s="105">
        <f t="shared" si="148"/>
        <v>0</v>
      </c>
      <c r="AA660" s="104">
        <v>0</v>
      </c>
      <c r="AB660" s="105">
        <v>0</v>
      </c>
      <c r="AC660" s="105">
        <v>0</v>
      </c>
      <c r="AD660" s="105">
        <v>0</v>
      </c>
      <c r="AE660" s="105">
        <v>0</v>
      </c>
      <c r="AF660" s="105">
        <v>0</v>
      </c>
      <c r="AG660" s="106">
        <f t="shared" si="149"/>
        <v>0</v>
      </c>
      <c r="AH660" s="104"/>
      <c r="AI660" s="105"/>
      <c r="AJ660" s="105"/>
      <c r="AK660" s="105"/>
      <c r="AL660" s="105"/>
      <c r="AM660" s="105"/>
      <c r="AN660" s="106">
        <f t="shared" si="150"/>
        <v>0</v>
      </c>
      <c r="AO660" s="107">
        <f t="shared" si="151"/>
        <v>0</v>
      </c>
      <c r="AP660" s="108">
        <f t="shared" si="152"/>
        <v>0</v>
      </c>
      <c r="AQ660" s="97">
        <v>179</v>
      </c>
      <c r="AR660" s="109">
        <f t="shared" si="153"/>
        <v>0</v>
      </c>
    </row>
    <row r="661" spans="1:44" ht="15" hidden="1" thickBot="1" x14ac:dyDescent="0.4">
      <c r="A661" s="31" t="s">
        <v>665</v>
      </c>
      <c r="B661" s="97" t="s">
        <v>2925</v>
      </c>
      <c r="C661" s="97" t="s">
        <v>2380</v>
      </c>
      <c r="D661" s="98">
        <f t="shared" si="141"/>
        <v>220</v>
      </c>
      <c r="E661" s="98">
        <f t="shared" si="142"/>
        <v>220</v>
      </c>
      <c r="F661" s="98">
        <f t="shared" si="143"/>
        <v>0</v>
      </c>
      <c r="G661" s="99">
        <f t="shared" si="140"/>
        <v>0</v>
      </c>
      <c r="H661" s="100">
        <v>0</v>
      </c>
      <c r="I661" s="101">
        <v>0</v>
      </c>
      <c r="J661" s="102">
        <f t="shared" si="144"/>
        <v>0</v>
      </c>
      <c r="K661" s="100">
        <v>220</v>
      </c>
      <c r="L661" s="111">
        <v>0</v>
      </c>
      <c r="M661" s="101">
        <f t="shared" si="145"/>
        <v>220</v>
      </c>
      <c r="N661" s="100">
        <v>0</v>
      </c>
      <c r="O661" s="100">
        <v>0</v>
      </c>
      <c r="P661" s="103">
        <f t="shared" si="146"/>
        <v>0</v>
      </c>
      <c r="Q661" s="105">
        <v>0</v>
      </c>
      <c r="R661" s="105">
        <v>0</v>
      </c>
      <c r="S661" s="105">
        <v>0</v>
      </c>
      <c r="T661" s="105">
        <v>0</v>
      </c>
      <c r="U661" s="105">
        <v>0</v>
      </c>
      <c r="V661" s="105">
        <v>0</v>
      </c>
      <c r="W661" s="106">
        <f t="shared" si="147"/>
        <v>0</v>
      </c>
      <c r="X661" s="105">
        <v>0</v>
      </c>
      <c r="Y661" s="105">
        <v>0</v>
      </c>
      <c r="Z661" s="105">
        <f t="shared" si="148"/>
        <v>0</v>
      </c>
      <c r="AA661" s="104">
        <v>0</v>
      </c>
      <c r="AB661" s="105">
        <v>0</v>
      </c>
      <c r="AC661" s="105">
        <v>0</v>
      </c>
      <c r="AD661" s="105">
        <v>0</v>
      </c>
      <c r="AE661" s="105">
        <v>0</v>
      </c>
      <c r="AF661" s="105">
        <v>0</v>
      </c>
      <c r="AG661" s="106">
        <f t="shared" si="149"/>
        <v>0</v>
      </c>
      <c r="AH661" s="104"/>
      <c r="AI661" s="105"/>
      <c r="AJ661" s="105"/>
      <c r="AK661" s="105"/>
      <c r="AL661" s="105"/>
      <c r="AM661" s="105"/>
      <c r="AN661" s="106">
        <f t="shared" si="150"/>
        <v>0</v>
      </c>
      <c r="AO661" s="107">
        <f t="shared" si="151"/>
        <v>0</v>
      </c>
      <c r="AP661" s="108">
        <f t="shared" si="152"/>
        <v>220</v>
      </c>
      <c r="AQ661" s="97">
        <v>232</v>
      </c>
      <c r="AR661" s="109">
        <f t="shared" si="153"/>
        <v>0.94827586206896552</v>
      </c>
    </row>
    <row r="662" spans="1:44" ht="15" hidden="1" thickBot="1" x14ac:dyDescent="0.4">
      <c r="A662" s="31" t="s">
        <v>666</v>
      </c>
      <c r="B662" s="97" t="s">
        <v>2926</v>
      </c>
      <c r="C662" s="97" t="s">
        <v>2380</v>
      </c>
      <c r="D662" s="98">
        <f t="shared" si="141"/>
        <v>0</v>
      </c>
      <c r="E662" s="98">
        <f t="shared" si="142"/>
        <v>0</v>
      </c>
      <c r="F662" s="98">
        <f t="shared" si="143"/>
        <v>0</v>
      </c>
      <c r="G662" s="99">
        <f t="shared" si="140"/>
        <v>0</v>
      </c>
      <c r="H662" s="100">
        <v>0</v>
      </c>
      <c r="I662" s="101">
        <v>0</v>
      </c>
      <c r="J662" s="102">
        <f t="shared" si="144"/>
        <v>0</v>
      </c>
      <c r="K662" s="100">
        <v>0</v>
      </c>
      <c r="L662" s="111">
        <v>0</v>
      </c>
      <c r="M662" s="101">
        <f t="shared" si="145"/>
        <v>0</v>
      </c>
      <c r="N662" s="100">
        <v>0</v>
      </c>
      <c r="O662" s="100">
        <v>0</v>
      </c>
      <c r="P662" s="103">
        <f t="shared" si="146"/>
        <v>0</v>
      </c>
      <c r="Q662" s="105">
        <v>0</v>
      </c>
      <c r="R662" s="105">
        <v>0</v>
      </c>
      <c r="S662" s="105">
        <v>0</v>
      </c>
      <c r="T662" s="105">
        <v>0</v>
      </c>
      <c r="U662" s="105">
        <v>0</v>
      </c>
      <c r="V662" s="105">
        <v>0</v>
      </c>
      <c r="W662" s="106">
        <f t="shared" si="147"/>
        <v>0</v>
      </c>
      <c r="X662" s="105">
        <v>0</v>
      </c>
      <c r="Y662" s="105">
        <v>0</v>
      </c>
      <c r="Z662" s="105">
        <f t="shared" si="148"/>
        <v>0</v>
      </c>
      <c r="AA662" s="104">
        <v>0</v>
      </c>
      <c r="AB662" s="105">
        <v>0</v>
      </c>
      <c r="AC662" s="105">
        <v>0</v>
      </c>
      <c r="AD662" s="105">
        <v>0</v>
      </c>
      <c r="AE662" s="105">
        <v>0</v>
      </c>
      <c r="AF662" s="105">
        <v>0</v>
      </c>
      <c r="AG662" s="106">
        <f t="shared" si="149"/>
        <v>0</v>
      </c>
      <c r="AH662" s="104"/>
      <c r="AI662" s="105"/>
      <c r="AJ662" s="105"/>
      <c r="AK662" s="105"/>
      <c r="AL662" s="105"/>
      <c r="AM662" s="105"/>
      <c r="AN662" s="106">
        <f t="shared" si="150"/>
        <v>0</v>
      </c>
      <c r="AO662" s="107">
        <f t="shared" si="151"/>
        <v>0</v>
      </c>
      <c r="AP662" s="108">
        <f t="shared" si="152"/>
        <v>0</v>
      </c>
      <c r="AQ662" s="97">
        <v>90</v>
      </c>
      <c r="AR662" s="109">
        <f t="shared" si="153"/>
        <v>0</v>
      </c>
    </row>
    <row r="663" spans="1:44" ht="15" hidden="1" thickBot="1" x14ac:dyDescent="0.4">
      <c r="A663" s="31" t="s">
        <v>667</v>
      </c>
      <c r="B663" s="97" t="s">
        <v>2927</v>
      </c>
      <c r="C663" s="97" t="s">
        <v>2380</v>
      </c>
      <c r="D663" s="98">
        <f t="shared" si="141"/>
        <v>225</v>
      </c>
      <c r="E663" s="98">
        <f t="shared" si="142"/>
        <v>225</v>
      </c>
      <c r="F663" s="98">
        <f t="shared" si="143"/>
        <v>0</v>
      </c>
      <c r="G663" s="99">
        <f t="shared" si="140"/>
        <v>0</v>
      </c>
      <c r="H663" s="100">
        <v>0</v>
      </c>
      <c r="I663" s="101">
        <v>0</v>
      </c>
      <c r="J663" s="102">
        <f t="shared" si="144"/>
        <v>0</v>
      </c>
      <c r="K663" s="100">
        <v>0</v>
      </c>
      <c r="L663" s="111">
        <v>0</v>
      </c>
      <c r="M663" s="101">
        <f t="shared" si="145"/>
        <v>0</v>
      </c>
      <c r="N663" s="104">
        <v>225</v>
      </c>
      <c r="O663" s="112">
        <v>0</v>
      </c>
      <c r="P663" s="103">
        <f t="shared" si="146"/>
        <v>225</v>
      </c>
      <c r="Q663" s="105">
        <v>0</v>
      </c>
      <c r="R663" s="105">
        <v>0</v>
      </c>
      <c r="S663" s="105">
        <v>0</v>
      </c>
      <c r="T663" s="105">
        <v>0</v>
      </c>
      <c r="U663" s="105">
        <v>0</v>
      </c>
      <c r="V663" s="105">
        <v>0</v>
      </c>
      <c r="W663" s="106">
        <f t="shared" si="147"/>
        <v>0</v>
      </c>
      <c r="X663" s="105">
        <v>0</v>
      </c>
      <c r="Y663" s="105">
        <v>0</v>
      </c>
      <c r="Z663" s="105">
        <f t="shared" si="148"/>
        <v>0</v>
      </c>
      <c r="AA663" s="104">
        <v>0</v>
      </c>
      <c r="AB663" s="105">
        <v>0</v>
      </c>
      <c r="AC663" s="105">
        <v>0</v>
      </c>
      <c r="AD663" s="105">
        <v>0</v>
      </c>
      <c r="AE663" s="105">
        <v>0</v>
      </c>
      <c r="AF663" s="105">
        <v>0</v>
      </c>
      <c r="AG663" s="106">
        <f t="shared" si="149"/>
        <v>0</v>
      </c>
      <c r="AH663" s="104"/>
      <c r="AI663" s="105"/>
      <c r="AJ663" s="105"/>
      <c r="AK663" s="105"/>
      <c r="AL663" s="105"/>
      <c r="AM663" s="105"/>
      <c r="AN663" s="106">
        <f t="shared" si="150"/>
        <v>0</v>
      </c>
      <c r="AO663" s="107">
        <f t="shared" si="151"/>
        <v>0</v>
      </c>
      <c r="AP663" s="108">
        <f t="shared" si="152"/>
        <v>225</v>
      </c>
      <c r="AQ663" s="97">
        <v>301</v>
      </c>
      <c r="AR663" s="109">
        <f t="shared" si="153"/>
        <v>0.74750830564784054</v>
      </c>
    </row>
    <row r="664" spans="1:44" ht="15" hidden="1" thickBot="1" x14ac:dyDescent="0.4">
      <c r="A664" s="31" t="s">
        <v>668</v>
      </c>
      <c r="B664" s="97" t="s">
        <v>2928</v>
      </c>
      <c r="C664" s="97" t="s">
        <v>2380</v>
      </c>
      <c r="D664" s="98">
        <f t="shared" si="141"/>
        <v>0</v>
      </c>
      <c r="E664" s="98">
        <f t="shared" si="142"/>
        <v>0</v>
      </c>
      <c r="F664" s="98">
        <f t="shared" si="143"/>
        <v>0</v>
      </c>
      <c r="G664" s="99">
        <f t="shared" si="140"/>
        <v>0</v>
      </c>
      <c r="H664" s="100">
        <v>0</v>
      </c>
      <c r="I664" s="101">
        <v>0</v>
      </c>
      <c r="J664" s="102">
        <f t="shared" si="144"/>
        <v>0</v>
      </c>
      <c r="K664" s="100">
        <v>0</v>
      </c>
      <c r="L664" s="111">
        <v>0</v>
      </c>
      <c r="M664" s="101">
        <f t="shared" si="145"/>
        <v>0</v>
      </c>
      <c r="N664" s="100">
        <v>0</v>
      </c>
      <c r="O664" s="100">
        <v>0</v>
      </c>
      <c r="P664" s="103">
        <f t="shared" si="146"/>
        <v>0</v>
      </c>
      <c r="Q664" s="105">
        <v>0</v>
      </c>
      <c r="R664" s="105">
        <v>0</v>
      </c>
      <c r="S664" s="105">
        <v>0</v>
      </c>
      <c r="T664" s="105">
        <v>0</v>
      </c>
      <c r="U664" s="105">
        <v>0</v>
      </c>
      <c r="V664" s="105">
        <v>0</v>
      </c>
      <c r="W664" s="106">
        <f t="shared" si="147"/>
        <v>0</v>
      </c>
      <c r="X664" s="105">
        <v>0</v>
      </c>
      <c r="Y664" s="105">
        <v>0</v>
      </c>
      <c r="Z664" s="105">
        <f t="shared" si="148"/>
        <v>0</v>
      </c>
      <c r="AA664" s="104">
        <v>0</v>
      </c>
      <c r="AB664" s="105">
        <v>0</v>
      </c>
      <c r="AC664" s="105">
        <v>0</v>
      </c>
      <c r="AD664" s="105">
        <v>0</v>
      </c>
      <c r="AE664" s="105">
        <v>0</v>
      </c>
      <c r="AF664" s="105">
        <v>0</v>
      </c>
      <c r="AG664" s="106">
        <f t="shared" si="149"/>
        <v>0</v>
      </c>
      <c r="AH664" s="104"/>
      <c r="AI664" s="105"/>
      <c r="AJ664" s="105"/>
      <c r="AK664" s="105"/>
      <c r="AL664" s="105"/>
      <c r="AM664" s="105"/>
      <c r="AN664" s="106">
        <f t="shared" si="150"/>
        <v>0</v>
      </c>
      <c r="AO664" s="107">
        <f t="shared" si="151"/>
        <v>0</v>
      </c>
      <c r="AP664" s="108">
        <f t="shared" si="152"/>
        <v>0</v>
      </c>
      <c r="AQ664" s="97">
        <v>85</v>
      </c>
      <c r="AR664" s="109">
        <f t="shared" si="153"/>
        <v>0</v>
      </c>
    </row>
    <row r="665" spans="1:44" ht="15" hidden="1" thickBot="1" x14ac:dyDescent="0.4">
      <c r="A665" s="31" t="s">
        <v>669</v>
      </c>
      <c r="B665" s="97" t="s">
        <v>2929</v>
      </c>
      <c r="C665" s="97" t="s">
        <v>2380</v>
      </c>
      <c r="D665" s="98">
        <f t="shared" si="141"/>
        <v>0</v>
      </c>
      <c r="E665" s="98">
        <f t="shared" si="142"/>
        <v>0</v>
      </c>
      <c r="F665" s="98">
        <f t="shared" si="143"/>
        <v>0</v>
      </c>
      <c r="G665" s="99">
        <f t="shared" si="140"/>
        <v>0</v>
      </c>
      <c r="H665" s="100">
        <v>0</v>
      </c>
      <c r="I665" s="101">
        <v>0</v>
      </c>
      <c r="J665" s="102">
        <f t="shared" si="144"/>
        <v>0</v>
      </c>
      <c r="K665" s="100">
        <v>0</v>
      </c>
      <c r="L665" s="111">
        <v>0</v>
      </c>
      <c r="M665" s="101">
        <f t="shared" si="145"/>
        <v>0</v>
      </c>
      <c r="N665" s="100">
        <v>0</v>
      </c>
      <c r="O665" s="100">
        <v>0</v>
      </c>
      <c r="P665" s="103">
        <f t="shared" si="146"/>
        <v>0</v>
      </c>
      <c r="Q665" s="105">
        <v>0</v>
      </c>
      <c r="R665" s="105">
        <v>0</v>
      </c>
      <c r="S665" s="105">
        <v>0</v>
      </c>
      <c r="T665" s="105">
        <v>0</v>
      </c>
      <c r="U665" s="105">
        <v>0</v>
      </c>
      <c r="V665" s="105">
        <v>0</v>
      </c>
      <c r="W665" s="106">
        <f t="shared" si="147"/>
        <v>0</v>
      </c>
      <c r="X665" s="105">
        <v>0</v>
      </c>
      <c r="Y665" s="105">
        <v>0</v>
      </c>
      <c r="Z665" s="105">
        <f t="shared" si="148"/>
        <v>0</v>
      </c>
      <c r="AA665" s="104">
        <v>0</v>
      </c>
      <c r="AB665" s="105">
        <v>0</v>
      </c>
      <c r="AC665" s="105">
        <v>0</v>
      </c>
      <c r="AD665" s="105">
        <v>0</v>
      </c>
      <c r="AE665" s="105">
        <v>0</v>
      </c>
      <c r="AF665" s="105">
        <v>0</v>
      </c>
      <c r="AG665" s="106">
        <f t="shared" si="149"/>
        <v>0</v>
      </c>
      <c r="AH665" s="104"/>
      <c r="AI665" s="105"/>
      <c r="AJ665" s="105"/>
      <c r="AK665" s="105"/>
      <c r="AL665" s="105"/>
      <c r="AM665" s="105"/>
      <c r="AN665" s="106">
        <f t="shared" si="150"/>
        <v>0</v>
      </c>
      <c r="AO665" s="107">
        <f t="shared" si="151"/>
        <v>0</v>
      </c>
      <c r="AP665" s="108">
        <f t="shared" si="152"/>
        <v>0</v>
      </c>
      <c r="AQ665" s="97">
        <v>241</v>
      </c>
      <c r="AR665" s="109">
        <f t="shared" si="153"/>
        <v>0</v>
      </c>
    </row>
    <row r="666" spans="1:44" ht="15" hidden="1" thickBot="1" x14ac:dyDescent="0.4">
      <c r="A666" s="31" t="s">
        <v>670</v>
      </c>
      <c r="B666" s="97" t="s">
        <v>2930</v>
      </c>
      <c r="C666" s="97" t="s">
        <v>2380</v>
      </c>
      <c r="D666" s="98">
        <f t="shared" si="141"/>
        <v>0</v>
      </c>
      <c r="E666" s="98">
        <f t="shared" si="142"/>
        <v>0</v>
      </c>
      <c r="F666" s="98">
        <f t="shared" si="143"/>
        <v>0</v>
      </c>
      <c r="G666" s="99">
        <f t="shared" si="140"/>
        <v>0</v>
      </c>
      <c r="H666" s="100">
        <v>0</v>
      </c>
      <c r="I666" s="101">
        <v>0</v>
      </c>
      <c r="J666" s="102">
        <f t="shared" si="144"/>
        <v>0</v>
      </c>
      <c r="K666" s="100">
        <v>0</v>
      </c>
      <c r="L666" s="111">
        <v>0</v>
      </c>
      <c r="M666" s="101">
        <f t="shared" si="145"/>
        <v>0</v>
      </c>
      <c r="N666" s="100">
        <v>0</v>
      </c>
      <c r="O666" s="100">
        <v>0</v>
      </c>
      <c r="P666" s="103">
        <f t="shared" si="146"/>
        <v>0</v>
      </c>
      <c r="Q666" s="105">
        <v>0</v>
      </c>
      <c r="R666" s="105">
        <v>0</v>
      </c>
      <c r="S666" s="105">
        <v>0</v>
      </c>
      <c r="T666" s="105">
        <v>0</v>
      </c>
      <c r="U666" s="105">
        <v>0</v>
      </c>
      <c r="V666" s="105">
        <v>0</v>
      </c>
      <c r="W666" s="106">
        <f t="shared" si="147"/>
        <v>0</v>
      </c>
      <c r="X666" s="105">
        <v>0</v>
      </c>
      <c r="Y666" s="105">
        <v>0</v>
      </c>
      <c r="Z666" s="105">
        <f t="shared" si="148"/>
        <v>0</v>
      </c>
      <c r="AA666" s="104">
        <v>0</v>
      </c>
      <c r="AB666" s="105">
        <v>0</v>
      </c>
      <c r="AC666" s="105">
        <v>0</v>
      </c>
      <c r="AD666" s="105">
        <v>0</v>
      </c>
      <c r="AE666" s="105">
        <v>0</v>
      </c>
      <c r="AF666" s="105">
        <v>0</v>
      </c>
      <c r="AG666" s="106">
        <f t="shared" si="149"/>
        <v>0</v>
      </c>
      <c r="AH666" s="104"/>
      <c r="AI666" s="105"/>
      <c r="AJ666" s="105"/>
      <c r="AK666" s="105"/>
      <c r="AL666" s="105"/>
      <c r="AM666" s="105"/>
      <c r="AN666" s="106">
        <f t="shared" si="150"/>
        <v>0</v>
      </c>
      <c r="AO666" s="107">
        <f t="shared" si="151"/>
        <v>0</v>
      </c>
      <c r="AP666" s="108">
        <f t="shared" si="152"/>
        <v>0</v>
      </c>
      <c r="AQ666" s="97">
        <v>139</v>
      </c>
      <c r="AR666" s="109">
        <f t="shared" si="153"/>
        <v>0</v>
      </c>
    </row>
    <row r="667" spans="1:44" ht="15" hidden="1" thickBot="1" x14ac:dyDescent="0.4">
      <c r="A667" s="31" t="s">
        <v>671</v>
      </c>
      <c r="B667" s="97" t="s">
        <v>2931</v>
      </c>
      <c r="C667" s="97" t="s">
        <v>2380</v>
      </c>
      <c r="D667" s="98">
        <f t="shared" si="141"/>
        <v>283</v>
      </c>
      <c r="E667" s="98">
        <f t="shared" si="142"/>
        <v>201</v>
      </c>
      <c r="F667" s="98">
        <f t="shared" si="143"/>
        <v>82</v>
      </c>
      <c r="G667" s="99">
        <f t="shared" si="140"/>
        <v>253</v>
      </c>
      <c r="H667" s="100">
        <v>82</v>
      </c>
      <c r="I667" s="101">
        <v>171</v>
      </c>
      <c r="J667" s="102">
        <f t="shared" si="144"/>
        <v>106</v>
      </c>
      <c r="K667" s="100">
        <v>30</v>
      </c>
      <c r="L667" s="111">
        <v>106</v>
      </c>
      <c r="M667" s="101">
        <f t="shared" si="145"/>
        <v>136</v>
      </c>
      <c r="N667" s="100">
        <v>0</v>
      </c>
      <c r="O667" s="100">
        <v>0</v>
      </c>
      <c r="P667" s="103">
        <f t="shared" si="146"/>
        <v>0</v>
      </c>
      <c r="Q667" s="105">
        <v>0</v>
      </c>
      <c r="R667" s="105">
        <v>0</v>
      </c>
      <c r="S667" s="105">
        <v>0</v>
      </c>
      <c r="T667" s="105">
        <v>0</v>
      </c>
      <c r="U667" s="105">
        <v>0</v>
      </c>
      <c r="V667" s="105">
        <v>0</v>
      </c>
      <c r="W667" s="106">
        <f t="shared" si="147"/>
        <v>0</v>
      </c>
      <c r="X667" s="105">
        <v>0</v>
      </c>
      <c r="Y667" s="105">
        <v>0</v>
      </c>
      <c r="Z667" s="105">
        <f t="shared" si="148"/>
        <v>0</v>
      </c>
      <c r="AA667" s="104">
        <v>0</v>
      </c>
      <c r="AB667" s="105">
        <v>0</v>
      </c>
      <c r="AC667" s="105">
        <v>0</v>
      </c>
      <c r="AD667" s="105">
        <v>0</v>
      </c>
      <c r="AE667" s="105">
        <v>0</v>
      </c>
      <c r="AF667" s="105">
        <v>0</v>
      </c>
      <c r="AG667" s="106">
        <f t="shared" si="149"/>
        <v>0</v>
      </c>
      <c r="AH667" s="104"/>
      <c r="AI667" s="105"/>
      <c r="AJ667" s="105"/>
      <c r="AK667" s="105"/>
      <c r="AL667" s="105"/>
      <c r="AM667" s="105"/>
      <c r="AN667" s="106">
        <f t="shared" si="150"/>
        <v>0</v>
      </c>
      <c r="AO667" s="107">
        <f t="shared" si="151"/>
        <v>82</v>
      </c>
      <c r="AP667" s="108">
        <f t="shared" si="152"/>
        <v>201</v>
      </c>
      <c r="AQ667" s="97">
        <v>538</v>
      </c>
      <c r="AR667" s="109">
        <f t="shared" si="153"/>
        <v>0.52602230483271373</v>
      </c>
    </row>
    <row r="668" spans="1:44" ht="15" hidden="1" thickBot="1" x14ac:dyDescent="0.4">
      <c r="A668" s="31" t="s">
        <v>672</v>
      </c>
      <c r="B668" s="97" t="s">
        <v>2932</v>
      </c>
      <c r="C668" s="97" t="s">
        <v>2380</v>
      </c>
      <c r="D668" s="98">
        <f t="shared" si="141"/>
        <v>1584</v>
      </c>
      <c r="E668" s="98">
        <f t="shared" si="142"/>
        <v>1448</v>
      </c>
      <c r="F668" s="98">
        <f t="shared" si="143"/>
        <v>136</v>
      </c>
      <c r="G668" s="99">
        <f t="shared" si="140"/>
        <v>713</v>
      </c>
      <c r="H668" s="100">
        <v>0</v>
      </c>
      <c r="I668" s="101">
        <v>713</v>
      </c>
      <c r="J668" s="102">
        <f t="shared" si="144"/>
        <v>0</v>
      </c>
      <c r="K668" s="100">
        <v>0</v>
      </c>
      <c r="L668" s="111">
        <v>0</v>
      </c>
      <c r="M668" s="101">
        <f t="shared" si="145"/>
        <v>0</v>
      </c>
      <c r="N668" s="104">
        <v>735</v>
      </c>
      <c r="O668" s="112">
        <v>0</v>
      </c>
      <c r="P668" s="103">
        <f t="shared" si="146"/>
        <v>735</v>
      </c>
      <c r="Q668" s="105">
        <v>0</v>
      </c>
      <c r="R668" s="105">
        <v>0</v>
      </c>
      <c r="S668" s="105">
        <v>0</v>
      </c>
      <c r="T668" s="105">
        <v>0</v>
      </c>
      <c r="U668" s="105">
        <v>0</v>
      </c>
      <c r="V668" s="105">
        <v>0</v>
      </c>
      <c r="W668" s="106">
        <f t="shared" si="147"/>
        <v>0</v>
      </c>
      <c r="X668" s="110">
        <v>0</v>
      </c>
      <c r="Y668" s="105">
        <v>136</v>
      </c>
      <c r="Z668" s="105">
        <f t="shared" si="148"/>
        <v>136</v>
      </c>
      <c r="AA668" s="104">
        <v>0</v>
      </c>
      <c r="AB668" s="105">
        <v>0</v>
      </c>
      <c r="AC668" s="105">
        <v>0</v>
      </c>
      <c r="AD668" s="105">
        <v>0</v>
      </c>
      <c r="AE668" s="105">
        <v>0</v>
      </c>
      <c r="AF668" s="105">
        <v>0</v>
      </c>
      <c r="AG668" s="106">
        <f t="shared" si="149"/>
        <v>0</v>
      </c>
      <c r="AH668" s="104"/>
      <c r="AI668" s="105"/>
      <c r="AJ668" s="105"/>
      <c r="AK668" s="105"/>
      <c r="AL668" s="105"/>
      <c r="AM668" s="105"/>
      <c r="AN668" s="106">
        <f t="shared" si="150"/>
        <v>0</v>
      </c>
      <c r="AO668" s="107">
        <f t="shared" si="151"/>
        <v>0</v>
      </c>
      <c r="AP668" s="108">
        <f t="shared" si="152"/>
        <v>1448</v>
      </c>
      <c r="AQ668" s="97">
        <v>1631</v>
      </c>
      <c r="AR668" s="109">
        <f t="shared" si="153"/>
        <v>0.88779889638258735</v>
      </c>
    </row>
    <row r="669" spans="1:44" ht="15" hidden="1" thickBot="1" x14ac:dyDescent="0.4">
      <c r="A669" s="31" t="s">
        <v>673</v>
      </c>
      <c r="B669" s="97" t="s">
        <v>2933</v>
      </c>
      <c r="C669" s="97" t="s">
        <v>2380</v>
      </c>
      <c r="D669" s="98">
        <f t="shared" si="141"/>
        <v>63</v>
      </c>
      <c r="E669" s="98">
        <f t="shared" si="142"/>
        <v>0</v>
      </c>
      <c r="F669" s="98">
        <f t="shared" si="143"/>
        <v>63</v>
      </c>
      <c r="G669" s="99">
        <f t="shared" si="140"/>
        <v>63</v>
      </c>
      <c r="H669" s="100">
        <v>63</v>
      </c>
      <c r="I669" s="101">
        <v>0</v>
      </c>
      <c r="J669" s="102">
        <f t="shared" si="144"/>
        <v>0</v>
      </c>
      <c r="K669" s="100">
        <v>0</v>
      </c>
      <c r="L669" s="111">
        <v>0</v>
      </c>
      <c r="M669" s="101">
        <f t="shared" si="145"/>
        <v>0</v>
      </c>
      <c r="N669" s="100"/>
      <c r="O669" s="112"/>
      <c r="P669" s="103">
        <f t="shared" si="146"/>
        <v>0</v>
      </c>
      <c r="Q669" s="105">
        <v>0</v>
      </c>
      <c r="R669" s="105">
        <v>0</v>
      </c>
      <c r="S669" s="105">
        <v>0</v>
      </c>
      <c r="T669" s="105">
        <v>0</v>
      </c>
      <c r="U669" s="105">
        <v>0</v>
      </c>
      <c r="V669" s="105">
        <v>0</v>
      </c>
      <c r="W669" s="106">
        <f t="shared" si="147"/>
        <v>0</v>
      </c>
      <c r="X669" s="105">
        <v>0</v>
      </c>
      <c r="Y669" s="105">
        <v>0</v>
      </c>
      <c r="Z669" s="105">
        <f t="shared" si="148"/>
        <v>0</v>
      </c>
      <c r="AA669" s="104">
        <v>0</v>
      </c>
      <c r="AB669" s="105">
        <v>0</v>
      </c>
      <c r="AC669" s="105">
        <v>0</v>
      </c>
      <c r="AD669" s="105">
        <v>0</v>
      </c>
      <c r="AE669" s="105">
        <v>0</v>
      </c>
      <c r="AF669" s="105">
        <v>0</v>
      </c>
      <c r="AG669" s="106">
        <f t="shared" si="149"/>
        <v>0</v>
      </c>
      <c r="AH669" s="104"/>
      <c r="AI669" s="105"/>
      <c r="AJ669" s="105"/>
      <c r="AK669" s="105"/>
      <c r="AL669" s="105"/>
      <c r="AM669" s="105"/>
      <c r="AN669" s="106">
        <f t="shared" si="150"/>
        <v>0</v>
      </c>
      <c r="AO669" s="107">
        <f t="shared" si="151"/>
        <v>63</v>
      </c>
      <c r="AP669" s="108">
        <f t="shared" si="152"/>
        <v>0</v>
      </c>
      <c r="AQ669" s="97">
        <v>312</v>
      </c>
      <c r="AR669" s="109">
        <f t="shared" si="153"/>
        <v>0.20192307692307693</v>
      </c>
    </row>
    <row r="670" spans="1:44" ht="15" hidden="1" thickBot="1" x14ac:dyDescent="0.4">
      <c r="A670" s="31" t="s">
        <v>674</v>
      </c>
      <c r="B670" s="97" t="s">
        <v>2934</v>
      </c>
      <c r="C670" s="97" t="s">
        <v>2380</v>
      </c>
      <c r="D670" s="98">
        <f t="shared" si="141"/>
        <v>0</v>
      </c>
      <c r="E670" s="98">
        <f t="shared" si="142"/>
        <v>0</v>
      </c>
      <c r="F670" s="98">
        <f t="shared" si="143"/>
        <v>0</v>
      </c>
      <c r="G670" s="99">
        <f t="shared" si="140"/>
        <v>0</v>
      </c>
      <c r="H670" s="100">
        <v>0</v>
      </c>
      <c r="I670" s="101">
        <v>0</v>
      </c>
      <c r="J670" s="102">
        <f t="shared" si="144"/>
        <v>0</v>
      </c>
      <c r="K670" s="100">
        <v>0</v>
      </c>
      <c r="L670" s="111">
        <v>0</v>
      </c>
      <c r="M670" s="101">
        <f t="shared" si="145"/>
        <v>0</v>
      </c>
      <c r="N670" s="100"/>
      <c r="O670" s="112"/>
      <c r="P670" s="103">
        <f t="shared" si="146"/>
        <v>0</v>
      </c>
      <c r="Q670" s="105">
        <v>0</v>
      </c>
      <c r="R670" s="105">
        <v>0</v>
      </c>
      <c r="S670" s="105">
        <v>0</v>
      </c>
      <c r="T670" s="105">
        <v>0</v>
      </c>
      <c r="U670" s="105">
        <v>0</v>
      </c>
      <c r="V670" s="105">
        <v>0</v>
      </c>
      <c r="W670" s="106">
        <f t="shared" si="147"/>
        <v>0</v>
      </c>
      <c r="X670" s="105">
        <v>0</v>
      </c>
      <c r="Y670" s="105">
        <v>0</v>
      </c>
      <c r="Z670" s="105">
        <f t="shared" si="148"/>
        <v>0</v>
      </c>
      <c r="AA670" s="104">
        <v>0</v>
      </c>
      <c r="AB670" s="105">
        <v>0</v>
      </c>
      <c r="AC670" s="105">
        <v>0</v>
      </c>
      <c r="AD670" s="105">
        <v>0</v>
      </c>
      <c r="AE670" s="105">
        <v>0</v>
      </c>
      <c r="AF670" s="105">
        <v>0</v>
      </c>
      <c r="AG670" s="106">
        <f t="shared" si="149"/>
        <v>0</v>
      </c>
      <c r="AH670" s="104"/>
      <c r="AI670" s="105"/>
      <c r="AJ670" s="105"/>
      <c r="AK670" s="105"/>
      <c r="AL670" s="105"/>
      <c r="AM670" s="105"/>
      <c r="AN670" s="106">
        <f t="shared" si="150"/>
        <v>0</v>
      </c>
      <c r="AO670" s="107">
        <f t="shared" si="151"/>
        <v>0</v>
      </c>
      <c r="AP670" s="108">
        <f t="shared" si="152"/>
        <v>0</v>
      </c>
      <c r="AQ670" s="97">
        <v>226</v>
      </c>
      <c r="AR670" s="109">
        <f t="shared" si="153"/>
        <v>0</v>
      </c>
    </row>
    <row r="671" spans="1:44" ht="15" hidden="1" thickBot="1" x14ac:dyDescent="0.4">
      <c r="A671" s="31" t="s">
        <v>675</v>
      </c>
      <c r="B671" s="97" t="s">
        <v>2935</v>
      </c>
      <c r="C671" s="97" t="s">
        <v>2447</v>
      </c>
      <c r="D671" s="98">
        <f t="shared" si="141"/>
        <v>33</v>
      </c>
      <c r="E671" s="98">
        <f t="shared" si="142"/>
        <v>0</v>
      </c>
      <c r="F671" s="98">
        <f t="shared" si="143"/>
        <v>33</v>
      </c>
      <c r="G671" s="99">
        <f t="shared" si="140"/>
        <v>0</v>
      </c>
      <c r="H671" s="100">
        <v>0</v>
      </c>
      <c r="I671" s="101">
        <v>0</v>
      </c>
      <c r="J671" s="102">
        <f t="shared" si="144"/>
        <v>0</v>
      </c>
      <c r="K671" s="100">
        <v>0</v>
      </c>
      <c r="L671" s="111">
        <v>0</v>
      </c>
      <c r="M671" s="101">
        <f t="shared" si="145"/>
        <v>0</v>
      </c>
      <c r="N671" s="100"/>
      <c r="O671" s="112"/>
      <c r="P671" s="103">
        <f t="shared" si="146"/>
        <v>0</v>
      </c>
      <c r="Q671" s="105">
        <v>0</v>
      </c>
      <c r="R671" s="105">
        <v>0</v>
      </c>
      <c r="S671" s="105">
        <v>0</v>
      </c>
      <c r="T671" s="105">
        <v>0</v>
      </c>
      <c r="U671" s="105">
        <v>0</v>
      </c>
      <c r="V671" s="105">
        <v>0</v>
      </c>
      <c r="W671" s="106">
        <f t="shared" si="147"/>
        <v>0</v>
      </c>
      <c r="X671" s="105">
        <v>0</v>
      </c>
      <c r="Y671" s="105">
        <v>0</v>
      </c>
      <c r="Z671" s="105">
        <f t="shared" si="148"/>
        <v>0</v>
      </c>
      <c r="AA671" s="104">
        <v>0</v>
      </c>
      <c r="AB671" s="105">
        <v>0</v>
      </c>
      <c r="AC671" s="105">
        <v>0</v>
      </c>
      <c r="AD671" s="105">
        <v>0</v>
      </c>
      <c r="AE671" s="105">
        <v>0</v>
      </c>
      <c r="AF671" s="105">
        <v>33</v>
      </c>
      <c r="AG671" s="106">
        <f t="shared" si="149"/>
        <v>33</v>
      </c>
      <c r="AH671" s="104"/>
      <c r="AI671" s="105"/>
      <c r="AJ671" s="105"/>
      <c r="AK671" s="105"/>
      <c r="AL671" s="105"/>
      <c r="AM671" s="105"/>
      <c r="AN671" s="106">
        <f t="shared" si="150"/>
        <v>0</v>
      </c>
      <c r="AO671" s="107">
        <f t="shared" si="151"/>
        <v>33</v>
      </c>
      <c r="AP671" s="108">
        <f t="shared" si="152"/>
        <v>0</v>
      </c>
      <c r="AQ671" s="97">
        <v>67</v>
      </c>
      <c r="AR671" s="109">
        <f t="shared" si="153"/>
        <v>0.4925373134328358</v>
      </c>
    </row>
    <row r="672" spans="1:44" ht="15" hidden="1" thickBot="1" x14ac:dyDescent="0.4">
      <c r="A672" s="31" t="s">
        <v>676</v>
      </c>
      <c r="B672" s="97" t="s">
        <v>2936</v>
      </c>
      <c r="C672" s="97" t="s">
        <v>2447</v>
      </c>
      <c r="D672" s="98">
        <f t="shared" si="141"/>
        <v>0</v>
      </c>
      <c r="E672" s="98">
        <f t="shared" si="142"/>
        <v>0</v>
      </c>
      <c r="F672" s="98">
        <f t="shared" si="143"/>
        <v>0</v>
      </c>
      <c r="G672" s="99">
        <f t="shared" si="140"/>
        <v>0</v>
      </c>
      <c r="H672" s="100">
        <v>0</v>
      </c>
      <c r="I672" s="101">
        <v>0</v>
      </c>
      <c r="J672" s="102">
        <f t="shared" si="144"/>
        <v>33</v>
      </c>
      <c r="K672" s="100">
        <v>0</v>
      </c>
      <c r="L672" s="111">
        <v>0</v>
      </c>
      <c r="M672" s="101">
        <f t="shared" si="145"/>
        <v>0</v>
      </c>
      <c r="N672" s="100"/>
      <c r="O672" s="112"/>
      <c r="P672" s="103">
        <f t="shared" si="146"/>
        <v>0</v>
      </c>
      <c r="Q672" s="105">
        <v>0</v>
      </c>
      <c r="R672" s="105">
        <v>0</v>
      </c>
      <c r="S672" s="105">
        <v>0</v>
      </c>
      <c r="T672" s="105">
        <v>0</v>
      </c>
      <c r="U672" s="105">
        <v>33</v>
      </c>
      <c r="V672" s="105">
        <v>0</v>
      </c>
      <c r="W672" s="106">
        <f t="shared" si="147"/>
        <v>33</v>
      </c>
      <c r="X672" s="105">
        <v>0</v>
      </c>
      <c r="Y672" s="105">
        <v>0</v>
      </c>
      <c r="Z672" s="105">
        <f t="shared" si="148"/>
        <v>0</v>
      </c>
      <c r="AA672" s="104">
        <v>0</v>
      </c>
      <c r="AB672" s="105">
        <v>0</v>
      </c>
      <c r="AC672" s="105">
        <v>0</v>
      </c>
      <c r="AD672" s="105">
        <v>0</v>
      </c>
      <c r="AE672" s="105">
        <v>0</v>
      </c>
      <c r="AF672" s="105">
        <v>0</v>
      </c>
      <c r="AG672" s="106">
        <f t="shared" si="149"/>
        <v>0</v>
      </c>
      <c r="AH672" s="104"/>
      <c r="AI672" s="105"/>
      <c r="AJ672" s="105"/>
      <c r="AK672" s="105"/>
      <c r="AL672" s="105"/>
      <c r="AM672" s="105"/>
      <c r="AN672" s="106">
        <f t="shared" si="150"/>
        <v>0</v>
      </c>
      <c r="AO672" s="107">
        <f t="shared" si="151"/>
        <v>0</v>
      </c>
      <c r="AP672" s="108">
        <f t="shared" si="152"/>
        <v>0</v>
      </c>
      <c r="AQ672" s="97">
        <v>56</v>
      </c>
      <c r="AR672" s="109">
        <f t="shared" si="153"/>
        <v>0</v>
      </c>
    </row>
    <row r="673" spans="1:44" ht="15" hidden="1" thickBot="1" x14ac:dyDescent="0.4">
      <c r="A673" s="31" t="s">
        <v>677</v>
      </c>
      <c r="B673" s="97" t="s">
        <v>2937</v>
      </c>
      <c r="C673" s="97" t="s">
        <v>2447</v>
      </c>
      <c r="D673" s="98">
        <f t="shared" si="141"/>
        <v>0</v>
      </c>
      <c r="E673" s="98">
        <f t="shared" si="142"/>
        <v>0</v>
      </c>
      <c r="F673" s="98">
        <f t="shared" si="143"/>
        <v>0</v>
      </c>
      <c r="G673" s="99">
        <f t="shared" si="140"/>
        <v>0</v>
      </c>
      <c r="H673" s="100">
        <v>0</v>
      </c>
      <c r="I673" s="101">
        <v>0</v>
      </c>
      <c r="J673" s="102">
        <f t="shared" si="144"/>
        <v>0</v>
      </c>
      <c r="K673" s="100">
        <v>0</v>
      </c>
      <c r="L673" s="111">
        <v>0</v>
      </c>
      <c r="M673" s="101">
        <f t="shared" si="145"/>
        <v>0</v>
      </c>
      <c r="N673" s="100"/>
      <c r="O673" s="112"/>
      <c r="P673" s="103">
        <f t="shared" si="146"/>
        <v>0</v>
      </c>
      <c r="Q673" s="105">
        <v>0</v>
      </c>
      <c r="R673" s="105">
        <v>0</v>
      </c>
      <c r="S673" s="105">
        <v>0</v>
      </c>
      <c r="T673" s="105">
        <v>0</v>
      </c>
      <c r="U673" s="105">
        <v>0</v>
      </c>
      <c r="V673" s="105">
        <v>0</v>
      </c>
      <c r="W673" s="106">
        <f t="shared" si="147"/>
        <v>0</v>
      </c>
      <c r="X673" s="110">
        <v>0</v>
      </c>
      <c r="Y673" s="105">
        <v>0</v>
      </c>
      <c r="Z673" s="105">
        <f t="shared" si="148"/>
        <v>0</v>
      </c>
      <c r="AA673" s="104">
        <v>0</v>
      </c>
      <c r="AB673" s="105">
        <v>0</v>
      </c>
      <c r="AC673" s="105">
        <v>0</v>
      </c>
      <c r="AD673" s="105">
        <v>0</v>
      </c>
      <c r="AE673" s="105">
        <v>0</v>
      </c>
      <c r="AF673" s="105">
        <v>0</v>
      </c>
      <c r="AG673" s="106">
        <f t="shared" si="149"/>
        <v>0</v>
      </c>
      <c r="AH673" s="104"/>
      <c r="AI673" s="105"/>
      <c r="AJ673" s="105"/>
      <c r="AK673" s="105"/>
      <c r="AL673" s="105"/>
      <c r="AM673" s="105"/>
      <c r="AN673" s="106">
        <f t="shared" si="150"/>
        <v>0</v>
      </c>
      <c r="AO673" s="107">
        <f t="shared" si="151"/>
        <v>0</v>
      </c>
      <c r="AP673" s="108">
        <f t="shared" si="152"/>
        <v>0</v>
      </c>
      <c r="AQ673" s="97">
        <v>12</v>
      </c>
      <c r="AR673" s="109">
        <f t="shared" si="153"/>
        <v>0</v>
      </c>
    </row>
    <row r="674" spans="1:44" ht="15" hidden="1" thickBot="1" x14ac:dyDescent="0.4">
      <c r="A674" s="31" t="s">
        <v>678</v>
      </c>
      <c r="B674" s="97" t="s">
        <v>2938</v>
      </c>
      <c r="C674" s="97" t="s">
        <v>2447</v>
      </c>
      <c r="D674" s="98">
        <f t="shared" si="141"/>
        <v>44</v>
      </c>
      <c r="E674" s="98">
        <f t="shared" si="142"/>
        <v>0</v>
      </c>
      <c r="F674" s="98">
        <f t="shared" si="143"/>
        <v>44</v>
      </c>
      <c r="G674" s="99">
        <f t="shared" si="140"/>
        <v>44</v>
      </c>
      <c r="H674" s="100">
        <v>44</v>
      </c>
      <c r="I674" s="101">
        <v>0</v>
      </c>
      <c r="J674" s="102">
        <f t="shared" si="144"/>
        <v>0</v>
      </c>
      <c r="K674" s="100">
        <v>0</v>
      </c>
      <c r="L674" s="111">
        <v>0</v>
      </c>
      <c r="M674" s="101">
        <f t="shared" si="145"/>
        <v>0</v>
      </c>
      <c r="N674" s="100"/>
      <c r="O674" s="112"/>
      <c r="P674" s="103">
        <f t="shared" si="146"/>
        <v>0</v>
      </c>
      <c r="Q674" s="105">
        <v>0</v>
      </c>
      <c r="R674" s="105">
        <v>0</v>
      </c>
      <c r="S674" s="105">
        <v>0</v>
      </c>
      <c r="T674" s="105">
        <v>0</v>
      </c>
      <c r="U674" s="105">
        <v>0</v>
      </c>
      <c r="V674" s="105">
        <v>0</v>
      </c>
      <c r="W674" s="106">
        <f t="shared" si="147"/>
        <v>0</v>
      </c>
      <c r="X674" s="110">
        <v>0</v>
      </c>
      <c r="Y674" s="105">
        <v>0</v>
      </c>
      <c r="Z674" s="105">
        <f t="shared" si="148"/>
        <v>0</v>
      </c>
      <c r="AA674" s="104">
        <v>0</v>
      </c>
      <c r="AB674" s="105">
        <v>0</v>
      </c>
      <c r="AC674" s="105">
        <v>0</v>
      </c>
      <c r="AD674" s="105">
        <v>0</v>
      </c>
      <c r="AE674" s="105">
        <v>0</v>
      </c>
      <c r="AF674" s="105">
        <v>0</v>
      </c>
      <c r="AG674" s="106">
        <f t="shared" si="149"/>
        <v>0</v>
      </c>
      <c r="AH674" s="104"/>
      <c r="AI674" s="105"/>
      <c r="AJ674" s="105"/>
      <c r="AK674" s="105"/>
      <c r="AL674" s="105"/>
      <c r="AM674" s="105"/>
      <c r="AN674" s="106">
        <f t="shared" si="150"/>
        <v>0</v>
      </c>
      <c r="AO674" s="107">
        <f t="shared" si="151"/>
        <v>44</v>
      </c>
      <c r="AP674" s="108">
        <f t="shared" si="152"/>
        <v>0</v>
      </c>
      <c r="AQ674" s="97">
        <v>51</v>
      </c>
      <c r="AR674" s="109">
        <f t="shared" si="153"/>
        <v>0.86274509803921573</v>
      </c>
    </row>
    <row r="675" spans="1:44" ht="15" hidden="1" thickBot="1" x14ac:dyDescent="0.4">
      <c r="A675" s="31" t="s">
        <v>679</v>
      </c>
      <c r="B675" s="97" t="s">
        <v>2939</v>
      </c>
      <c r="C675" s="97" t="s">
        <v>2447</v>
      </c>
      <c r="D675" s="98">
        <f t="shared" si="141"/>
        <v>31</v>
      </c>
      <c r="E675" s="98">
        <f t="shared" si="142"/>
        <v>2</v>
      </c>
      <c r="F675" s="98">
        <f t="shared" si="143"/>
        <v>29</v>
      </c>
      <c r="G675" s="99">
        <f t="shared" si="140"/>
        <v>31</v>
      </c>
      <c r="H675" s="100">
        <v>29</v>
      </c>
      <c r="I675" s="101">
        <v>2</v>
      </c>
      <c r="J675" s="102">
        <f t="shared" si="144"/>
        <v>0</v>
      </c>
      <c r="K675" s="100">
        <v>0</v>
      </c>
      <c r="L675" s="111">
        <v>0</v>
      </c>
      <c r="M675" s="101">
        <f t="shared" si="145"/>
        <v>0</v>
      </c>
      <c r="N675" s="100"/>
      <c r="O675" s="112"/>
      <c r="P675" s="103">
        <f t="shared" si="146"/>
        <v>0</v>
      </c>
      <c r="Q675" s="105">
        <v>0</v>
      </c>
      <c r="R675" s="105">
        <v>0</v>
      </c>
      <c r="S675" s="105">
        <v>0</v>
      </c>
      <c r="T675" s="105">
        <v>0</v>
      </c>
      <c r="U675" s="105">
        <v>0</v>
      </c>
      <c r="V675" s="105">
        <v>0</v>
      </c>
      <c r="W675" s="106">
        <f t="shared" si="147"/>
        <v>0</v>
      </c>
      <c r="X675" s="110">
        <v>0</v>
      </c>
      <c r="Y675" s="105">
        <v>0</v>
      </c>
      <c r="Z675" s="105">
        <f t="shared" si="148"/>
        <v>0</v>
      </c>
      <c r="AA675" s="104">
        <v>0</v>
      </c>
      <c r="AB675" s="105">
        <v>0</v>
      </c>
      <c r="AC675" s="105">
        <v>0</v>
      </c>
      <c r="AD675" s="105">
        <v>0</v>
      </c>
      <c r="AE675" s="105">
        <v>0</v>
      </c>
      <c r="AF675" s="105">
        <v>0</v>
      </c>
      <c r="AG675" s="106">
        <f t="shared" si="149"/>
        <v>0</v>
      </c>
      <c r="AH675" s="104"/>
      <c r="AI675" s="105"/>
      <c r="AJ675" s="105"/>
      <c r="AK675" s="105"/>
      <c r="AL675" s="105"/>
      <c r="AM675" s="105"/>
      <c r="AN675" s="106">
        <f t="shared" si="150"/>
        <v>0</v>
      </c>
      <c r="AO675" s="107">
        <f t="shared" si="151"/>
        <v>29</v>
      </c>
      <c r="AP675" s="108">
        <f t="shared" si="152"/>
        <v>2</v>
      </c>
      <c r="AQ675" s="97">
        <v>31</v>
      </c>
      <c r="AR675" s="109">
        <f t="shared" si="153"/>
        <v>1</v>
      </c>
    </row>
    <row r="676" spans="1:44" ht="15" hidden="1" thickBot="1" x14ac:dyDescent="0.4">
      <c r="A676" s="31" t="s">
        <v>680</v>
      </c>
      <c r="B676" s="97" t="s">
        <v>2940</v>
      </c>
      <c r="C676" s="97" t="s">
        <v>2447</v>
      </c>
      <c r="D676" s="98">
        <f t="shared" si="141"/>
        <v>119</v>
      </c>
      <c r="E676" s="98">
        <f t="shared" si="142"/>
        <v>119</v>
      </c>
      <c r="F676" s="98">
        <f t="shared" si="143"/>
        <v>0</v>
      </c>
      <c r="G676" s="99">
        <f t="shared" si="140"/>
        <v>75</v>
      </c>
      <c r="H676" s="100">
        <v>0</v>
      </c>
      <c r="I676" s="101">
        <v>75</v>
      </c>
      <c r="J676" s="102">
        <f t="shared" si="144"/>
        <v>0</v>
      </c>
      <c r="K676" s="100">
        <v>0</v>
      </c>
      <c r="L676" s="111">
        <v>0</v>
      </c>
      <c r="M676" s="101">
        <f t="shared" si="145"/>
        <v>0</v>
      </c>
      <c r="N676" s="100"/>
      <c r="O676" s="112"/>
      <c r="P676" s="103">
        <f t="shared" si="146"/>
        <v>0</v>
      </c>
      <c r="Q676" s="105">
        <v>0</v>
      </c>
      <c r="R676" s="105">
        <v>0</v>
      </c>
      <c r="S676" s="105">
        <v>0</v>
      </c>
      <c r="T676" s="105">
        <v>0</v>
      </c>
      <c r="U676" s="105">
        <v>0</v>
      </c>
      <c r="V676" s="105">
        <v>0</v>
      </c>
      <c r="W676" s="106">
        <f t="shared" si="147"/>
        <v>0</v>
      </c>
      <c r="X676" s="110">
        <v>44</v>
      </c>
      <c r="Y676" s="105">
        <v>0</v>
      </c>
      <c r="Z676" s="105">
        <f t="shared" si="148"/>
        <v>44</v>
      </c>
      <c r="AA676" s="104">
        <v>0</v>
      </c>
      <c r="AB676" s="105">
        <v>0</v>
      </c>
      <c r="AC676" s="105">
        <v>0</v>
      </c>
      <c r="AD676" s="105">
        <v>0</v>
      </c>
      <c r="AE676" s="105">
        <v>0</v>
      </c>
      <c r="AF676" s="105">
        <v>0</v>
      </c>
      <c r="AG676" s="106">
        <f t="shared" si="149"/>
        <v>0</v>
      </c>
      <c r="AH676" s="104"/>
      <c r="AI676" s="105"/>
      <c r="AJ676" s="105"/>
      <c r="AK676" s="105"/>
      <c r="AL676" s="105"/>
      <c r="AM676" s="105"/>
      <c r="AN676" s="106">
        <f t="shared" si="150"/>
        <v>0</v>
      </c>
      <c r="AO676" s="107">
        <f t="shared" si="151"/>
        <v>0</v>
      </c>
      <c r="AP676" s="108">
        <f t="shared" si="152"/>
        <v>75</v>
      </c>
      <c r="AQ676" s="97">
        <v>85</v>
      </c>
      <c r="AR676" s="109">
        <f t="shared" si="153"/>
        <v>0.88235294117647056</v>
      </c>
    </row>
    <row r="677" spans="1:44" ht="15" hidden="1" thickBot="1" x14ac:dyDescent="0.4">
      <c r="A677" s="114" t="s">
        <v>681</v>
      </c>
      <c r="B677" s="115" t="s">
        <v>2941</v>
      </c>
      <c r="C677" s="97" t="s">
        <v>2447</v>
      </c>
      <c r="D677" s="98">
        <f t="shared" si="141"/>
        <v>61</v>
      </c>
      <c r="E677" s="98">
        <f t="shared" si="142"/>
        <v>61</v>
      </c>
      <c r="F677" s="98">
        <f t="shared" si="143"/>
        <v>0</v>
      </c>
      <c r="G677" s="116">
        <f t="shared" si="140"/>
        <v>22</v>
      </c>
      <c r="H677" s="117">
        <v>0</v>
      </c>
      <c r="I677" s="118">
        <v>22</v>
      </c>
      <c r="J677" s="102">
        <f t="shared" si="144"/>
        <v>21</v>
      </c>
      <c r="K677" s="100">
        <v>21</v>
      </c>
      <c r="L677" s="111">
        <v>21</v>
      </c>
      <c r="M677" s="101">
        <f t="shared" si="145"/>
        <v>42</v>
      </c>
      <c r="N677" s="100"/>
      <c r="O677" s="112"/>
      <c r="P677" s="119">
        <f t="shared" si="146"/>
        <v>0</v>
      </c>
      <c r="Q677" s="120">
        <v>18</v>
      </c>
      <c r="R677" s="105">
        <v>0</v>
      </c>
      <c r="S677" s="105">
        <v>0</v>
      </c>
      <c r="T677" s="105">
        <v>0</v>
      </c>
      <c r="U677" s="105">
        <v>0</v>
      </c>
      <c r="V677" s="105">
        <v>0</v>
      </c>
      <c r="W677" s="121">
        <f t="shared" si="147"/>
        <v>18</v>
      </c>
      <c r="X677" s="110">
        <v>0</v>
      </c>
      <c r="Y677" s="122">
        <v>0</v>
      </c>
      <c r="Z677" s="121">
        <f t="shared" si="148"/>
        <v>0</v>
      </c>
      <c r="AA677" s="104">
        <v>0</v>
      </c>
      <c r="AB677" s="105">
        <v>0</v>
      </c>
      <c r="AC677" s="105">
        <v>0</v>
      </c>
      <c r="AD677" s="105">
        <v>0</v>
      </c>
      <c r="AE677" s="105">
        <v>0</v>
      </c>
      <c r="AF677" s="105">
        <v>0</v>
      </c>
      <c r="AG677" s="121">
        <f t="shared" si="149"/>
        <v>0</v>
      </c>
      <c r="AH677" s="120"/>
      <c r="AI677" s="122"/>
      <c r="AJ677" s="122"/>
      <c r="AK677" s="122"/>
      <c r="AL677" s="122"/>
      <c r="AM677" s="122"/>
      <c r="AN677" s="121">
        <f t="shared" si="150"/>
        <v>0</v>
      </c>
      <c r="AO677" s="107">
        <f t="shared" si="151"/>
        <v>0</v>
      </c>
      <c r="AP677" s="108">
        <f t="shared" si="152"/>
        <v>43</v>
      </c>
      <c r="AQ677" s="97">
        <v>42</v>
      </c>
      <c r="AR677" s="109">
        <f t="shared" si="153"/>
        <v>1</v>
      </c>
    </row>
    <row r="678" spans="1:44" ht="17" x14ac:dyDescent="0.4">
      <c r="A678" s="31" t="s">
        <v>2942</v>
      </c>
      <c r="B678" s="123" t="s">
        <v>2942</v>
      </c>
      <c r="C678" s="124"/>
      <c r="D678" s="125">
        <f>SUM(D4:D677)</f>
        <v>126302</v>
      </c>
      <c r="E678" s="125">
        <f>SUM(E4:E677)</f>
        <v>98096</v>
      </c>
      <c r="F678" s="125">
        <f>SUM(F4:F677)</f>
        <v>28206</v>
      </c>
      <c r="G678" s="126">
        <f t="shared" si="140"/>
        <v>105658</v>
      </c>
      <c r="H678" s="127">
        <f t="shared" ref="H678:AN678" si="154">SUM(H4:H677)</f>
        <v>26611</v>
      </c>
      <c r="I678" s="127">
        <f t="shared" si="154"/>
        <v>79047</v>
      </c>
      <c r="J678" s="128">
        <f t="shared" si="154"/>
        <v>38555</v>
      </c>
      <c r="K678" s="127">
        <f t="shared" si="154"/>
        <v>11765</v>
      </c>
      <c r="L678" s="127">
        <f t="shared" si="154"/>
        <v>37556</v>
      </c>
      <c r="M678" s="127">
        <f t="shared" si="154"/>
        <v>49321</v>
      </c>
      <c r="N678" s="127">
        <f t="shared" si="154"/>
        <v>2465</v>
      </c>
      <c r="O678" s="127">
        <f t="shared" si="154"/>
        <v>0</v>
      </c>
      <c r="P678" s="127">
        <f t="shared" si="154"/>
        <v>2465</v>
      </c>
      <c r="Q678" s="129">
        <f t="shared" si="154"/>
        <v>1658</v>
      </c>
      <c r="R678" s="129">
        <f t="shared" si="154"/>
        <v>0</v>
      </c>
      <c r="S678" s="129">
        <f t="shared" si="154"/>
        <v>603</v>
      </c>
      <c r="T678" s="129">
        <f t="shared" si="154"/>
        <v>665</v>
      </c>
      <c r="U678" s="129">
        <f t="shared" si="154"/>
        <v>509</v>
      </c>
      <c r="V678" s="129">
        <f t="shared" si="154"/>
        <v>0</v>
      </c>
      <c r="W678" s="130">
        <f t="shared" si="154"/>
        <v>3435</v>
      </c>
      <c r="X678" s="129">
        <f t="shared" si="154"/>
        <v>864</v>
      </c>
      <c r="Y678" s="129">
        <f t="shared" si="154"/>
        <v>592</v>
      </c>
      <c r="Z678" s="129">
        <f t="shared" si="154"/>
        <v>1456</v>
      </c>
      <c r="AA678" s="129">
        <f t="shared" si="154"/>
        <v>19</v>
      </c>
      <c r="AB678" s="129">
        <f t="shared" si="154"/>
        <v>0</v>
      </c>
      <c r="AC678" s="129">
        <f t="shared" si="154"/>
        <v>1</v>
      </c>
      <c r="AD678" s="129">
        <f t="shared" si="154"/>
        <v>345</v>
      </c>
      <c r="AE678" s="129">
        <f t="shared" si="154"/>
        <v>136</v>
      </c>
      <c r="AF678" s="129">
        <f t="shared" si="154"/>
        <v>334</v>
      </c>
      <c r="AG678" s="130">
        <f t="shared" si="154"/>
        <v>835</v>
      </c>
      <c r="AH678" s="129">
        <f t="shared" si="154"/>
        <v>921</v>
      </c>
      <c r="AI678" s="129">
        <f t="shared" si="154"/>
        <v>7</v>
      </c>
      <c r="AJ678" s="129">
        <f t="shared" si="154"/>
        <v>34</v>
      </c>
      <c r="AK678" s="129">
        <f t="shared" si="154"/>
        <v>347</v>
      </c>
      <c r="AL678" s="129">
        <f t="shared" si="154"/>
        <v>347</v>
      </c>
      <c r="AM678" s="129">
        <f t="shared" si="154"/>
        <v>31</v>
      </c>
      <c r="AN678" s="130">
        <f t="shared" si="154"/>
        <v>1687</v>
      </c>
      <c r="AO678" s="131">
        <f>SUM(AO4:AO677)</f>
        <v>26976</v>
      </c>
      <c r="AP678" s="127">
        <f>SUM(AP4:AP677)</f>
        <v>94634</v>
      </c>
      <c r="AQ678" s="125">
        <f>SUM(AQ4:AQ677)</f>
        <v>175136</v>
      </c>
      <c r="AR678" s="132">
        <f t="shared" ref="AR678" si="155">MIN(100%,((AP678+AO678)/AQ678))</f>
        <v>0.69437465740909921</v>
      </c>
    </row>
    <row r="679" spans="1:44" s="133" customFormat="1" x14ac:dyDescent="0.35">
      <c r="G679" s="134"/>
    </row>
    <row r="680" spans="1:44" x14ac:dyDescent="0.35">
      <c r="B680" s="135"/>
      <c r="C680" s="135"/>
      <c r="G680"/>
    </row>
    <row r="681" spans="1:44" x14ac:dyDescent="0.35">
      <c r="A681" s="31"/>
      <c r="G681" s="71"/>
    </row>
    <row r="682" spans="1:44" x14ac:dyDescent="0.35">
      <c r="A682" s="31"/>
      <c r="G682" s="136"/>
    </row>
    <row r="683" spans="1:44" x14ac:dyDescent="0.35">
      <c r="A683" s="31"/>
      <c r="G683"/>
    </row>
    <row r="684" spans="1:44" x14ac:dyDescent="0.35">
      <c r="A684" s="31"/>
      <c r="G684"/>
    </row>
    <row r="685" spans="1:44" x14ac:dyDescent="0.35">
      <c r="A685" s="31"/>
      <c r="G685"/>
    </row>
    <row r="686" spans="1:44" x14ac:dyDescent="0.35">
      <c r="A686" s="31"/>
      <c r="G686"/>
    </row>
    <row r="687" spans="1:44" x14ac:dyDescent="0.35">
      <c r="A687" s="31"/>
      <c r="G687" s="136"/>
    </row>
    <row r="688" spans="1:44" x14ac:dyDescent="0.35">
      <c r="A688" s="31"/>
      <c r="G688"/>
    </row>
    <row r="689" spans="1:7" x14ac:dyDescent="0.35">
      <c r="A689" s="31"/>
      <c r="G689"/>
    </row>
    <row r="690" spans="1:7" x14ac:dyDescent="0.35">
      <c r="A690" s="31"/>
      <c r="G690"/>
    </row>
    <row r="691" spans="1:7" x14ac:dyDescent="0.35">
      <c r="A691" s="31"/>
      <c r="G691"/>
    </row>
    <row r="692" spans="1:7" x14ac:dyDescent="0.35">
      <c r="A692" s="31"/>
      <c r="G692" s="136"/>
    </row>
    <row r="693" spans="1:7" x14ac:dyDescent="0.35">
      <c r="A693" s="31"/>
      <c r="G693"/>
    </row>
    <row r="694" spans="1:7" x14ac:dyDescent="0.35">
      <c r="A694" s="31"/>
      <c r="G694"/>
    </row>
    <row r="695" spans="1:7" x14ac:dyDescent="0.35">
      <c r="A695" s="31"/>
      <c r="G695"/>
    </row>
    <row r="696" spans="1:7" x14ac:dyDescent="0.35">
      <c r="A696" s="31"/>
      <c r="G696" s="71"/>
    </row>
    <row r="697" spans="1:7" x14ac:dyDescent="0.35">
      <c r="A697" s="31"/>
      <c r="G697"/>
    </row>
    <row r="698" spans="1:7" x14ac:dyDescent="0.35">
      <c r="A698" s="31"/>
      <c r="G698"/>
    </row>
    <row r="699" spans="1:7" x14ac:dyDescent="0.35">
      <c r="A699" s="31"/>
      <c r="G699"/>
    </row>
    <row r="700" spans="1:7" x14ac:dyDescent="0.35">
      <c r="A700" s="31"/>
      <c r="G700"/>
    </row>
    <row r="701" spans="1:7" x14ac:dyDescent="0.35">
      <c r="A701" s="31"/>
      <c r="G701"/>
    </row>
    <row r="702" spans="1:7" x14ac:dyDescent="0.35">
      <c r="A702" s="31"/>
      <c r="G702"/>
    </row>
    <row r="703" spans="1:7" x14ac:dyDescent="0.35">
      <c r="A703" s="31"/>
      <c r="G703"/>
    </row>
    <row r="704" spans="1:7" x14ac:dyDescent="0.35">
      <c r="A704" s="31"/>
      <c r="G704"/>
    </row>
    <row r="705" spans="1:7" x14ac:dyDescent="0.35">
      <c r="A705" s="31"/>
      <c r="G705"/>
    </row>
    <row r="706" spans="1:7" x14ac:dyDescent="0.35">
      <c r="A706" s="31"/>
      <c r="G706"/>
    </row>
    <row r="707" spans="1:7" x14ac:dyDescent="0.35">
      <c r="A707" s="31"/>
      <c r="G707"/>
    </row>
    <row r="708" spans="1:7" x14ac:dyDescent="0.35">
      <c r="A708" s="31"/>
      <c r="G708"/>
    </row>
    <row r="709" spans="1:7" x14ac:dyDescent="0.35">
      <c r="A709" s="31"/>
      <c r="G709"/>
    </row>
    <row r="710" spans="1:7" x14ac:dyDescent="0.35">
      <c r="A710" s="31"/>
      <c r="G710"/>
    </row>
    <row r="711" spans="1:7" x14ac:dyDescent="0.35">
      <c r="A711" s="31"/>
      <c r="G711"/>
    </row>
    <row r="712" spans="1:7" x14ac:dyDescent="0.35">
      <c r="A712" s="31"/>
      <c r="G712"/>
    </row>
    <row r="713" spans="1:7" x14ac:dyDescent="0.35">
      <c r="A713" s="31"/>
      <c r="G713"/>
    </row>
    <row r="714" spans="1:7" x14ac:dyDescent="0.35">
      <c r="G714"/>
    </row>
    <row r="715" spans="1:7" x14ac:dyDescent="0.35">
      <c r="G715"/>
    </row>
    <row r="716" spans="1:7" x14ac:dyDescent="0.35">
      <c r="G716"/>
    </row>
    <row r="717" spans="1:7" x14ac:dyDescent="0.35">
      <c r="G717"/>
    </row>
    <row r="718" spans="1:7" x14ac:dyDescent="0.35">
      <c r="G718"/>
    </row>
    <row r="719" spans="1:7" x14ac:dyDescent="0.35">
      <c r="G719"/>
    </row>
    <row r="720" spans="1:7" x14ac:dyDescent="0.35">
      <c r="G720"/>
    </row>
    <row r="721" spans="7:7" x14ac:dyDescent="0.35">
      <c r="G721"/>
    </row>
    <row r="722" spans="7:7" x14ac:dyDescent="0.35">
      <c r="G722"/>
    </row>
    <row r="723" spans="7:7" x14ac:dyDescent="0.35">
      <c r="G723"/>
    </row>
  </sheetData>
  <autoFilter ref="A3:AR678" xr:uid="{C3765F3D-2A6B-4C67-8A53-3CB77FF1A299}">
    <filterColumn colId="39">
      <filters>
        <filter val="1,687"/>
        <filter val="117"/>
        <filter val="138"/>
        <filter val="14"/>
        <filter val="16"/>
        <filter val="18"/>
        <filter val="21"/>
        <filter val="23"/>
        <filter val="257"/>
        <filter val="27"/>
        <filter val="28"/>
        <filter val="30"/>
        <filter val="344"/>
        <filter val="40"/>
        <filter val="41"/>
        <filter val="44"/>
        <filter val="46"/>
        <filter val="49"/>
        <filter val="5"/>
        <filter val="53"/>
        <filter val="54"/>
        <filter val="60"/>
        <filter val="71"/>
        <filter val="72"/>
      </filters>
    </filterColumn>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6DEBD-FDFE-4763-9B7A-C8A0C5448946}">
  <dimension ref="A1:X722"/>
  <sheetViews>
    <sheetView showGridLines="0" workbookViewId="0">
      <pane xSplit="2" ySplit="3" topLeftCell="C677" activePane="bottomRight" state="frozen"/>
      <selection pane="topRight" activeCell="C1" sqref="C1"/>
      <selection pane="bottomLeft" activeCell="A4" sqref="A4"/>
      <selection pane="bottomRight" activeCell="B677" sqref="B677"/>
    </sheetView>
  </sheetViews>
  <sheetFormatPr defaultRowHeight="14.5" x14ac:dyDescent="0.35"/>
  <cols>
    <col min="1" max="1" width="7.26953125" customWidth="1"/>
    <col min="2" max="2" width="28.26953125" customWidth="1"/>
    <col min="3" max="3" width="18.7265625" customWidth="1"/>
    <col min="4" max="6" width="15.453125" customWidth="1"/>
    <col min="7" max="7" width="17.1796875" style="137" customWidth="1"/>
    <col min="8" max="9" width="11.1796875" customWidth="1"/>
    <col min="10" max="10" width="12.81640625" customWidth="1"/>
    <col min="11" max="13" width="10.7265625" customWidth="1"/>
    <col min="14" max="14" width="11.26953125" customWidth="1"/>
    <col min="15" max="20" width="11.54296875" customWidth="1"/>
    <col min="21" max="21" width="11.7265625" customWidth="1"/>
    <col min="22" max="22" width="12" customWidth="1"/>
    <col min="23" max="23" width="12.54296875" customWidth="1"/>
    <col min="24" max="24" width="12.7265625" customWidth="1"/>
  </cols>
  <sheetData>
    <row r="1" spans="1:24" ht="15" thickBot="1" x14ac:dyDescent="0.4">
      <c r="G1" s="71"/>
      <c r="U1" s="72"/>
      <c r="V1" s="72"/>
    </row>
    <row r="2" spans="1:24" ht="48" customHeight="1" thickBot="1" x14ac:dyDescent="0.4">
      <c r="G2" s="73" t="s">
        <v>2943</v>
      </c>
      <c r="H2" s="74"/>
      <c r="I2" s="74"/>
      <c r="J2" s="75"/>
      <c r="K2" s="76" t="s">
        <v>2944</v>
      </c>
      <c r="L2" s="77"/>
      <c r="M2" s="77"/>
      <c r="N2" s="76" t="s">
        <v>2945</v>
      </c>
      <c r="O2" s="77"/>
      <c r="P2" s="77"/>
      <c r="Q2" s="77"/>
      <c r="R2" s="77"/>
      <c r="S2" s="77"/>
      <c r="T2" s="78"/>
      <c r="U2" s="73" t="s">
        <v>2231</v>
      </c>
      <c r="V2" s="74"/>
      <c r="W2" s="74"/>
      <c r="X2" s="75"/>
    </row>
    <row r="3" spans="1:24" s="96" customFormat="1" ht="72.5" x14ac:dyDescent="0.35">
      <c r="A3" s="80" t="s">
        <v>2232</v>
      </c>
      <c r="B3" s="81" t="s">
        <v>2233</v>
      </c>
      <c r="C3" s="81" t="s">
        <v>2234</v>
      </c>
      <c r="D3" s="82" t="s">
        <v>2235</v>
      </c>
      <c r="E3" s="82" t="s">
        <v>2236</v>
      </c>
      <c r="F3" s="82" t="s">
        <v>2237</v>
      </c>
      <c r="G3" s="83" t="s">
        <v>2238</v>
      </c>
      <c r="H3" s="84" t="s">
        <v>2239</v>
      </c>
      <c r="I3" s="85" t="s">
        <v>2240</v>
      </c>
      <c r="J3" s="86" t="s">
        <v>2241</v>
      </c>
      <c r="K3" s="87" t="s">
        <v>2242</v>
      </c>
      <c r="L3" s="88" t="s">
        <v>2243</v>
      </c>
      <c r="M3" s="89" t="s">
        <v>2244</v>
      </c>
      <c r="N3" s="87" t="s">
        <v>2246</v>
      </c>
      <c r="O3" s="91" t="s">
        <v>2247</v>
      </c>
      <c r="P3" s="91" t="s">
        <v>2248</v>
      </c>
      <c r="Q3" s="91" t="s">
        <v>2249</v>
      </c>
      <c r="R3" s="91" t="s">
        <v>2250</v>
      </c>
      <c r="S3" s="91" t="s">
        <v>2251</v>
      </c>
      <c r="T3" s="89" t="s">
        <v>2252</v>
      </c>
      <c r="U3" s="94" t="s">
        <v>2255</v>
      </c>
      <c r="V3" s="95" t="s">
        <v>2256</v>
      </c>
      <c r="W3" s="93" t="s">
        <v>2946</v>
      </c>
      <c r="X3" s="92" t="s">
        <v>2947</v>
      </c>
    </row>
    <row r="4" spans="1:24" x14ac:dyDescent="0.35">
      <c r="A4" s="31" t="s">
        <v>10</v>
      </c>
      <c r="B4" s="97" t="s">
        <v>2259</v>
      </c>
      <c r="C4" s="97" t="s">
        <v>2260</v>
      </c>
      <c r="D4" s="98">
        <f>E4+F4</f>
        <v>937</v>
      </c>
      <c r="E4" s="98">
        <f>I4+K4+N4+Q4</f>
        <v>930</v>
      </c>
      <c r="F4" s="98">
        <f>H4+P4+S4</f>
        <v>7</v>
      </c>
      <c r="G4" s="99">
        <f t="shared" ref="G4:G67" si="0">H4+I4</f>
        <v>937</v>
      </c>
      <c r="H4" s="100">
        <v>7</v>
      </c>
      <c r="I4" s="100">
        <v>930</v>
      </c>
      <c r="J4" s="102">
        <f>L4+O4+R4</f>
        <v>0</v>
      </c>
      <c r="K4" s="100">
        <v>0</v>
      </c>
      <c r="L4" s="100">
        <v>0</v>
      </c>
      <c r="M4" s="101">
        <f>K4+L4</f>
        <v>0</v>
      </c>
      <c r="N4" s="100">
        <v>0</v>
      </c>
      <c r="O4" s="100">
        <v>0</v>
      </c>
      <c r="P4" s="100">
        <v>0</v>
      </c>
      <c r="Q4" s="100">
        <v>0</v>
      </c>
      <c r="R4" s="100">
        <v>0</v>
      </c>
      <c r="S4" s="100">
        <v>0</v>
      </c>
      <c r="T4" s="106">
        <f>SUM(N4:S4)</f>
        <v>0</v>
      </c>
      <c r="U4" s="107">
        <f>H4+S4</f>
        <v>7</v>
      </c>
      <c r="V4" s="108">
        <f>I4+K4+Q4</f>
        <v>930</v>
      </c>
      <c r="W4" s="97">
        <v>685</v>
      </c>
      <c r="X4" s="109">
        <f>MIN(100%,((V4+U4)/W4))</f>
        <v>1</v>
      </c>
    </row>
    <row r="5" spans="1:24" x14ac:dyDescent="0.35">
      <c r="A5" s="31" t="s">
        <v>11</v>
      </c>
      <c r="B5" s="97" t="s">
        <v>2261</v>
      </c>
      <c r="C5" s="97" t="s">
        <v>2260</v>
      </c>
      <c r="D5" s="98">
        <f t="shared" ref="D5:D68" si="1">E5+F5</f>
        <v>36</v>
      </c>
      <c r="E5" s="98">
        <f t="shared" ref="E5:E68" si="2">I5+K5+N5+Q5</f>
        <v>36</v>
      </c>
      <c r="F5" s="98">
        <f t="shared" ref="F5:F68" si="3">H5+P5+S5</f>
        <v>0</v>
      </c>
      <c r="G5" s="99">
        <f t="shared" si="0"/>
        <v>36</v>
      </c>
      <c r="H5" s="100">
        <v>0</v>
      </c>
      <c r="I5" s="100">
        <v>36</v>
      </c>
      <c r="J5" s="102">
        <f t="shared" ref="J5:J68" si="4">L5+O5+R5</f>
        <v>0</v>
      </c>
      <c r="K5" s="100">
        <v>0</v>
      </c>
      <c r="L5" s="100">
        <v>0</v>
      </c>
      <c r="M5" s="101">
        <f t="shared" ref="M5:M68" si="5">K5+L5</f>
        <v>0</v>
      </c>
      <c r="N5" s="100">
        <v>0</v>
      </c>
      <c r="O5" s="100">
        <v>0</v>
      </c>
      <c r="P5" s="100">
        <v>0</v>
      </c>
      <c r="Q5" s="100">
        <v>0</v>
      </c>
      <c r="R5" s="100">
        <v>0</v>
      </c>
      <c r="S5" s="100">
        <v>0</v>
      </c>
      <c r="T5" s="106">
        <f t="shared" ref="T5:T68" si="6">SUM(N5:S5)</f>
        <v>0</v>
      </c>
      <c r="U5" s="107">
        <f t="shared" ref="U5:U68" si="7">H5+S5</f>
        <v>0</v>
      </c>
      <c r="V5" s="108">
        <f t="shared" ref="V5:V68" si="8">I5+K5+Q5</f>
        <v>36</v>
      </c>
      <c r="W5" s="97">
        <v>46</v>
      </c>
      <c r="X5" s="109">
        <f t="shared" ref="X5:X68" si="9">MIN(100%,((V5+U5)/W5))</f>
        <v>0.78260869565217395</v>
      </c>
    </row>
    <row r="6" spans="1:24" x14ac:dyDescent="0.35">
      <c r="A6" s="31" t="s">
        <v>12</v>
      </c>
      <c r="B6" s="97" t="s">
        <v>2262</v>
      </c>
      <c r="C6" s="97" t="s">
        <v>2260</v>
      </c>
      <c r="D6" s="98">
        <f t="shared" si="1"/>
        <v>0</v>
      </c>
      <c r="E6" s="98">
        <f t="shared" si="2"/>
        <v>0</v>
      </c>
      <c r="F6" s="98">
        <f t="shared" si="3"/>
        <v>0</v>
      </c>
      <c r="G6" s="99">
        <f t="shared" si="0"/>
        <v>0</v>
      </c>
      <c r="H6" s="100">
        <v>0</v>
      </c>
      <c r="I6" s="100">
        <v>0</v>
      </c>
      <c r="J6" s="102">
        <f t="shared" si="4"/>
        <v>0</v>
      </c>
      <c r="K6" s="100">
        <v>0</v>
      </c>
      <c r="L6" s="100">
        <v>0</v>
      </c>
      <c r="M6" s="101">
        <f t="shared" si="5"/>
        <v>0</v>
      </c>
      <c r="N6" s="100">
        <v>0</v>
      </c>
      <c r="O6" s="100">
        <v>0</v>
      </c>
      <c r="P6" s="100">
        <v>0</v>
      </c>
      <c r="Q6" s="100">
        <v>0</v>
      </c>
      <c r="R6" s="100">
        <v>0</v>
      </c>
      <c r="S6" s="100">
        <v>0</v>
      </c>
      <c r="T6" s="106">
        <f t="shared" si="6"/>
        <v>0</v>
      </c>
      <c r="U6" s="107">
        <f t="shared" si="7"/>
        <v>0</v>
      </c>
      <c r="V6" s="108">
        <f t="shared" si="8"/>
        <v>0</v>
      </c>
      <c r="W6" s="97">
        <v>274</v>
      </c>
      <c r="X6" s="109">
        <f t="shared" si="9"/>
        <v>0</v>
      </c>
    </row>
    <row r="7" spans="1:24" x14ac:dyDescent="0.35">
      <c r="A7" s="31" t="s">
        <v>13</v>
      </c>
      <c r="B7" s="97" t="s">
        <v>2263</v>
      </c>
      <c r="C7" s="97" t="s">
        <v>2260</v>
      </c>
      <c r="D7" s="98">
        <f t="shared" si="1"/>
        <v>75</v>
      </c>
      <c r="E7" s="98">
        <f t="shared" si="2"/>
        <v>0</v>
      </c>
      <c r="F7" s="98">
        <f t="shared" si="3"/>
        <v>75</v>
      </c>
      <c r="G7" s="99">
        <f t="shared" si="0"/>
        <v>75</v>
      </c>
      <c r="H7" s="100">
        <v>75</v>
      </c>
      <c r="I7" s="100">
        <v>0</v>
      </c>
      <c r="J7" s="102">
        <f t="shared" si="4"/>
        <v>0</v>
      </c>
      <c r="K7" s="100">
        <v>0</v>
      </c>
      <c r="L7" s="100">
        <v>0</v>
      </c>
      <c r="M7" s="101">
        <f t="shared" si="5"/>
        <v>0</v>
      </c>
      <c r="N7" s="100">
        <v>0</v>
      </c>
      <c r="O7" s="100">
        <v>0</v>
      </c>
      <c r="P7" s="100">
        <v>0</v>
      </c>
      <c r="Q7" s="100">
        <v>0</v>
      </c>
      <c r="R7" s="100">
        <v>0</v>
      </c>
      <c r="S7" s="100">
        <v>0</v>
      </c>
      <c r="T7" s="106">
        <f t="shared" si="6"/>
        <v>0</v>
      </c>
      <c r="U7" s="107">
        <f t="shared" si="7"/>
        <v>75</v>
      </c>
      <c r="V7" s="108">
        <f t="shared" si="8"/>
        <v>0</v>
      </c>
      <c r="W7" s="97">
        <v>120</v>
      </c>
      <c r="X7" s="109">
        <f t="shared" si="9"/>
        <v>0.625</v>
      </c>
    </row>
    <row r="8" spans="1:24" x14ac:dyDescent="0.35">
      <c r="A8" s="31" t="s">
        <v>14</v>
      </c>
      <c r="B8" s="97" t="s">
        <v>2264</v>
      </c>
      <c r="C8" s="97" t="s">
        <v>2260</v>
      </c>
      <c r="D8" s="98">
        <f t="shared" si="1"/>
        <v>142</v>
      </c>
      <c r="E8" s="98">
        <f t="shared" si="2"/>
        <v>142</v>
      </c>
      <c r="F8" s="98">
        <f t="shared" si="3"/>
        <v>0</v>
      </c>
      <c r="G8" s="99">
        <f t="shared" si="0"/>
        <v>142</v>
      </c>
      <c r="H8" s="100">
        <v>0</v>
      </c>
      <c r="I8" s="100">
        <v>142</v>
      </c>
      <c r="J8" s="102">
        <f t="shared" si="4"/>
        <v>0</v>
      </c>
      <c r="K8" s="100">
        <v>0</v>
      </c>
      <c r="L8" s="100">
        <v>0</v>
      </c>
      <c r="M8" s="101">
        <f t="shared" si="5"/>
        <v>0</v>
      </c>
      <c r="N8" s="100">
        <v>0</v>
      </c>
      <c r="O8" s="100">
        <v>0</v>
      </c>
      <c r="P8" s="100">
        <v>0</v>
      </c>
      <c r="Q8" s="100">
        <v>0</v>
      </c>
      <c r="R8" s="100">
        <v>0</v>
      </c>
      <c r="S8" s="100">
        <v>0</v>
      </c>
      <c r="T8" s="106">
        <f t="shared" si="6"/>
        <v>0</v>
      </c>
      <c r="U8" s="107">
        <f t="shared" si="7"/>
        <v>0</v>
      </c>
      <c r="V8" s="108">
        <f t="shared" si="8"/>
        <v>142</v>
      </c>
      <c r="W8" s="97">
        <v>130</v>
      </c>
      <c r="X8" s="109">
        <f t="shared" si="9"/>
        <v>1</v>
      </c>
    </row>
    <row r="9" spans="1:24" x14ac:dyDescent="0.35">
      <c r="A9" s="31" t="s">
        <v>15</v>
      </c>
      <c r="B9" s="97" t="s">
        <v>2265</v>
      </c>
      <c r="C9" s="97" t="s">
        <v>2260</v>
      </c>
      <c r="D9" s="98">
        <f t="shared" si="1"/>
        <v>142</v>
      </c>
      <c r="E9" s="98">
        <f t="shared" si="2"/>
        <v>0</v>
      </c>
      <c r="F9" s="98">
        <f t="shared" si="3"/>
        <v>142</v>
      </c>
      <c r="G9" s="99">
        <f t="shared" si="0"/>
        <v>142</v>
      </c>
      <c r="H9" s="100">
        <v>142</v>
      </c>
      <c r="I9" s="100">
        <v>0</v>
      </c>
      <c r="J9" s="102">
        <f t="shared" si="4"/>
        <v>0</v>
      </c>
      <c r="K9" s="100">
        <v>0</v>
      </c>
      <c r="L9" s="111">
        <v>0</v>
      </c>
      <c r="M9" s="101">
        <f t="shared" si="5"/>
        <v>0</v>
      </c>
      <c r="N9" s="100">
        <v>0</v>
      </c>
      <c r="O9" s="100">
        <v>0</v>
      </c>
      <c r="P9" s="100">
        <v>0</v>
      </c>
      <c r="Q9" s="100">
        <v>0</v>
      </c>
      <c r="R9" s="100">
        <v>0</v>
      </c>
      <c r="S9" s="100">
        <v>0</v>
      </c>
      <c r="T9" s="106">
        <f t="shared" si="6"/>
        <v>0</v>
      </c>
      <c r="U9" s="107">
        <f t="shared" si="7"/>
        <v>142</v>
      </c>
      <c r="V9" s="108">
        <f t="shared" si="8"/>
        <v>0</v>
      </c>
      <c r="W9" s="97">
        <v>284</v>
      </c>
      <c r="X9" s="109">
        <f t="shared" si="9"/>
        <v>0.5</v>
      </c>
    </row>
    <row r="10" spans="1:24" x14ac:dyDescent="0.35">
      <c r="A10" s="31" t="s">
        <v>16</v>
      </c>
      <c r="B10" s="97" t="s">
        <v>2266</v>
      </c>
      <c r="C10" s="97" t="s">
        <v>2260</v>
      </c>
      <c r="D10" s="98">
        <f t="shared" si="1"/>
        <v>0</v>
      </c>
      <c r="E10" s="98">
        <f t="shared" si="2"/>
        <v>0</v>
      </c>
      <c r="F10" s="98">
        <f t="shared" si="3"/>
        <v>0</v>
      </c>
      <c r="G10" s="99">
        <f t="shared" si="0"/>
        <v>0</v>
      </c>
      <c r="H10" s="100">
        <v>0</v>
      </c>
      <c r="I10" s="100">
        <v>0</v>
      </c>
      <c r="J10" s="102">
        <f t="shared" si="4"/>
        <v>0</v>
      </c>
      <c r="K10" s="100">
        <v>0</v>
      </c>
      <c r="L10" s="100">
        <v>0</v>
      </c>
      <c r="M10" s="101">
        <f t="shared" si="5"/>
        <v>0</v>
      </c>
      <c r="N10" s="100">
        <v>0</v>
      </c>
      <c r="O10" s="100">
        <v>0</v>
      </c>
      <c r="P10" s="100">
        <v>0</v>
      </c>
      <c r="Q10" s="100">
        <v>0</v>
      </c>
      <c r="R10" s="100">
        <v>0</v>
      </c>
      <c r="S10" s="100">
        <v>0</v>
      </c>
      <c r="T10" s="106">
        <f t="shared" si="6"/>
        <v>0</v>
      </c>
      <c r="U10" s="107">
        <f t="shared" si="7"/>
        <v>0</v>
      </c>
      <c r="V10" s="108">
        <f t="shared" si="8"/>
        <v>0</v>
      </c>
      <c r="W10" s="97">
        <v>22</v>
      </c>
      <c r="X10" s="109">
        <f t="shared" si="9"/>
        <v>0</v>
      </c>
    </row>
    <row r="11" spans="1:24" x14ac:dyDescent="0.35">
      <c r="A11" s="31" t="s">
        <v>17</v>
      </c>
      <c r="B11" s="97" t="s">
        <v>2267</v>
      </c>
      <c r="C11" s="97" t="s">
        <v>2260</v>
      </c>
      <c r="D11" s="98">
        <f t="shared" si="1"/>
        <v>54</v>
      </c>
      <c r="E11" s="98">
        <f t="shared" si="2"/>
        <v>54</v>
      </c>
      <c r="F11" s="98">
        <f t="shared" si="3"/>
        <v>0</v>
      </c>
      <c r="G11" s="99">
        <f t="shared" si="0"/>
        <v>0</v>
      </c>
      <c r="H11" s="100">
        <v>0</v>
      </c>
      <c r="I11" s="100">
        <v>0</v>
      </c>
      <c r="J11" s="102">
        <f t="shared" si="4"/>
        <v>0</v>
      </c>
      <c r="K11" s="100">
        <v>54</v>
      </c>
      <c r="L11" s="111">
        <v>0</v>
      </c>
      <c r="M11" s="101">
        <f t="shared" si="5"/>
        <v>54</v>
      </c>
      <c r="N11" s="100">
        <v>0</v>
      </c>
      <c r="O11" s="100">
        <v>0</v>
      </c>
      <c r="P11" s="100">
        <v>0</v>
      </c>
      <c r="Q11" s="100">
        <v>0</v>
      </c>
      <c r="R11" s="100">
        <v>0</v>
      </c>
      <c r="S11" s="100">
        <v>0</v>
      </c>
      <c r="T11" s="106">
        <f t="shared" si="6"/>
        <v>0</v>
      </c>
      <c r="U11" s="107">
        <f t="shared" si="7"/>
        <v>0</v>
      </c>
      <c r="V11" s="108">
        <f t="shared" si="8"/>
        <v>54</v>
      </c>
      <c r="W11" s="97">
        <v>392</v>
      </c>
      <c r="X11" s="109">
        <f t="shared" si="9"/>
        <v>0.13775510204081631</v>
      </c>
    </row>
    <row r="12" spans="1:24" x14ac:dyDescent="0.35">
      <c r="A12" s="31" t="s">
        <v>18</v>
      </c>
      <c r="B12" s="97" t="s">
        <v>2268</v>
      </c>
      <c r="C12" s="97" t="s">
        <v>2260</v>
      </c>
      <c r="D12" s="98">
        <f t="shared" si="1"/>
        <v>14</v>
      </c>
      <c r="E12" s="98">
        <f t="shared" si="2"/>
        <v>14</v>
      </c>
      <c r="F12" s="98">
        <f t="shared" si="3"/>
        <v>0</v>
      </c>
      <c r="G12" s="99">
        <f t="shared" si="0"/>
        <v>14</v>
      </c>
      <c r="H12" s="100">
        <v>0</v>
      </c>
      <c r="I12" s="100">
        <v>14</v>
      </c>
      <c r="J12" s="102">
        <f t="shared" si="4"/>
        <v>0</v>
      </c>
      <c r="K12" s="100">
        <v>0</v>
      </c>
      <c r="L12" s="111">
        <v>0</v>
      </c>
      <c r="M12" s="101">
        <f t="shared" si="5"/>
        <v>0</v>
      </c>
      <c r="N12" s="100">
        <v>0</v>
      </c>
      <c r="O12" s="100">
        <v>0</v>
      </c>
      <c r="P12" s="100">
        <v>0</v>
      </c>
      <c r="Q12" s="100">
        <v>0</v>
      </c>
      <c r="R12" s="100">
        <v>0</v>
      </c>
      <c r="S12" s="100">
        <v>0</v>
      </c>
      <c r="T12" s="106">
        <f t="shared" si="6"/>
        <v>0</v>
      </c>
      <c r="U12" s="107">
        <f t="shared" si="7"/>
        <v>0</v>
      </c>
      <c r="V12" s="108">
        <f t="shared" si="8"/>
        <v>14</v>
      </c>
      <c r="W12" s="97">
        <v>12</v>
      </c>
      <c r="X12" s="109">
        <f t="shared" si="9"/>
        <v>1</v>
      </c>
    </row>
    <row r="13" spans="1:24" x14ac:dyDescent="0.35">
      <c r="A13" s="31" t="s">
        <v>19</v>
      </c>
      <c r="B13" s="97" t="s">
        <v>2269</v>
      </c>
      <c r="C13" s="97" t="s">
        <v>2260</v>
      </c>
      <c r="D13" s="98">
        <f t="shared" si="1"/>
        <v>0</v>
      </c>
      <c r="E13" s="98">
        <f t="shared" si="2"/>
        <v>0</v>
      </c>
      <c r="F13" s="98">
        <f t="shared" si="3"/>
        <v>0</v>
      </c>
      <c r="G13" s="99">
        <f t="shared" si="0"/>
        <v>0</v>
      </c>
      <c r="H13" s="100">
        <v>0</v>
      </c>
      <c r="I13" s="100">
        <v>0</v>
      </c>
      <c r="J13" s="102">
        <f t="shared" si="4"/>
        <v>0</v>
      </c>
      <c r="K13" s="100">
        <v>0</v>
      </c>
      <c r="L13" s="111">
        <v>0</v>
      </c>
      <c r="M13" s="101">
        <f t="shared" si="5"/>
        <v>0</v>
      </c>
      <c r="N13" s="100">
        <v>0</v>
      </c>
      <c r="O13" s="100">
        <v>0</v>
      </c>
      <c r="P13" s="100">
        <v>0</v>
      </c>
      <c r="Q13" s="100">
        <v>0</v>
      </c>
      <c r="R13" s="100">
        <v>0</v>
      </c>
      <c r="S13" s="100">
        <v>0</v>
      </c>
      <c r="T13" s="106">
        <f t="shared" si="6"/>
        <v>0</v>
      </c>
      <c r="U13" s="107">
        <f t="shared" si="7"/>
        <v>0</v>
      </c>
      <c r="V13" s="108">
        <f t="shared" si="8"/>
        <v>0</v>
      </c>
      <c r="W13" s="97">
        <v>326</v>
      </c>
      <c r="X13" s="109">
        <f t="shared" si="9"/>
        <v>0</v>
      </c>
    </row>
    <row r="14" spans="1:24" x14ac:dyDescent="0.35">
      <c r="A14" s="31" t="s">
        <v>20</v>
      </c>
      <c r="B14" s="97" t="s">
        <v>2270</v>
      </c>
      <c r="C14" s="97" t="s">
        <v>2260</v>
      </c>
      <c r="D14" s="98">
        <f t="shared" si="1"/>
        <v>0</v>
      </c>
      <c r="E14" s="98">
        <f t="shared" si="2"/>
        <v>0</v>
      </c>
      <c r="F14" s="98">
        <f t="shared" si="3"/>
        <v>0</v>
      </c>
      <c r="G14" s="99">
        <f t="shared" si="0"/>
        <v>0</v>
      </c>
      <c r="H14" s="100">
        <v>0</v>
      </c>
      <c r="I14" s="100">
        <v>0</v>
      </c>
      <c r="J14" s="102">
        <f t="shared" si="4"/>
        <v>0</v>
      </c>
      <c r="K14" s="100">
        <v>0</v>
      </c>
      <c r="L14" s="111">
        <v>0</v>
      </c>
      <c r="M14" s="101">
        <f t="shared" si="5"/>
        <v>0</v>
      </c>
      <c r="N14" s="100">
        <v>0</v>
      </c>
      <c r="O14" s="100">
        <v>0</v>
      </c>
      <c r="P14" s="100">
        <v>0</v>
      </c>
      <c r="Q14" s="100">
        <v>0</v>
      </c>
      <c r="R14" s="100">
        <v>0</v>
      </c>
      <c r="S14" s="100">
        <v>0</v>
      </c>
      <c r="T14" s="106">
        <f t="shared" si="6"/>
        <v>0</v>
      </c>
      <c r="U14" s="107">
        <f t="shared" si="7"/>
        <v>0</v>
      </c>
      <c r="V14" s="108">
        <f t="shared" si="8"/>
        <v>0</v>
      </c>
      <c r="W14" s="97">
        <v>76</v>
      </c>
      <c r="X14" s="109">
        <f t="shared" si="9"/>
        <v>0</v>
      </c>
    </row>
    <row r="15" spans="1:24" x14ac:dyDescent="0.35">
      <c r="A15" s="31" t="s">
        <v>21</v>
      </c>
      <c r="B15" s="97" t="s">
        <v>2271</v>
      </c>
      <c r="C15" s="97" t="s">
        <v>2260</v>
      </c>
      <c r="D15" s="98">
        <f t="shared" si="1"/>
        <v>85</v>
      </c>
      <c r="E15" s="98">
        <f t="shared" si="2"/>
        <v>32</v>
      </c>
      <c r="F15" s="98">
        <f t="shared" si="3"/>
        <v>53</v>
      </c>
      <c r="G15" s="99">
        <f t="shared" si="0"/>
        <v>85</v>
      </c>
      <c r="H15" s="100">
        <v>53</v>
      </c>
      <c r="I15" s="100">
        <v>32</v>
      </c>
      <c r="J15" s="102">
        <f t="shared" si="4"/>
        <v>0</v>
      </c>
      <c r="K15" s="100">
        <v>0</v>
      </c>
      <c r="L15" s="111">
        <v>0</v>
      </c>
      <c r="M15" s="101">
        <f t="shared" si="5"/>
        <v>0</v>
      </c>
      <c r="N15" s="100">
        <v>0</v>
      </c>
      <c r="O15" s="100">
        <v>0</v>
      </c>
      <c r="P15" s="100">
        <v>0</v>
      </c>
      <c r="Q15" s="100">
        <v>0</v>
      </c>
      <c r="R15" s="100">
        <v>0</v>
      </c>
      <c r="S15" s="100">
        <v>0</v>
      </c>
      <c r="T15" s="106">
        <f t="shared" si="6"/>
        <v>0</v>
      </c>
      <c r="U15" s="107">
        <f t="shared" si="7"/>
        <v>53</v>
      </c>
      <c r="V15" s="108">
        <f t="shared" si="8"/>
        <v>32</v>
      </c>
      <c r="W15" s="97">
        <v>87</v>
      </c>
      <c r="X15" s="109">
        <f t="shared" si="9"/>
        <v>0.97701149425287359</v>
      </c>
    </row>
    <row r="16" spans="1:24" x14ac:dyDescent="0.35">
      <c r="A16" s="31" t="s">
        <v>22</v>
      </c>
      <c r="B16" s="97" t="s">
        <v>2272</v>
      </c>
      <c r="C16" s="97" t="s">
        <v>2273</v>
      </c>
      <c r="D16" s="98">
        <f t="shared" si="1"/>
        <v>18</v>
      </c>
      <c r="E16" s="98">
        <f t="shared" si="2"/>
        <v>18</v>
      </c>
      <c r="F16" s="98">
        <f t="shared" si="3"/>
        <v>0</v>
      </c>
      <c r="G16" s="99">
        <f t="shared" si="0"/>
        <v>18</v>
      </c>
      <c r="H16" s="100">
        <v>0</v>
      </c>
      <c r="I16" s="100">
        <v>18</v>
      </c>
      <c r="J16" s="102">
        <f t="shared" si="4"/>
        <v>0</v>
      </c>
      <c r="K16" s="100">
        <v>0</v>
      </c>
      <c r="L16" s="111">
        <v>0</v>
      </c>
      <c r="M16" s="101">
        <f t="shared" si="5"/>
        <v>0</v>
      </c>
      <c r="N16" s="100">
        <v>0</v>
      </c>
      <c r="O16" s="100">
        <v>0</v>
      </c>
      <c r="P16" s="100">
        <v>0</v>
      </c>
      <c r="Q16" s="100">
        <v>0</v>
      </c>
      <c r="R16" s="100">
        <v>0</v>
      </c>
      <c r="S16" s="100">
        <v>0</v>
      </c>
      <c r="T16" s="106">
        <f t="shared" si="6"/>
        <v>0</v>
      </c>
      <c r="U16" s="107">
        <f t="shared" si="7"/>
        <v>0</v>
      </c>
      <c r="V16" s="108">
        <f t="shared" si="8"/>
        <v>18</v>
      </c>
      <c r="W16" s="97">
        <v>41</v>
      </c>
      <c r="X16" s="109">
        <f t="shared" si="9"/>
        <v>0.43902439024390244</v>
      </c>
    </row>
    <row r="17" spans="1:24" x14ac:dyDescent="0.35">
      <c r="A17" s="31" t="s">
        <v>23</v>
      </c>
      <c r="B17" s="97" t="s">
        <v>2274</v>
      </c>
      <c r="C17" s="97" t="s">
        <v>2273</v>
      </c>
      <c r="D17" s="98">
        <f t="shared" si="1"/>
        <v>16</v>
      </c>
      <c r="E17" s="98">
        <f t="shared" si="2"/>
        <v>0</v>
      </c>
      <c r="F17" s="98">
        <f t="shared" si="3"/>
        <v>16</v>
      </c>
      <c r="G17" s="99">
        <f t="shared" si="0"/>
        <v>16</v>
      </c>
      <c r="H17" s="100">
        <v>16</v>
      </c>
      <c r="I17" s="100">
        <v>0</v>
      </c>
      <c r="J17" s="102">
        <f t="shared" si="4"/>
        <v>0</v>
      </c>
      <c r="K17" s="100">
        <v>0</v>
      </c>
      <c r="L17" s="111">
        <v>0</v>
      </c>
      <c r="M17" s="101">
        <f t="shared" si="5"/>
        <v>0</v>
      </c>
      <c r="N17" s="100">
        <v>0</v>
      </c>
      <c r="O17" s="100">
        <v>0</v>
      </c>
      <c r="P17" s="100">
        <v>0</v>
      </c>
      <c r="Q17" s="100">
        <v>0</v>
      </c>
      <c r="R17" s="100">
        <v>0</v>
      </c>
      <c r="S17" s="100">
        <v>0</v>
      </c>
      <c r="T17" s="106">
        <f t="shared" si="6"/>
        <v>0</v>
      </c>
      <c r="U17" s="107">
        <f t="shared" si="7"/>
        <v>16</v>
      </c>
      <c r="V17" s="108">
        <f t="shared" si="8"/>
        <v>0</v>
      </c>
      <c r="W17" s="97">
        <v>10</v>
      </c>
      <c r="X17" s="109">
        <f t="shared" si="9"/>
        <v>1</v>
      </c>
    </row>
    <row r="18" spans="1:24" x14ac:dyDescent="0.35">
      <c r="A18" s="31" t="s">
        <v>24</v>
      </c>
      <c r="B18" s="97" t="s">
        <v>2275</v>
      </c>
      <c r="C18" s="97" t="s">
        <v>2273</v>
      </c>
      <c r="D18" s="98">
        <f t="shared" si="1"/>
        <v>58</v>
      </c>
      <c r="E18" s="98">
        <f t="shared" si="2"/>
        <v>58</v>
      </c>
      <c r="F18" s="98">
        <f t="shared" si="3"/>
        <v>0</v>
      </c>
      <c r="G18" s="99">
        <f t="shared" si="0"/>
        <v>58</v>
      </c>
      <c r="H18" s="100">
        <v>0</v>
      </c>
      <c r="I18" s="100">
        <v>58</v>
      </c>
      <c r="J18" s="102">
        <f t="shared" si="4"/>
        <v>0</v>
      </c>
      <c r="K18" s="100">
        <v>0</v>
      </c>
      <c r="L18" s="111">
        <v>0</v>
      </c>
      <c r="M18" s="101">
        <f t="shared" si="5"/>
        <v>0</v>
      </c>
      <c r="N18" s="100">
        <v>0</v>
      </c>
      <c r="O18" s="100">
        <v>0</v>
      </c>
      <c r="P18" s="100">
        <v>0</v>
      </c>
      <c r="Q18" s="100">
        <v>0</v>
      </c>
      <c r="R18" s="100">
        <v>0</v>
      </c>
      <c r="S18" s="100">
        <v>0</v>
      </c>
      <c r="T18" s="106">
        <f t="shared" si="6"/>
        <v>0</v>
      </c>
      <c r="U18" s="107">
        <f t="shared" si="7"/>
        <v>0</v>
      </c>
      <c r="V18" s="108">
        <f t="shared" si="8"/>
        <v>58</v>
      </c>
      <c r="W18" s="97">
        <v>27</v>
      </c>
      <c r="X18" s="109">
        <f t="shared" si="9"/>
        <v>1</v>
      </c>
    </row>
    <row r="19" spans="1:24" x14ac:dyDescent="0.35">
      <c r="A19" s="31" t="s">
        <v>25</v>
      </c>
      <c r="B19" s="97" t="s">
        <v>2276</v>
      </c>
      <c r="C19" s="97" t="s">
        <v>2273</v>
      </c>
      <c r="D19" s="98">
        <f t="shared" si="1"/>
        <v>21</v>
      </c>
      <c r="E19" s="98">
        <f t="shared" si="2"/>
        <v>0</v>
      </c>
      <c r="F19" s="98">
        <f t="shared" si="3"/>
        <v>21</v>
      </c>
      <c r="G19" s="99">
        <f t="shared" si="0"/>
        <v>21</v>
      </c>
      <c r="H19" s="100">
        <v>21</v>
      </c>
      <c r="I19" s="100">
        <v>0</v>
      </c>
      <c r="J19" s="102">
        <f t="shared" si="4"/>
        <v>0</v>
      </c>
      <c r="K19" s="100">
        <v>0</v>
      </c>
      <c r="L19" s="111">
        <v>0</v>
      </c>
      <c r="M19" s="101">
        <f t="shared" si="5"/>
        <v>0</v>
      </c>
      <c r="N19" s="100">
        <v>0</v>
      </c>
      <c r="O19" s="100">
        <v>0</v>
      </c>
      <c r="P19" s="100">
        <v>0</v>
      </c>
      <c r="Q19" s="100">
        <v>0</v>
      </c>
      <c r="R19" s="100">
        <v>0</v>
      </c>
      <c r="S19" s="100">
        <v>0</v>
      </c>
      <c r="T19" s="106">
        <f t="shared" si="6"/>
        <v>0</v>
      </c>
      <c r="U19" s="107">
        <f t="shared" si="7"/>
        <v>21</v>
      </c>
      <c r="V19" s="108">
        <f t="shared" si="8"/>
        <v>0</v>
      </c>
      <c r="W19" s="97">
        <v>20</v>
      </c>
      <c r="X19" s="109">
        <f t="shared" si="9"/>
        <v>1</v>
      </c>
    </row>
    <row r="20" spans="1:24" x14ac:dyDescent="0.35">
      <c r="A20" s="31" t="s">
        <v>26</v>
      </c>
      <c r="B20" s="97" t="s">
        <v>2277</v>
      </c>
      <c r="C20" s="97" t="s">
        <v>2273</v>
      </c>
      <c r="D20" s="98">
        <f t="shared" si="1"/>
        <v>16</v>
      </c>
      <c r="E20" s="98">
        <f t="shared" si="2"/>
        <v>16</v>
      </c>
      <c r="F20" s="98">
        <f t="shared" si="3"/>
        <v>0</v>
      </c>
      <c r="G20" s="99">
        <f t="shared" si="0"/>
        <v>16</v>
      </c>
      <c r="H20" s="100">
        <v>0</v>
      </c>
      <c r="I20" s="100">
        <v>16</v>
      </c>
      <c r="J20" s="102">
        <f t="shared" si="4"/>
        <v>0</v>
      </c>
      <c r="K20" s="100">
        <v>0</v>
      </c>
      <c r="L20" s="111">
        <v>0</v>
      </c>
      <c r="M20" s="101">
        <f t="shared" si="5"/>
        <v>0</v>
      </c>
      <c r="N20" s="100">
        <v>0</v>
      </c>
      <c r="O20" s="100">
        <v>0</v>
      </c>
      <c r="P20" s="100">
        <v>0</v>
      </c>
      <c r="Q20" s="100">
        <v>0</v>
      </c>
      <c r="R20" s="100">
        <v>0</v>
      </c>
      <c r="S20" s="100">
        <v>0</v>
      </c>
      <c r="T20" s="106">
        <f t="shared" si="6"/>
        <v>0</v>
      </c>
      <c r="U20" s="107">
        <f t="shared" si="7"/>
        <v>0</v>
      </c>
      <c r="V20" s="108">
        <f t="shared" si="8"/>
        <v>16</v>
      </c>
      <c r="W20" s="97">
        <v>15</v>
      </c>
      <c r="X20" s="109">
        <f t="shared" si="9"/>
        <v>1</v>
      </c>
    </row>
    <row r="21" spans="1:24" x14ac:dyDescent="0.35">
      <c r="A21" s="31" t="s">
        <v>27</v>
      </c>
      <c r="B21" s="97" t="s">
        <v>2278</v>
      </c>
      <c r="C21" s="97" t="s">
        <v>2273</v>
      </c>
      <c r="D21" s="98">
        <f t="shared" si="1"/>
        <v>15</v>
      </c>
      <c r="E21" s="98">
        <f t="shared" si="2"/>
        <v>0</v>
      </c>
      <c r="F21" s="98">
        <f t="shared" si="3"/>
        <v>15</v>
      </c>
      <c r="G21" s="99">
        <f t="shared" si="0"/>
        <v>15</v>
      </c>
      <c r="H21" s="100">
        <v>15</v>
      </c>
      <c r="I21" s="100">
        <v>0</v>
      </c>
      <c r="J21" s="102">
        <f t="shared" si="4"/>
        <v>0</v>
      </c>
      <c r="K21" s="100">
        <v>0</v>
      </c>
      <c r="L21" s="111">
        <v>0</v>
      </c>
      <c r="M21" s="101">
        <f t="shared" si="5"/>
        <v>0</v>
      </c>
      <c r="N21" s="100">
        <v>0</v>
      </c>
      <c r="O21" s="100">
        <v>0</v>
      </c>
      <c r="P21" s="100">
        <v>0</v>
      </c>
      <c r="Q21" s="100">
        <v>0</v>
      </c>
      <c r="R21" s="100">
        <v>0</v>
      </c>
      <c r="S21" s="100">
        <v>0</v>
      </c>
      <c r="T21" s="106">
        <f t="shared" si="6"/>
        <v>0</v>
      </c>
      <c r="U21" s="107">
        <f t="shared" si="7"/>
        <v>15</v>
      </c>
      <c r="V21" s="108">
        <f t="shared" si="8"/>
        <v>0</v>
      </c>
      <c r="W21" s="97">
        <v>17</v>
      </c>
      <c r="X21" s="109">
        <f t="shared" si="9"/>
        <v>0.88235294117647056</v>
      </c>
    </row>
    <row r="22" spans="1:24" x14ac:dyDescent="0.35">
      <c r="A22" s="31" t="s">
        <v>28</v>
      </c>
      <c r="B22" s="97" t="s">
        <v>2279</v>
      </c>
      <c r="C22" s="97" t="s">
        <v>2273</v>
      </c>
      <c r="D22" s="98">
        <f t="shared" si="1"/>
        <v>64</v>
      </c>
      <c r="E22" s="98">
        <f t="shared" si="2"/>
        <v>0</v>
      </c>
      <c r="F22" s="98">
        <f t="shared" si="3"/>
        <v>64</v>
      </c>
      <c r="G22" s="99">
        <f t="shared" si="0"/>
        <v>64</v>
      </c>
      <c r="H22" s="100">
        <v>64</v>
      </c>
      <c r="I22" s="100">
        <v>0</v>
      </c>
      <c r="J22" s="102">
        <f t="shared" si="4"/>
        <v>0</v>
      </c>
      <c r="K22" s="100">
        <v>0</v>
      </c>
      <c r="L22" s="111">
        <v>0</v>
      </c>
      <c r="M22" s="101">
        <f t="shared" si="5"/>
        <v>0</v>
      </c>
      <c r="N22" s="100">
        <v>0</v>
      </c>
      <c r="O22" s="100">
        <v>0</v>
      </c>
      <c r="P22" s="100">
        <v>0</v>
      </c>
      <c r="Q22" s="100">
        <v>0</v>
      </c>
      <c r="R22" s="100">
        <v>0</v>
      </c>
      <c r="S22" s="100">
        <v>0</v>
      </c>
      <c r="T22" s="106">
        <f t="shared" si="6"/>
        <v>0</v>
      </c>
      <c r="U22" s="107">
        <f t="shared" si="7"/>
        <v>64</v>
      </c>
      <c r="V22" s="108">
        <f t="shared" si="8"/>
        <v>0</v>
      </c>
      <c r="W22" s="97">
        <v>40</v>
      </c>
      <c r="X22" s="109">
        <f t="shared" si="9"/>
        <v>1</v>
      </c>
    </row>
    <row r="23" spans="1:24" x14ac:dyDescent="0.35">
      <c r="A23" s="31" t="s">
        <v>29</v>
      </c>
      <c r="B23" s="97" t="s">
        <v>2280</v>
      </c>
      <c r="C23" s="97" t="s">
        <v>2273</v>
      </c>
      <c r="D23" s="98">
        <f t="shared" si="1"/>
        <v>7</v>
      </c>
      <c r="E23" s="98">
        <f t="shared" si="2"/>
        <v>0</v>
      </c>
      <c r="F23" s="98">
        <f t="shared" si="3"/>
        <v>7</v>
      </c>
      <c r="G23" s="99">
        <f t="shared" si="0"/>
        <v>7</v>
      </c>
      <c r="H23" s="100">
        <v>7</v>
      </c>
      <c r="I23" s="100">
        <v>0</v>
      </c>
      <c r="J23" s="102">
        <f t="shared" si="4"/>
        <v>0</v>
      </c>
      <c r="K23" s="100">
        <v>0</v>
      </c>
      <c r="L23" s="111">
        <v>0</v>
      </c>
      <c r="M23" s="101">
        <f t="shared" si="5"/>
        <v>0</v>
      </c>
      <c r="N23" s="100">
        <v>0</v>
      </c>
      <c r="O23" s="100">
        <v>0</v>
      </c>
      <c r="P23" s="100">
        <v>0</v>
      </c>
      <c r="Q23" s="100">
        <v>0</v>
      </c>
      <c r="R23" s="100">
        <v>0</v>
      </c>
      <c r="S23" s="100">
        <v>0</v>
      </c>
      <c r="T23" s="106">
        <f t="shared" si="6"/>
        <v>0</v>
      </c>
      <c r="U23" s="107">
        <f t="shared" si="7"/>
        <v>7</v>
      </c>
      <c r="V23" s="108">
        <f t="shared" si="8"/>
        <v>0</v>
      </c>
      <c r="W23" s="97">
        <v>7</v>
      </c>
      <c r="X23" s="109">
        <f t="shared" si="9"/>
        <v>1</v>
      </c>
    </row>
    <row r="24" spans="1:24" x14ac:dyDescent="0.35">
      <c r="A24" s="31" t="s">
        <v>30</v>
      </c>
      <c r="B24" s="97" t="s">
        <v>2281</v>
      </c>
      <c r="C24" s="97" t="s">
        <v>2273</v>
      </c>
      <c r="D24" s="98">
        <f t="shared" si="1"/>
        <v>39</v>
      </c>
      <c r="E24" s="98">
        <f t="shared" si="2"/>
        <v>0</v>
      </c>
      <c r="F24" s="98">
        <f t="shared" si="3"/>
        <v>39</v>
      </c>
      <c r="G24" s="99">
        <f t="shared" si="0"/>
        <v>39</v>
      </c>
      <c r="H24" s="100">
        <v>39</v>
      </c>
      <c r="I24" s="100">
        <v>0</v>
      </c>
      <c r="J24" s="102">
        <f t="shared" si="4"/>
        <v>0</v>
      </c>
      <c r="K24" s="100">
        <v>0</v>
      </c>
      <c r="L24" s="111">
        <v>0</v>
      </c>
      <c r="M24" s="101">
        <f t="shared" si="5"/>
        <v>0</v>
      </c>
      <c r="N24" s="100">
        <v>0</v>
      </c>
      <c r="O24" s="100">
        <v>0</v>
      </c>
      <c r="P24" s="100">
        <v>0</v>
      </c>
      <c r="Q24" s="100">
        <v>0</v>
      </c>
      <c r="R24" s="100">
        <v>0</v>
      </c>
      <c r="S24" s="100">
        <v>0</v>
      </c>
      <c r="T24" s="106">
        <f t="shared" si="6"/>
        <v>0</v>
      </c>
      <c r="U24" s="107">
        <f t="shared" si="7"/>
        <v>39</v>
      </c>
      <c r="V24" s="108">
        <f t="shared" si="8"/>
        <v>0</v>
      </c>
      <c r="W24" s="97">
        <v>55</v>
      </c>
      <c r="X24" s="109">
        <f t="shared" si="9"/>
        <v>0.70909090909090911</v>
      </c>
    </row>
    <row r="25" spans="1:24" x14ac:dyDescent="0.35">
      <c r="A25" s="31" t="s">
        <v>31</v>
      </c>
      <c r="B25" s="97" t="s">
        <v>2282</v>
      </c>
      <c r="C25" s="97" t="s">
        <v>2273</v>
      </c>
      <c r="D25" s="98">
        <f t="shared" si="1"/>
        <v>19</v>
      </c>
      <c r="E25" s="98">
        <f t="shared" si="2"/>
        <v>19</v>
      </c>
      <c r="F25" s="98">
        <f t="shared" si="3"/>
        <v>0</v>
      </c>
      <c r="G25" s="99">
        <f t="shared" si="0"/>
        <v>19</v>
      </c>
      <c r="H25" s="100">
        <v>0</v>
      </c>
      <c r="I25" s="100">
        <v>19</v>
      </c>
      <c r="J25" s="102">
        <f t="shared" si="4"/>
        <v>0</v>
      </c>
      <c r="K25" s="100">
        <v>0</v>
      </c>
      <c r="L25" s="111">
        <v>0</v>
      </c>
      <c r="M25" s="101">
        <f t="shared" si="5"/>
        <v>0</v>
      </c>
      <c r="N25" s="100">
        <v>0</v>
      </c>
      <c r="O25" s="100">
        <v>0</v>
      </c>
      <c r="P25" s="100">
        <v>0</v>
      </c>
      <c r="Q25" s="100">
        <v>0</v>
      </c>
      <c r="R25" s="100">
        <v>0</v>
      </c>
      <c r="S25" s="100">
        <v>0</v>
      </c>
      <c r="T25" s="106">
        <f t="shared" si="6"/>
        <v>0</v>
      </c>
      <c r="U25" s="107">
        <f t="shared" si="7"/>
        <v>0</v>
      </c>
      <c r="V25" s="108">
        <f t="shared" si="8"/>
        <v>19</v>
      </c>
      <c r="W25" s="97">
        <v>19</v>
      </c>
      <c r="X25" s="109">
        <f t="shared" si="9"/>
        <v>1</v>
      </c>
    </row>
    <row r="26" spans="1:24" x14ac:dyDescent="0.35">
      <c r="A26" s="31" t="s">
        <v>32</v>
      </c>
      <c r="B26" s="97" t="s">
        <v>2283</v>
      </c>
      <c r="C26" s="97" t="s">
        <v>2273</v>
      </c>
      <c r="D26" s="98">
        <f t="shared" si="1"/>
        <v>48</v>
      </c>
      <c r="E26" s="98">
        <f t="shared" si="2"/>
        <v>48</v>
      </c>
      <c r="F26" s="98">
        <f t="shared" si="3"/>
        <v>0</v>
      </c>
      <c r="G26" s="99">
        <f t="shared" si="0"/>
        <v>48</v>
      </c>
      <c r="H26" s="100">
        <v>0</v>
      </c>
      <c r="I26" s="100">
        <v>48</v>
      </c>
      <c r="J26" s="102">
        <f t="shared" si="4"/>
        <v>0</v>
      </c>
      <c r="K26" s="100">
        <v>0</v>
      </c>
      <c r="L26" s="111">
        <v>0</v>
      </c>
      <c r="M26" s="101">
        <f t="shared" si="5"/>
        <v>0</v>
      </c>
      <c r="N26" s="100">
        <v>0</v>
      </c>
      <c r="O26" s="100">
        <v>0</v>
      </c>
      <c r="P26" s="100">
        <v>0</v>
      </c>
      <c r="Q26" s="100">
        <v>0</v>
      </c>
      <c r="R26" s="100">
        <v>0</v>
      </c>
      <c r="S26" s="100">
        <v>0</v>
      </c>
      <c r="T26" s="106">
        <f t="shared" si="6"/>
        <v>0</v>
      </c>
      <c r="U26" s="107">
        <f t="shared" si="7"/>
        <v>0</v>
      </c>
      <c r="V26" s="108">
        <f t="shared" si="8"/>
        <v>48</v>
      </c>
      <c r="W26" s="97">
        <v>60</v>
      </c>
      <c r="X26" s="109">
        <f t="shared" si="9"/>
        <v>0.8</v>
      </c>
    </row>
    <row r="27" spans="1:24" x14ac:dyDescent="0.35">
      <c r="A27" s="31" t="s">
        <v>33</v>
      </c>
      <c r="B27" s="97" t="s">
        <v>2284</v>
      </c>
      <c r="C27" s="97" t="s">
        <v>2273</v>
      </c>
      <c r="D27" s="98">
        <f t="shared" si="1"/>
        <v>53</v>
      </c>
      <c r="E27" s="98">
        <f t="shared" si="2"/>
        <v>33</v>
      </c>
      <c r="F27" s="98">
        <f t="shared" si="3"/>
        <v>20</v>
      </c>
      <c r="G27" s="99">
        <f t="shared" si="0"/>
        <v>44</v>
      </c>
      <c r="H27" s="100">
        <v>11</v>
      </c>
      <c r="I27" s="100">
        <v>33</v>
      </c>
      <c r="J27" s="102">
        <f t="shared" si="4"/>
        <v>0</v>
      </c>
      <c r="K27" s="100">
        <v>0</v>
      </c>
      <c r="L27" s="111">
        <v>0</v>
      </c>
      <c r="M27" s="101">
        <f t="shared" si="5"/>
        <v>0</v>
      </c>
      <c r="N27" s="100">
        <v>0</v>
      </c>
      <c r="O27" s="100">
        <v>0</v>
      </c>
      <c r="P27" s="100">
        <v>9</v>
      </c>
      <c r="Q27" s="100">
        <v>0</v>
      </c>
      <c r="R27" s="100">
        <v>0</v>
      </c>
      <c r="S27" s="100">
        <v>0</v>
      </c>
      <c r="T27" s="106">
        <f t="shared" si="6"/>
        <v>9</v>
      </c>
      <c r="U27" s="107">
        <f t="shared" si="7"/>
        <v>11</v>
      </c>
      <c r="V27" s="108">
        <f t="shared" si="8"/>
        <v>33</v>
      </c>
      <c r="W27" s="97">
        <v>40</v>
      </c>
      <c r="X27" s="109">
        <f t="shared" si="9"/>
        <v>1</v>
      </c>
    </row>
    <row r="28" spans="1:24" x14ac:dyDescent="0.35">
      <c r="A28" s="31" t="s">
        <v>34</v>
      </c>
      <c r="B28" s="97" t="s">
        <v>2285</v>
      </c>
      <c r="C28" s="97" t="s">
        <v>2286</v>
      </c>
      <c r="D28" s="98">
        <f t="shared" si="1"/>
        <v>61</v>
      </c>
      <c r="E28" s="98">
        <f t="shared" si="2"/>
        <v>0</v>
      </c>
      <c r="F28" s="98">
        <f t="shared" si="3"/>
        <v>61</v>
      </c>
      <c r="G28" s="99">
        <f t="shared" si="0"/>
        <v>61</v>
      </c>
      <c r="H28" s="100">
        <v>61</v>
      </c>
      <c r="I28" s="100">
        <v>0</v>
      </c>
      <c r="J28" s="102">
        <f t="shared" si="4"/>
        <v>0</v>
      </c>
      <c r="K28" s="100">
        <v>0</v>
      </c>
      <c r="L28" s="111">
        <v>0</v>
      </c>
      <c r="M28" s="101">
        <f t="shared" si="5"/>
        <v>0</v>
      </c>
      <c r="N28" s="100">
        <v>0</v>
      </c>
      <c r="O28" s="100">
        <v>0</v>
      </c>
      <c r="P28" s="100">
        <v>0</v>
      </c>
      <c r="Q28" s="100">
        <v>0</v>
      </c>
      <c r="R28" s="100">
        <v>0</v>
      </c>
      <c r="S28" s="100">
        <v>0</v>
      </c>
      <c r="T28" s="106">
        <f t="shared" si="6"/>
        <v>0</v>
      </c>
      <c r="U28" s="107">
        <f t="shared" si="7"/>
        <v>61</v>
      </c>
      <c r="V28" s="108">
        <f t="shared" si="8"/>
        <v>0</v>
      </c>
      <c r="W28" s="97">
        <v>65</v>
      </c>
      <c r="X28" s="109">
        <f t="shared" si="9"/>
        <v>0.93846153846153846</v>
      </c>
    </row>
    <row r="29" spans="1:24" x14ac:dyDescent="0.35">
      <c r="A29" s="31" t="s">
        <v>35</v>
      </c>
      <c r="B29" s="97" t="s">
        <v>2287</v>
      </c>
      <c r="C29" s="97" t="s">
        <v>2286</v>
      </c>
      <c r="D29" s="98">
        <f t="shared" si="1"/>
        <v>329</v>
      </c>
      <c r="E29" s="98">
        <f t="shared" si="2"/>
        <v>191</v>
      </c>
      <c r="F29" s="98">
        <f t="shared" si="3"/>
        <v>138</v>
      </c>
      <c r="G29" s="99">
        <f t="shared" si="0"/>
        <v>329</v>
      </c>
      <c r="H29" s="100">
        <v>138</v>
      </c>
      <c r="I29" s="100">
        <v>191</v>
      </c>
      <c r="J29" s="102">
        <f t="shared" si="4"/>
        <v>0</v>
      </c>
      <c r="K29" s="100">
        <v>0</v>
      </c>
      <c r="L29" s="111">
        <v>0</v>
      </c>
      <c r="M29" s="101">
        <f t="shared" si="5"/>
        <v>0</v>
      </c>
      <c r="N29" s="100">
        <v>0</v>
      </c>
      <c r="O29" s="100">
        <v>0</v>
      </c>
      <c r="P29" s="100">
        <v>0</v>
      </c>
      <c r="Q29" s="100">
        <v>0</v>
      </c>
      <c r="R29" s="100">
        <v>0</v>
      </c>
      <c r="S29" s="100">
        <v>0</v>
      </c>
      <c r="T29" s="106">
        <f t="shared" si="6"/>
        <v>0</v>
      </c>
      <c r="U29" s="107">
        <f t="shared" si="7"/>
        <v>138</v>
      </c>
      <c r="V29" s="108">
        <f t="shared" si="8"/>
        <v>191</v>
      </c>
      <c r="W29" s="97">
        <v>429</v>
      </c>
      <c r="X29" s="109">
        <f t="shared" si="9"/>
        <v>0.76689976689976691</v>
      </c>
    </row>
    <row r="30" spans="1:24" x14ac:dyDescent="0.35">
      <c r="A30" s="31" t="s">
        <v>36</v>
      </c>
      <c r="B30" s="97" t="s">
        <v>2288</v>
      </c>
      <c r="C30" s="97" t="s">
        <v>2286</v>
      </c>
      <c r="D30" s="98">
        <f t="shared" si="1"/>
        <v>35</v>
      </c>
      <c r="E30" s="98">
        <f t="shared" si="2"/>
        <v>35</v>
      </c>
      <c r="F30" s="98">
        <f t="shared" si="3"/>
        <v>0</v>
      </c>
      <c r="G30" s="99">
        <f t="shared" si="0"/>
        <v>35</v>
      </c>
      <c r="H30" s="100">
        <v>0</v>
      </c>
      <c r="I30" s="100">
        <v>35</v>
      </c>
      <c r="J30" s="102">
        <f t="shared" si="4"/>
        <v>0</v>
      </c>
      <c r="K30" s="100">
        <v>0</v>
      </c>
      <c r="L30" s="111">
        <v>0</v>
      </c>
      <c r="M30" s="101">
        <f t="shared" si="5"/>
        <v>0</v>
      </c>
      <c r="N30" s="100">
        <v>0</v>
      </c>
      <c r="O30" s="100">
        <v>0</v>
      </c>
      <c r="P30" s="100">
        <v>0</v>
      </c>
      <c r="Q30" s="100">
        <v>0</v>
      </c>
      <c r="R30" s="100">
        <v>0</v>
      </c>
      <c r="S30" s="100">
        <v>0</v>
      </c>
      <c r="T30" s="106">
        <f t="shared" si="6"/>
        <v>0</v>
      </c>
      <c r="U30" s="107">
        <f t="shared" si="7"/>
        <v>0</v>
      </c>
      <c r="V30" s="108">
        <f t="shared" si="8"/>
        <v>35</v>
      </c>
      <c r="W30" s="97">
        <v>33</v>
      </c>
      <c r="X30" s="109">
        <f t="shared" si="9"/>
        <v>1</v>
      </c>
    </row>
    <row r="31" spans="1:24" x14ac:dyDescent="0.35">
      <c r="A31" s="31" t="s">
        <v>37</v>
      </c>
      <c r="B31" s="97" t="s">
        <v>2289</v>
      </c>
      <c r="C31" s="97" t="s">
        <v>2286</v>
      </c>
      <c r="D31" s="98">
        <f t="shared" si="1"/>
        <v>0</v>
      </c>
      <c r="E31" s="98">
        <f t="shared" si="2"/>
        <v>0</v>
      </c>
      <c r="F31" s="98">
        <f t="shared" si="3"/>
        <v>0</v>
      </c>
      <c r="G31" s="99">
        <f t="shared" si="0"/>
        <v>0</v>
      </c>
      <c r="H31" s="100">
        <v>0</v>
      </c>
      <c r="I31" s="100">
        <v>0</v>
      </c>
      <c r="J31" s="102">
        <f t="shared" si="4"/>
        <v>0</v>
      </c>
      <c r="K31" s="100">
        <v>0</v>
      </c>
      <c r="L31" s="111">
        <v>0</v>
      </c>
      <c r="M31" s="101">
        <f t="shared" si="5"/>
        <v>0</v>
      </c>
      <c r="N31" s="100">
        <v>0</v>
      </c>
      <c r="O31" s="100">
        <v>0</v>
      </c>
      <c r="P31" s="100">
        <v>0</v>
      </c>
      <c r="Q31" s="100">
        <v>0</v>
      </c>
      <c r="R31" s="100">
        <v>0</v>
      </c>
      <c r="S31" s="100">
        <v>0</v>
      </c>
      <c r="T31" s="106">
        <f t="shared" si="6"/>
        <v>0</v>
      </c>
      <c r="U31" s="107">
        <f t="shared" si="7"/>
        <v>0</v>
      </c>
      <c r="V31" s="108">
        <f t="shared" si="8"/>
        <v>0</v>
      </c>
      <c r="W31" s="97">
        <v>99</v>
      </c>
      <c r="X31" s="109">
        <f t="shared" si="9"/>
        <v>0</v>
      </c>
    </row>
    <row r="32" spans="1:24" x14ac:dyDescent="0.35">
      <c r="A32" s="31" t="s">
        <v>38</v>
      </c>
      <c r="B32" s="97" t="s">
        <v>2290</v>
      </c>
      <c r="C32" s="97" t="s">
        <v>2286</v>
      </c>
      <c r="D32" s="98">
        <f t="shared" si="1"/>
        <v>79</v>
      </c>
      <c r="E32" s="98">
        <f t="shared" si="2"/>
        <v>0</v>
      </c>
      <c r="F32" s="98">
        <f t="shared" si="3"/>
        <v>79</v>
      </c>
      <c r="G32" s="99">
        <f t="shared" si="0"/>
        <v>79</v>
      </c>
      <c r="H32" s="100">
        <v>79</v>
      </c>
      <c r="I32" s="100">
        <v>0</v>
      </c>
      <c r="J32" s="102">
        <f t="shared" si="4"/>
        <v>0</v>
      </c>
      <c r="K32" s="100">
        <v>0</v>
      </c>
      <c r="L32" s="111">
        <v>0</v>
      </c>
      <c r="M32" s="101">
        <f t="shared" si="5"/>
        <v>0</v>
      </c>
      <c r="N32" s="100">
        <v>0</v>
      </c>
      <c r="O32" s="100">
        <v>0</v>
      </c>
      <c r="P32" s="100">
        <v>0</v>
      </c>
      <c r="Q32" s="100">
        <v>0</v>
      </c>
      <c r="R32" s="100">
        <v>0</v>
      </c>
      <c r="S32" s="100">
        <v>0</v>
      </c>
      <c r="T32" s="106">
        <f t="shared" si="6"/>
        <v>0</v>
      </c>
      <c r="U32" s="107">
        <f t="shared" si="7"/>
        <v>79</v>
      </c>
      <c r="V32" s="108">
        <f t="shared" si="8"/>
        <v>0</v>
      </c>
      <c r="W32" s="97">
        <v>90</v>
      </c>
      <c r="X32" s="109">
        <f t="shared" si="9"/>
        <v>0.87777777777777777</v>
      </c>
    </row>
    <row r="33" spans="1:24" x14ac:dyDescent="0.35">
      <c r="A33" s="31" t="s">
        <v>39</v>
      </c>
      <c r="B33" s="97" t="s">
        <v>2291</v>
      </c>
      <c r="C33" s="97" t="s">
        <v>2286</v>
      </c>
      <c r="D33" s="98">
        <f t="shared" si="1"/>
        <v>67</v>
      </c>
      <c r="E33" s="98">
        <f t="shared" si="2"/>
        <v>0</v>
      </c>
      <c r="F33" s="98">
        <f t="shared" si="3"/>
        <v>67</v>
      </c>
      <c r="G33" s="99">
        <f t="shared" si="0"/>
        <v>67</v>
      </c>
      <c r="H33" s="100">
        <v>67</v>
      </c>
      <c r="I33" s="100">
        <v>0</v>
      </c>
      <c r="J33" s="102">
        <f t="shared" si="4"/>
        <v>0</v>
      </c>
      <c r="K33" s="100">
        <v>0</v>
      </c>
      <c r="L33" s="111">
        <v>0</v>
      </c>
      <c r="M33" s="101">
        <f t="shared" si="5"/>
        <v>0</v>
      </c>
      <c r="N33" s="100">
        <v>0</v>
      </c>
      <c r="O33" s="100">
        <v>0</v>
      </c>
      <c r="P33" s="100">
        <v>0</v>
      </c>
      <c r="Q33" s="100">
        <v>0</v>
      </c>
      <c r="R33" s="100">
        <v>0</v>
      </c>
      <c r="S33" s="100">
        <v>0</v>
      </c>
      <c r="T33" s="106">
        <f t="shared" si="6"/>
        <v>0</v>
      </c>
      <c r="U33" s="107">
        <f t="shared" si="7"/>
        <v>67</v>
      </c>
      <c r="V33" s="108">
        <f t="shared" si="8"/>
        <v>0</v>
      </c>
      <c r="W33" s="97">
        <v>221</v>
      </c>
      <c r="X33" s="109">
        <f t="shared" si="9"/>
        <v>0.30316742081447962</v>
      </c>
    </row>
    <row r="34" spans="1:24" x14ac:dyDescent="0.35">
      <c r="A34" s="31" t="s">
        <v>40</v>
      </c>
      <c r="B34" s="97" t="s">
        <v>2292</v>
      </c>
      <c r="C34" s="97" t="s">
        <v>2286</v>
      </c>
      <c r="D34" s="98">
        <f t="shared" si="1"/>
        <v>25</v>
      </c>
      <c r="E34" s="98">
        <f t="shared" si="2"/>
        <v>0</v>
      </c>
      <c r="F34" s="98">
        <f t="shared" si="3"/>
        <v>25</v>
      </c>
      <c r="G34" s="99">
        <f t="shared" si="0"/>
        <v>25</v>
      </c>
      <c r="H34" s="100">
        <v>25</v>
      </c>
      <c r="I34" s="100">
        <v>0</v>
      </c>
      <c r="J34" s="102">
        <f t="shared" si="4"/>
        <v>0</v>
      </c>
      <c r="K34" s="100">
        <v>0</v>
      </c>
      <c r="L34" s="111">
        <v>0</v>
      </c>
      <c r="M34" s="101">
        <f t="shared" si="5"/>
        <v>0</v>
      </c>
      <c r="N34" s="100">
        <v>0</v>
      </c>
      <c r="O34" s="100">
        <v>0</v>
      </c>
      <c r="P34" s="100">
        <v>0</v>
      </c>
      <c r="Q34" s="100">
        <v>0</v>
      </c>
      <c r="R34" s="100">
        <v>0</v>
      </c>
      <c r="S34" s="100">
        <v>0</v>
      </c>
      <c r="T34" s="106">
        <f t="shared" si="6"/>
        <v>0</v>
      </c>
      <c r="U34" s="107">
        <f t="shared" si="7"/>
        <v>25</v>
      </c>
      <c r="V34" s="108">
        <f t="shared" si="8"/>
        <v>0</v>
      </c>
      <c r="W34" s="97">
        <v>22</v>
      </c>
      <c r="X34" s="109">
        <f t="shared" si="9"/>
        <v>1</v>
      </c>
    </row>
    <row r="35" spans="1:24" x14ac:dyDescent="0.35">
      <c r="A35" s="31" t="s">
        <v>41</v>
      </c>
      <c r="B35" s="97" t="s">
        <v>2293</v>
      </c>
      <c r="C35" s="97" t="s">
        <v>2286</v>
      </c>
      <c r="D35" s="98">
        <f t="shared" si="1"/>
        <v>140</v>
      </c>
      <c r="E35" s="98">
        <f t="shared" si="2"/>
        <v>140</v>
      </c>
      <c r="F35" s="98">
        <f t="shared" si="3"/>
        <v>0</v>
      </c>
      <c r="G35" s="99">
        <f t="shared" si="0"/>
        <v>108</v>
      </c>
      <c r="H35" s="100">
        <v>0</v>
      </c>
      <c r="I35" s="100">
        <v>108</v>
      </c>
      <c r="J35" s="102">
        <f t="shared" si="4"/>
        <v>62</v>
      </c>
      <c r="K35" s="100">
        <v>16</v>
      </c>
      <c r="L35" s="111">
        <v>62</v>
      </c>
      <c r="M35" s="101">
        <f t="shared" si="5"/>
        <v>78</v>
      </c>
      <c r="N35" s="100">
        <v>16</v>
      </c>
      <c r="O35" s="100">
        <v>0</v>
      </c>
      <c r="P35" s="100">
        <v>0</v>
      </c>
      <c r="Q35" s="100">
        <v>0</v>
      </c>
      <c r="R35" s="100">
        <v>0</v>
      </c>
      <c r="S35" s="100">
        <v>0</v>
      </c>
      <c r="T35" s="106">
        <f t="shared" si="6"/>
        <v>16</v>
      </c>
      <c r="U35" s="107">
        <f t="shared" si="7"/>
        <v>0</v>
      </c>
      <c r="V35" s="108">
        <f t="shared" si="8"/>
        <v>124</v>
      </c>
      <c r="W35" s="97">
        <v>84</v>
      </c>
      <c r="X35" s="109">
        <f t="shared" si="9"/>
        <v>1</v>
      </c>
    </row>
    <row r="36" spans="1:24" x14ac:dyDescent="0.35">
      <c r="A36" s="31" t="s">
        <v>42</v>
      </c>
      <c r="B36" s="97" t="s">
        <v>2294</v>
      </c>
      <c r="C36" s="97" t="s">
        <v>2286</v>
      </c>
      <c r="D36" s="98">
        <f t="shared" si="1"/>
        <v>143</v>
      </c>
      <c r="E36" s="98">
        <f t="shared" si="2"/>
        <v>0</v>
      </c>
      <c r="F36" s="98">
        <f t="shared" si="3"/>
        <v>143</v>
      </c>
      <c r="G36" s="99">
        <f t="shared" si="0"/>
        <v>143</v>
      </c>
      <c r="H36" s="100">
        <v>143</v>
      </c>
      <c r="I36" s="100">
        <v>0</v>
      </c>
      <c r="J36" s="102">
        <f t="shared" si="4"/>
        <v>0</v>
      </c>
      <c r="K36" s="100">
        <v>0</v>
      </c>
      <c r="L36" s="111">
        <v>0</v>
      </c>
      <c r="M36" s="101">
        <f t="shared" si="5"/>
        <v>0</v>
      </c>
      <c r="N36" s="100">
        <v>0</v>
      </c>
      <c r="O36" s="100">
        <v>0</v>
      </c>
      <c r="P36" s="100">
        <v>0</v>
      </c>
      <c r="Q36" s="100">
        <v>0</v>
      </c>
      <c r="R36" s="100">
        <v>0</v>
      </c>
      <c r="S36" s="100">
        <v>0</v>
      </c>
      <c r="T36" s="106">
        <f t="shared" si="6"/>
        <v>0</v>
      </c>
      <c r="U36" s="107">
        <f t="shared" si="7"/>
        <v>143</v>
      </c>
      <c r="V36" s="108">
        <f t="shared" si="8"/>
        <v>0</v>
      </c>
      <c r="W36" s="97">
        <v>241</v>
      </c>
      <c r="X36" s="109">
        <f t="shared" si="9"/>
        <v>0.59336099585062241</v>
      </c>
    </row>
    <row r="37" spans="1:24" x14ac:dyDescent="0.35">
      <c r="A37" s="31" t="s">
        <v>43</v>
      </c>
      <c r="B37" s="97" t="s">
        <v>2295</v>
      </c>
      <c r="C37" s="97" t="s">
        <v>2286</v>
      </c>
      <c r="D37" s="98">
        <f t="shared" si="1"/>
        <v>84</v>
      </c>
      <c r="E37" s="98">
        <f t="shared" si="2"/>
        <v>66</v>
      </c>
      <c r="F37" s="98">
        <f t="shared" si="3"/>
        <v>18</v>
      </c>
      <c r="G37" s="99">
        <f t="shared" si="0"/>
        <v>84</v>
      </c>
      <c r="H37" s="100">
        <v>18</v>
      </c>
      <c r="I37" s="100">
        <v>66</v>
      </c>
      <c r="J37" s="102">
        <f t="shared" si="4"/>
        <v>0</v>
      </c>
      <c r="K37" s="100">
        <v>0</v>
      </c>
      <c r="L37" s="111">
        <v>0</v>
      </c>
      <c r="M37" s="101">
        <f t="shared" si="5"/>
        <v>0</v>
      </c>
      <c r="N37" s="100">
        <v>0</v>
      </c>
      <c r="O37" s="100">
        <v>0</v>
      </c>
      <c r="P37" s="100">
        <v>0</v>
      </c>
      <c r="Q37" s="100">
        <v>0</v>
      </c>
      <c r="R37" s="100">
        <v>0</v>
      </c>
      <c r="S37" s="100">
        <v>0</v>
      </c>
      <c r="T37" s="106">
        <f t="shared" si="6"/>
        <v>0</v>
      </c>
      <c r="U37" s="107">
        <f t="shared" si="7"/>
        <v>18</v>
      </c>
      <c r="V37" s="108">
        <f t="shared" si="8"/>
        <v>66</v>
      </c>
      <c r="W37" s="97">
        <v>171</v>
      </c>
      <c r="X37" s="109">
        <f t="shared" si="9"/>
        <v>0.49122807017543857</v>
      </c>
    </row>
    <row r="38" spans="1:24" x14ac:dyDescent="0.35">
      <c r="A38" s="31" t="s">
        <v>44</v>
      </c>
      <c r="B38" s="97" t="s">
        <v>2296</v>
      </c>
      <c r="C38" s="97" t="s">
        <v>2286</v>
      </c>
      <c r="D38" s="98">
        <f t="shared" si="1"/>
        <v>99</v>
      </c>
      <c r="E38" s="98">
        <f t="shared" si="2"/>
        <v>0</v>
      </c>
      <c r="F38" s="98">
        <f t="shared" si="3"/>
        <v>99</v>
      </c>
      <c r="G38" s="99">
        <f t="shared" si="0"/>
        <v>99</v>
      </c>
      <c r="H38" s="100">
        <v>99</v>
      </c>
      <c r="I38" s="100">
        <v>0</v>
      </c>
      <c r="J38" s="102">
        <f t="shared" si="4"/>
        <v>0</v>
      </c>
      <c r="K38" s="100">
        <v>0</v>
      </c>
      <c r="L38" s="111">
        <v>0</v>
      </c>
      <c r="M38" s="101">
        <f t="shared" si="5"/>
        <v>0</v>
      </c>
      <c r="N38" s="100">
        <v>0</v>
      </c>
      <c r="O38" s="100">
        <v>0</v>
      </c>
      <c r="P38" s="100">
        <v>0</v>
      </c>
      <c r="Q38" s="100">
        <v>0</v>
      </c>
      <c r="R38" s="100">
        <v>0</v>
      </c>
      <c r="S38" s="100">
        <v>0</v>
      </c>
      <c r="T38" s="106">
        <f t="shared" si="6"/>
        <v>0</v>
      </c>
      <c r="U38" s="107">
        <f t="shared" si="7"/>
        <v>99</v>
      </c>
      <c r="V38" s="108">
        <f t="shared" si="8"/>
        <v>0</v>
      </c>
      <c r="W38" s="97">
        <v>218</v>
      </c>
      <c r="X38" s="109">
        <f t="shared" si="9"/>
        <v>0.45412844036697247</v>
      </c>
    </row>
    <row r="39" spans="1:24" x14ac:dyDescent="0.35">
      <c r="A39" s="31" t="s">
        <v>45</v>
      </c>
      <c r="B39" s="97" t="s">
        <v>2297</v>
      </c>
      <c r="C39" s="97" t="s">
        <v>2286</v>
      </c>
      <c r="D39" s="98">
        <f t="shared" si="1"/>
        <v>107</v>
      </c>
      <c r="E39" s="98">
        <f t="shared" si="2"/>
        <v>107</v>
      </c>
      <c r="F39" s="98">
        <f t="shared" si="3"/>
        <v>0</v>
      </c>
      <c r="G39" s="99">
        <f t="shared" si="0"/>
        <v>89</v>
      </c>
      <c r="H39" s="100">
        <v>0</v>
      </c>
      <c r="I39" s="100">
        <v>89</v>
      </c>
      <c r="J39" s="102">
        <f t="shared" si="4"/>
        <v>0</v>
      </c>
      <c r="K39" s="100">
        <v>0</v>
      </c>
      <c r="L39" s="111">
        <v>0</v>
      </c>
      <c r="M39" s="101">
        <f t="shared" si="5"/>
        <v>0</v>
      </c>
      <c r="N39" s="100">
        <v>18</v>
      </c>
      <c r="O39" s="100">
        <v>0</v>
      </c>
      <c r="P39" s="100">
        <v>0</v>
      </c>
      <c r="Q39" s="100">
        <v>0</v>
      </c>
      <c r="R39" s="100">
        <v>0</v>
      </c>
      <c r="S39" s="100">
        <v>0</v>
      </c>
      <c r="T39" s="106">
        <f t="shared" si="6"/>
        <v>18</v>
      </c>
      <c r="U39" s="107">
        <f t="shared" si="7"/>
        <v>0</v>
      </c>
      <c r="V39" s="108">
        <f t="shared" si="8"/>
        <v>89</v>
      </c>
      <c r="W39" s="97">
        <v>95</v>
      </c>
      <c r="X39" s="109">
        <f t="shared" si="9"/>
        <v>0.93684210526315792</v>
      </c>
    </row>
    <row r="40" spans="1:24" x14ac:dyDescent="0.35">
      <c r="A40" s="31" t="s">
        <v>46</v>
      </c>
      <c r="B40" s="97" t="s">
        <v>2298</v>
      </c>
      <c r="C40" s="97" t="s">
        <v>2273</v>
      </c>
      <c r="D40" s="98">
        <f t="shared" si="1"/>
        <v>10</v>
      </c>
      <c r="E40" s="98">
        <f t="shared" si="2"/>
        <v>10</v>
      </c>
      <c r="F40" s="98">
        <f t="shared" si="3"/>
        <v>0</v>
      </c>
      <c r="G40" s="99">
        <f t="shared" si="0"/>
        <v>10</v>
      </c>
      <c r="H40" s="100">
        <v>0</v>
      </c>
      <c r="I40" s="100">
        <v>10</v>
      </c>
      <c r="J40" s="102">
        <f t="shared" si="4"/>
        <v>0</v>
      </c>
      <c r="K40" s="100">
        <v>0</v>
      </c>
      <c r="L40" s="111">
        <v>0</v>
      </c>
      <c r="M40" s="101">
        <f t="shared" si="5"/>
        <v>0</v>
      </c>
      <c r="N40" s="100">
        <v>0</v>
      </c>
      <c r="O40" s="100">
        <v>0</v>
      </c>
      <c r="P40" s="100">
        <v>0</v>
      </c>
      <c r="Q40" s="100">
        <v>0</v>
      </c>
      <c r="R40" s="100">
        <v>0</v>
      </c>
      <c r="S40" s="100">
        <v>0</v>
      </c>
      <c r="T40" s="106">
        <f t="shared" si="6"/>
        <v>0</v>
      </c>
      <c r="U40" s="107">
        <f t="shared" si="7"/>
        <v>0</v>
      </c>
      <c r="V40" s="108">
        <f t="shared" si="8"/>
        <v>10</v>
      </c>
      <c r="W40" s="97">
        <v>10</v>
      </c>
      <c r="X40" s="109">
        <f t="shared" si="9"/>
        <v>1</v>
      </c>
    </row>
    <row r="41" spans="1:24" x14ac:dyDescent="0.35">
      <c r="A41" s="31" t="s">
        <v>47</v>
      </c>
      <c r="B41" s="97" t="s">
        <v>2299</v>
      </c>
      <c r="C41" s="97" t="s">
        <v>2273</v>
      </c>
      <c r="D41" s="98">
        <f t="shared" si="1"/>
        <v>53</v>
      </c>
      <c r="E41" s="98">
        <f t="shared" si="2"/>
        <v>53</v>
      </c>
      <c r="F41" s="98">
        <f t="shared" si="3"/>
        <v>0</v>
      </c>
      <c r="G41" s="99">
        <f t="shared" si="0"/>
        <v>53</v>
      </c>
      <c r="H41" s="100">
        <v>0</v>
      </c>
      <c r="I41" s="100">
        <v>53</v>
      </c>
      <c r="J41" s="102">
        <f t="shared" si="4"/>
        <v>0</v>
      </c>
      <c r="K41" s="100">
        <v>0</v>
      </c>
      <c r="L41" s="111">
        <v>0</v>
      </c>
      <c r="M41" s="101">
        <f t="shared" si="5"/>
        <v>0</v>
      </c>
      <c r="N41" s="100">
        <v>0</v>
      </c>
      <c r="O41" s="100">
        <v>0</v>
      </c>
      <c r="P41" s="100">
        <v>0</v>
      </c>
      <c r="Q41" s="100">
        <v>0</v>
      </c>
      <c r="R41" s="100">
        <v>0</v>
      </c>
      <c r="S41" s="100">
        <v>0</v>
      </c>
      <c r="T41" s="106">
        <f t="shared" si="6"/>
        <v>0</v>
      </c>
      <c r="U41" s="107">
        <f t="shared" si="7"/>
        <v>0</v>
      </c>
      <c r="V41" s="108">
        <f t="shared" si="8"/>
        <v>53</v>
      </c>
      <c r="W41" s="97">
        <v>53</v>
      </c>
      <c r="X41" s="109">
        <f t="shared" si="9"/>
        <v>1</v>
      </c>
    </row>
    <row r="42" spans="1:24" x14ac:dyDescent="0.35">
      <c r="A42" s="31" t="s">
        <v>48</v>
      </c>
      <c r="B42" s="97" t="s">
        <v>2300</v>
      </c>
      <c r="C42" s="97" t="s">
        <v>2273</v>
      </c>
      <c r="D42" s="98">
        <f t="shared" si="1"/>
        <v>30</v>
      </c>
      <c r="E42" s="98">
        <f t="shared" si="2"/>
        <v>0</v>
      </c>
      <c r="F42" s="98">
        <f t="shared" si="3"/>
        <v>30</v>
      </c>
      <c r="G42" s="99">
        <f t="shared" si="0"/>
        <v>30</v>
      </c>
      <c r="H42" s="100">
        <v>30</v>
      </c>
      <c r="I42" s="100">
        <v>0</v>
      </c>
      <c r="J42" s="102">
        <f t="shared" si="4"/>
        <v>0</v>
      </c>
      <c r="K42" s="100">
        <v>0</v>
      </c>
      <c r="L42" s="111">
        <v>0</v>
      </c>
      <c r="M42" s="101">
        <f t="shared" si="5"/>
        <v>0</v>
      </c>
      <c r="N42" s="100">
        <v>0</v>
      </c>
      <c r="O42" s="100">
        <v>0</v>
      </c>
      <c r="P42" s="100">
        <v>0</v>
      </c>
      <c r="Q42" s="100">
        <v>0</v>
      </c>
      <c r="R42" s="100">
        <v>0</v>
      </c>
      <c r="S42" s="100">
        <v>0</v>
      </c>
      <c r="T42" s="106">
        <f t="shared" si="6"/>
        <v>0</v>
      </c>
      <c r="U42" s="107">
        <f t="shared" si="7"/>
        <v>30</v>
      </c>
      <c r="V42" s="108">
        <f t="shared" si="8"/>
        <v>0</v>
      </c>
      <c r="W42" s="97">
        <v>37</v>
      </c>
      <c r="X42" s="109">
        <f t="shared" si="9"/>
        <v>0.81081081081081086</v>
      </c>
    </row>
    <row r="43" spans="1:24" x14ac:dyDescent="0.35">
      <c r="A43" s="31" t="s">
        <v>49</v>
      </c>
      <c r="B43" s="97" t="s">
        <v>2301</v>
      </c>
      <c r="C43" s="97" t="s">
        <v>2273</v>
      </c>
      <c r="D43" s="98">
        <f t="shared" si="1"/>
        <v>45</v>
      </c>
      <c r="E43" s="98">
        <f t="shared" si="2"/>
        <v>45</v>
      </c>
      <c r="F43" s="98">
        <f t="shared" si="3"/>
        <v>0</v>
      </c>
      <c r="G43" s="99">
        <f t="shared" si="0"/>
        <v>32</v>
      </c>
      <c r="H43" s="100">
        <v>0</v>
      </c>
      <c r="I43" s="100">
        <v>32</v>
      </c>
      <c r="J43" s="102">
        <f t="shared" si="4"/>
        <v>25</v>
      </c>
      <c r="K43" s="100">
        <v>13</v>
      </c>
      <c r="L43" s="111">
        <v>25</v>
      </c>
      <c r="M43" s="101">
        <f t="shared" si="5"/>
        <v>38</v>
      </c>
      <c r="N43" s="100">
        <v>0</v>
      </c>
      <c r="O43" s="100">
        <v>0</v>
      </c>
      <c r="P43" s="100">
        <v>0</v>
      </c>
      <c r="Q43" s="100">
        <v>0</v>
      </c>
      <c r="R43" s="100">
        <v>0</v>
      </c>
      <c r="S43" s="100">
        <v>0</v>
      </c>
      <c r="T43" s="106">
        <f t="shared" si="6"/>
        <v>0</v>
      </c>
      <c r="U43" s="107">
        <f t="shared" si="7"/>
        <v>0</v>
      </c>
      <c r="V43" s="108">
        <f t="shared" si="8"/>
        <v>45</v>
      </c>
      <c r="W43" s="97">
        <v>37</v>
      </c>
      <c r="X43" s="109">
        <f t="shared" si="9"/>
        <v>1</v>
      </c>
    </row>
    <row r="44" spans="1:24" x14ac:dyDescent="0.35">
      <c r="A44" s="31" t="s">
        <v>50</v>
      </c>
      <c r="B44" s="97" t="s">
        <v>2302</v>
      </c>
      <c r="C44" s="97" t="s">
        <v>2273</v>
      </c>
      <c r="D44" s="98">
        <f t="shared" si="1"/>
        <v>17</v>
      </c>
      <c r="E44" s="98">
        <f t="shared" si="2"/>
        <v>17</v>
      </c>
      <c r="F44" s="98">
        <f t="shared" si="3"/>
        <v>0</v>
      </c>
      <c r="G44" s="99">
        <f t="shared" si="0"/>
        <v>17</v>
      </c>
      <c r="H44" s="100">
        <v>0</v>
      </c>
      <c r="I44" s="100">
        <v>17</v>
      </c>
      <c r="J44" s="102">
        <f t="shared" si="4"/>
        <v>0</v>
      </c>
      <c r="K44" s="100">
        <v>0</v>
      </c>
      <c r="L44" s="111">
        <v>0</v>
      </c>
      <c r="M44" s="101">
        <f t="shared" si="5"/>
        <v>0</v>
      </c>
      <c r="N44" s="100">
        <v>0</v>
      </c>
      <c r="O44" s="100">
        <v>0</v>
      </c>
      <c r="P44" s="100">
        <v>0</v>
      </c>
      <c r="Q44" s="100">
        <v>0</v>
      </c>
      <c r="R44" s="100">
        <v>0</v>
      </c>
      <c r="S44" s="100">
        <v>0</v>
      </c>
      <c r="T44" s="106">
        <f t="shared" si="6"/>
        <v>0</v>
      </c>
      <c r="U44" s="107">
        <f t="shared" si="7"/>
        <v>0</v>
      </c>
      <c r="V44" s="108">
        <f t="shared" si="8"/>
        <v>17</v>
      </c>
      <c r="W44" s="97">
        <v>21</v>
      </c>
      <c r="X44" s="109">
        <f t="shared" si="9"/>
        <v>0.80952380952380953</v>
      </c>
    </row>
    <row r="45" spans="1:24" x14ac:dyDescent="0.35">
      <c r="A45" s="31" t="s">
        <v>51</v>
      </c>
      <c r="B45" s="97" t="s">
        <v>2303</v>
      </c>
      <c r="C45" s="97" t="s">
        <v>2273</v>
      </c>
      <c r="D45" s="98">
        <f t="shared" si="1"/>
        <v>60</v>
      </c>
      <c r="E45" s="98">
        <f t="shared" si="2"/>
        <v>60</v>
      </c>
      <c r="F45" s="98">
        <f t="shared" si="3"/>
        <v>0</v>
      </c>
      <c r="G45" s="99">
        <f t="shared" si="0"/>
        <v>60</v>
      </c>
      <c r="H45" s="100">
        <v>0</v>
      </c>
      <c r="I45" s="100">
        <v>60</v>
      </c>
      <c r="J45" s="102">
        <f t="shared" si="4"/>
        <v>58</v>
      </c>
      <c r="K45" s="100">
        <v>0</v>
      </c>
      <c r="L45" s="111">
        <v>58</v>
      </c>
      <c r="M45" s="101">
        <f t="shared" si="5"/>
        <v>58</v>
      </c>
      <c r="N45" s="100">
        <v>0</v>
      </c>
      <c r="O45" s="100">
        <v>0</v>
      </c>
      <c r="P45" s="100">
        <v>0</v>
      </c>
      <c r="Q45" s="100">
        <v>0</v>
      </c>
      <c r="R45" s="100">
        <v>0</v>
      </c>
      <c r="S45" s="100">
        <v>0</v>
      </c>
      <c r="T45" s="106">
        <f t="shared" si="6"/>
        <v>0</v>
      </c>
      <c r="U45" s="107">
        <f t="shared" si="7"/>
        <v>0</v>
      </c>
      <c r="V45" s="108">
        <f t="shared" si="8"/>
        <v>60</v>
      </c>
      <c r="W45" s="97">
        <v>55</v>
      </c>
      <c r="X45" s="109">
        <f t="shared" si="9"/>
        <v>1</v>
      </c>
    </row>
    <row r="46" spans="1:24" x14ac:dyDescent="0.35">
      <c r="A46" s="31" t="s">
        <v>52</v>
      </c>
      <c r="B46" s="97" t="s">
        <v>2304</v>
      </c>
      <c r="C46" s="97" t="s">
        <v>2273</v>
      </c>
      <c r="D46" s="98">
        <f t="shared" si="1"/>
        <v>128</v>
      </c>
      <c r="E46" s="98">
        <f t="shared" si="2"/>
        <v>128</v>
      </c>
      <c r="F46" s="98">
        <f t="shared" si="3"/>
        <v>0</v>
      </c>
      <c r="G46" s="99">
        <f t="shared" si="0"/>
        <v>128</v>
      </c>
      <c r="H46" s="100">
        <v>0</v>
      </c>
      <c r="I46" s="100">
        <v>128</v>
      </c>
      <c r="J46" s="102">
        <f t="shared" si="4"/>
        <v>0</v>
      </c>
      <c r="K46" s="100">
        <v>0</v>
      </c>
      <c r="L46" s="111">
        <v>0</v>
      </c>
      <c r="M46" s="101">
        <f t="shared" si="5"/>
        <v>0</v>
      </c>
      <c r="N46" s="100">
        <v>0</v>
      </c>
      <c r="O46" s="100">
        <v>0</v>
      </c>
      <c r="P46" s="100">
        <v>0</v>
      </c>
      <c r="Q46" s="100">
        <v>0</v>
      </c>
      <c r="R46" s="100">
        <v>0</v>
      </c>
      <c r="S46" s="100">
        <v>0</v>
      </c>
      <c r="T46" s="106">
        <f t="shared" si="6"/>
        <v>0</v>
      </c>
      <c r="U46" s="107">
        <f t="shared" si="7"/>
        <v>0</v>
      </c>
      <c r="V46" s="108">
        <f t="shared" si="8"/>
        <v>128</v>
      </c>
      <c r="W46" s="97">
        <v>124</v>
      </c>
      <c r="X46" s="109">
        <f t="shared" si="9"/>
        <v>1</v>
      </c>
    </row>
    <row r="47" spans="1:24" x14ac:dyDescent="0.35">
      <c r="A47" s="31" t="s">
        <v>53</v>
      </c>
      <c r="B47" s="97" t="s">
        <v>2305</v>
      </c>
      <c r="C47" s="97" t="s">
        <v>2273</v>
      </c>
      <c r="D47" s="98">
        <f t="shared" si="1"/>
        <v>36</v>
      </c>
      <c r="E47" s="98">
        <f t="shared" si="2"/>
        <v>36</v>
      </c>
      <c r="F47" s="98">
        <f t="shared" si="3"/>
        <v>0</v>
      </c>
      <c r="G47" s="99">
        <f t="shared" si="0"/>
        <v>36</v>
      </c>
      <c r="H47" s="100">
        <v>0</v>
      </c>
      <c r="I47" s="100">
        <v>36</v>
      </c>
      <c r="J47" s="102">
        <f t="shared" si="4"/>
        <v>0</v>
      </c>
      <c r="K47" s="100">
        <v>0</v>
      </c>
      <c r="L47" s="111">
        <v>0</v>
      </c>
      <c r="M47" s="101">
        <f t="shared" si="5"/>
        <v>0</v>
      </c>
      <c r="N47" s="100">
        <v>0</v>
      </c>
      <c r="O47" s="100">
        <v>0</v>
      </c>
      <c r="P47" s="100">
        <v>0</v>
      </c>
      <c r="Q47" s="100">
        <v>0</v>
      </c>
      <c r="R47" s="100">
        <v>0</v>
      </c>
      <c r="S47" s="100">
        <v>0</v>
      </c>
      <c r="T47" s="106">
        <f t="shared" si="6"/>
        <v>0</v>
      </c>
      <c r="U47" s="107">
        <f t="shared" si="7"/>
        <v>0</v>
      </c>
      <c r="V47" s="108">
        <f t="shared" si="8"/>
        <v>36</v>
      </c>
      <c r="W47" s="97">
        <v>45</v>
      </c>
      <c r="X47" s="109">
        <f t="shared" si="9"/>
        <v>0.8</v>
      </c>
    </row>
    <row r="48" spans="1:24" x14ac:dyDescent="0.35">
      <c r="A48" s="31" t="s">
        <v>54</v>
      </c>
      <c r="B48" s="97" t="s">
        <v>2306</v>
      </c>
      <c r="C48" s="97" t="s">
        <v>2273</v>
      </c>
      <c r="D48" s="98">
        <f t="shared" si="1"/>
        <v>44</v>
      </c>
      <c r="E48" s="98">
        <f t="shared" si="2"/>
        <v>0</v>
      </c>
      <c r="F48" s="98">
        <f t="shared" si="3"/>
        <v>44</v>
      </c>
      <c r="G48" s="99">
        <f t="shared" si="0"/>
        <v>44</v>
      </c>
      <c r="H48" s="100">
        <v>44</v>
      </c>
      <c r="I48" s="100">
        <v>0</v>
      </c>
      <c r="J48" s="102">
        <f t="shared" si="4"/>
        <v>0</v>
      </c>
      <c r="K48" s="100">
        <v>0</v>
      </c>
      <c r="L48" s="111">
        <v>0</v>
      </c>
      <c r="M48" s="101">
        <f t="shared" si="5"/>
        <v>0</v>
      </c>
      <c r="N48" s="100">
        <v>0</v>
      </c>
      <c r="O48" s="100">
        <v>0</v>
      </c>
      <c r="P48" s="100">
        <v>0</v>
      </c>
      <c r="Q48" s="100">
        <v>0</v>
      </c>
      <c r="R48" s="100">
        <v>0</v>
      </c>
      <c r="S48" s="100">
        <v>0</v>
      </c>
      <c r="T48" s="106">
        <f t="shared" si="6"/>
        <v>0</v>
      </c>
      <c r="U48" s="107">
        <f t="shared" si="7"/>
        <v>44</v>
      </c>
      <c r="V48" s="108">
        <f t="shared" si="8"/>
        <v>0</v>
      </c>
      <c r="W48" s="97">
        <v>45</v>
      </c>
      <c r="X48" s="109">
        <f t="shared" si="9"/>
        <v>0.97777777777777775</v>
      </c>
    </row>
    <row r="49" spans="1:24" x14ac:dyDescent="0.35">
      <c r="A49" s="31" t="s">
        <v>55</v>
      </c>
      <c r="B49" s="97" t="s">
        <v>2307</v>
      </c>
      <c r="C49" s="97" t="s">
        <v>2273</v>
      </c>
      <c r="D49" s="98">
        <f t="shared" si="1"/>
        <v>48</v>
      </c>
      <c r="E49" s="98">
        <f t="shared" si="2"/>
        <v>48</v>
      </c>
      <c r="F49" s="98">
        <f t="shared" si="3"/>
        <v>0</v>
      </c>
      <c r="G49" s="99">
        <f t="shared" si="0"/>
        <v>48</v>
      </c>
      <c r="H49" s="100">
        <v>0</v>
      </c>
      <c r="I49" s="100">
        <v>48</v>
      </c>
      <c r="J49" s="102">
        <f t="shared" si="4"/>
        <v>0</v>
      </c>
      <c r="K49" s="100">
        <v>0</v>
      </c>
      <c r="L49" s="111">
        <v>0</v>
      </c>
      <c r="M49" s="101">
        <f t="shared" si="5"/>
        <v>0</v>
      </c>
      <c r="N49" s="100">
        <v>0</v>
      </c>
      <c r="O49" s="100">
        <v>0</v>
      </c>
      <c r="P49" s="100">
        <v>0</v>
      </c>
      <c r="Q49" s="100">
        <v>0</v>
      </c>
      <c r="R49" s="100">
        <v>0</v>
      </c>
      <c r="S49" s="100">
        <v>0</v>
      </c>
      <c r="T49" s="106">
        <f t="shared" si="6"/>
        <v>0</v>
      </c>
      <c r="U49" s="107">
        <f t="shared" si="7"/>
        <v>0</v>
      </c>
      <c r="V49" s="108">
        <f t="shared" si="8"/>
        <v>48</v>
      </c>
      <c r="W49" s="97">
        <v>48</v>
      </c>
      <c r="X49" s="109">
        <f t="shared" si="9"/>
        <v>1</v>
      </c>
    </row>
    <row r="50" spans="1:24" x14ac:dyDescent="0.35">
      <c r="A50" s="31" t="s">
        <v>56</v>
      </c>
      <c r="B50" s="97" t="s">
        <v>2308</v>
      </c>
      <c r="C50" s="97" t="s">
        <v>2273</v>
      </c>
      <c r="D50" s="98">
        <f t="shared" si="1"/>
        <v>63</v>
      </c>
      <c r="E50" s="98">
        <f t="shared" si="2"/>
        <v>49</v>
      </c>
      <c r="F50" s="98">
        <f t="shared" si="3"/>
        <v>14</v>
      </c>
      <c r="G50" s="99">
        <f t="shared" si="0"/>
        <v>45</v>
      </c>
      <c r="H50" s="100">
        <v>14</v>
      </c>
      <c r="I50" s="100">
        <v>31</v>
      </c>
      <c r="J50" s="102">
        <f t="shared" si="4"/>
        <v>0</v>
      </c>
      <c r="K50" s="100">
        <v>18</v>
      </c>
      <c r="L50" s="111">
        <v>0</v>
      </c>
      <c r="M50" s="101">
        <f t="shared" si="5"/>
        <v>18</v>
      </c>
      <c r="N50" s="100">
        <v>0</v>
      </c>
      <c r="O50" s="100">
        <v>0</v>
      </c>
      <c r="P50" s="100">
        <v>0</v>
      </c>
      <c r="Q50" s="100">
        <v>0</v>
      </c>
      <c r="R50" s="100">
        <v>0</v>
      </c>
      <c r="S50" s="100">
        <v>0</v>
      </c>
      <c r="T50" s="106">
        <f t="shared" si="6"/>
        <v>0</v>
      </c>
      <c r="U50" s="107">
        <f t="shared" si="7"/>
        <v>14</v>
      </c>
      <c r="V50" s="108">
        <f t="shared" si="8"/>
        <v>49</v>
      </c>
      <c r="W50" s="97">
        <v>82</v>
      </c>
      <c r="X50" s="109">
        <f t="shared" si="9"/>
        <v>0.76829268292682928</v>
      </c>
    </row>
    <row r="51" spans="1:24" x14ac:dyDescent="0.35">
      <c r="A51" s="31" t="s">
        <v>57</v>
      </c>
      <c r="B51" s="97" t="s">
        <v>2309</v>
      </c>
      <c r="C51" s="97" t="s">
        <v>2273</v>
      </c>
      <c r="D51" s="98">
        <f t="shared" si="1"/>
        <v>117</v>
      </c>
      <c r="E51" s="98">
        <f t="shared" si="2"/>
        <v>117</v>
      </c>
      <c r="F51" s="98">
        <f t="shared" si="3"/>
        <v>0</v>
      </c>
      <c r="G51" s="99">
        <f t="shared" si="0"/>
        <v>117</v>
      </c>
      <c r="H51" s="100">
        <v>0</v>
      </c>
      <c r="I51" s="100">
        <v>117</v>
      </c>
      <c r="J51" s="102">
        <f t="shared" si="4"/>
        <v>117</v>
      </c>
      <c r="K51" s="100">
        <v>0</v>
      </c>
      <c r="L51" s="111">
        <v>117</v>
      </c>
      <c r="M51" s="101">
        <f t="shared" si="5"/>
        <v>117</v>
      </c>
      <c r="N51" s="100">
        <v>0</v>
      </c>
      <c r="O51" s="100">
        <v>0</v>
      </c>
      <c r="P51" s="100">
        <v>0</v>
      </c>
      <c r="Q51" s="100">
        <v>0</v>
      </c>
      <c r="R51" s="100">
        <v>0</v>
      </c>
      <c r="S51" s="100">
        <v>0</v>
      </c>
      <c r="T51" s="106">
        <f t="shared" si="6"/>
        <v>0</v>
      </c>
      <c r="U51" s="107">
        <f t="shared" si="7"/>
        <v>0</v>
      </c>
      <c r="V51" s="108">
        <f t="shared" si="8"/>
        <v>117</v>
      </c>
      <c r="W51" s="97">
        <v>141</v>
      </c>
      <c r="X51" s="109">
        <f t="shared" si="9"/>
        <v>0.82978723404255317</v>
      </c>
    </row>
    <row r="52" spans="1:24" x14ac:dyDescent="0.35">
      <c r="A52" s="31" t="s">
        <v>58</v>
      </c>
      <c r="B52" s="97" t="s">
        <v>2310</v>
      </c>
      <c r="C52" s="97" t="s">
        <v>2311</v>
      </c>
      <c r="D52" s="98">
        <f t="shared" si="1"/>
        <v>422</v>
      </c>
      <c r="E52" s="98">
        <f t="shared" si="2"/>
        <v>422</v>
      </c>
      <c r="F52" s="98">
        <f t="shared" si="3"/>
        <v>0</v>
      </c>
      <c r="G52" s="99">
        <f t="shared" si="0"/>
        <v>422</v>
      </c>
      <c r="H52" s="100">
        <v>0</v>
      </c>
      <c r="I52" s="100">
        <v>422</v>
      </c>
      <c r="J52" s="102">
        <f t="shared" si="4"/>
        <v>274</v>
      </c>
      <c r="K52" s="100">
        <v>0</v>
      </c>
      <c r="L52" s="111">
        <v>274</v>
      </c>
      <c r="M52" s="101">
        <f t="shared" si="5"/>
        <v>274</v>
      </c>
      <c r="N52" s="100">
        <v>0</v>
      </c>
      <c r="O52" s="100">
        <v>0</v>
      </c>
      <c r="P52" s="100">
        <v>0</v>
      </c>
      <c r="Q52" s="100">
        <v>0</v>
      </c>
      <c r="R52" s="100">
        <v>0</v>
      </c>
      <c r="S52" s="100">
        <v>0</v>
      </c>
      <c r="T52" s="106">
        <f t="shared" si="6"/>
        <v>0</v>
      </c>
      <c r="U52" s="107">
        <f t="shared" si="7"/>
        <v>0</v>
      </c>
      <c r="V52" s="108">
        <f t="shared" si="8"/>
        <v>422</v>
      </c>
      <c r="W52" s="97">
        <v>259</v>
      </c>
      <c r="X52" s="109">
        <f t="shared" si="9"/>
        <v>1</v>
      </c>
    </row>
    <row r="53" spans="1:24" x14ac:dyDescent="0.35">
      <c r="A53" s="31" t="s">
        <v>59</v>
      </c>
      <c r="B53" s="97" t="s">
        <v>2312</v>
      </c>
      <c r="C53" s="97" t="s">
        <v>2311</v>
      </c>
      <c r="D53" s="98">
        <f t="shared" si="1"/>
        <v>28</v>
      </c>
      <c r="E53" s="98">
        <f t="shared" si="2"/>
        <v>0</v>
      </c>
      <c r="F53" s="98">
        <f t="shared" si="3"/>
        <v>28</v>
      </c>
      <c r="G53" s="99">
        <f t="shared" si="0"/>
        <v>28</v>
      </c>
      <c r="H53" s="100">
        <v>28</v>
      </c>
      <c r="I53" s="100">
        <v>0</v>
      </c>
      <c r="J53" s="102">
        <f t="shared" si="4"/>
        <v>0</v>
      </c>
      <c r="K53" s="100">
        <v>0</v>
      </c>
      <c r="L53" s="111">
        <v>0</v>
      </c>
      <c r="M53" s="101">
        <f t="shared" si="5"/>
        <v>0</v>
      </c>
      <c r="N53" s="100">
        <v>0</v>
      </c>
      <c r="O53" s="100">
        <v>0</v>
      </c>
      <c r="P53" s="100">
        <v>0</v>
      </c>
      <c r="Q53" s="100">
        <v>0</v>
      </c>
      <c r="R53" s="100">
        <v>0</v>
      </c>
      <c r="S53" s="100">
        <v>0</v>
      </c>
      <c r="T53" s="106">
        <f t="shared" si="6"/>
        <v>0</v>
      </c>
      <c r="U53" s="107">
        <f t="shared" si="7"/>
        <v>28</v>
      </c>
      <c r="V53" s="108">
        <f t="shared" si="8"/>
        <v>0</v>
      </c>
      <c r="W53" s="97">
        <v>36</v>
      </c>
      <c r="X53" s="109">
        <f t="shared" si="9"/>
        <v>0.77777777777777779</v>
      </c>
    </row>
    <row r="54" spans="1:24" x14ac:dyDescent="0.35">
      <c r="A54" s="31" t="s">
        <v>60</v>
      </c>
      <c r="B54" s="97" t="s">
        <v>2313</v>
      </c>
      <c r="C54" s="97" t="s">
        <v>2311</v>
      </c>
      <c r="D54" s="98">
        <f t="shared" si="1"/>
        <v>59</v>
      </c>
      <c r="E54" s="98">
        <f t="shared" si="2"/>
        <v>0</v>
      </c>
      <c r="F54" s="98">
        <f t="shared" si="3"/>
        <v>59</v>
      </c>
      <c r="G54" s="99">
        <f t="shared" si="0"/>
        <v>59</v>
      </c>
      <c r="H54" s="100">
        <v>59</v>
      </c>
      <c r="I54" s="100">
        <v>0</v>
      </c>
      <c r="J54" s="102">
        <f t="shared" si="4"/>
        <v>0</v>
      </c>
      <c r="K54" s="100">
        <v>0</v>
      </c>
      <c r="L54" s="111">
        <v>0</v>
      </c>
      <c r="M54" s="101">
        <f t="shared" si="5"/>
        <v>0</v>
      </c>
      <c r="N54" s="100">
        <v>0</v>
      </c>
      <c r="O54" s="100">
        <v>0</v>
      </c>
      <c r="P54" s="100">
        <v>0</v>
      </c>
      <c r="Q54" s="100">
        <v>0</v>
      </c>
      <c r="R54" s="100">
        <v>0</v>
      </c>
      <c r="S54" s="100">
        <v>0</v>
      </c>
      <c r="T54" s="106">
        <f t="shared" si="6"/>
        <v>0</v>
      </c>
      <c r="U54" s="107">
        <f t="shared" si="7"/>
        <v>59</v>
      </c>
      <c r="V54" s="108">
        <f t="shared" si="8"/>
        <v>0</v>
      </c>
      <c r="W54" s="97">
        <v>52</v>
      </c>
      <c r="X54" s="109">
        <f t="shared" si="9"/>
        <v>1</v>
      </c>
    </row>
    <row r="55" spans="1:24" x14ac:dyDescent="0.35">
      <c r="A55" s="31" t="s">
        <v>61</v>
      </c>
      <c r="B55" s="97" t="s">
        <v>2314</v>
      </c>
      <c r="C55" s="97" t="s">
        <v>2311</v>
      </c>
      <c r="D55" s="98">
        <f t="shared" si="1"/>
        <v>18</v>
      </c>
      <c r="E55" s="98">
        <f t="shared" si="2"/>
        <v>18</v>
      </c>
      <c r="F55" s="98">
        <f t="shared" si="3"/>
        <v>0</v>
      </c>
      <c r="G55" s="99">
        <f t="shared" si="0"/>
        <v>18</v>
      </c>
      <c r="H55" s="100">
        <v>0</v>
      </c>
      <c r="I55" s="100">
        <v>18</v>
      </c>
      <c r="J55" s="102">
        <f t="shared" si="4"/>
        <v>0</v>
      </c>
      <c r="K55" s="100">
        <v>0</v>
      </c>
      <c r="L55" s="111">
        <v>0</v>
      </c>
      <c r="M55" s="101">
        <f t="shared" si="5"/>
        <v>0</v>
      </c>
      <c r="N55" s="100">
        <v>0</v>
      </c>
      <c r="O55" s="100">
        <v>0</v>
      </c>
      <c r="P55" s="100">
        <v>0</v>
      </c>
      <c r="Q55" s="100">
        <v>0</v>
      </c>
      <c r="R55" s="100">
        <v>0</v>
      </c>
      <c r="S55" s="100">
        <v>0</v>
      </c>
      <c r="T55" s="106">
        <f t="shared" si="6"/>
        <v>0</v>
      </c>
      <c r="U55" s="107">
        <f t="shared" si="7"/>
        <v>0</v>
      </c>
      <c r="V55" s="108">
        <f t="shared" si="8"/>
        <v>18</v>
      </c>
      <c r="W55" s="97">
        <v>37</v>
      </c>
      <c r="X55" s="109">
        <f t="shared" si="9"/>
        <v>0.48648648648648651</v>
      </c>
    </row>
    <row r="56" spans="1:24" x14ac:dyDescent="0.35">
      <c r="A56" s="31" t="s">
        <v>62</v>
      </c>
      <c r="B56" s="97" t="s">
        <v>2315</v>
      </c>
      <c r="C56" s="97" t="s">
        <v>2311</v>
      </c>
      <c r="D56" s="98">
        <f t="shared" si="1"/>
        <v>33</v>
      </c>
      <c r="E56" s="98">
        <f t="shared" si="2"/>
        <v>33</v>
      </c>
      <c r="F56" s="98">
        <f t="shared" si="3"/>
        <v>0</v>
      </c>
      <c r="G56" s="99">
        <f t="shared" si="0"/>
        <v>33</v>
      </c>
      <c r="H56" s="100">
        <v>0</v>
      </c>
      <c r="I56" s="100">
        <v>33</v>
      </c>
      <c r="J56" s="102">
        <f t="shared" si="4"/>
        <v>33</v>
      </c>
      <c r="K56" s="100">
        <v>0</v>
      </c>
      <c r="L56" s="111">
        <v>33</v>
      </c>
      <c r="M56" s="101">
        <f t="shared" si="5"/>
        <v>33</v>
      </c>
      <c r="N56" s="100">
        <v>0</v>
      </c>
      <c r="O56" s="100">
        <v>0</v>
      </c>
      <c r="P56" s="100">
        <v>0</v>
      </c>
      <c r="Q56" s="100">
        <v>0</v>
      </c>
      <c r="R56" s="100">
        <v>0</v>
      </c>
      <c r="S56" s="100">
        <v>0</v>
      </c>
      <c r="T56" s="106">
        <f t="shared" si="6"/>
        <v>0</v>
      </c>
      <c r="U56" s="107">
        <f t="shared" si="7"/>
        <v>0</v>
      </c>
      <c r="V56" s="108">
        <f t="shared" si="8"/>
        <v>33</v>
      </c>
      <c r="W56" s="97">
        <v>35</v>
      </c>
      <c r="X56" s="109">
        <f t="shared" si="9"/>
        <v>0.94285714285714284</v>
      </c>
    </row>
    <row r="57" spans="1:24" x14ac:dyDescent="0.35">
      <c r="A57" s="31" t="s">
        <v>63</v>
      </c>
      <c r="B57" s="97" t="s">
        <v>2316</v>
      </c>
      <c r="C57" s="97" t="s">
        <v>2311</v>
      </c>
      <c r="D57" s="98">
        <f t="shared" si="1"/>
        <v>32</v>
      </c>
      <c r="E57" s="98">
        <f t="shared" si="2"/>
        <v>0</v>
      </c>
      <c r="F57" s="98">
        <f t="shared" si="3"/>
        <v>32</v>
      </c>
      <c r="G57" s="99">
        <f t="shared" si="0"/>
        <v>32</v>
      </c>
      <c r="H57" s="100">
        <v>32</v>
      </c>
      <c r="I57" s="100">
        <v>0</v>
      </c>
      <c r="J57" s="102">
        <f t="shared" si="4"/>
        <v>0</v>
      </c>
      <c r="K57" s="100">
        <v>0</v>
      </c>
      <c r="L57" s="111">
        <v>0</v>
      </c>
      <c r="M57" s="101">
        <f t="shared" si="5"/>
        <v>0</v>
      </c>
      <c r="N57" s="100">
        <v>0</v>
      </c>
      <c r="O57" s="100">
        <v>0</v>
      </c>
      <c r="P57" s="100">
        <v>0</v>
      </c>
      <c r="Q57" s="100">
        <v>0</v>
      </c>
      <c r="R57" s="100">
        <v>0</v>
      </c>
      <c r="S57" s="100">
        <v>0</v>
      </c>
      <c r="T57" s="106">
        <f t="shared" si="6"/>
        <v>0</v>
      </c>
      <c r="U57" s="107">
        <f t="shared" si="7"/>
        <v>32</v>
      </c>
      <c r="V57" s="108">
        <f t="shared" si="8"/>
        <v>0</v>
      </c>
      <c r="W57" s="97">
        <v>56</v>
      </c>
      <c r="X57" s="109">
        <f t="shared" si="9"/>
        <v>0.5714285714285714</v>
      </c>
    </row>
    <row r="58" spans="1:24" x14ac:dyDescent="0.35">
      <c r="A58" s="31" t="s">
        <v>64</v>
      </c>
      <c r="B58" s="97" t="s">
        <v>2317</v>
      </c>
      <c r="C58" s="97" t="s">
        <v>2311</v>
      </c>
      <c r="D58" s="98">
        <f t="shared" si="1"/>
        <v>30</v>
      </c>
      <c r="E58" s="98">
        <f t="shared" si="2"/>
        <v>30</v>
      </c>
      <c r="F58" s="98">
        <f t="shared" si="3"/>
        <v>0</v>
      </c>
      <c r="G58" s="99">
        <f t="shared" si="0"/>
        <v>0</v>
      </c>
      <c r="H58" s="100">
        <v>0</v>
      </c>
      <c r="I58" s="100">
        <v>0</v>
      </c>
      <c r="J58" s="102">
        <f t="shared" si="4"/>
        <v>0</v>
      </c>
      <c r="K58" s="100">
        <v>30</v>
      </c>
      <c r="L58" s="111">
        <v>0</v>
      </c>
      <c r="M58" s="101">
        <f t="shared" si="5"/>
        <v>30</v>
      </c>
      <c r="N58" s="100">
        <v>0</v>
      </c>
      <c r="O58" s="100">
        <v>0</v>
      </c>
      <c r="P58" s="100">
        <v>0</v>
      </c>
      <c r="Q58" s="100">
        <v>0</v>
      </c>
      <c r="R58" s="100">
        <v>0</v>
      </c>
      <c r="S58" s="100">
        <v>0</v>
      </c>
      <c r="T58" s="106">
        <f t="shared" si="6"/>
        <v>0</v>
      </c>
      <c r="U58" s="107">
        <f t="shared" si="7"/>
        <v>0</v>
      </c>
      <c r="V58" s="108">
        <f t="shared" si="8"/>
        <v>30</v>
      </c>
      <c r="W58" s="97">
        <v>44</v>
      </c>
      <c r="X58" s="109">
        <f t="shared" si="9"/>
        <v>0.68181818181818177</v>
      </c>
    </row>
    <row r="59" spans="1:24" x14ac:dyDescent="0.35">
      <c r="A59" s="31" t="s">
        <v>65</v>
      </c>
      <c r="B59" s="97" t="s">
        <v>2318</v>
      </c>
      <c r="C59" s="97" t="s">
        <v>2273</v>
      </c>
      <c r="D59" s="98">
        <f t="shared" si="1"/>
        <v>52</v>
      </c>
      <c r="E59" s="98">
        <f t="shared" si="2"/>
        <v>0</v>
      </c>
      <c r="F59" s="98">
        <f t="shared" si="3"/>
        <v>52</v>
      </c>
      <c r="G59" s="99">
        <f t="shared" si="0"/>
        <v>52</v>
      </c>
      <c r="H59" s="100">
        <v>52</v>
      </c>
      <c r="I59" s="100">
        <v>0</v>
      </c>
      <c r="J59" s="102">
        <f t="shared" si="4"/>
        <v>0</v>
      </c>
      <c r="K59" s="100">
        <v>0</v>
      </c>
      <c r="L59" s="111">
        <v>0</v>
      </c>
      <c r="M59" s="101">
        <f t="shared" si="5"/>
        <v>0</v>
      </c>
      <c r="N59" s="100">
        <v>0</v>
      </c>
      <c r="O59" s="100">
        <v>0</v>
      </c>
      <c r="P59" s="100">
        <v>0</v>
      </c>
      <c r="Q59" s="100">
        <v>0</v>
      </c>
      <c r="R59" s="100">
        <v>0</v>
      </c>
      <c r="S59" s="100">
        <v>0</v>
      </c>
      <c r="T59" s="106">
        <f t="shared" si="6"/>
        <v>0</v>
      </c>
      <c r="U59" s="107">
        <f t="shared" si="7"/>
        <v>52</v>
      </c>
      <c r="V59" s="108">
        <f t="shared" si="8"/>
        <v>0</v>
      </c>
      <c r="W59" s="97">
        <v>69</v>
      </c>
      <c r="X59" s="109">
        <f t="shared" si="9"/>
        <v>0.75362318840579712</v>
      </c>
    </row>
    <row r="60" spans="1:24" x14ac:dyDescent="0.35">
      <c r="A60" s="31" t="s">
        <v>66</v>
      </c>
      <c r="B60" s="97" t="s">
        <v>2319</v>
      </c>
      <c r="C60" s="97" t="s">
        <v>2273</v>
      </c>
      <c r="D60" s="98">
        <f t="shared" si="1"/>
        <v>30</v>
      </c>
      <c r="E60" s="98">
        <f t="shared" si="2"/>
        <v>0</v>
      </c>
      <c r="F60" s="98">
        <f t="shared" si="3"/>
        <v>30</v>
      </c>
      <c r="G60" s="99">
        <f t="shared" si="0"/>
        <v>30</v>
      </c>
      <c r="H60" s="100">
        <v>30</v>
      </c>
      <c r="I60" s="100">
        <v>0</v>
      </c>
      <c r="J60" s="102">
        <f t="shared" si="4"/>
        <v>0</v>
      </c>
      <c r="K60" s="100">
        <v>0</v>
      </c>
      <c r="L60" s="111">
        <v>0</v>
      </c>
      <c r="M60" s="101">
        <f t="shared" si="5"/>
        <v>0</v>
      </c>
      <c r="N60" s="100">
        <v>0</v>
      </c>
      <c r="O60" s="100">
        <v>0</v>
      </c>
      <c r="P60" s="100">
        <v>0</v>
      </c>
      <c r="Q60" s="100">
        <v>0</v>
      </c>
      <c r="R60" s="100">
        <v>0</v>
      </c>
      <c r="S60" s="100">
        <v>0</v>
      </c>
      <c r="T60" s="106">
        <f t="shared" si="6"/>
        <v>0</v>
      </c>
      <c r="U60" s="107">
        <f t="shared" si="7"/>
        <v>30</v>
      </c>
      <c r="V60" s="108">
        <f t="shared" si="8"/>
        <v>0</v>
      </c>
      <c r="W60" s="97">
        <v>31</v>
      </c>
      <c r="X60" s="109">
        <f t="shared" si="9"/>
        <v>0.967741935483871</v>
      </c>
    </row>
    <row r="61" spans="1:24" x14ac:dyDescent="0.35">
      <c r="A61" s="31" t="s">
        <v>67</v>
      </c>
      <c r="B61" s="97" t="s">
        <v>2320</v>
      </c>
      <c r="C61" s="97" t="s">
        <v>2273</v>
      </c>
      <c r="D61" s="98">
        <f t="shared" si="1"/>
        <v>53</v>
      </c>
      <c r="E61" s="98">
        <f t="shared" si="2"/>
        <v>18</v>
      </c>
      <c r="F61" s="98">
        <f t="shared" si="3"/>
        <v>35</v>
      </c>
      <c r="G61" s="99">
        <f t="shared" si="0"/>
        <v>53</v>
      </c>
      <c r="H61" s="100">
        <v>35</v>
      </c>
      <c r="I61" s="100">
        <v>18</v>
      </c>
      <c r="J61" s="102">
        <f t="shared" si="4"/>
        <v>0</v>
      </c>
      <c r="K61" s="100">
        <v>0</v>
      </c>
      <c r="L61" s="111">
        <v>0</v>
      </c>
      <c r="M61" s="101">
        <f t="shared" si="5"/>
        <v>0</v>
      </c>
      <c r="N61" s="100">
        <v>0</v>
      </c>
      <c r="O61" s="100">
        <v>0</v>
      </c>
      <c r="P61" s="100">
        <v>0</v>
      </c>
      <c r="Q61" s="100">
        <v>0</v>
      </c>
      <c r="R61" s="100">
        <v>0</v>
      </c>
      <c r="S61" s="100">
        <v>0</v>
      </c>
      <c r="T61" s="106">
        <f t="shared" si="6"/>
        <v>0</v>
      </c>
      <c r="U61" s="107">
        <f t="shared" si="7"/>
        <v>35</v>
      </c>
      <c r="V61" s="108">
        <f t="shared" si="8"/>
        <v>18</v>
      </c>
      <c r="W61" s="97">
        <v>48</v>
      </c>
      <c r="X61" s="109">
        <f t="shared" si="9"/>
        <v>1</v>
      </c>
    </row>
    <row r="62" spans="1:24" x14ac:dyDescent="0.35">
      <c r="A62" s="31" t="s">
        <v>68</v>
      </c>
      <c r="B62" s="97" t="s">
        <v>2321</v>
      </c>
      <c r="C62" s="97" t="s">
        <v>2273</v>
      </c>
      <c r="D62" s="98">
        <f t="shared" si="1"/>
        <v>20</v>
      </c>
      <c r="E62" s="98">
        <f t="shared" si="2"/>
        <v>0</v>
      </c>
      <c r="F62" s="98">
        <f t="shared" si="3"/>
        <v>20</v>
      </c>
      <c r="G62" s="99">
        <f t="shared" si="0"/>
        <v>20</v>
      </c>
      <c r="H62" s="100">
        <v>20</v>
      </c>
      <c r="I62" s="100">
        <v>0</v>
      </c>
      <c r="J62" s="102">
        <f t="shared" si="4"/>
        <v>0</v>
      </c>
      <c r="K62" s="100">
        <v>0</v>
      </c>
      <c r="L62" s="111">
        <v>0</v>
      </c>
      <c r="M62" s="101">
        <f t="shared" si="5"/>
        <v>0</v>
      </c>
      <c r="N62" s="100">
        <v>0</v>
      </c>
      <c r="O62" s="100">
        <v>0</v>
      </c>
      <c r="P62" s="100">
        <v>0</v>
      </c>
      <c r="Q62" s="100">
        <v>0</v>
      </c>
      <c r="R62" s="100">
        <v>0</v>
      </c>
      <c r="S62" s="100">
        <v>0</v>
      </c>
      <c r="T62" s="106">
        <f t="shared" si="6"/>
        <v>0</v>
      </c>
      <c r="U62" s="107">
        <f t="shared" si="7"/>
        <v>20</v>
      </c>
      <c r="V62" s="108">
        <f t="shared" si="8"/>
        <v>0</v>
      </c>
      <c r="W62" s="97">
        <v>34</v>
      </c>
      <c r="X62" s="109">
        <f t="shared" si="9"/>
        <v>0.58823529411764708</v>
      </c>
    </row>
    <row r="63" spans="1:24" x14ac:dyDescent="0.35">
      <c r="A63" s="31" t="s">
        <v>69</v>
      </c>
      <c r="B63" s="97" t="s">
        <v>2322</v>
      </c>
      <c r="C63" s="97" t="s">
        <v>2273</v>
      </c>
      <c r="D63" s="98">
        <f t="shared" si="1"/>
        <v>30</v>
      </c>
      <c r="E63" s="98">
        <f t="shared" si="2"/>
        <v>30</v>
      </c>
      <c r="F63" s="98">
        <f t="shared" si="3"/>
        <v>0</v>
      </c>
      <c r="G63" s="99">
        <f t="shared" si="0"/>
        <v>30</v>
      </c>
      <c r="H63" s="100">
        <v>0</v>
      </c>
      <c r="I63" s="100">
        <v>30</v>
      </c>
      <c r="J63" s="102">
        <f t="shared" si="4"/>
        <v>0</v>
      </c>
      <c r="K63" s="100">
        <v>0</v>
      </c>
      <c r="L63" s="111">
        <v>0</v>
      </c>
      <c r="M63" s="101">
        <f t="shared" si="5"/>
        <v>0</v>
      </c>
      <c r="N63" s="100">
        <v>0</v>
      </c>
      <c r="O63" s="100">
        <v>0</v>
      </c>
      <c r="P63" s="100">
        <v>0</v>
      </c>
      <c r="Q63" s="100">
        <v>0</v>
      </c>
      <c r="R63" s="100">
        <v>0</v>
      </c>
      <c r="S63" s="100">
        <v>0</v>
      </c>
      <c r="T63" s="106">
        <f t="shared" si="6"/>
        <v>0</v>
      </c>
      <c r="U63" s="107">
        <f t="shared" si="7"/>
        <v>0</v>
      </c>
      <c r="V63" s="108">
        <f t="shared" si="8"/>
        <v>30</v>
      </c>
      <c r="W63" s="97">
        <v>24</v>
      </c>
      <c r="X63" s="109">
        <f t="shared" si="9"/>
        <v>1</v>
      </c>
    </row>
    <row r="64" spans="1:24" x14ac:dyDescent="0.35">
      <c r="A64" s="31" t="s">
        <v>70</v>
      </c>
      <c r="B64" s="97" t="s">
        <v>2323</v>
      </c>
      <c r="C64" s="97" t="s">
        <v>2273</v>
      </c>
      <c r="D64" s="98">
        <f t="shared" si="1"/>
        <v>13</v>
      </c>
      <c r="E64" s="98">
        <f t="shared" si="2"/>
        <v>0</v>
      </c>
      <c r="F64" s="98">
        <f t="shared" si="3"/>
        <v>13</v>
      </c>
      <c r="G64" s="99">
        <f t="shared" si="0"/>
        <v>13</v>
      </c>
      <c r="H64" s="100">
        <v>13</v>
      </c>
      <c r="I64" s="100">
        <v>0</v>
      </c>
      <c r="J64" s="102">
        <f t="shared" si="4"/>
        <v>0</v>
      </c>
      <c r="K64" s="100">
        <v>0</v>
      </c>
      <c r="L64" s="111">
        <v>0</v>
      </c>
      <c r="M64" s="101">
        <f t="shared" si="5"/>
        <v>0</v>
      </c>
      <c r="N64" s="100">
        <v>0</v>
      </c>
      <c r="O64" s="100">
        <v>0</v>
      </c>
      <c r="P64" s="100">
        <v>0</v>
      </c>
      <c r="Q64" s="100">
        <v>0</v>
      </c>
      <c r="R64" s="100">
        <v>0</v>
      </c>
      <c r="S64" s="100">
        <v>0</v>
      </c>
      <c r="T64" s="106">
        <f t="shared" si="6"/>
        <v>0</v>
      </c>
      <c r="U64" s="107">
        <f t="shared" si="7"/>
        <v>13</v>
      </c>
      <c r="V64" s="108">
        <f t="shared" si="8"/>
        <v>0</v>
      </c>
      <c r="W64" s="97">
        <v>14</v>
      </c>
      <c r="X64" s="109">
        <f t="shared" si="9"/>
        <v>0.9285714285714286</v>
      </c>
    </row>
    <row r="65" spans="1:24" x14ac:dyDescent="0.35">
      <c r="A65" s="31" t="s">
        <v>71</v>
      </c>
      <c r="B65" s="97" t="s">
        <v>2324</v>
      </c>
      <c r="C65" s="97" t="s">
        <v>2273</v>
      </c>
      <c r="D65" s="98">
        <f t="shared" si="1"/>
        <v>183</v>
      </c>
      <c r="E65" s="98">
        <f t="shared" si="2"/>
        <v>138</v>
      </c>
      <c r="F65" s="98">
        <f t="shared" si="3"/>
        <v>45</v>
      </c>
      <c r="G65" s="99">
        <f t="shared" si="0"/>
        <v>183</v>
      </c>
      <c r="H65" s="100">
        <v>45</v>
      </c>
      <c r="I65" s="100">
        <v>138</v>
      </c>
      <c r="J65" s="102">
        <f t="shared" si="4"/>
        <v>0</v>
      </c>
      <c r="K65" s="100">
        <v>0</v>
      </c>
      <c r="L65" s="111">
        <v>0</v>
      </c>
      <c r="M65" s="101">
        <f t="shared" si="5"/>
        <v>0</v>
      </c>
      <c r="N65" s="100">
        <v>0</v>
      </c>
      <c r="O65" s="100">
        <v>0</v>
      </c>
      <c r="P65" s="100">
        <v>0</v>
      </c>
      <c r="Q65" s="100">
        <v>0</v>
      </c>
      <c r="R65" s="100">
        <v>0</v>
      </c>
      <c r="S65" s="100">
        <v>0</v>
      </c>
      <c r="T65" s="106">
        <f t="shared" si="6"/>
        <v>0</v>
      </c>
      <c r="U65" s="107">
        <f t="shared" si="7"/>
        <v>45</v>
      </c>
      <c r="V65" s="108">
        <f t="shared" si="8"/>
        <v>138</v>
      </c>
      <c r="W65" s="97">
        <v>124</v>
      </c>
      <c r="X65" s="109">
        <f t="shared" si="9"/>
        <v>1</v>
      </c>
    </row>
    <row r="66" spans="1:24" x14ac:dyDescent="0.35">
      <c r="A66" s="31" t="s">
        <v>72</v>
      </c>
      <c r="B66" s="97" t="s">
        <v>2325</v>
      </c>
      <c r="C66" s="97" t="s">
        <v>2273</v>
      </c>
      <c r="D66" s="98">
        <f t="shared" si="1"/>
        <v>30</v>
      </c>
      <c r="E66" s="98">
        <f t="shared" si="2"/>
        <v>30</v>
      </c>
      <c r="F66" s="98">
        <f t="shared" si="3"/>
        <v>0</v>
      </c>
      <c r="G66" s="99">
        <f t="shared" si="0"/>
        <v>30</v>
      </c>
      <c r="H66" s="100">
        <v>0</v>
      </c>
      <c r="I66" s="100">
        <v>30</v>
      </c>
      <c r="J66" s="102">
        <f t="shared" si="4"/>
        <v>0</v>
      </c>
      <c r="K66" s="100">
        <v>0</v>
      </c>
      <c r="L66" s="111">
        <v>0</v>
      </c>
      <c r="M66" s="101">
        <f t="shared" si="5"/>
        <v>0</v>
      </c>
      <c r="N66" s="100">
        <v>0</v>
      </c>
      <c r="O66" s="100">
        <v>0</v>
      </c>
      <c r="P66" s="100">
        <v>0</v>
      </c>
      <c r="Q66" s="100">
        <v>0</v>
      </c>
      <c r="R66" s="100">
        <v>0</v>
      </c>
      <c r="S66" s="100">
        <v>0</v>
      </c>
      <c r="T66" s="106">
        <f t="shared" si="6"/>
        <v>0</v>
      </c>
      <c r="U66" s="107">
        <f t="shared" si="7"/>
        <v>0</v>
      </c>
      <c r="V66" s="108">
        <f t="shared" si="8"/>
        <v>30</v>
      </c>
      <c r="W66" s="97">
        <v>40</v>
      </c>
      <c r="X66" s="109">
        <f t="shared" si="9"/>
        <v>0.75</v>
      </c>
    </row>
    <row r="67" spans="1:24" x14ac:dyDescent="0.35">
      <c r="A67" s="31" t="s">
        <v>73</v>
      </c>
      <c r="B67" s="97" t="s">
        <v>2326</v>
      </c>
      <c r="C67" s="97" t="s">
        <v>2273</v>
      </c>
      <c r="D67" s="98">
        <f t="shared" si="1"/>
        <v>59</v>
      </c>
      <c r="E67" s="98">
        <f t="shared" si="2"/>
        <v>0</v>
      </c>
      <c r="F67" s="98">
        <f t="shared" si="3"/>
        <v>59</v>
      </c>
      <c r="G67" s="99">
        <f t="shared" si="0"/>
        <v>59</v>
      </c>
      <c r="H67" s="100">
        <v>59</v>
      </c>
      <c r="I67" s="100">
        <v>0</v>
      </c>
      <c r="J67" s="102">
        <f t="shared" si="4"/>
        <v>0</v>
      </c>
      <c r="K67" s="100">
        <v>0</v>
      </c>
      <c r="L67" s="111">
        <v>0</v>
      </c>
      <c r="M67" s="101">
        <f t="shared" si="5"/>
        <v>0</v>
      </c>
      <c r="N67" s="100">
        <v>0</v>
      </c>
      <c r="O67" s="100">
        <v>0</v>
      </c>
      <c r="P67" s="100">
        <v>0</v>
      </c>
      <c r="Q67" s="100">
        <v>0</v>
      </c>
      <c r="R67" s="100">
        <v>0</v>
      </c>
      <c r="S67" s="100">
        <v>0</v>
      </c>
      <c r="T67" s="106">
        <f t="shared" si="6"/>
        <v>0</v>
      </c>
      <c r="U67" s="107">
        <f t="shared" si="7"/>
        <v>59</v>
      </c>
      <c r="V67" s="108">
        <f t="shared" si="8"/>
        <v>0</v>
      </c>
      <c r="W67" s="97">
        <v>63</v>
      </c>
      <c r="X67" s="109">
        <f t="shared" si="9"/>
        <v>0.93650793650793651</v>
      </c>
    </row>
    <row r="68" spans="1:24" x14ac:dyDescent="0.35">
      <c r="A68" s="31" t="s">
        <v>74</v>
      </c>
      <c r="B68" s="97" t="s">
        <v>2327</v>
      </c>
      <c r="C68" s="97" t="s">
        <v>2273</v>
      </c>
      <c r="D68" s="98">
        <f t="shared" si="1"/>
        <v>54</v>
      </c>
      <c r="E68" s="98">
        <f t="shared" si="2"/>
        <v>52</v>
      </c>
      <c r="F68" s="98">
        <f t="shared" si="3"/>
        <v>2</v>
      </c>
      <c r="G68" s="99">
        <f t="shared" ref="G68:G131" si="10">H68+I68</f>
        <v>30</v>
      </c>
      <c r="H68" s="100">
        <v>2</v>
      </c>
      <c r="I68" s="100">
        <v>28</v>
      </c>
      <c r="J68" s="102">
        <f t="shared" si="4"/>
        <v>0</v>
      </c>
      <c r="K68" s="100">
        <v>24</v>
      </c>
      <c r="L68" s="111">
        <v>0</v>
      </c>
      <c r="M68" s="101">
        <f t="shared" si="5"/>
        <v>24</v>
      </c>
      <c r="N68" s="100">
        <v>0</v>
      </c>
      <c r="O68" s="100">
        <v>0</v>
      </c>
      <c r="P68" s="100">
        <v>0</v>
      </c>
      <c r="Q68" s="100">
        <v>0</v>
      </c>
      <c r="R68" s="100">
        <v>0</v>
      </c>
      <c r="S68" s="100">
        <v>0</v>
      </c>
      <c r="T68" s="106">
        <f t="shared" si="6"/>
        <v>0</v>
      </c>
      <c r="U68" s="107">
        <f t="shared" si="7"/>
        <v>2</v>
      </c>
      <c r="V68" s="108">
        <f t="shared" si="8"/>
        <v>52</v>
      </c>
      <c r="W68" s="97">
        <v>48</v>
      </c>
      <c r="X68" s="109">
        <f t="shared" si="9"/>
        <v>1</v>
      </c>
    </row>
    <row r="69" spans="1:24" x14ac:dyDescent="0.35">
      <c r="A69" s="31" t="s">
        <v>75</v>
      </c>
      <c r="B69" s="97" t="s">
        <v>2328</v>
      </c>
      <c r="C69" s="97" t="s">
        <v>2273</v>
      </c>
      <c r="D69" s="98">
        <f t="shared" ref="D69:D132" si="11">E69+F69</f>
        <v>15</v>
      </c>
      <c r="E69" s="98">
        <f t="shared" ref="E69:E132" si="12">I69+K69+N69+Q69</f>
        <v>14</v>
      </c>
      <c r="F69" s="98">
        <f t="shared" ref="F69:F132" si="13">H69+P69+S69</f>
        <v>1</v>
      </c>
      <c r="G69" s="99">
        <f t="shared" si="10"/>
        <v>15</v>
      </c>
      <c r="H69" s="100">
        <v>1</v>
      </c>
      <c r="I69" s="100">
        <v>14</v>
      </c>
      <c r="J69" s="102">
        <f t="shared" ref="J69:J132" si="14">L69+O69+R69</f>
        <v>0</v>
      </c>
      <c r="K69" s="100">
        <v>0</v>
      </c>
      <c r="L69" s="111">
        <v>0</v>
      </c>
      <c r="M69" s="101">
        <f t="shared" ref="M69:M132" si="15">K69+L69</f>
        <v>0</v>
      </c>
      <c r="N69" s="100">
        <v>0</v>
      </c>
      <c r="O69" s="100">
        <v>0</v>
      </c>
      <c r="P69" s="100">
        <v>0</v>
      </c>
      <c r="Q69" s="100">
        <v>0</v>
      </c>
      <c r="R69" s="100">
        <v>0</v>
      </c>
      <c r="S69" s="100">
        <v>0</v>
      </c>
      <c r="T69" s="106">
        <f t="shared" ref="T69:T132" si="16">SUM(N69:S69)</f>
        <v>0</v>
      </c>
      <c r="U69" s="107">
        <f t="shared" ref="U69:U132" si="17">H69+S69</f>
        <v>1</v>
      </c>
      <c r="V69" s="108">
        <f t="shared" ref="V69:V132" si="18">I69+K69+Q69</f>
        <v>14</v>
      </c>
      <c r="W69" s="97">
        <v>17</v>
      </c>
      <c r="X69" s="109">
        <f t="shared" ref="X69:X132" si="19">MIN(100%,((V69+U69)/W69))</f>
        <v>0.88235294117647056</v>
      </c>
    </row>
    <row r="70" spans="1:24" x14ac:dyDescent="0.35">
      <c r="A70" s="31" t="s">
        <v>76</v>
      </c>
      <c r="B70" s="97" t="s">
        <v>2329</v>
      </c>
      <c r="C70" s="97" t="s">
        <v>2273</v>
      </c>
      <c r="D70" s="98">
        <f t="shared" si="11"/>
        <v>28</v>
      </c>
      <c r="E70" s="98">
        <f t="shared" si="12"/>
        <v>0</v>
      </c>
      <c r="F70" s="98">
        <f t="shared" si="13"/>
        <v>28</v>
      </c>
      <c r="G70" s="99">
        <f t="shared" si="10"/>
        <v>28</v>
      </c>
      <c r="H70" s="100">
        <v>28</v>
      </c>
      <c r="I70" s="100">
        <v>0</v>
      </c>
      <c r="J70" s="102">
        <f t="shared" si="14"/>
        <v>0</v>
      </c>
      <c r="K70" s="100">
        <v>0</v>
      </c>
      <c r="L70" s="111">
        <v>0</v>
      </c>
      <c r="M70" s="101">
        <f t="shared" si="15"/>
        <v>0</v>
      </c>
      <c r="N70" s="100">
        <v>0</v>
      </c>
      <c r="O70" s="100">
        <v>0</v>
      </c>
      <c r="P70" s="100">
        <v>0</v>
      </c>
      <c r="Q70" s="100">
        <v>0</v>
      </c>
      <c r="R70" s="100">
        <v>0</v>
      </c>
      <c r="S70" s="100">
        <v>0</v>
      </c>
      <c r="T70" s="106">
        <f t="shared" si="16"/>
        <v>0</v>
      </c>
      <c r="U70" s="107">
        <f t="shared" si="17"/>
        <v>28</v>
      </c>
      <c r="V70" s="108">
        <f t="shared" si="18"/>
        <v>0</v>
      </c>
      <c r="W70" s="97">
        <v>24</v>
      </c>
      <c r="X70" s="109">
        <f t="shared" si="19"/>
        <v>1</v>
      </c>
    </row>
    <row r="71" spans="1:24" x14ac:dyDescent="0.35">
      <c r="A71" s="31" t="s">
        <v>77</v>
      </c>
      <c r="B71" s="97" t="s">
        <v>2330</v>
      </c>
      <c r="C71" s="97" t="s">
        <v>2273</v>
      </c>
      <c r="D71" s="98">
        <f t="shared" si="11"/>
        <v>414</v>
      </c>
      <c r="E71" s="98">
        <f t="shared" si="12"/>
        <v>302</v>
      </c>
      <c r="F71" s="98">
        <f t="shared" si="13"/>
        <v>112</v>
      </c>
      <c r="G71" s="99">
        <f t="shared" si="10"/>
        <v>414</v>
      </c>
      <c r="H71" s="100">
        <v>112</v>
      </c>
      <c r="I71" s="100">
        <v>302</v>
      </c>
      <c r="J71" s="102">
        <f t="shared" si="14"/>
        <v>0</v>
      </c>
      <c r="K71" s="100">
        <v>0</v>
      </c>
      <c r="L71" s="111">
        <v>0</v>
      </c>
      <c r="M71" s="101">
        <f t="shared" si="15"/>
        <v>0</v>
      </c>
      <c r="N71" s="100">
        <v>0</v>
      </c>
      <c r="O71" s="100">
        <v>0</v>
      </c>
      <c r="P71" s="100">
        <v>0</v>
      </c>
      <c r="Q71" s="100">
        <v>0</v>
      </c>
      <c r="R71" s="100">
        <v>0</v>
      </c>
      <c r="S71" s="100">
        <v>0</v>
      </c>
      <c r="T71" s="106">
        <f t="shared" si="16"/>
        <v>0</v>
      </c>
      <c r="U71" s="107">
        <f t="shared" si="17"/>
        <v>112</v>
      </c>
      <c r="V71" s="108">
        <f t="shared" si="18"/>
        <v>302</v>
      </c>
      <c r="W71" s="97">
        <v>294</v>
      </c>
      <c r="X71" s="109">
        <f t="shared" si="19"/>
        <v>1</v>
      </c>
    </row>
    <row r="72" spans="1:24" x14ac:dyDescent="0.35">
      <c r="A72" s="31" t="s">
        <v>78</v>
      </c>
      <c r="B72" s="97" t="s">
        <v>2331</v>
      </c>
      <c r="C72" s="97" t="s">
        <v>2273</v>
      </c>
      <c r="D72" s="98">
        <f t="shared" si="11"/>
        <v>91</v>
      </c>
      <c r="E72" s="98">
        <f t="shared" si="12"/>
        <v>78</v>
      </c>
      <c r="F72" s="98">
        <f t="shared" si="13"/>
        <v>13</v>
      </c>
      <c r="G72" s="99">
        <f t="shared" si="10"/>
        <v>91</v>
      </c>
      <c r="H72" s="100">
        <v>13</v>
      </c>
      <c r="I72" s="100">
        <v>78</v>
      </c>
      <c r="J72" s="102">
        <f t="shared" si="14"/>
        <v>0</v>
      </c>
      <c r="K72" s="100">
        <v>0</v>
      </c>
      <c r="L72" s="111">
        <v>0</v>
      </c>
      <c r="M72" s="101">
        <f t="shared" si="15"/>
        <v>0</v>
      </c>
      <c r="N72" s="100">
        <v>0</v>
      </c>
      <c r="O72" s="100">
        <v>0</v>
      </c>
      <c r="P72" s="100">
        <v>0</v>
      </c>
      <c r="Q72" s="100">
        <v>0</v>
      </c>
      <c r="R72" s="100">
        <v>0</v>
      </c>
      <c r="S72" s="100">
        <v>0</v>
      </c>
      <c r="T72" s="106">
        <f t="shared" si="16"/>
        <v>0</v>
      </c>
      <c r="U72" s="107">
        <f t="shared" si="17"/>
        <v>13</v>
      </c>
      <c r="V72" s="108">
        <f t="shared" si="18"/>
        <v>78</v>
      </c>
      <c r="W72" s="97">
        <v>90</v>
      </c>
      <c r="X72" s="109">
        <f t="shared" si="19"/>
        <v>1</v>
      </c>
    </row>
    <row r="73" spans="1:24" x14ac:dyDescent="0.35">
      <c r="A73" s="31" t="s">
        <v>79</v>
      </c>
      <c r="B73" s="97" t="s">
        <v>2332</v>
      </c>
      <c r="C73" s="97" t="s">
        <v>2273</v>
      </c>
      <c r="D73" s="98">
        <f t="shared" si="11"/>
        <v>29</v>
      </c>
      <c r="E73" s="98">
        <f t="shared" si="12"/>
        <v>29</v>
      </c>
      <c r="F73" s="98">
        <f t="shared" si="13"/>
        <v>0</v>
      </c>
      <c r="G73" s="99">
        <f t="shared" si="10"/>
        <v>29</v>
      </c>
      <c r="H73" s="100">
        <v>0</v>
      </c>
      <c r="I73" s="100">
        <v>29</v>
      </c>
      <c r="J73" s="102">
        <f t="shared" si="14"/>
        <v>0</v>
      </c>
      <c r="K73" s="100">
        <v>0</v>
      </c>
      <c r="L73" s="111">
        <v>0</v>
      </c>
      <c r="M73" s="101">
        <f t="shared" si="15"/>
        <v>0</v>
      </c>
      <c r="N73" s="100">
        <v>0</v>
      </c>
      <c r="O73" s="100">
        <v>0</v>
      </c>
      <c r="P73" s="100">
        <v>0</v>
      </c>
      <c r="Q73" s="100">
        <v>0</v>
      </c>
      <c r="R73" s="100">
        <v>0</v>
      </c>
      <c r="S73" s="100">
        <v>0</v>
      </c>
      <c r="T73" s="106">
        <f t="shared" si="16"/>
        <v>0</v>
      </c>
      <c r="U73" s="107">
        <f t="shared" si="17"/>
        <v>0</v>
      </c>
      <c r="V73" s="108">
        <f t="shared" si="18"/>
        <v>29</v>
      </c>
      <c r="W73" s="97">
        <v>31</v>
      </c>
      <c r="X73" s="109">
        <f t="shared" si="19"/>
        <v>0.93548387096774188</v>
      </c>
    </row>
    <row r="74" spans="1:24" x14ac:dyDescent="0.35">
      <c r="A74" s="31" t="s">
        <v>80</v>
      </c>
      <c r="B74" s="97" t="s">
        <v>2333</v>
      </c>
      <c r="C74" s="97" t="s">
        <v>2273</v>
      </c>
      <c r="D74" s="98">
        <f t="shared" si="11"/>
        <v>42</v>
      </c>
      <c r="E74" s="98">
        <f t="shared" si="12"/>
        <v>42</v>
      </c>
      <c r="F74" s="98">
        <f t="shared" si="13"/>
        <v>0</v>
      </c>
      <c r="G74" s="99">
        <f t="shared" si="10"/>
        <v>42</v>
      </c>
      <c r="H74" s="100">
        <v>0</v>
      </c>
      <c r="I74" s="100">
        <v>42</v>
      </c>
      <c r="J74" s="102">
        <f t="shared" si="14"/>
        <v>0</v>
      </c>
      <c r="K74" s="100">
        <v>0</v>
      </c>
      <c r="L74" s="111">
        <v>0</v>
      </c>
      <c r="M74" s="101">
        <f t="shared" si="15"/>
        <v>0</v>
      </c>
      <c r="N74" s="100">
        <v>0</v>
      </c>
      <c r="O74" s="100">
        <v>0</v>
      </c>
      <c r="P74" s="100">
        <v>0</v>
      </c>
      <c r="Q74" s="100">
        <v>0</v>
      </c>
      <c r="R74" s="100">
        <v>0</v>
      </c>
      <c r="S74" s="100">
        <v>0</v>
      </c>
      <c r="T74" s="106">
        <f t="shared" si="16"/>
        <v>0</v>
      </c>
      <c r="U74" s="107">
        <f t="shared" si="17"/>
        <v>0</v>
      </c>
      <c r="V74" s="108">
        <f t="shared" si="18"/>
        <v>42</v>
      </c>
      <c r="W74" s="97">
        <v>17</v>
      </c>
      <c r="X74" s="109">
        <f t="shared" si="19"/>
        <v>1</v>
      </c>
    </row>
    <row r="75" spans="1:24" x14ac:dyDescent="0.35">
      <c r="A75" s="31" t="s">
        <v>81</v>
      </c>
      <c r="B75" s="97" t="s">
        <v>2334</v>
      </c>
      <c r="C75" s="97" t="s">
        <v>2273</v>
      </c>
      <c r="D75" s="98">
        <f t="shared" si="11"/>
        <v>31</v>
      </c>
      <c r="E75" s="98">
        <f t="shared" si="12"/>
        <v>31</v>
      </c>
      <c r="F75" s="98">
        <f t="shared" si="13"/>
        <v>0</v>
      </c>
      <c r="G75" s="99">
        <f t="shared" si="10"/>
        <v>31</v>
      </c>
      <c r="H75" s="100">
        <v>0</v>
      </c>
      <c r="I75" s="100">
        <v>31</v>
      </c>
      <c r="J75" s="102">
        <f t="shared" si="14"/>
        <v>25</v>
      </c>
      <c r="K75" s="100">
        <v>0</v>
      </c>
      <c r="L75" s="111">
        <v>25</v>
      </c>
      <c r="M75" s="101">
        <f t="shared" si="15"/>
        <v>25</v>
      </c>
      <c r="N75" s="100">
        <v>0</v>
      </c>
      <c r="O75" s="100">
        <v>0</v>
      </c>
      <c r="P75" s="100">
        <v>0</v>
      </c>
      <c r="Q75" s="100">
        <v>0</v>
      </c>
      <c r="R75" s="100">
        <v>0</v>
      </c>
      <c r="S75" s="100">
        <v>0</v>
      </c>
      <c r="T75" s="106">
        <f t="shared" si="16"/>
        <v>0</v>
      </c>
      <c r="U75" s="107">
        <f t="shared" si="17"/>
        <v>0</v>
      </c>
      <c r="V75" s="108">
        <f t="shared" si="18"/>
        <v>31</v>
      </c>
      <c r="W75" s="97">
        <v>32</v>
      </c>
      <c r="X75" s="109">
        <f t="shared" si="19"/>
        <v>0.96875</v>
      </c>
    </row>
    <row r="76" spans="1:24" x14ac:dyDescent="0.35">
      <c r="A76" s="31" t="s">
        <v>82</v>
      </c>
      <c r="B76" s="97" t="s">
        <v>2335</v>
      </c>
      <c r="C76" s="97" t="s">
        <v>2273</v>
      </c>
      <c r="D76" s="98">
        <f t="shared" si="11"/>
        <v>41</v>
      </c>
      <c r="E76" s="98">
        <f t="shared" si="12"/>
        <v>41</v>
      </c>
      <c r="F76" s="98">
        <f t="shared" si="13"/>
        <v>0</v>
      </c>
      <c r="G76" s="99">
        <f t="shared" si="10"/>
        <v>41</v>
      </c>
      <c r="H76" s="100">
        <v>0</v>
      </c>
      <c r="I76" s="100">
        <v>41</v>
      </c>
      <c r="J76" s="102">
        <f t="shared" si="14"/>
        <v>0</v>
      </c>
      <c r="K76" s="100">
        <v>0</v>
      </c>
      <c r="L76" s="111">
        <v>0</v>
      </c>
      <c r="M76" s="101">
        <f t="shared" si="15"/>
        <v>0</v>
      </c>
      <c r="N76" s="100">
        <v>0</v>
      </c>
      <c r="O76" s="100">
        <v>0</v>
      </c>
      <c r="P76" s="100">
        <v>0</v>
      </c>
      <c r="Q76" s="100">
        <v>0</v>
      </c>
      <c r="R76" s="100">
        <v>0</v>
      </c>
      <c r="S76" s="100">
        <v>0</v>
      </c>
      <c r="T76" s="106">
        <f t="shared" si="16"/>
        <v>0</v>
      </c>
      <c r="U76" s="107">
        <f t="shared" si="17"/>
        <v>0</v>
      </c>
      <c r="V76" s="108">
        <f t="shared" si="18"/>
        <v>41</v>
      </c>
      <c r="W76" s="97">
        <v>34</v>
      </c>
      <c r="X76" s="109">
        <f t="shared" si="19"/>
        <v>1</v>
      </c>
    </row>
    <row r="77" spans="1:24" x14ac:dyDescent="0.35">
      <c r="A77" s="31" t="s">
        <v>83</v>
      </c>
      <c r="B77" s="97" t="s">
        <v>2336</v>
      </c>
      <c r="C77" s="97" t="s">
        <v>2286</v>
      </c>
      <c r="D77" s="98">
        <f t="shared" si="11"/>
        <v>328</v>
      </c>
      <c r="E77" s="98">
        <f t="shared" si="12"/>
        <v>313</v>
      </c>
      <c r="F77" s="98">
        <f t="shared" si="13"/>
        <v>15</v>
      </c>
      <c r="G77" s="99">
        <f t="shared" si="10"/>
        <v>328</v>
      </c>
      <c r="H77" s="100">
        <v>15</v>
      </c>
      <c r="I77" s="100">
        <v>313</v>
      </c>
      <c r="J77" s="102">
        <f t="shared" si="14"/>
        <v>0</v>
      </c>
      <c r="K77" s="100">
        <v>0</v>
      </c>
      <c r="L77" s="111">
        <v>0</v>
      </c>
      <c r="M77" s="101">
        <f t="shared" si="15"/>
        <v>0</v>
      </c>
      <c r="N77" s="100">
        <v>0</v>
      </c>
      <c r="O77" s="100">
        <v>0</v>
      </c>
      <c r="P77" s="100">
        <v>0</v>
      </c>
      <c r="Q77" s="100">
        <v>0</v>
      </c>
      <c r="R77" s="100">
        <v>0</v>
      </c>
      <c r="S77" s="100">
        <v>0</v>
      </c>
      <c r="T77" s="106">
        <f t="shared" si="16"/>
        <v>0</v>
      </c>
      <c r="U77" s="107">
        <f t="shared" si="17"/>
        <v>15</v>
      </c>
      <c r="V77" s="108">
        <f t="shared" si="18"/>
        <v>313</v>
      </c>
      <c r="W77" s="97">
        <v>361</v>
      </c>
      <c r="X77" s="109">
        <f t="shared" si="19"/>
        <v>0.90858725761772852</v>
      </c>
    </row>
    <row r="78" spans="1:24" x14ac:dyDescent="0.35">
      <c r="A78" s="31" t="s">
        <v>84</v>
      </c>
      <c r="B78" s="97" t="s">
        <v>2337</v>
      </c>
      <c r="C78" s="97" t="s">
        <v>2286</v>
      </c>
      <c r="D78" s="98">
        <f t="shared" si="11"/>
        <v>162</v>
      </c>
      <c r="E78" s="98">
        <f t="shared" si="12"/>
        <v>162</v>
      </c>
      <c r="F78" s="98">
        <f t="shared" si="13"/>
        <v>0</v>
      </c>
      <c r="G78" s="99">
        <f t="shared" si="10"/>
        <v>162</v>
      </c>
      <c r="H78" s="100">
        <v>0</v>
      </c>
      <c r="I78" s="100">
        <v>162</v>
      </c>
      <c r="J78" s="102">
        <f t="shared" si="14"/>
        <v>0</v>
      </c>
      <c r="K78" s="100">
        <v>0</v>
      </c>
      <c r="L78" s="111">
        <v>0</v>
      </c>
      <c r="M78" s="101">
        <f t="shared" si="15"/>
        <v>0</v>
      </c>
      <c r="N78" s="100">
        <v>0</v>
      </c>
      <c r="O78" s="100">
        <v>0</v>
      </c>
      <c r="P78" s="100">
        <v>0</v>
      </c>
      <c r="Q78" s="100">
        <v>0</v>
      </c>
      <c r="R78" s="100">
        <v>0</v>
      </c>
      <c r="S78" s="100">
        <v>0</v>
      </c>
      <c r="T78" s="106">
        <f t="shared" si="16"/>
        <v>0</v>
      </c>
      <c r="U78" s="107">
        <f t="shared" si="17"/>
        <v>0</v>
      </c>
      <c r="V78" s="108">
        <f t="shared" si="18"/>
        <v>162</v>
      </c>
      <c r="W78" s="97">
        <v>229</v>
      </c>
      <c r="X78" s="109">
        <f t="shared" si="19"/>
        <v>0.70742358078602618</v>
      </c>
    </row>
    <row r="79" spans="1:24" x14ac:dyDescent="0.35">
      <c r="A79" s="31" t="s">
        <v>85</v>
      </c>
      <c r="B79" s="97" t="s">
        <v>2338</v>
      </c>
      <c r="C79" s="97" t="s">
        <v>2286</v>
      </c>
      <c r="D79" s="98">
        <f t="shared" si="11"/>
        <v>40</v>
      </c>
      <c r="E79" s="98">
        <f t="shared" si="12"/>
        <v>40</v>
      </c>
      <c r="F79" s="98">
        <f t="shared" si="13"/>
        <v>0</v>
      </c>
      <c r="G79" s="99">
        <f t="shared" si="10"/>
        <v>40</v>
      </c>
      <c r="H79" s="100">
        <v>0</v>
      </c>
      <c r="I79" s="100">
        <v>40</v>
      </c>
      <c r="J79" s="102">
        <f t="shared" si="14"/>
        <v>0</v>
      </c>
      <c r="K79" s="100">
        <v>0</v>
      </c>
      <c r="L79" s="111">
        <v>0</v>
      </c>
      <c r="M79" s="101">
        <f t="shared" si="15"/>
        <v>0</v>
      </c>
      <c r="N79" s="100">
        <v>0</v>
      </c>
      <c r="O79" s="100">
        <v>0</v>
      </c>
      <c r="P79" s="100">
        <v>0</v>
      </c>
      <c r="Q79" s="100">
        <v>0</v>
      </c>
      <c r="R79" s="100">
        <v>0</v>
      </c>
      <c r="S79" s="100">
        <v>0</v>
      </c>
      <c r="T79" s="106">
        <f t="shared" si="16"/>
        <v>0</v>
      </c>
      <c r="U79" s="107">
        <f t="shared" si="17"/>
        <v>0</v>
      </c>
      <c r="V79" s="108">
        <f t="shared" si="18"/>
        <v>40</v>
      </c>
      <c r="W79" s="97">
        <v>50</v>
      </c>
      <c r="X79" s="109">
        <f t="shared" si="19"/>
        <v>0.8</v>
      </c>
    </row>
    <row r="80" spans="1:24" x14ac:dyDescent="0.35">
      <c r="A80" s="31" t="s">
        <v>86</v>
      </c>
      <c r="B80" s="97" t="s">
        <v>2339</v>
      </c>
      <c r="C80" s="97" t="s">
        <v>2286</v>
      </c>
      <c r="D80" s="98">
        <f t="shared" si="11"/>
        <v>15</v>
      </c>
      <c r="E80" s="98">
        <f t="shared" si="12"/>
        <v>0</v>
      </c>
      <c r="F80" s="98">
        <f t="shared" si="13"/>
        <v>15</v>
      </c>
      <c r="G80" s="99">
        <f t="shared" si="10"/>
        <v>15</v>
      </c>
      <c r="H80" s="100">
        <v>15</v>
      </c>
      <c r="I80" s="100">
        <v>0</v>
      </c>
      <c r="J80" s="102">
        <f t="shared" si="14"/>
        <v>0</v>
      </c>
      <c r="K80" s="100">
        <v>0</v>
      </c>
      <c r="L80" s="111">
        <v>0</v>
      </c>
      <c r="M80" s="101">
        <f t="shared" si="15"/>
        <v>0</v>
      </c>
      <c r="N80" s="100">
        <v>0</v>
      </c>
      <c r="O80" s="100">
        <v>0</v>
      </c>
      <c r="P80" s="100">
        <v>0</v>
      </c>
      <c r="Q80" s="100">
        <v>0</v>
      </c>
      <c r="R80" s="100">
        <v>0</v>
      </c>
      <c r="S80" s="100">
        <v>0</v>
      </c>
      <c r="T80" s="106">
        <f t="shared" si="16"/>
        <v>0</v>
      </c>
      <c r="U80" s="107">
        <f t="shared" si="17"/>
        <v>15</v>
      </c>
      <c r="V80" s="108">
        <f t="shared" si="18"/>
        <v>0</v>
      </c>
      <c r="W80" s="97">
        <v>12</v>
      </c>
      <c r="X80" s="109">
        <f t="shared" si="19"/>
        <v>1</v>
      </c>
    </row>
    <row r="81" spans="1:24" x14ac:dyDescent="0.35">
      <c r="A81" s="31" t="s">
        <v>87</v>
      </c>
      <c r="B81" s="97" t="s">
        <v>2340</v>
      </c>
      <c r="C81" s="97" t="s">
        <v>2286</v>
      </c>
      <c r="D81" s="98">
        <f t="shared" si="11"/>
        <v>30</v>
      </c>
      <c r="E81" s="98">
        <f t="shared" si="12"/>
        <v>30</v>
      </c>
      <c r="F81" s="98">
        <f t="shared" si="13"/>
        <v>0</v>
      </c>
      <c r="G81" s="99">
        <f t="shared" si="10"/>
        <v>30</v>
      </c>
      <c r="H81" s="100">
        <v>0</v>
      </c>
      <c r="I81" s="100">
        <v>30</v>
      </c>
      <c r="J81" s="102">
        <f t="shared" si="14"/>
        <v>0</v>
      </c>
      <c r="K81" s="100">
        <v>0</v>
      </c>
      <c r="L81" s="111">
        <v>0</v>
      </c>
      <c r="M81" s="101">
        <f t="shared" si="15"/>
        <v>0</v>
      </c>
      <c r="N81" s="100">
        <v>0</v>
      </c>
      <c r="O81" s="100">
        <v>0</v>
      </c>
      <c r="P81" s="100">
        <v>0</v>
      </c>
      <c r="Q81" s="100">
        <v>0</v>
      </c>
      <c r="R81" s="100">
        <v>0</v>
      </c>
      <c r="S81" s="100">
        <v>0</v>
      </c>
      <c r="T81" s="106">
        <f t="shared" si="16"/>
        <v>0</v>
      </c>
      <c r="U81" s="107">
        <f t="shared" si="17"/>
        <v>0</v>
      </c>
      <c r="V81" s="108">
        <f t="shared" si="18"/>
        <v>30</v>
      </c>
      <c r="W81" s="97">
        <v>34</v>
      </c>
      <c r="X81" s="109">
        <f t="shared" si="19"/>
        <v>0.88235294117647056</v>
      </c>
    </row>
    <row r="82" spans="1:24" x14ac:dyDescent="0.35">
      <c r="A82" s="31" t="s">
        <v>88</v>
      </c>
      <c r="B82" s="97" t="s">
        <v>2341</v>
      </c>
      <c r="C82" s="97" t="s">
        <v>2286</v>
      </c>
      <c r="D82" s="98">
        <f t="shared" si="11"/>
        <v>30</v>
      </c>
      <c r="E82" s="98">
        <f t="shared" si="12"/>
        <v>0</v>
      </c>
      <c r="F82" s="98">
        <f t="shared" si="13"/>
        <v>30</v>
      </c>
      <c r="G82" s="99">
        <f t="shared" si="10"/>
        <v>30</v>
      </c>
      <c r="H82" s="100">
        <v>30</v>
      </c>
      <c r="I82" s="100">
        <v>0</v>
      </c>
      <c r="J82" s="102">
        <f t="shared" si="14"/>
        <v>0</v>
      </c>
      <c r="K82" s="100">
        <v>0</v>
      </c>
      <c r="L82" s="111">
        <v>0</v>
      </c>
      <c r="M82" s="101">
        <f t="shared" si="15"/>
        <v>0</v>
      </c>
      <c r="N82" s="100">
        <v>0</v>
      </c>
      <c r="O82" s="100">
        <v>0</v>
      </c>
      <c r="P82" s="100">
        <v>0</v>
      </c>
      <c r="Q82" s="100">
        <v>0</v>
      </c>
      <c r="R82" s="100">
        <v>0</v>
      </c>
      <c r="S82" s="100">
        <v>0</v>
      </c>
      <c r="T82" s="106">
        <f t="shared" si="16"/>
        <v>0</v>
      </c>
      <c r="U82" s="107">
        <f t="shared" si="17"/>
        <v>30</v>
      </c>
      <c r="V82" s="108">
        <f t="shared" si="18"/>
        <v>0</v>
      </c>
      <c r="W82" s="97">
        <v>45</v>
      </c>
      <c r="X82" s="109">
        <f t="shared" si="19"/>
        <v>0.66666666666666663</v>
      </c>
    </row>
    <row r="83" spans="1:24" x14ac:dyDescent="0.35">
      <c r="A83" s="31" t="s">
        <v>89</v>
      </c>
      <c r="B83" s="97" t="s">
        <v>2342</v>
      </c>
      <c r="C83" s="97" t="s">
        <v>2286</v>
      </c>
      <c r="D83" s="98">
        <f t="shared" si="11"/>
        <v>36</v>
      </c>
      <c r="E83" s="98">
        <f t="shared" si="12"/>
        <v>36</v>
      </c>
      <c r="F83" s="98">
        <f t="shared" si="13"/>
        <v>0</v>
      </c>
      <c r="G83" s="99">
        <f t="shared" si="10"/>
        <v>36</v>
      </c>
      <c r="H83" s="100">
        <v>0</v>
      </c>
      <c r="I83" s="100">
        <v>36</v>
      </c>
      <c r="J83" s="102">
        <f t="shared" si="14"/>
        <v>0</v>
      </c>
      <c r="K83" s="100">
        <v>0</v>
      </c>
      <c r="L83" s="111">
        <v>0</v>
      </c>
      <c r="M83" s="101">
        <f t="shared" si="15"/>
        <v>0</v>
      </c>
      <c r="N83" s="100">
        <v>0</v>
      </c>
      <c r="O83" s="100">
        <v>0</v>
      </c>
      <c r="P83" s="100">
        <v>0</v>
      </c>
      <c r="Q83" s="100">
        <v>0</v>
      </c>
      <c r="R83" s="100">
        <v>0</v>
      </c>
      <c r="S83" s="100">
        <v>0</v>
      </c>
      <c r="T83" s="106">
        <f t="shared" si="16"/>
        <v>0</v>
      </c>
      <c r="U83" s="107">
        <f t="shared" si="17"/>
        <v>0</v>
      </c>
      <c r="V83" s="108">
        <f t="shared" si="18"/>
        <v>36</v>
      </c>
      <c r="W83" s="97">
        <v>40</v>
      </c>
      <c r="X83" s="109">
        <f t="shared" si="19"/>
        <v>0.9</v>
      </c>
    </row>
    <row r="84" spans="1:24" x14ac:dyDescent="0.35">
      <c r="A84" s="31" t="s">
        <v>90</v>
      </c>
      <c r="B84" s="97" t="s">
        <v>2343</v>
      </c>
      <c r="C84" s="97" t="s">
        <v>2286</v>
      </c>
      <c r="D84" s="98">
        <f t="shared" si="11"/>
        <v>91</v>
      </c>
      <c r="E84" s="98">
        <f t="shared" si="12"/>
        <v>54</v>
      </c>
      <c r="F84" s="98">
        <f t="shared" si="13"/>
        <v>37</v>
      </c>
      <c r="G84" s="99">
        <f t="shared" si="10"/>
        <v>91</v>
      </c>
      <c r="H84" s="100">
        <v>37</v>
      </c>
      <c r="I84" s="100">
        <v>54</v>
      </c>
      <c r="J84" s="102">
        <f t="shared" si="14"/>
        <v>0</v>
      </c>
      <c r="K84" s="100">
        <v>0</v>
      </c>
      <c r="L84" s="111">
        <v>0</v>
      </c>
      <c r="M84" s="101">
        <f t="shared" si="15"/>
        <v>0</v>
      </c>
      <c r="N84" s="100">
        <v>0</v>
      </c>
      <c r="O84" s="100">
        <v>0</v>
      </c>
      <c r="P84" s="100">
        <v>0</v>
      </c>
      <c r="Q84" s="100">
        <v>0</v>
      </c>
      <c r="R84" s="100">
        <v>0</v>
      </c>
      <c r="S84" s="100">
        <v>0</v>
      </c>
      <c r="T84" s="106">
        <f t="shared" si="16"/>
        <v>0</v>
      </c>
      <c r="U84" s="107">
        <f t="shared" si="17"/>
        <v>37</v>
      </c>
      <c r="V84" s="108">
        <f t="shared" si="18"/>
        <v>54</v>
      </c>
      <c r="W84" s="97">
        <v>96</v>
      </c>
      <c r="X84" s="109">
        <f t="shared" si="19"/>
        <v>0.94791666666666663</v>
      </c>
    </row>
    <row r="85" spans="1:24" x14ac:dyDescent="0.35">
      <c r="A85" s="31" t="s">
        <v>91</v>
      </c>
      <c r="B85" s="97" t="s">
        <v>2344</v>
      </c>
      <c r="C85" s="97" t="s">
        <v>2286</v>
      </c>
      <c r="D85" s="98">
        <f t="shared" si="11"/>
        <v>36</v>
      </c>
      <c r="E85" s="98">
        <f t="shared" si="12"/>
        <v>36</v>
      </c>
      <c r="F85" s="98">
        <f t="shared" si="13"/>
        <v>0</v>
      </c>
      <c r="G85" s="99">
        <f t="shared" si="10"/>
        <v>18</v>
      </c>
      <c r="H85" s="100">
        <v>0</v>
      </c>
      <c r="I85" s="100">
        <v>18</v>
      </c>
      <c r="J85" s="102">
        <f t="shared" si="14"/>
        <v>0</v>
      </c>
      <c r="K85" s="100">
        <v>18</v>
      </c>
      <c r="L85" s="111">
        <v>0</v>
      </c>
      <c r="M85" s="101">
        <f t="shared" si="15"/>
        <v>18</v>
      </c>
      <c r="N85" s="100">
        <v>0</v>
      </c>
      <c r="O85" s="100">
        <v>0</v>
      </c>
      <c r="P85" s="100">
        <v>0</v>
      </c>
      <c r="Q85" s="100">
        <v>0</v>
      </c>
      <c r="R85" s="100">
        <v>0</v>
      </c>
      <c r="S85" s="100">
        <v>0</v>
      </c>
      <c r="T85" s="106">
        <f t="shared" si="16"/>
        <v>0</v>
      </c>
      <c r="U85" s="107">
        <f t="shared" si="17"/>
        <v>0</v>
      </c>
      <c r="V85" s="108">
        <f t="shared" si="18"/>
        <v>36</v>
      </c>
      <c r="W85" s="97">
        <v>18</v>
      </c>
      <c r="X85" s="109">
        <f t="shared" si="19"/>
        <v>1</v>
      </c>
    </row>
    <row r="86" spans="1:24" x14ac:dyDescent="0.35">
      <c r="A86" s="31" t="s">
        <v>92</v>
      </c>
      <c r="B86" s="97" t="s">
        <v>2345</v>
      </c>
      <c r="C86" s="97" t="s">
        <v>2286</v>
      </c>
      <c r="D86" s="98">
        <f t="shared" si="11"/>
        <v>35</v>
      </c>
      <c r="E86" s="98">
        <f t="shared" si="12"/>
        <v>35</v>
      </c>
      <c r="F86" s="98">
        <f t="shared" si="13"/>
        <v>0</v>
      </c>
      <c r="G86" s="99">
        <f t="shared" si="10"/>
        <v>35</v>
      </c>
      <c r="H86" s="100">
        <v>0</v>
      </c>
      <c r="I86" s="100">
        <v>35</v>
      </c>
      <c r="J86" s="102">
        <f t="shared" si="14"/>
        <v>0</v>
      </c>
      <c r="K86" s="100">
        <v>0</v>
      </c>
      <c r="L86" s="111">
        <v>0</v>
      </c>
      <c r="M86" s="101">
        <f t="shared" si="15"/>
        <v>0</v>
      </c>
      <c r="N86" s="100">
        <v>0</v>
      </c>
      <c r="O86" s="100">
        <v>0</v>
      </c>
      <c r="P86" s="100">
        <v>0</v>
      </c>
      <c r="Q86" s="100">
        <v>0</v>
      </c>
      <c r="R86" s="100">
        <v>0</v>
      </c>
      <c r="S86" s="100">
        <v>0</v>
      </c>
      <c r="T86" s="106">
        <f t="shared" si="16"/>
        <v>0</v>
      </c>
      <c r="U86" s="107">
        <f t="shared" si="17"/>
        <v>0</v>
      </c>
      <c r="V86" s="108">
        <f t="shared" si="18"/>
        <v>35</v>
      </c>
      <c r="W86" s="97">
        <v>44</v>
      </c>
      <c r="X86" s="109">
        <f t="shared" si="19"/>
        <v>0.79545454545454541</v>
      </c>
    </row>
    <row r="87" spans="1:24" x14ac:dyDescent="0.35">
      <c r="A87" s="31" t="s">
        <v>93</v>
      </c>
      <c r="B87" s="97" t="s">
        <v>2346</v>
      </c>
      <c r="C87" s="97" t="s">
        <v>2286</v>
      </c>
      <c r="D87" s="98">
        <f t="shared" si="11"/>
        <v>60</v>
      </c>
      <c r="E87" s="98">
        <f t="shared" si="12"/>
        <v>0</v>
      </c>
      <c r="F87" s="98">
        <f t="shared" si="13"/>
        <v>60</v>
      </c>
      <c r="G87" s="99">
        <f t="shared" si="10"/>
        <v>60</v>
      </c>
      <c r="H87" s="100">
        <v>60</v>
      </c>
      <c r="I87" s="100">
        <v>0</v>
      </c>
      <c r="J87" s="102">
        <f t="shared" si="14"/>
        <v>0</v>
      </c>
      <c r="K87" s="100">
        <v>0</v>
      </c>
      <c r="L87" s="111">
        <v>0</v>
      </c>
      <c r="M87" s="101">
        <f t="shared" si="15"/>
        <v>0</v>
      </c>
      <c r="N87" s="100">
        <v>0</v>
      </c>
      <c r="O87" s="100">
        <v>0</v>
      </c>
      <c r="P87" s="100">
        <v>0</v>
      </c>
      <c r="Q87" s="100">
        <v>0</v>
      </c>
      <c r="R87" s="100">
        <v>0</v>
      </c>
      <c r="S87" s="100">
        <v>0</v>
      </c>
      <c r="T87" s="106">
        <f t="shared" si="16"/>
        <v>0</v>
      </c>
      <c r="U87" s="107">
        <f t="shared" si="17"/>
        <v>60</v>
      </c>
      <c r="V87" s="108">
        <f t="shared" si="18"/>
        <v>0</v>
      </c>
      <c r="W87" s="97">
        <v>76</v>
      </c>
      <c r="X87" s="109">
        <f t="shared" si="19"/>
        <v>0.78947368421052633</v>
      </c>
    </row>
    <row r="88" spans="1:24" x14ac:dyDescent="0.35">
      <c r="A88" s="31" t="s">
        <v>94</v>
      </c>
      <c r="B88" s="97" t="s">
        <v>2347</v>
      </c>
      <c r="C88" s="97" t="s">
        <v>2348</v>
      </c>
      <c r="D88" s="98">
        <f t="shared" si="11"/>
        <v>55</v>
      </c>
      <c r="E88" s="98">
        <f t="shared" si="12"/>
        <v>55</v>
      </c>
      <c r="F88" s="98">
        <f t="shared" si="13"/>
        <v>0</v>
      </c>
      <c r="G88" s="99">
        <f t="shared" si="10"/>
        <v>55</v>
      </c>
      <c r="H88" s="100">
        <v>0</v>
      </c>
      <c r="I88" s="100">
        <v>55</v>
      </c>
      <c r="J88" s="102">
        <f t="shared" si="14"/>
        <v>0</v>
      </c>
      <c r="K88" s="100">
        <v>0</v>
      </c>
      <c r="L88" s="111">
        <v>0</v>
      </c>
      <c r="M88" s="101">
        <f t="shared" si="15"/>
        <v>0</v>
      </c>
      <c r="N88" s="100">
        <v>0</v>
      </c>
      <c r="O88" s="100">
        <v>0</v>
      </c>
      <c r="P88" s="100">
        <v>0</v>
      </c>
      <c r="Q88" s="100">
        <v>0</v>
      </c>
      <c r="R88" s="100">
        <v>0</v>
      </c>
      <c r="S88" s="100">
        <v>0</v>
      </c>
      <c r="T88" s="106">
        <f t="shared" si="16"/>
        <v>0</v>
      </c>
      <c r="U88" s="107">
        <f t="shared" si="17"/>
        <v>0</v>
      </c>
      <c r="V88" s="108">
        <f t="shared" si="18"/>
        <v>55</v>
      </c>
      <c r="W88" s="97">
        <v>74</v>
      </c>
      <c r="X88" s="109">
        <f t="shared" si="19"/>
        <v>0.7432432432432432</v>
      </c>
    </row>
    <row r="89" spans="1:24" x14ac:dyDescent="0.35">
      <c r="A89" s="31" t="s">
        <v>95</v>
      </c>
      <c r="B89" s="97" t="s">
        <v>2349</v>
      </c>
      <c r="C89" s="97" t="s">
        <v>2348</v>
      </c>
      <c r="D89" s="98">
        <f t="shared" si="11"/>
        <v>106</v>
      </c>
      <c r="E89" s="98">
        <f t="shared" si="12"/>
        <v>106</v>
      </c>
      <c r="F89" s="98">
        <f t="shared" si="13"/>
        <v>0</v>
      </c>
      <c r="G89" s="99">
        <f t="shared" si="10"/>
        <v>106</v>
      </c>
      <c r="H89" s="100">
        <v>0</v>
      </c>
      <c r="I89" s="100">
        <v>106</v>
      </c>
      <c r="J89" s="102">
        <f t="shared" si="14"/>
        <v>0</v>
      </c>
      <c r="K89" s="100">
        <v>0</v>
      </c>
      <c r="L89" s="111">
        <v>0</v>
      </c>
      <c r="M89" s="101">
        <f t="shared" si="15"/>
        <v>0</v>
      </c>
      <c r="N89" s="100">
        <v>0</v>
      </c>
      <c r="O89" s="100">
        <v>0</v>
      </c>
      <c r="P89" s="100">
        <v>0</v>
      </c>
      <c r="Q89" s="100">
        <v>0</v>
      </c>
      <c r="R89" s="100">
        <v>0</v>
      </c>
      <c r="S89" s="100">
        <v>0</v>
      </c>
      <c r="T89" s="106">
        <f t="shared" si="16"/>
        <v>0</v>
      </c>
      <c r="U89" s="107">
        <f t="shared" si="17"/>
        <v>0</v>
      </c>
      <c r="V89" s="108">
        <f t="shared" si="18"/>
        <v>106</v>
      </c>
      <c r="W89" s="97">
        <v>105</v>
      </c>
      <c r="X89" s="109">
        <f t="shared" si="19"/>
        <v>1</v>
      </c>
    </row>
    <row r="90" spans="1:24" x14ac:dyDescent="0.35">
      <c r="A90" s="31" t="s">
        <v>96</v>
      </c>
      <c r="B90" s="97" t="s">
        <v>2350</v>
      </c>
      <c r="C90" s="97" t="s">
        <v>2348</v>
      </c>
      <c r="D90" s="98">
        <f t="shared" si="11"/>
        <v>52</v>
      </c>
      <c r="E90" s="98">
        <f t="shared" si="12"/>
        <v>0</v>
      </c>
      <c r="F90" s="98">
        <f t="shared" si="13"/>
        <v>52</v>
      </c>
      <c r="G90" s="99">
        <f t="shared" si="10"/>
        <v>52</v>
      </c>
      <c r="H90" s="100">
        <v>52</v>
      </c>
      <c r="I90" s="100">
        <v>0</v>
      </c>
      <c r="J90" s="102">
        <f t="shared" si="14"/>
        <v>0</v>
      </c>
      <c r="K90" s="100">
        <v>0</v>
      </c>
      <c r="L90" s="111">
        <v>0</v>
      </c>
      <c r="M90" s="101">
        <f t="shared" si="15"/>
        <v>0</v>
      </c>
      <c r="N90" s="100">
        <v>0</v>
      </c>
      <c r="O90" s="100">
        <v>0</v>
      </c>
      <c r="P90" s="100">
        <v>0</v>
      </c>
      <c r="Q90" s="100">
        <v>0</v>
      </c>
      <c r="R90" s="100">
        <v>0</v>
      </c>
      <c r="S90" s="100">
        <v>0</v>
      </c>
      <c r="T90" s="106">
        <f t="shared" si="16"/>
        <v>0</v>
      </c>
      <c r="U90" s="107">
        <f t="shared" si="17"/>
        <v>52</v>
      </c>
      <c r="V90" s="108">
        <f t="shared" si="18"/>
        <v>0</v>
      </c>
      <c r="W90" s="97">
        <v>61</v>
      </c>
      <c r="X90" s="109">
        <f t="shared" si="19"/>
        <v>0.85245901639344257</v>
      </c>
    </row>
    <row r="91" spans="1:24" x14ac:dyDescent="0.35">
      <c r="A91" s="31" t="s">
        <v>97</v>
      </c>
      <c r="B91" s="97" t="s">
        <v>2351</v>
      </c>
      <c r="C91" s="97" t="s">
        <v>2348</v>
      </c>
      <c r="D91" s="98">
        <f t="shared" si="11"/>
        <v>0</v>
      </c>
      <c r="E91" s="98">
        <f t="shared" si="12"/>
        <v>0</v>
      </c>
      <c r="F91" s="98">
        <f t="shared" si="13"/>
        <v>0</v>
      </c>
      <c r="G91" s="99">
        <f t="shared" si="10"/>
        <v>0</v>
      </c>
      <c r="H91" s="100">
        <v>0</v>
      </c>
      <c r="I91" s="100">
        <v>0</v>
      </c>
      <c r="J91" s="102">
        <f t="shared" si="14"/>
        <v>0</v>
      </c>
      <c r="K91" s="100">
        <v>0</v>
      </c>
      <c r="L91" s="111">
        <v>0</v>
      </c>
      <c r="M91" s="101">
        <f t="shared" si="15"/>
        <v>0</v>
      </c>
      <c r="N91" s="100">
        <v>0</v>
      </c>
      <c r="O91" s="100">
        <v>0</v>
      </c>
      <c r="P91" s="100">
        <v>0</v>
      </c>
      <c r="Q91" s="100">
        <v>0</v>
      </c>
      <c r="R91" s="100">
        <v>0</v>
      </c>
      <c r="S91" s="100">
        <v>0</v>
      </c>
      <c r="T91" s="106">
        <f t="shared" si="16"/>
        <v>0</v>
      </c>
      <c r="U91" s="107">
        <f t="shared" si="17"/>
        <v>0</v>
      </c>
      <c r="V91" s="108">
        <f t="shared" si="18"/>
        <v>0</v>
      </c>
      <c r="W91" s="97">
        <v>18</v>
      </c>
      <c r="X91" s="109">
        <f t="shared" si="19"/>
        <v>0</v>
      </c>
    </row>
    <row r="92" spans="1:24" x14ac:dyDescent="0.35">
      <c r="A92" s="31" t="s">
        <v>98</v>
      </c>
      <c r="B92" s="97" t="s">
        <v>2352</v>
      </c>
      <c r="C92" s="97" t="s">
        <v>2348</v>
      </c>
      <c r="D92" s="98">
        <f t="shared" si="11"/>
        <v>38</v>
      </c>
      <c r="E92" s="98">
        <f t="shared" si="12"/>
        <v>38</v>
      </c>
      <c r="F92" s="98">
        <f t="shared" si="13"/>
        <v>0</v>
      </c>
      <c r="G92" s="99">
        <f t="shared" si="10"/>
        <v>38</v>
      </c>
      <c r="H92" s="100">
        <v>0</v>
      </c>
      <c r="I92" s="100">
        <v>38</v>
      </c>
      <c r="J92" s="102">
        <f t="shared" si="14"/>
        <v>0</v>
      </c>
      <c r="K92" s="100">
        <v>0</v>
      </c>
      <c r="L92" s="111">
        <v>0</v>
      </c>
      <c r="M92" s="101">
        <f t="shared" si="15"/>
        <v>0</v>
      </c>
      <c r="N92" s="100">
        <v>0</v>
      </c>
      <c r="O92" s="100">
        <v>0</v>
      </c>
      <c r="P92" s="100">
        <v>0</v>
      </c>
      <c r="Q92" s="100">
        <v>0</v>
      </c>
      <c r="R92" s="100">
        <v>0</v>
      </c>
      <c r="S92" s="100">
        <v>0</v>
      </c>
      <c r="T92" s="106">
        <f t="shared" si="16"/>
        <v>0</v>
      </c>
      <c r="U92" s="107">
        <f t="shared" si="17"/>
        <v>0</v>
      </c>
      <c r="V92" s="108">
        <f t="shared" si="18"/>
        <v>38</v>
      </c>
      <c r="W92" s="97">
        <v>49</v>
      </c>
      <c r="X92" s="109">
        <f t="shared" si="19"/>
        <v>0.77551020408163263</v>
      </c>
    </row>
    <row r="93" spans="1:24" x14ac:dyDescent="0.35">
      <c r="A93" s="31" t="s">
        <v>99</v>
      </c>
      <c r="B93" s="97" t="s">
        <v>2353</v>
      </c>
      <c r="C93" s="97" t="s">
        <v>2348</v>
      </c>
      <c r="D93" s="98">
        <f t="shared" si="11"/>
        <v>70</v>
      </c>
      <c r="E93" s="98">
        <f t="shared" si="12"/>
        <v>70</v>
      </c>
      <c r="F93" s="98">
        <f t="shared" si="13"/>
        <v>0</v>
      </c>
      <c r="G93" s="99">
        <f t="shared" si="10"/>
        <v>36</v>
      </c>
      <c r="H93" s="100">
        <v>0</v>
      </c>
      <c r="I93" s="100">
        <v>36</v>
      </c>
      <c r="J93" s="102">
        <f t="shared" si="14"/>
        <v>0</v>
      </c>
      <c r="K93" s="100">
        <v>0</v>
      </c>
      <c r="L93" s="111">
        <v>0</v>
      </c>
      <c r="M93" s="101">
        <f t="shared" si="15"/>
        <v>0</v>
      </c>
      <c r="N93" s="100">
        <v>0</v>
      </c>
      <c r="O93" s="100">
        <v>0</v>
      </c>
      <c r="P93" s="100">
        <v>0</v>
      </c>
      <c r="Q93" s="100">
        <v>34</v>
      </c>
      <c r="R93" s="100">
        <v>0</v>
      </c>
      <c r="S93" s="100">
        <v>0</v>
      </c>
      <c r="T93" s="106">
        <f t="shared" si="16"/>
        <v>34</v>
      </c>
      <c r="U93" s="107">
        <f t="shared" si="17"/>
        <v>0</v>
      </c>
      <c r="V93" s="108">
        <f t="shared" si="18"/>
        <v>70</v>
      </c>
      <c r="W93" s="97">
        <v>118</v>
      </c>
      <c r="X93" s="109">
        <f t="shared" si="19"/>
        <v>0.59322033898305082</v>
      </c>
    </row>
    <row r="94" spans="1:24" x14ac:dyDescent="0.35">
      <c r="A94" s="31" t="s">
        <v>100</v>
      </c>
      <c r="B94" s="97" t="s">
        <v>2354</v>
      </c>
      <c r="C94" s="97" t="s">
        <v>2348</v>
      </c>
      <c r="D94" s="98">
        <f t="shared" si="11"/>
        <v>58</v>
      </c>
      <c r="E94" s="98">
        <f t="shared" si="12"/>
        <v>18</v>
      </c>
      <c r="F94" s="98">
        <f t="shared" si="13"/>
        <v>40</v>
      </c>
      <c r="G94" s="99">
        <f t="shared" si="10"/>
        <v>58</v>
      </c>
      <c r="H94" s="100">
        <v>40</v>
      </c>
      <c r="I94" s="100">
        <v>18</v>
      </c>
      <c r="J94" s="102">
        <f t="shared" si="14"/>
        <v>0</v>
      </c>
      <c r="K94" s="100">
        <v>0</v>
      </c>
      <c r="L94" s="111">
        <v>0</v>
      </c>
      <c r="M94" s="101">
        <f t="shared" si="15"/>
        <v>0</v>
      </c>
      <c r="N94" s="100">
        <v>0</v>
      </c>
      <c r="O94" s="100">
        <v>0</v>
      </c>
      <c r="P94" s="100">
        <v>0</v>
      </c>
      <c r="Q94" s="100">
        <v>0</v>
      </c>
      <c r="R94" s="100">
        <v>0</v>
      </c>
      <c r="S94" s="100">
        <v>0</v>
      </c>
      <c r="T94" s="106">
        <f t="shared" si="16"/>
        <v>0</v>
      </c>
      <c r="U94" s="107">
        <f t="shared" si="17"/>
        <v>40</v>
      </c>
      <c r="V94" s="108">
        <f t="shared" si="18"/>
        <v>18</v>
      </c>
      <c r="W94" s="97">
        <v>91</v>
      </c>
      <c r="X94" s="109">
        <f t="shared" si="19"/>
        <v>0.63736263736263732</v>
      </c>
    </row>
    <row r="95" spans="1:24" x14ac:dyDescent="0.35">
      <c r="A95" s="31" t="s">
        <v>101</v>
      </c>
      <c r="B95" s="97" t="s">
        <v>2355</v>
      </c>
      <c r="C95" s="97" t="s">
        <v>2348</v>
      </c>
      <c r="D95" s="98">
        <f t="shared" si="11"/>
        <v>70</v>
      </c>
      <c r="E95" s="98">
        <f t="shared" si="12"/>
        <v>70</v>
      </c>
      <c r="F95" s="98">
        <f t="shared" si="13"/>
        <v>0</v>
      </c>
      <c r="G95" s="99">
        <f t="shared" si="10"/>
        <v>70</v>
      </c>
      <c r="H95" s="100">
        <v>0</v>
      </c>
      <c r="I95" s="100">
        <v>70</v>
      </c>
      <c r="J95" s="102">
        <f t="shared" si="14"/>
        <v>0</v>
      </c>
      <c r="K95" s="100">
        <v>0</v>
      </c>
      <c r="L95" s="111">
        <v>0</v>
      </c>
      <c r="M95" s="101">
        <f t="shared" si="15"/>
        <v>0</v>
      </c>
      <c r="N95" s="100">
        <v>0</v>
      </c>
      <c r="O95" s="100">
        <v>0</v>
      </c>
      <c r="P95" s="100">
        <v>0</v>
      </c>
      <c r="Q95" s="100">
        <v>0</v>
      </c>
      <c r="R95" s="100">
        <v>0</v>
      </c>
      <c r="S95" s="100">
        <v>0</v>
      </c>
      <c r="T95" s="106">
        <f t="shared" si="16"/>
        <v>0</v>
      </c>
      <c r="U95" s="107">
        <f t="shared" si="17"/>
        <v>0</v>
      </c>
      <c r="V95" s="108">
        <f t="shared" si="18"/>
        <v>70</v>
      </c>
      <c r="W95" s="97">
        <v>79</v>
      </c>
      <c r="X95" s="109">
        <f t="shared" si="19"/>
        <v>0.88607594936708856</v>
      </c>
    </row>
    <row r="96" spans="1:24" x14ac:dyDescent="0.35">
      <c r="A96" s="31" t="s">
        <v>102</v>
      </c>
      <c r="B96" s="97" t="s">
        <v>2356</v>
      </c>
      <c r="C96" s="97" t="s">
        <v>2260</v>
      </c>
      <c r="D96" s="98">
        <f t="shared" si="11"/>
        <v>40</v>
      </c>
      <c r="E96" s="98">
        <f t="shared" si="12"/>
        <v>40</v>
      </c>
      <c r="F96" s="98">
        <f t="shared" si="13"/>
        <v>0</v>
      </c>
      <c r="G96" s="99">
        <f t="shared" si="10"/>
        <v>40</v>
      </c>
      <c r="H96" s="100">
        <v>0</v>
      </c>
      <c r="I96" s="100">
        <v>40</v>
      </c>
      <c r="J96" s="102">
        <f t="shared" si="14"/>
        <v>0</v>
      </c>
      <c r="K96" s="100">
        <v>0</v>
      </c>
      <c r="L96" s="111">
        <v>0</v>
      </c>
      <c r="M96" s="101">
        <f t="shared" si="15"/>
        <v>0</v>
      </c>
      <c r="N96" s="100">
        <v>0</v>
      </c>
      <c r="O96" s="100">
        <v>0</v>
      </c>
      <c r="P96" s="100">
        <v>0</v>
      </c>
      <c r="Q96" s="100">
        <v>0</v>
      </c>
      <c r="R96" s="100">
        <v>0</v>
      </c>
      <c r="S96" s="100">
        <v>0</v>
      </c>
      <c r="T96" s="106">
        <f t="shared" si="16"/>
        <v>0</v>
      </c>
      <c r="U96" s="107">
        <f t="shared" si="17"/>
        <v>0</v>
      </c>
      <c r="V96" s="108">
        <f t="shared" si="18"/>
        <v>40</v>
      </c>
      <c r="W96" s="97">
        <v>75</v>
      </c>
      <c r="X96" s="109">
        <f t="shared" si="19"/>
        <v>0.53333333333333333</v>
      </c>
    </row>
    <row r="97" spans="1:24" x14ac:dyDescent="0.35">
      <c r="A97" s="31" t="s">
        <v>103</v>
      </c>
      <c r="B97" s="97" t="s">
        <v>2357</v>
      </c>
      <c r="C97" s="97" t="s">
        <v>2260</v>
      </c>
      <c r="D97" s="98">
        <f t="shared" si="11"/>
        <v>35</v>
      </c>
      <c r="E97" s="98">
        <f t="shared" si="12"/>
        <v>35</v>
      </c>
      <c r="F97" s="98">
        <f t="shared" si="13"/>
        <v>0</v>
      </c>
      <c r="G97" s="99">
        <f t="shared" si="10"/>
        <v>0</v>
      </c>
      <c r="H97" s="100">
        <v>0</v>
      </c>
      <c r="I97" s="100">
        <v>0</v>
      </c>
      <c r="J97" s="102">
        <f t="shared" si="14"/>
        <v>0</v>
      </c>
      <c r="K97" s="100">
        <v>35</v>
      </c>
      <c r="L97" s="111">
        <v>0</v>
      </c>
      <c r="M97" s="101">
        <f t="shared" si="15"/>
        <v>35</v>
      </c>
      <c r="N97" s="100">
        <v>0</v>
      </c>
      <c r="O97" s="100">
        <v>0</v>
      </c>
      <c r="P97" s="100">
        <v>0</v>
      </c>
      <c r="Q97" s="100">
        <v>0</v>
      </c>
      <c r="R97" s="100">
        <v>0</v>
      </c>
      <c r="S97" s="100">
        <v>0</v>
      </c>
      <c r="T97" s="106">
        <f t="shared" si="16"/>
        <v>0</v>
      </c>
      <c r="U97" s="107">
        <f t="shared" si="17"/>
        <v>0</v>
      </c>
      <c r="V97" s="108">
        <f t="shared" si="18"/>
        <v>35</v>
      </c>
      <c r="W97" s="97">
        <v>32</v>
      </c>
      <c r="X97" s="109">
        <f t="shared" si="19"/>
        <v>1</v>
      </c>
    </row>
    <row r="98" spans="1:24" x14ac:dyDescent="0.35">
      <c r="A98" s="31" t="s">
        <v>104</v>
      </c>
      <c r="B98" s="97" t="s">
        <v>2358</v>
      </c>
      <c r="C98" s="97" t="s">
        <v>2260</v>
      </c>
      <c r="D98" s="98">
        <f t="shared" si="11"/>
        <v>0</v>
      </c>
      <c r="E98" s="98">
        <f t="shared" si="12"/>
        <v>0</v>
      </c>
      <c r="F98" s="98">
        <f t="shared" si="13"/>
        <v>0</v>
      </c>
      <c r="G98" s="99">
        <f t="shared" si="10"/>
        <v>0</v>
      </c>
      <c r="H98" s="100">
        <v>0</v>
      </c>
      <c r="I98" s="100">
        <v>0</v>
      </c>
      <c r="J98" s="102">
        <f t="shared" si="14"/>
        <v>0</v>
      </c>
      <c r="K98" s="100">
        <v>0</v>
      </c>
      <c r="L98" s="111">
        <v>0</v>
      </c>
      <c r="M98" s="101">
        <f t="shared" si="15"/>
        <v>0</v>
      </c>
      <c r="N98" s="100">
        <v>0</v>
      </c>
      <c r="O98" s="100">
        <v>0</v>
      </c>
      <c r="P98" s="100">
        <v>0</v>
      </c>
      <c r="Q98" s="100">
        <v>0</v>
      </c>
      <c r="R98" s="100">
        <v>0</v>
      </c>
      <c r="S98" s="100">
        <v>0</v>
      </c>
      <c r="T98" s="106">
        <f t="shared" si="16"/>
        <v>0</v>
      </c>
      <c r="U98" s="107">
        <f t="shared" si="17"/>
        <v>0</v>
      </c>
      <c r="V98" s="108">
        <f t="shared" si="18"/>
        <v>0</v>
      </c>
      <c r="W98" s="97">
        <v>42</v>
      </c>
      <c r="X98" s="109">
        <f t="shared" si="19"/>
        <v>0</v>
      </c>
    </row>
    <row r="99" spans="1:24" x14ac:dyDescent="0.35">
      <c r="A99" s="31" t="s">
        <v>105</v>
      </c>
      <c r="B99" s="97" t="s">
        <v>2359</v>
      </c>
      <c r="C99" s="97" t="s">
        <v>2260</v>
      </c>
      <c r="D99" s="98">
        <f t="shared" si="11"/>
        <v>27</v>
      </c>
      <c r="E99" s="98">
        <f t="shared" si="12"/>
        <v>18</v>
      </c>
      <c r="F99" s="98">
        <f t="shared" si="13"/>
        <v>9</v>
      </c>
      <c r="G99" s="99">
        <f t="shared" si="10"/>
        <v>27</v>
      </c>
      <c r="H99" s="100">
        <v>9</v>
      </c>
      <c r="I99" s="100">
        <v>18</v>
      </c>
      <c r="J99" s="102">
        <f t="shared" si="14"/>
        <v>0</v>
      </c>
      <c r="K99" s="100">
        <v>0</v>
      </c>
      <c r="L99" s="111">
        <v>0</v>
      </c>
      <c r="M99" s="101">
        <f t="shared" si="15"/>
        <v>0</v>
      </c>
      <c r="N99" s="100">
        <v>0</v>
      </c>
      <c r="O99" s="100">
        <v>0</v>
      </c>
      <c r="P99" s="100">
        <v>0</v>
      </c>
      <c r="Q99" s="100">
        <v>0</v>
      </c>
      <c r="R99" s="100">
        <v>0</v>
      </c>
      <c r="S99" s="100">
        <v>0</v>
      </c>
      <c r="T99" s="106">
        <f t="shared" si="16"/>
        <v>0</v>
      </c>
      <c r="U99" s="107">
        <f t="shared" si="17"/>
        <v>9</v>
      </c>
      <c r="V99" s="108">
        <f t="shared" si="18"/>
        <v>18</v>
      </c>
      <c r="W99" s="97">
        <v>99</v>
      </c>
      <c r="X99" s="109">
        <f t="shared" si="19"/>
        <v>0.27272727272727271</v>
      </c>
    </row>
    <row r="100" spans="1:24" x14ac:dyDescent="0.35">
      <c r="A100" s="31" t="s">
        <v>106</v>
      </c>
      <c r="B100" s="97" t="s">
        <v>2360</v>
      </c>
      <c r="C100" s="97" t="s">
        <v>2260</v>
      </c>
      <c r="D100" s="98">
        <f t="shared" si="11"/>
        <v>0</v>
      </c>
      <c r="E100" s="98">
        <f t="shared" si="12"/>
        <v>0</v>
      </c>
      <c r="F100" s="98">
        <f t="shared" si="13"/>
        <v>0</v>
      </c>
      <c r="G100" s="99">
        <f t="shared" si="10"/>
        <v>0</v>
      </c>
      <c r="H100" s="100">
        <v>0</v>
      </c>
      <c r="I100" s="100">
        <v>0</v>
      </c>
      <c r="J100" s="102">
        <f t="shared" si="14"/>
        <v>0</v>
      </c>
      <c r="K100" s="100">
        <v>0</v>
      </c>
      <c r="L100" s="111">
        <v>0</v>
      </c>
      <c r="M100" s="101">
        <f t="shared" si="15"/>
        <v>0</v>
      </c>
      <c r="N100" s="100">
        <v>0</v>
      </c>
      <c r="O100" s="100">
        <v>0</v>
      </c>
      <c r="P100" s="100">
        <v>0</v>
      </c>
      <c r="Q100" s="100">
        <v>0</v>
      </c>
      <c r="R100" s="100">
        <v>0</v>
      </c>
      <c r="S100" s="100">
        <v>0</v>
      </c>
      <c r="T100" s="106">
        <f t="shared" si="16"/>
        <v>0</v>
      </c>
      <c r="U100" s="107">
        <f t="shared" si="17"/>
        <v>0</v>
      </c>
      <c r="V100" s="108">
        <f t="shared" si="18"/>
        <v>0</v>
      </c>
      <c r="W100" s="97">
        <v>93</v>
      </c>
      <c r="X100" s="109">
        <f t="shared" si="19"/>
        <v>0</v>
      </c>
    </row>
    <row r="101" spans="1:24" x14ac:dyDescent="0.35">
      <c r="A101" s="31" t="s">
        <v>107</v>
      </c>
      <c r="B101" s="97" t="s">
        <v>2361</v>
      </c>
      <c r="C101" s="97" t="s">
        <v>2260</v>
      </c>
      <c r="D101" s="98">
        <f t="shared" si="11"/>
        <v>0</v>
      </c>
      <c r="E101" s="98">
        <f t="shared" si="12"/>
        <v>0</v>
      </c>
      <c r="F101" s="98">
        <f t="shared" si="13"/>
        <v>0</v>
      </c>
      <c r="G101" s="99">
        <f t="shared" si="10"/>
        <v>0</v>
      </c>
      <c r="H101" s="100">
        <v>0</v>
      </c>
      <c r="I101" s="100">
        <v>0</v>
      </c>
      <c r="J101" s="102">
        <f t="shared" si="14"/>
        <v>0</v>
      </c>
      <c r="K101" s="100">
        <v>0</v>
      </c>
      <c r="L101" s="111">
        <v>0</v>
      </c>
      <c r="M101" s="101">
        <f t="shared" si="15"/>
        <v>0</v>
      </c>
      <c r="N101" s="100">
        <v>0</v>
      </c>
      <c r="O101" s="100">
        <v>0</v>
      </c>
      <c r="P101" s="100">
        <v>0</v>
      </c>
      <c r="Q101" s="100">
        <v>0</v>
      </c>
      <c r="R101" s="100">
        <v>0</v>
      </c>
      <c r="S101" s="100">
        <v>0</v>
      </c>
      <c r="T101" s="106">
        <f t="shared" si="16"/>
        <v>0</v>
      </c>
      <c r="U101" s="107">
        <f t="shared" si="17"/>
        <v>0</v>
      </c>
      <c r="V101" s="108">
        <f t="shared" si="18"/>
        <v>0</v>
      </c>
      <c r="W101" s="97">
        <v>22</v>
      </c>
      <c r="X101" s="109">
        <f t="shared" si="19"/>
        <v>0</v>
      </c>
    </row>
    <row r="102" spans="1:24" x14ac:dyDescent="0.35">
      <c r="A102" s="31" t="s">
        <v>108</v>
      </c>
      <c r="B102" s="97" t="s">
        <v>2362</v>
      </c>
      <c r="C102" s="97" t="s">
        <v>2311</v>
      </c>
      <c r="D102" s="98">
        <f t="shared" si="11"/>
        <v>24</v>
      </c>
      <c r="E102" s="98">
        <f t="shared" si="12"/>
        <v>24</v>
      </c>
      <c r="F102" s="98">
        <f t="shared" si="13"/>
        <v>0</v>
      </c>
      <c r="G102" s="99">
        <f t="shared" si="10"/>
        <v>24</v>
      </c>
      <c r="H102" s="100">
        <v>0</v>
      </c>
      <c r="I102" s="100">
        <v>24</v>
      </c>
      <c r="J102" s="102">
        <f t="shared" si="14"/>
        <v>0</v>
      </c>
      <c r="K102" s="100">
        <v>0</v>
      </c>
      <c r="L102" s="111">
        <v>0</v>
      </c>
      <c r="M102" s="101">
        <f t="shared" si="15"/>
        <v>0</v>
      </c>
      <c r="N102" s="100">
        <v>0</v>
      </c>
      <c r="O102" s="100">
        <v>0</v>
      </c>
      <c r="P102" s="100">
        <v>0</v>
      </c>
      <c r="Q102" s="100">
        <v>0</v>
      </c>
      <c r="R102" s="100">
        <v>0</v>
      </c>
      <c r="S102" s="100">
        <v>0</v>
      </c>
      <c r="T102" s="106">
        <f t="shared" si="16"/>
        <v>0</v>
      </c>
      <c r="U102" s="107">
        <f t="shared" si="17"/>
        <v>0</v>
      </c>
      <c r="V102" s="108">
        <f t="shared" si="18"/>
        <v>24</v>
      </c>
      <c r="W102" s="97">
        <v>22</v>
      </c>
      <c r="X102" s="109">
        <f t="shared" si="19"/>
        <v>1</v>
      </c>
    </row>
    <row r="103" spans="1:24" x14ac:dyDescent="0.35">
      <c r="A103" s="31" t="s">
        <v>109</v>
      </c>
      <c r="B103" s="97" t="s">
        <v>2363</v>
      </c>
      <c r="C103" s="97" t="s">
        <v>2311</v>
      </c>
      <c r="D103" s="98">
        <f t="shared" si="11"/>
        <v>127</v>
      </c>
      <c r="E103" s="98">
        <f t="shared" si="12"/>
        <v>0</v>
      </c>
      <c r="F103" s="98">
        <f t="shared" si="13"/>
        <v>127</v>
      </c>
      <c r="G103" s="99">
        <f t="shared" si="10"/>
        <v>127</v>
      </c>
      <c r="H103" s="100">
        <v>127</v>
      </c>
      <c r="I103" s="100">
        <v>0</v>
      </c>
      <c r="J103" s="102">
        <f t="shared" si="14"/>
        <v>0</v>
      </c>
      <c r="K103" s="100">
        <v>0</v>
      </c>
      <c r="L103" s="111">
        <v>0</v>
      </c>
      <c r="M103" s="101">
        <f t="shared" si="15"/>
        <v>0</v>
      </c>
      <c r="N103" s="100">
        <v>0</v>
      </c>
      <c r="O103" s="100">
        <v>0</v>
      </c>
      <c r="P103" s="100">
        <v>0</v>
      </c>
      <c r="Q103" s="100">
        <v>0</v>
      </c>
      <c r="R103" s="100">
        <v>0</v>
      </c>
      <c r="S103" s="100">
        <v>0</v>
      </c>
      <c r="T103" s="106">
        <f t="shared" si="16"/>
        <v>0</v>
      </c>
      <c r="U103" s="107">
        <f t="shared" si="17"/>
        <v>127</v>
      </c>
      <c r="V103" s="108">
        <f t="shared" si="18"/>
        <v>0</v>
      </c>
      <c r="W103" s="97">
        <v>150</v>
      </c>
      <c r="X103" s="109">
        <f t="shared" si="19"/>
        <v>0.84666666666666668</v>
      </c>
    </row>
    <row r="104" spans="1:24" x14ac:dyDescent="0.35">
      <c r="A104" s="31" t="s">
        <v>110</v>
      </c>
      <c r="B104" s="97" t="s">
        <v>2364</v>
      </c>
      <c r="C104" s="97" t="s">
        <v>2311</v>
      </c>
      <c r="D104" s="98">
        <f t="shared" si="11"/>
        <v>33</v>
      </c>
      <c r="E104" s="98">
        <f t="shared" si="12"/>
        <v>33</v>
      </c>
      <c r="F104" s="98">
        <f t="shared" si="13"/>
        <v>0</v>
      </c>
      <c r="G104" s="99">
        <f t="shared" si="10"/>
        <v>33</v>
      </c>
      <c r="H104" s="100">
        <v>0</v>
      </c>
      <c r="I104" s="100">
        <v>33</v>
      </c>
      <c r="J104" s="102">
        <f t="shared" si="14"/>
        <v>0</v>
      </c>
      <c r="K104" s="100">
        <v>0</v>
      </c>
      <c r="L104" s="111">
        <v>0</v>
      </c>
      <c r="M104" s="101">
        <f t="shared" si="15"/>
        <v>0</v>
      </c>
      <c r="N104" s="100">
        <v>0</v>
      </c>
      <c r="O104" s="100">
        <v>0</v>
      </c>
      <c r="P104" s="100">
        <v>0</v>
      </c>
      <c r="Q104" s="100">
        <v>0</v>
      </c>
      <c r="R104" s="100">
        <v>0</v>
      </c>
      <c r="S104" s="100">
        <v>0</v>
      </c>
      <c r="T104" s="106">
        <f t="shared" si="16"/>
        <v>0</v>
      </c>
      <c r="U104" s="107">
        <f t="shared" si="17"/>
        <v>0</v>
      </c>
      <c r="V104" s="108">
        <f t="shared" si="18"/>
        <v>33</v>
      </c>
      <c r="W104" s="97">
        <v>24</v>
      </c>
      <c r="X104" s="109">
        <f t="shared" si="19"/>
        <v>1</v>
      </c>
    </row>
    <row r="105" spans="1:24" x14ac:dyDescent="0.35">
      <c r="A105" s="31" t="s">
        <v>111</v>
      </c>
      <c r="B105" s="97" t="s">
        <v>2365</v>
      </c>
      <c r="C105" s="97" t="s">
        <v>2311</v>
      </c>
      <c r="D105" s="98">
        <f t="shared" si="11"/>
        <v>17</v>
      </c>
      <c r="E105" s="98">
        <f t="shared" si="12"/>
        <v>17</v>
      </c>
      <c r="F105" s="98">
        <f t="shared" si="13"/>
        <v>0</v>
      </c>
      <c r="G105" s="99">
        <f t="shared" si="10"/>
        <v>17</v>
      </c>
      <c r="H105" s="100">
        <v>0</v>
      </c>
      <c r="I105" s="100">
        <v>17</v>
      </c>
      <c r="J105" s="102">
        <f t="shared" si="14"/>
        <v>0</v>
      </c>
      <c r="K105" s="100">
        <v>0</v>
      </c>
      <c r="L105" s="111">
        <v>0</v>
      </c>
      <c r="M105" s="101">
        <f t="shared" si="15"/>
        <v>0</v>
      </c>
      <c r="N105" s="100">
        <v>0</v>
      </c>
      <c r="O105" s="100">
        <v>0</v>
      </c>
      <c r="P105" s="100">
        <v>0</v>
      </c>
      <c r="Q105" s="100">
        <v>0</v>
      </c>
      <c r="R105" s="100">
        <v>0</v>
      </c>
      <c r="S105" s="100">
        <v>0</v>
      </c>
      <c r="T105" s="106">
        <f t="shared" si="16"/>
        <v>0</v>
      </c>
      <c r="U105" s="107">
        <f t="shared" si="17"/>
        <v>0</v>
      </c>
      <c r="V105" s="108">
        <f t="shared" si="18"/>
        <v>17</v>
      </c>
      <c r="W105" s="97">
        <v>104</v>
      </c>
      <c r="X105" s="109">
        <f t="shared" si="19"/>
        <v>0.16346153846153846</v>
      </c>
    </row>
    <row r="106" spans="1:24" x14ac:dyDescent="0.35">
      <c r="A106" s="31" t="s">
        <v>112</v>
      </c>
      <c r="B106" s="97" t="s">
        <v>2366</v>
      </c>
      <c r="C106" s="97" t="s">
        <v>2311</v>
      </c>
      <c r="D106" s="98">
        <f t="shared" si="11"/>
        <v>36</v>
      </c>
      <c r="E106" s="98">
        <f t="shared" si="12"/>
        <v>36</v>
      </c>
      <c r="F106" s="98">
        <f t="shared" si="13"/>
        <v>0</v>
      </c>
      <c r="G106" s="99">
        <f t="shared" si="10"/>
        <v>36</v>
      </c>
      <c r="H106" s="100">
        <v>0</v>
      </c>
      <c r="I106" s="100">
        <v>36</v>
      </c>
      <c r="J106" s="102">
        <f t="shared" si="14"/>
        <v>0</v>
      </c>
      <c r="K106" s="100">
        <v>0</v>
      </c>
      <c r="L106" s="111">
        <v>0</v>
      </c>
      <c r="M106" s="101">
        <f t="shared" si="15"/>
        <v>0</v>
      </c>
      <c r="N106" s="100">
        <v>0</v>
      </c>
      <c r="O106" s="100">
        <v>0</v>
      </c>
      <c r="P106" s="100">
        <v>0</v>
      </c>
      <c r="Q106" s="100">
        <v>0</v>
      </c>
      <c r="R106" s="100">
        <v>0</v>
      </c>
      <c r="S106" s="100">
        <v>0</v>
      </c>
      <c r="T106" s="106">
        <f t="shared" si="16"/>
        <v>0</v>
      </c>
      <c r="U106" s="107">
        <f t="shared" si="17"/>
        <v>0</v>
      </c>
      <c r="V106" s="108">
        <f t="shared" si="18"/>
        <v>36</v>
      </c>
      <c r="W106" s="97">
        <v>37</v>
      </c>
      <c r="X106" s="109">
        <f t="shared" si="19"/>
        <v>0.97297297297297303</v>
      </c>
    </row>
    <row r="107" spans="1:24" x14ac:dyDescent="0.35">
      <c r="A107" s="31" t="s">
        <v>113</v>
      </c>
      <c r="B107" s="97" t="s">
        <v>2367</v>
      </c>
      <c r="C107" s="97" t="s">
        <v>2286</v>
      </c>
      <c r="D107" s="98">
        <f t="shared" si="11"/>
        <v>0</v>
      </c>
      <c r="E107" s="98">
        <f t="shared" si="12"/>
        <v>0</v>
      </c>
      <c r="F107" s="98">
        <f t="shared" si="13"/>
        <v>0</v>
      </c>
      <c r="G107" s="99">
        <f t="shared" si="10"/>
        <v>0</v>
      </c>
      <c r="H107" s="100">
        <v>0</v>
      </c>
      <c r="I107" s="100">
        <v>0</v>
      </c>
      <c r="J107" s="102">
        <f t="shared" si="14"/>
        <v>0</v>
      </c>
      <c r="K107" s="100">
        <v>0</v>
      </c>
      <c r="L107" s="111">
        <v>0</v>
      </c>
      <c r="M107" s="101">
        <f t="shared" si="15"/>
        <v>0</v>
      </c>
      <c r="N107" s="100">
        <v>0</v>
      </c>
      <c r="O107" s="100">
        <v>0</v>
      </c>
      <c r="P107" s="100">
        <v>0</v>
      </c>
      <c r="Q107" s="100">
        <v>0</v>
      </c>
      <c r="R107" s="100">
        <v>0</v>
      </c>
      <c r="S107" s="100">
        <v>0</v>
      </c>
      <c r="T107" s="106">
        <f t="shared" si="16"/>
        <v>0</v>
      </c>
      <c r="U107" s="107">
        <f t="shared" si="17"/>
        <v>0</v>
      </c>
      <c r="V107" s="108">
        <f t="shared" si="18"/>
        <v>0</v>
      </c>
      <c r="W107" s="97">
        <v>7</v>
      </c>
      <c r="X107" s="109">
        <f t="shared" si="19"/>
        <v>0</v>
      </c>
    </row>
    <row r="108" spans="1:24" x14ac:dyDescent="0.35">
      <c r="A108" s="31" t="s">
        <v>114</v>
      </c>
      <c r="B108" s="97" t="s">
        <v>2368</v>
      </c>
      <c r="C108" s="97" t="s">
        <v>2286</v>
      </c>
      <c r="D108" s="98">
        <f t="shared" si="11"/>
        <v>0</v>
      </c>
      <c r="E108" s="98">
        <f t="shared" si="12"/>
        <v>0</v>
      </c>
      <c r="F108" s="98">
        <f t="shared" si="13"/>
        <v>0</v>
      </c>
      <c r="G108" s="99">
        <f t="shared" si="10"/>
        <v>0</v>
      </c>
      <c r="H108" s="100">
        <v>0</v>
      </c>
      <c r="I108" s="100">
        <v>0</v>
      </c>
      <c r="J108" s="102">
        <f t="shared" si="14"/>
        <v>0</v>
      </c>
      <c r="K108" s="100">
        <v>0</v>
      </c>
      <c r="L108" s="111">
        <v>0</v>
      </c>
      <c r="M108" s="101">
        <f t="shared" si="15"/>
        <v>0</v>
      </c>
      <c r="N108" s="100">
        <v>0</v>
      </c>
      <c r="O108" s="100">
        <v>0</v>
      </c>
      <c r="P108" s="100">
        <v>0</v>
      </c>
      <c r="Q108" s="100">
        <v>0</v>
      </c>
      <c r="R108" s="100">
        <v>0</v>
      </c>
      <c r="S108" s="100">
        <v>0</v>
      </c>
      <c r="T108" s="106">
        <f t="shared" si="16"/>
        <v>0</v>
      </c>
      <c r="U108" s="107">
        <f t="shared" si="17"/>
        <v>0</v>
      </c>
      <c r="V108" s="108">
        <f t="shared" si="18"/>
        <v>0</v>
      </c>
      <c r="W108" s="97">
        <v>10</v>
      </c>
      <c r="X108" s="109">
        <f t="shared" si="19"/>
        <v>0</v>
      </c>
    </row>
    <row r="109" spans="1:24" x14ac:dyDescent="0.35">
      <c r="A109" s="31" t="s">
        <v>115</v>
      </c>
      <c r="B109" s="97" t="s">
        <v>2369</v>
      </c>
      <c r="C109" s="97" t="s">
        <v>2286</v>
      </c>
      <c r="D109" s="98">
        <f t="shared" si="11"/>
        <v>29</v>
      </c>
      <c r="E109" s="98">
        <f t="shared" si="12"/>
        <v>29</v>
      </c>
      <c r="F109" s="98">
        <f t="shared" si="13"/>
        <v>0</v>
      </c>
      <c r="G109" s="99">
        <f t="shared" si="10"/>
        <v>29</v>
      </c>
      <c r="H109" s="100">
        <v>0</v>
      </c>
      <c r="I109" s="100">
        <v>29</v>
      </c>
      <c r="J109" s="102">
        <f t="shared" si="14"/>
        <v>0</v>
      </c>
      <c r="K109" s="100">
        <v>0</v>
      </c>
      <c r="L109" s="111">
        <v>0</v>
      </c>
      <c r="M109" s="101">
        <f t="shared" si="15"/>
        <v>0</v>
      </c>
      <c r="N109" s="100">
        <v>0</v>
      </c>
      <c r="O109" s="100">
        <v>0</v>
      </c>
      <c r="P109" s="100">
        <v>0</v>
      </c>
      <c r="Q109" s="100">
        <v>0</v>
      </c>
      <c r="R109" s="100">
        <v>0</v>
      </c>
      <c r="S109" s="100">
        <v>0</v>
      </c>
      <c r="T109" s="106">
        <f t="shared" si="16"/>
        <v>0</v>
      </c>
      <c r="U109" s="107">
        <f t="shared" si="17"/>
        <v>0</v>
      </c>
      <c r="V109" s="108">
        <f t="shared" si="18"/>
        <v>29</v>
      </c>
      <c r="W109" s="97">
        <v>28</v>
      </c>
      <c r="X109" s="109">
        <f t="shared" si="19"/>
        <v>1</v>
      </c>
    </row>
    <row r="110" spans="1:24" x14ac:dyDescent="0.35">
      <c r="A110" s="31" t="s">
        <v>116</v>
      </c>
      <c r="B110" s="97" t="s">
        <v>2370</v>
      </c>
      <c r="C110" s="97" t="s">
        <v>2286</v>
      </c>
      <c r="D110" s="98">
        <f t="shared" si="11"/>
        <v>0</v>
      </c>
      <c r="E110" s="98">
        <f t="shared" si="12"/>
        <v>0</v>
      </c>
      <c r="F110" s="98">
        <f t="shared" si="13"/>
        <v>0</v>
      </c>
      <c r="G110" s="99">
        <f t="shared" si="10"/>
        <v>0</v>
      </c>
      <c r="H110" s="100">
        <v>0</v>
      </c>
      <c r="I110" s="100">
        <v>0</v>
      </c>
      <c r="J110" s="102">
        <f t="shared" si="14"/>
        <v>0</v>
      </c>
      <c r="K110" s="100">
        <v>0</v>
      </c>
      <c r="L110" s="111">
        <v>0</v>
      </c>
      <c r="M110" s="101">
        <f t="shared" si="15"/>
        <v>0</v>
      </c>
      <c r="N110" s="100">
        <v>0</v>
      </c>
      <c r="O110" s="100">
        <v>0</v>
      </c>
      <c r="P110" s="100">
        <v>0</v>
      </c>
      <c r="Q110" s="100">
        <v>0</v>
      </c>
      <c r="R110" s="100">
        <v>0</v>
      </c>
      <c r="S110" s="100">
        <v>0</v>
      </c>
      <c r="T110" s="106">
        <f t="shared" si="16"/>
        <v>0</v>
      </c>
      <c r="U110" s="107">
        <f t="shared" si="17"/>
        <v>0</v>
      </c>
      <c r="V110" s="108">
        <f t="shared" si="18"/>
        <v>0</v>
      </c>
      <c r="W110" s="97">
        <v>39</v>
      </c>
      <c r="X110" s="109">
        <f t="shared" si="19"/>
        <v>0</v>
      </c>
    </row>
    <row r="111" spans="1:24" x14ac:dyDescent="0.35">
      <c r="A111" s="31" t="s">
        <v>117</v>
      </c>
      <c r="B111" s="97" t="s">
        <v>2371</v>
      </c>
      <c r="C111" s="97" t="s">
        <v>2286</v>
      </c>
      <c r="D111" s="98">
        <f t="shared" si="11"/>
        <v>11</v>
      </c>
      <c r="E111" s="98">
        <f t="shared" si="12"/>
        <v>0</v>
      </c>
      <c r="F111" s="98">
        <f t="shared" si="13"/>
        <v>11</v>
      </c>
      <c r="G111" s="99">
        <f t="shared" si="10"/>
        <v>11</v>
      </c>
      <c r="H111" s="100">
        <v>11</v>
      </c>
      <c r="I111" s="100">
        <v>0</v>
      </c>
      <c r="J111" s="102">
        <f t="shared" si="14"/>
        <v>0</v>
      </c>
      <c r="K111" s="100">
        <v>0</v>
      </c>
      <c r="L111" s="111">
        <v>0</v>
      </c>
      <c r="M111" s="101">
        <f t="shared" si="15"/>
        <v>0</v>
      </c>
      <c r="N111" s="100">
        <v>0</v>
      </c>
      <c r="O111" s="100">
        <v>0</v>
      </c>
      <c r="P111" s="100">
        <v>0</v>
      </c>
      <c r="Q111" s="100">
        <v>0</v>
      </c>
      <c r="R111" s="100">
        <v>0</v>
      </c>
      <c r="S111" s="100">
        <v>0</v>
      </c>
      <c r="T111" s="106">
        <f t="shared" si="16"/>
        <v>0</v>
      </c>
      <c r="U111" s="107">
        <f t="shared" si="17"/>
        <v>11</v>
      </c>
      <c r="V111" s="108">
        <f t="shared" si="18"/>
        <v>0</v>
      </c>
      <c r="W111" s="97">
        <v>15</v>
      </c>
      <c r="X111" s="109">
        <f t="shared" si="19"/>
        <v>0.73333333333333328</v>
      </c>
    </row>
    <row r="112" spans="1:24" x14ac:dyDescent="0.35">
      <c r="A112" s="31" t="s">
        <v>118</v>
      </c>
      <c r="B112" s="97" t="s">
        <v>2372</v>
      </c>
      <c r="C112" s="97" t="s">
        <v>2286</v>
      </c>
      <c r="D112" s="98">
        <f t="shared" si="11"/>
        <v>0</v>
      </c>
      <c r="E112" s="98">
        <f t="shared" si="12"/>
        <v>0</v>
      </c>
      <c r="F112" s="98">
        <f t="shared" si="13"/>
        <v>0</v>
      </c>
      <c r="G112" s="99">
        <f t="shared" si="10"/>
        <v>0</v>
      </c>
      <c r="H112" s="100">
        <v>0</v>
      </c>
      <c r="I112" s="100">
        <v>0</v>
      </c>
      <c r="J112" s="102">
        <f t="shared" si="14"/>
        <v>0</v>
      </c>
      <c r="K112" s="100">
        <v>0</v>
      </c>
      <c r="L112" s="111">
        <v>0</v>
      </c>
      <c r="M112" s="101">
        <f t="shared" si="15"/>
        <v>0</v>
      </c>
      <c r="N112" s="100">
        <v>0</v>
      </c>
      <c r="O112" s="100">
        <v>0</v>
      </c>
      <c r="P112" s="100">
        <v>0</v>
      </c>
      <c r="Q112" s="100">
        <v>0</v>
      </c>
      <c r="R112" s="100">
        <v>0</v>
      </c>
      <c r="S112" s="100">
        <v>0</v>
      </c>
      <c r="T112" s="106">
        <f t="shared" si="16"/>
        <v>0</v>
      </c>
      <c r="U112" s="107">
        <f t="shared" si="17"/>
        <v>0</v>
      </c>
      <c r="V112" s="108">
        <f t="shared" si="18"/>
        <v>0</v>
      </c>
      <c r="W112" s="97">
        <v>15</v>
      </c>
      <c r="X112" s="109">
        <f t="shared" si="19"/>
        <v>0</v>
      </c>
    </row>
    <row r="113" spans="1:24" x14ac:dyDescent="0.35">
      <c r="A113" s="31" t="s">
        <v>119</v>
      </c>
      <c r="B113" s="97" t="s">
        <v>2373</v>
      </c>
      <c r="C113" s="97" t="s">
        <v>2286</v>
      </c>
      <c r="D113" s="98">
        <f t="shared" si="11"/>
        <v>13</v>
      </c>
      <c r="E113" s="98">
        <f t="shared" si="12"/>
        <v>13</v>
      </c>
      <c r="F113" s="98">
        <f t="shared" si="13"/>
        <v>0</v>
      </c>
      <c r="G113" s="99">
        <f t="shared" si="10"/>
        <v>13</v>
      </c>
      <c r="H113" s="100">
        <v>0</v>
      </c>
      <c r="I113" s="100">
        <v>13</v>
      </c>
      <c r="J113" s="102">
        <f t="shared" si="14"/>
        <v>0</v>
      </c>
      <c r="K113" s="100">
        <v>0</v>
      </c>
      <c r="L113" s="111">
        <v>0</v>
      </c>
      <c r="M113" s="101">
        <f t="shared" si="15"/>
        <v>0</v>
      </c>
      <c r="N113" s="100">
        <v>0</v>
      </c>
      <c r="O113" s="100">
        <v>0</v>
      </c>
      <c r="P113" s="100">
        <v>0</v>
      </c>
      <c r="Q113" s="100">
        <v>0</v>
      </c>
      <c r="R113" s="100">
        <v>0</v>
      </c>
      <c r="S113" s="100">
        <v>0</v>
      </c>
      <c r="T113" s="106">
        <f t="shared" si="16"/>
        <v>0</v>
      </c>
      <c r="U113" s="107">
        <f t="shared" si="17"/>
        <v>0</v>
      </c>
      <c r="V113" s="108">
        <f t="shared" si="18"/>
        <v>13</v>
      </c>
      <c r="W113" s="97">
        <v>25</v>
      </c>
      <c r="X113" s="109">
        <f t="shared" si="19"/>
        <v>0.52</v>
      </c>
    </row>
    <row r="114" spans="1:24" x14ac:dyDescent="0.35">
      <c r="A114" s="31" t="s">
        <v>120</v>
      </c>
      <c r="B114" s="97" t="s">
        <v>2374</v>
      </c>
      <c r="C114" s="97" t="s">
        <v>2286</v>
      </c>
      <c r="D114" s="98">
        <f t="shared" si="11"/>
        <v>12</v>
      </c>
      <c r="E114" s="98">
        <f t="shared" si="12"/>
        <v>0</v>
      </c>
      <c r="F114" s="98">
        <f t="shared" si="13"/>
        <v>12</v>
      </c>
      <c r="G114" s="99">
        <f t="shared" si="10"/>
        <v>12</v>
      </c>
      <c r="H114" s="100">
        <v>12</v>
      </c>
      <c r="I114" s="100">
        <v>0</v>
      </c>
      <c r="J114" s="102">
        <f t="shared" si="14"/>
        <v>0</v>
      </c>
      <c r="K114" s="100">
        <v>0</v>
      </c>
      <c r="L114" s="111">
        <v>0</v>
      </c>
      <c r="M114" s="101">
        <f t="shared" si="15"/>
        <v>0</v>
      </c>
      <c r="N114" s="100">
        <v>0</v>
      </c>
      <c r="O114" s="100">
        <v>0</v>
      </c>
      <c r="P114" s="100">
        <v>0</v>
      </c>
      <c r="Q114" s="100">
        <v>0</v>
      </c>
      <c r="R114" s="100">
        <v>0</v>
      </c>
      <c r="S114" s="100">
        <v>0</v>
      </c>
      <c r="T114" s="106">
        <f t="shared" si="16"/>
        <v>0</v>
      </c>
      <c r="U114" s="107">
        <f t="shared" si="17"/>
        <v>12</v>
      </c>
      <c r="V114" s="108">
        <f t="shared" si="18"/>
        <v>0</v>
      </c>
      <c r="W114" s="97">
        <v>11</v>
      </c>
      <c r="X114" s="109">
        <f t="shared" si="19"/>
        <v>1</v>
      </c>
    </row>
    <row r="115" spans="1:24" x14ac:dyDescent="0.35">
      <c r="A115" s="31" t="s">
        <v>121</v>
      </c>
      <c r="B115" s="97" t="s">
        <v>2375</v>
      </c>
      <c r="C115" s="97" t="s">
        <v>2286</v>
      </c>
      <c r="D115" s="98">
        <f t="shared" si="11"/>
        <v>31</v>
      </c>
      <c r="E115" s="98">
        <f t="shared" si="12"/>
        <v>0</v>
      </c>
      <c r="F115" s="98">
        <f t="shared" si="13"/>
        <v>31</v>
      </c>
      <c r="G115" s="99">
        <f t="shared" si="10"/>
        <v>31</v>
      </c>
      <c r="H115" s="100">
        <v>31</v>
      </c>
      <c r="I115" s="100">
        <v>0</v>
      </c>
      <c r="J115" s="102">
        <f t="shared" si="14"/>
        <v>0</v>
      </c>
      <c r="K115" s="100">
        <v>0</v>
      </c>
      <c r="L115" s="111">
        <v>0</v>
      </c>
      <c r="M115" s="101">
        <f t="shared" si="15"/>
        <v>0</v>
      </c>
      <c r="N115" s="100">
        <v>0</v>
      </c>
      <c r="O115" s="100">
        <v>0</v>
      </c>
      <c r="P115" s="100">
        <v>0</v>
      </c>
      <c r="Q115" s="100">
        <v>0</v>
      </c>
      <c r="R115" s="100">
        <v>0</v>
      </c>
      <c r="S115" s="100">
        <v>0</v>
      </c>
      <c r="T115" s="106">
        <f t="shared" si="16"/>
        <v>0</v>
      </c>
      <c r="U115" s="107">
        <f t="shared" si="17"/>
        <v>31</v>
      </c>
      <c r="V115" s="108">
        <f t="shared" si="18"/>
        <v>0</v>
      </c>
      <c r="W115" s="97">
        <v>73</v>
      </c>
      <c r="X115" s="109">
        <f t="shared" si="19"/>
        <v>0.42465753424657532</v>
      </c>
    </row>
    <row r="116" spans="1:24" x14ac:dyDescent="0.35">
      <c r="A116" s="31" t="s">
        <v>122</v>
      </c>
      <c r="B116" s="97" t="s">
        <v>2376</v>
      </c>
      <c r="C116" s="97" t="s">
        <v>2286</v>
      </c>
      <c r="D116" s="98">
        <f t="shared" si="11"/>
        <v>7</v>
      </c>
      <c r="E116" s="98">
        <f t="shared" si="12"/>
        <v>0</v>
      </c>
      <c r="F116" s="98">
        <f t="shared" si="13"/>
        <v>7</v>
      </c>
      <c r="G116" s="99">
        <f t="shared" si="10"/>
        <v>7</v>
      </c>
      <c r="H116" s="100">
        <v>7</v>
      </c>
      <c r="I116" s="100">
        <v>0</v>
      </c>
      <c r="J116" s="102">
        <f t="shared" si="14"/>
        <v>0</v>
      </c>
      <c r="K116" s="100">
        <v>0</v>
      </c>
      <c r="L116" s="111">
        <v>0</v>
      </c>
      <c r="M116" s="101">
        <f t="shared" si="15"/>
        <v>0</v>
      </c>
      <c r="N116" s="100">
        <v>0</v>
      </c>
      <c r="O116" s="100">
        <v>0</v>
      </c>
      <c r="P116" s="100">
        <v>0</v>
      </c>
      <c r="Q116" s="100">
        <v>0</v>
      </c>
      <c r="R116" s="100">
        <v>0</v>
      </c>
      <c r="S116" s="100">
        <v>0</v>
      </c>
      <c r="T116" s="106">
        <f t="shared" si="16"/>
        <v>0</v>
      </c>
      <c r="U116" s="107">
        <f t="shared" si="17"/>
        <v>7</v>
      </c>
      <c r="V116" s="108">
        <f t="shared" si="18"/>
        <v>0</v>
      </c>
      <c r="W116" s="97">
        <v>18</v>
      </c>
      <c r="X116" s="109">
        <f t="shared" si="19"/>
        <v>0.3888888888888889</v>
      </c>
    </row>
    <row r="117" spans="1:24" x14ac:dyDescent="0.35">
      <c r="A117" s="31" t="s">
        <v>123</v>
      </c>
      <c r="B117" s="97" t="s">
        <v>2377</v>
      </c>
      <c r="C117" s="97" t="s">
        <v>2286</v>
      </c>
      <c r="D117" s="98">
        <f t="shared" si="11"/>
        <v>11</v>
      </c>
      <c r="E117" s="98">
        <f t="shared" si="12"/>
        <v>11</v>
      </c>
      <c r="F117" s="98">
        <f t="shared" si="13"/>
        <v>0</v>
      </c>
      <c r="G117" s="99">
        <f t="shared" si="10"/>
        <v>11</v>
      </c>
      <c r="H117" s="100">
        <v>0</v>
      </c>
      <c r="I117" s="100">
        <v>11</v>
      </c>
      <c r="J117" s="102">
        <f t="shared" si="14"/>
        <v>0</v>
      </c>
      <c r="K117" s="100">
        <v>0</v>
      </c>
      <c r="L117" s="111">
        <v>0</v>
      </c>
      <c r="M117" s="101">
        <f t="shared" si="15"/>
        <v>0</v>
      </c>
      <c r="N117" s="100">
        <v>0</v>
      </c>
      <c r="O117" s="100">
        <v>0</v>
      </c>
      <c r="P117" s="100">
        <v>0</v>
      </c>
      <c r="Q117" s="100">
        <v>0</v>
      </c>
      <c r="R117" s="100">
        <v>0</v>
      </c>
      <c r="S117" s="100">
        <v>0</v>
      </c>
      <c r="T117" s="106">
        <f t="shared" si="16"/>
        <v>0</v>
      </c>
      <c r="U117" s="107">
        <f t="shared" si="17"/>
        <v>0</v>
      </c>
      <c r="V117" s="108">
        <f t="shared" si="18"/>
        <v>11</v>
      </c>
      <c r="W117" s="97">
        <v>13</v>
      </c>
      <c r="X117" s="109">
        <f t="shared" si="19"/>
        <v>0.84615384615384615</v>
      </c>
    </row>
    <row r="118" spans="1:24" x14ac:dyDescent="0.35">
      <c r="A118" s="31" t="s">
        <v>124</v>
      </c>
      <c r="B118" s="97" t="s">
        <v>2378</v>
      </c>
      <c r="C118" s="97" t="s">
        <v>2286</v>
      </c>
      <c r="D118" s="98">
        <f t="shared" si="11"/>
        <v>30</v>
      </c>
      <c r="E118" s="98">
        <f t="shared" si="12"/>
        <v>0</v>
      </c>
      <c r="F118" s="98">
        <f t="shared" si="13"/>
        <v>30</v>
      </c>
      <c r="G118" s="99">
        <f t="shared" si="10"/>
        <v>30</v>
      </c>
      <c r="H118" s="100">
        <v>30</v>
      </c>
      <c r="I118" s="100">
        <v>0</v>
      </c>
      <c r="J118" s="102">
        <f t="shared" si="14"/>
        <v>0</v>
      </c>
      <c r="K118" s="100">
        <v>0</v>
      </c>
      <c r="L118" s="111">
        <v>0</v>
      </c>
      <c r="M118" s="101">
        <f t="shared" si="15"/>
        <v>0</v>
      </c>
      <c r="N118" s="100">
        <v>0</v>
      </c>
      <c r="O118" s="100">
        <v>0</v>
      </c>
      <c r="P118" s="100">
        <v>0</v>
      </c>
      <c r="Q118" s="100">
        <v>0</v>
      </c>
      <c r="R118" s="100">
        <v>0</v>
      </c>
      <c r="S118" s="100">
        <v>0</v>
      </c>
      <c r="T118" s="106">
        <f t="shared" si="16"/>
        <v>0</v>
      </c>
      <c r="U118" s="107">
        <f t="shared" si="17"/>
        <v>30</v>
      </c>
      <c r="V118" s="108">
        <f t="shared" si="18"/>
        <v>0</v>
      </c>
      <c r="W118" s="97">
        <v>46</v>
      </c>
      <c r="X118" s="109">
        <f t="shared" si="19"/>
        <v>0.65217391304347827</v>
      </c>
    </row>
    <row r="119" spans="1:24" x14ac:dyDescent="0.35">
      <c r="A119" s="31" t="s">
        <v>125</v>
      </c>
      <c r="B119" s="97" t="s">
        <v>2379</v>
      </c>
      <c r="C119" s="97" t="s">
        <v>2380</v>
      </c>
      <c r="D119" s="98">
        <f t="shared" si="11"/>
        <v>111</v>
      </c>
      <c r="E119" s="98">
        <f t="shared" si="12"/>
        <v>0</v>
      </c>
      <c r="F119" s="98">
        <f t="shared" si="13"/>
        <v>111</v>
      </c>
      <c r="G119" s="99">
        <f t="shared" si="10"/>
        <v>111</v>
      </c>
      <c r="H119" s="100">
        <v>111</v>
      </c>
      <c r="I119" s="100">
        <v>0</v>
      </c>
      <c r="J119" s="102">
        <f t="shared" si="14"/>
        <v>0</v>
      </c>
      <c r="K119" s="100">
        <v>0</v>
      </c>
      <c r="L119" s="111">
        <v>0</v>
      </c>
      <c r="M119" s="101">
        <f t="shared" si="15"/>
        <v>0</v>
      </c>
      <c r="N119" s="100">
        <v>0</v>
      </c>
      <c r="O119" s="100">
        <v>0</v>
      </c>
      <c r="P119" s="100">
        <v>0</v>
      </c>
      <c r="Q119" s="100">
        <v>0</v>
      </c>
      <c r="R119" s="100">
        <v>0</v>
      </c>
      <c r="S119" s="100">
        <v>0</v>
      </c>
      <c r="T119" s="106">
        <f t="shared" si="16"/>
        <v>0</v>
      </c>
      <c r="U119" s="107">
        <f t="shared" si="17"/>
        <v>111</v>
      </c>
      <c r="V119" s="108">
        <f t="shared" si="18"/>
        <v>0</v>
      </c>
      <c r="W119" s="97">
        <v>156</v>
      </c>
      <c r="X119" s="109">
        <f t="shared" si="19"/>
        <v>0.71153846153846156</v>
      </c>
    </row>
    <row r="120" spans="1:24" x14ac:dyDescent="0.35">
      <c r="A120" s="31" t="s">
        <v>126</v>
      </c>
      <c r="B120" s="97" t="s">
        <v>2381</v>
      </c>
      <c r="C120" s="97" t="s">
        <v>2380</v>
      </c>
      <c r="D120" s="98">
        <f t="shared" si="11"/>
        <v>27</v>
      </c>
      <c r="E120" s="98">
        <f t="shared" si="12"/>
        <v>0</v>
      </c>
      <c r="F120" s="98">
        <f t="shared" si="13"/>
        <v>27</v>
      </c>
      <c r="G120" s="99">
        <f t="shared" si="10"/>
        <v>27</v>
      </c>
      <c r="H120" s="100">
        <v>27</v>
      </c>
      <c r="I120" s="100">
        <v>0</v>
      </c>
      <c r="J120" s="102">
        <f t="shared" si="14"/>
        <v>0</v>
      </c>
      <c r="K120" s="100">
        <v>0</v>
      </c>
      <c r="L120" s="111">
        <v>0</v>
      </c>
      <c r="M120" s="101">
        <f t="shared" si="15"/>
        <v>0</v>
      </c>
      <c r="N120" s="100">
        <v>0</v>
      </c>
      <c r="O120" s="100">
        <v>0</v>
      </c>
      <c r="P120" s="100">
        <v>0</v>
      </c>
      <c r="Q120" s="100">
        <v>0</v>
      </c>
      <c r="R120" s="100">
        <v>0</v>
      </c>
      <c r="S120" s="100">
        <v>0</v>
      </c>
      <c r="T120" s="106">
        <f t="shared" si="16"/>
        <v>0</v>
      </c>
      <c r="U120" s="107">
        <f t="shared" si="17"/>
        <v>27</v>
      </c>
      <c r="V120" s="108">
        <f t="shared" si="18"/>
        <v>0</v>
      </c>
      <c r="W120" s="97">
        <v>62</v>
      </c>
      <c r="X120" s="109">
        <f t="shared" si="19"/>
        <v>0.43548387096774194</v>
      </c>
    </row>
    <row r="121" spans="1:24" x14ac:dyDescent="0.35">
      <c r="A121" s="31" t="s">
        <v>127</v>
      </c>
      <c r="B121" s="97" t="s">
        <v>2382</v>
      </c>
      <c r="C121" s="97" t="s">
        <v>2380</v>
      </c>
      <c r="D121" s="98">
        <f t="shared" si="11"/>
        <v>147</v>
      </c>
      <c r="E121" s="98">
        <f t="shared" si="12"/>
        <v>147</v>
      </c>
      <c r="F121" s="98">
        <f t="shared" si="13"/>
        <v>0</v>
      </c>
      <c r="G121" s="99">
        <f t="shared" si="10"/>
        <v>0</v>
      </c>
      <c r="H121" s="100">
        <v>0</v>
      </c>
      <c r="I121" s="100">
        <v>0</v>
      </c>
      <c r="J121" s="102">
        <f t="shared" si="14"/>
        <v>0</v>
      </c>
      <c r="K121" s="100">
        <v>147</v>
      </c>
      <c r="L121" s="111">
        <v>0</v>
      </c>
      <c r="M121" s="101">
        <f t="shared" si="15"/>
        <v>147</v>
      </c>
      <c r="N121" s="100">
        <v>0</v>
      </c>
      <c r="O121" s="100">
        <v>0</v>
      </c>
      <c r="P121" s="100">
        <v>0</v>
      </c>
      <c r="Q121" s="100">
        <v>0</v>
      </c>
      <c r="R121" s="100">
        <v>0</v>
      </c>
      <c r="S121" s="100">
        <v>0</v>
      </c>
      <c r="T121" s="106">
        <f t="shared" si="16"/>
        <v>0</v>
      </c>
      <c r="U121" s="107">
        <f t="shared" si="17"/>
        <v>0</v>
      </c>
      <c r="V121" s="108">
        <f t="shared" si="18"/>
        <v>147</v>
      </c>
      <c r="W121" s="97">
        <v>173</v>
      </c>
      <c r="X121" s="109">
        <f t="shared" si="19"/>
        <v>0.8497109826589595</v>
      </c>
    </row>
    <row r="122" spans="1:24" x14ac:dyDescent="0.35">
      <c r="A122" s="31" t="s">
        <v>128</v>
      </c>
      <c r="B122" s="97" t="s">
        <v>2383</v>
      </c>
      <c r="C122" s="97" t="s">
        <v>2380</v>
      </c>
      <c r="D122" s="98">
        <f t="shared" si="11"/>
        <v>27</v>
      </c>
      <c r="E122" s="98">
        <f t="shared" si="12"/>
        <v>4</v>
      </c>
      <c r="F122" s="98">
        <f t="shared" si="13"/>
        <v>23</v>
      </c>
      <c r="G122" s="99">
        <f t="shared" si="10"/>
        <v>27</v>
      </c>
      <c r="H122" s="100">
        <v>23</v>
      </c>
      <c r="I122" s="100">
        <v>4</v>
      </c>
      <c r="J122" s="102">
        <f t="shared" si="14"/>
        <v>0</v>
      </c>
      <c r="K122" s="100">
        <v>0</v>
      </c>
      <c r="L122" s="111">
        <v>0</v>
      </c>
      <c r="M122" s="101">
        <f t="shared" si="15"/>
        <v>0</v>
      </c>
      <c r="N122" s="100">
        <v>0</v>
      </c>
      <c r="O122" s="100">
        <v>0</v>
      </c>
      <c r="P122" s="100">
        <v>0</v>
      </c>
      <c r="Q122" s="100">
        <v>0</v>
      </c>
      <c r="R122" s="100">
        <v>0</v>
      </c>
      <c r="S122" s="100">
        <v>0</v>
      </c>
      <c r="T122" s="106">
        <f t="shared" si="16"/>
        <v>0</v>
      </c>
      <c r="U122" s="107">
        <f t="shared" si="17"/>
        <v>23</v>
      </c>
      <c r="V122" s="108">
        <f t="shared" si="18"/>
        <v>4</v>
      </c>
      <c r="W122" s="97">
        <v>32</v>
      </c>
      <c r="X122" s="109">
        <f t="shared" si="19"/>
        <v>0.84375</v>
      </c>
    </row>
    <row r="123" spans="1:24" x14ac:dyDescent="0.35">
      <c r="A123" s="31" t="s">
        <v>129</v>
      </c>
      <c r="B123" s="97" t="s">
        <v>2384</v>
      </c>
      <c r="C123" s="97" t="s">
        <v>2380</v>
      </c>
      <c r="D123" s="98">
        <f t="shared" si="11"/>
        <v>0</v>
      </c>
      <c r="E123" s="98">
        <f t="shared" si="12"/>
        <v>0</v>
      </c>
      <c r="F123" s="98">
        <f t="shared" si="13"/>
        <v>0</v>
      </c>
      <c r="G123" s="99">
        <f t="shared" si="10"/>
        <v>0</v>
      </c>
      <c r="H123" s="100">
        <v>0</v>
      </c>
      <c r="I123" s="100">
        <v>0</v>
      </c>
      <c r="J123" s="102">
        <f t="shared" si="14"/>
        <v>0</v>
      </c>
      <c r="K123" s="100">
        <v>0</v>
      </c>
      <c r="L123" s="111">
        <v>0</v>
      </c>
      <c r="M123" s="101">
        <f t="shared" si="15"/>
        <v>0</v>
      </c>
      <c r="N123" s="100">
        <v>0</v>
      </c>
      <c r="O123" s="100">
        <v>0</v>
      </c>
      <c r="P123" s="100">
        <v>0</v>
      </c>
      <c r="Q123" s="100">
        <v>0</v>
      </c>
      <c r="R123" s="100">
        <v>0</v>
      </c>
      <c r="S123" s="100">
        <v>0</v>
      </c>
      <c r="T123" s="106">
        <f t="shared" si="16"/>
        <v>0</v>
      </c>
      <c r="U123" s="107">
        <f t="shared" si="17"/>
        <v>0</v>
      </c>
      <c r="V123" s="108">
        <f t="shared" si="18"/>
        <v>0</v>
      </c>
      <c r="W123" s="97">
        <v>61</v>
      </c>
      <c r="X123" s="109">
        <f t="shared" si="19"/>
        <v>0</v>
      </c>
    </row>
    <row r="124" spans="1:24" x14ac:dyDescent="0.35">
      <c r="A124" s="31" t="s">
        <v>130</v>
      </c>
      <c r="B124" s="97" t="s">
        <v>2385</v>
      </c>
      <c r="C124" s="97" t="s">
        <v>2380</v>
      </c>
      <c r="D124" s="98">
        <f t="shared" si="11"/>
        <v>0</v>
      </c>
      <c r="E124" s="98">
        <f t="shared" si="12"/>
        <v>0</v>
      </c>
      <c r="F124" s="98">
        <f t="shared" si="13"/>
        <v>0</v>
      </c>
      <c r="G124" s="99">
        <f t="shared" si="10"/>
        <v>0</v>
      </c>
      <c r="H124" s="100">
        <v>0</v>
      </c>
      <c r="I124" s="100">
        <v>0</v>
      </c>
      <c r="J124" s="102">
        <f t="shared" si="14"/>
        <v>0</v>
      </c>
      <c r="K124" s="100">
        <v>0</v>
      </c>
      <c r="L124" s="111">
        <v>0</v>
      </c>
      <c r="M124" s="101">
        <f t="shared" si="15"/>
        <v>0</v>
      </c>
      <c r="N124" s="100">
        <v>0</v>
      </c>
      <c r="O124" s="100">
        <v>0</v>
      </c>
      <c r="P124" s="100">
        <v>0</v>
      </c>
      <c r="Q124" s="100">
        <v>0</v>
      </c>
      <c r="R124" s="100">
        <v>0</v>
      </c>
      <c r="S124" s="100">
        <v>0</v>
      </c>
      <c r="T124" s="106">
        <f t="shared" si="16"/>
        <v>0</v>
      </c>
      <c r="U124" s="107">
        <f t="shared" si="17"/>
        <v>0</v>
      </c>
      <c r="V124" s="108">
        <f t="shared" si="18"/>
        <v>0</v>
      </c>
      <c r="W124" s="97">
        <v>43</v>
      </c>
      <c r="X124" s="109">
        <f t="shared" si="19"/>
        <v>0</v>
      </c>
    </row>
    <row r="125" spans="1:24" x14ac:dyDescent="0.35">
      <c r="A125" s="31" t="s">
        <v>131</v>
      </c>
      <c r="B125" s="97" t="s">
        <v>2386</v>
      </c>
      <c r="C125" s="97" t="s">
        <v>2380</v>
      </c>
      <c r="D125" s="98">
        <f t="shared" si="11"/>
        <v>135</v>
      </c>
      <c r="E125" s="98">
        <f t="shared" si="12"/>
        <v>0</v>
      </c>
      <c r="F125" s="98">
        <f t="shared" si="13"/>
        <v>135</v>
      </c>
      <c r="G125" s="99">
        <f t="shared" si="10"/>
        <v>135</v>
      </c>
      <c r="H125" s="100">
        <v>135</v>
      </c>
      <c r="I125" s="100">
        <v>0</v>
      </c>
      <c r="J125" s="102">
        <f t="shared" si="14"/>
        <v>0</v>
      </c>
      <c r="K125" s="100">
        <v>0</v>
      </c>
      <c r="L125" s="111">
        <v>0</v>
      </c>
      <c r="M125" s="101">
        <f t="shared" si="15"/>
        <v>0</v>
      </c>
      <c r="N125" s="100">
        <v>0</v>
      </c>
      <c r="O125" s="100">
        <v>0</v>
      </c>
      <c r="P125" s="100">
        <v>0</v>
      </c>
      <c r="Q125" s="100">
        <v>0</v>
      </c>
      <c r="R125" s="100">
        <v>0</v>
      </c>
      <c r="S125" s="100">
        <v>0</v>
      </c>
      <c r="T125" s="106">
        <f t="shared" si="16"/>
        <v>0</v>
      </c>
      <c r="U125" s="107">
        <f t="shared" si="17"/>
        <v>135</v>
      </c>
      <c r="V125" s="108">
        <f t="shared" si="18"/>
        <v>0</v>
      </c>
      <c r="W125" s="97">
        <v>293</v>
      </c>
      <c r="X125" s="109">
        <f t="shared" si="19"/>
        <v>0.46075085324232085</v>
      </c>
    </row>
    <row r="126" spans="1:24" x14ac:dyDescent="0.35">
      <c r="A126" s="31" t="s">
        <v>132</v>
      </c>
      <c r="B126" s="97" t="s">
        <v>2387</v>
      </c>
      <c r="C126" s="97" t="s">
        <v>2380</v>
      </c>
      <c r="D126" s="98">
        <f t="shared" si="11"/>
        <v>0</v>
      </c>
      <c r="E126" s="98">
        <f t="shared" si="12"/>
        <v>0</v>
      </c>
      <c r="F126" s="98">
        <f t="shared" si="13"/>
        <v>0</v>
      </c>
      <c r="G126" s="99">
        <f t="shared" si="10"/>
        <v>0</v>
      </c>
      <c r="H126" s="100">
        <v>0</v>
      </c>
      <c r="I126" s="100">
        <v>0</v>
      </c>
      <c r="J126" s="102">
        <f t="shared" si="14"/>
        <v>0</v>
      </c>
      <c r="K126" s="100">
        <v>0</v>
      </c>
      <c r="L126" s="111">
        <v>0</v>
      </c>
      <c r="M126" s="101">
        <f t="shared" si="15"/>
        <v>0</v>
      </c>
      <c r="N126" s="100">
        <v>0</v>
      </c>
      <c r="O126" s="100">
        <v>0</v>
      </c>
      <c r="P126" s="100">
        <v>0</v>
      </c>
      <c r="Q126" s="100">
        <v>0</v>
      </c>
      <c r="R126" s="100">
        <v>0</v>
      </c>
      <c r="S126" s="100">
        <v>0</v>
      </c>
      <c r="T126" s="106">
        <f t="shared" si="16"/>
        <v>0</v>
      </c>
      <c r="U126" s="107">
        <f t="shared" si="17"/>
        <v>0</v>
      </c>
      <c r="V126" s="108">
        <f t="shared" si="18"/>
        <v>0</v>
      </c>
      <c r="W126" s="97">
        <v>496</v>
      </c>
      <c r="X126" s="109">
        <f t="shared" si="19"/>
        <v>0</v>
      </c>
    </row>
    <row r="127" spans="1:24" x14ac:dyDescent="0.35">
      <c r="A127" s="31" t="s">
        <v>133</v>
      </c>
      <c r="B127" s="97" t="s">
        <v>2388</v>
      </c>
      <c r="C127" s="97" t="s">
        <v>2380</v>
      </c>
      <c r="D127" s="98">
        <f t="shared" si="11"/>
        <v>0</v>
      </c>
      <c r="E127" s="98">
        <f t="shared" si="12"/>
        <v>0</v>
      </c>
      <c r="F127" s="98">
        <f t="shared" si="13"/>
        <v>0</v>
      </c>
      <c r="G127" s="99">
        <f t="shared" si="10"/>
        <v>0</v>
      </c>
      <c r="H127" s="100">
        <v>0</v>
      </c>
      <c r="I127" s="100">
        <v>0</v>
      </c>
      <c r="J127" s="102">
        <f t="shared" si="14"/>
        <v>0</v>
      </c>
      <c r="K127" s="100">
        <v>0</v>
      </c>
      <c r="L127" s="111">
        <v>0</v>
      </c>
      <c r="M127" s="101">
        <f t="shared" si="15"/>
        <v>0</v>
      </c>
      <c r="N127" s="100">
        <v>0</v>
      </c>
      <c r="O127" s="100">
        <v>0</v>
      </c>
      <c r="P127" s="100">
        <v>0</v>
      </c>
      <c r="Q127" s="100">
        <v>0</v>
      </c>
      <c r="R127" s="100">
        <v>0</v>
      </c>
      <c r="S127" s="100">
        <v>0</v>
      </c>
      <c r="T127" s="106">
        <f t="shared" si="16"/>
        <v>0</v>
      </c>
      <c r="U127" s="107">
        <f t="shared" si="17"/>
        <v>0</v>
      </c>
      <c r="V127" s="108">
        <f t="shared" si="18"/>
        <v>0</v>
      </c>
      <c r="W127" s="97">
        <v>89</v>
      </c>
      <c r="X127" s="109">
        <f t="shared" si="19"/>
        <v>0</v>
      </c>
    </row>
    <row r="128" spans="1:24" x14ac:dyDescent="0.35">
      <c r="A128" s="31" t="s">
        <v>134</v>
      </c>
      <c r="B128" s="97" t="s">
        <v>2389</v>
      </c>
      <c r="C128" s="97" t="s">
        <v>2380</v>
      </c>
      <c r="D128" s="98">
        <f t="shared" si="11"/>
        <v>0</v>
      </c>
      <c r="E128" s="98">
        <f t="shared" si="12"/>
        <v>0</v>
      </c>
      <c r="F128" s="98">
        <f t="shared" si="13"/>
        <v>0</v>
      </c>
      <c r="G128" s="99">
        <f t="shared" si="10"/>
        <v>0</v>
      </c>
      <c r="H128" s="100">
        <v>0</v>
      </c>
      <c r="I128" s="100">
        <v>0</v>
      </c>
      <c r="J128" s="102">
        <f t="shared" si="14"/>
        <v>0</v>
      </c>
      <c r="K128" s="100">
        <v>0</v>
      </c>
      <c r="L128" s="111">
        <v>0</v>
      </c>
      <c r="M128" s="101">
        <f t="shared" si="15"/>
        <v>0</v>
      </c>
      <c r="N128" s="100">
        <v>0</v>
      </c>
      <c r="O128" s="100">
        <v>0</v>
      </c>
      <c r="P128" s="100">
        <v>0</v>
      </c>
      <c r="Q128" s="100">
        <v>0</v>
      </c>
      <c r="R128" s="100">
        <v>0</v>
      </c>
      <c r="S128" s="100">
        <v>0</v>
      </c>
      <c r="T128" s="106">
        <f t="shared" si="16"/>
        <v>0</v>
      </c>
      <c r="U128" s="107">
        <f t="shared" si="17"/>
        <v>0</v>
      </c>
      <c r="V128" s="108">
        <f t="shared" si="18"/>
        <v>0</v>
      </c>
      <c r="W128" s="97">
        <v>91</v>
      </c>
      <c r="X128" s="109">
        <f t="shared" si="19"/>
        <v>0</v>
      </c>
    </row>
    <row r="129" spans="1:24" x14ac:dyDescent="0.35">
      <c r="A129" s="31" t="s">
        <v>135</v>
      </c>
      <c r="B129" s="97" t="s">
        <v>2390</v>
      </c>
      <c r="C129" s="97" t="s">
        <v>2380</v>
      </c>
      <c r="D129" s="98">
        <f t="shared" si="11"/>
        <v>0</v>
      </c>
      <c r="E129" s="98">
        <f t="shared" si="12"/>
        <v>0</v>
      </c>
      <c r="F129" s="98">
        <f t="shared" si="13"/>
        <v>0</v>
      </c>
      <c r="G129" s="99">
        <f t="shared" si="10"/>
        <v>0</v>
      </c>
      <c r="H129" s="100">
        <v>0</v>
      </c>
      <c r="I129" s="100">
        <v>0</v>
      </c>
      <c r="J129" s="102">
        <f t="shared" si="14"/>
        <v>0</v>
      </c>
      <c r="K129" s="100">
        <v>0</v>
      </c>
      <c r="L129" s="111">
        <v>0</v>
      </c>
      <c r="M129" s="101">
        <f t="shared" si="15"/>
        <v>0</v>
      </c>
      <c r="N129" s="100">
        <v>0</v>
      </c>
      <c r="O129" s="100">
        <v>0</v>
      </c>
      <c r="P129" s="100">
        <v>0</v>
      </c>
      <c r="Q129" s="100">
        <v>0</v>
      </c>
      <c r="R129" s="100">
        <v>0</v>
      </c>
      <c r="S129" s="100">
        <v>0</v>
      </c>
      <c r="T129" s="106">
        <f t="shared" si="16"/>
        <v>0</v>
      </c>
      <c r="U129" s="107">
        <f t="shared" si="17"/>
        <v>0</v>
      </c>
      <c r="V129" s="108">
        <f t="shared" si="18"/>
        <v>0</v>
      </c>
      <c r="W129" s="97">
        <v>59</v>
      </c>
      <c r="X129" s="109">
        <f t="shared" si="19"/>
        <v>0</v>
      </c>
    </row>
    <row r="130" spans="1:24" x14ac:dyDescent="0.35">
      <c r="A130" s="31" t="s">
        <v>136</v>
      </c>
      <c r="B130" s="97" t="s">
        <v>2391</v>
      </c>
      <c r="C130" s="97" t="s">
        <v>2380</v>
      </c>
      <c r="D130" s="98">
        <f t="shared" si="11"/>
        <v>0</v>
      </c>
      <c r="E130" s="98">
        <f t="shared" si="12"/>
        <v>0</v>
      </c>
      <c r="F130" s="98">
        <f t="shared" si="13"/>
        <v>0</v>
      </c>
      <c r="G130" s="99">
        <f t="shared" si="10"/>
        <v>0</v>
      </c>
      <c r="H130" s="100">
        <v>0</v>
      </c>
      <c r="I130" s="100">
        <v>0</v>
      </c>
      <c r="J130" s="102">
        <f t="shared" si="14"/>
        <v>0</v>
      </c>
      <c r="K130" s="100">
        <v>0</v>
      </c>
      <c r="L130" s="111">
        <v>0</v>
      </c>
      <c r="M130" s="101">
        <f t="shared" si="15"/>
        <v>0</v>
      </c>
      <c r="N130" s="100">
        <v>0</v>
      </c>
      <c r="O130" s="100">
        <v>0</v>
      </c>
      <c r="P130" s="100">
        <v>0</v>
      </c>
      <c r="Q130" s="100">
        <v>0</v>
      </c>
      <c r="R130" s="100">
        <v>0</v>
      </c>
      <c r="S130" s="100">
        <v>0</v>
      </c>
      <c r="T130" s="106">
        <f t="shared" si="16"/>
        <v>0</v>
      </c>
      <c r="U130" s="107">
        <f t="shared" si="17"/>
        <v>0</v>
      </c>
      <c r="V130" s="108">
        <f t="shared" si="18"/>
        <v>0</v>
      </c>
      <c r="W130" s="97">
        <v>641</v>
      </c>
      <c r="X130" s="109">
        <f t="shared" si="19"/>
        <v>0</v>
      </c>
    </row>
    <row r="131" spans="1:24" x14ac:dyDescent="0.35">
      <c r="A131" s="31" t="s">
        <v>137</v>
      </c>
      <c r="B131" s="97" t="s">
        <v>2392</v>
      </c>
      <c r="C131" s="97" t="s">
        <v>2380</v>
      </c>
      <c r="D131" s="98">
        <f t="shared" si="11"/>
        <v>0</v>
      </c>
      <c r="E131" s="98">
        <f t="shared" si="12"/>
        <v>0</v>
      </c>
      <c r="F131" s="98">
        <f t="shared" si="13"/>
        <v>0</v>
      </c>
      <c r="G131" s="99">
        <f t="shared" si="10"/>
        <v>0</v>
      </c>
      <c r="H131" s="100">
        <v>0</v>
      </c>
      <c r="I131" s="100">
        <v>0</v>
      </c>
      <c r="J131" s="102">
        <f t="shared" si="14"/>
        <v>0</v>
      </c>
      <c r="K131" s="100">
        <v>0</v>
      </c>
      <c r="L131" s="111">
        <v>0</v>
      </c>
      <c r="M131" s="101">
        <f t="shared" si="15"/>
        <v>0</v>
      </c>
      <c r="N131" s="100">
        <v>0</v>
      </c>
      <c r="O131" s="100">
        <v>0</v>
      </c>
      <c r="P131" s="100">
        <v>0</v>
      </c>
      <c r="Q131" s="100">
        <v>0</v>
      </c>
      <c r="R131" s="100">
        <v>0</v>
      </c>
      <c r="S131" s="100">
        <v>0</v>
      </c>
      <c r="T131" s="106">
        <f t="shared" si="16"/>
        <v>0</v>
      </c>
      <c r="U131" s="107">
        <f t="shared" si="17"/>
        <v>0</v>
      </c>
      <c r="V131" s="108">
        <f t="shared" si="18"/>
        <v>0</v>
      </c>
      <c r="W131" s="97">
        <v>56</v>
      </c>
      <c r="X131" s="109">
        <f t="shared" si="19"/>
        <v>0</v>
      </c>
    </row>
    <row r="132" spans="1:24" x14ac:dyDescent="0.35">
      <c r="A132" s="31" t="s">
        <v>138</v>
      </c>
      <c r="B132" s="97" t="s">
        <v>2393</v>
      </c>
      <c r="C132" s="97" t="s">
        <v>2273</v>
      </c>
      <c r="D132" s="98">
        <f t="shared" si="11"/>
        <v>51</v>
      </c>
      <c r="E132" s="98">
        <f t="shared" si="12"/>
        <v>0</v>
      </c>
      <c r="F132" s="98">
        <f t="shared" si="13"/>
        <v>51</v>
      </c>
      <c r="G132" s="99">
        <f t="shared" ref="G132:G195" si="20">H132+I132</f>
        <v>51</v>
      </c>
      <c r="H132" s="100">
        <v>51</v>
      </c>
      <c r="I132" s="100">
        <v>0</v>
      </c>
      <c r="J132" s="102">
        <f t="shared" si="14"/>
        <v>0</v>
      </c>
      <c r="K132" s="100">
        <v>0</v>
      </c>
      <c r="L132" s="111">
        <v>0</v>
      </c>
      <c r="M132" s="101">
        <f t="shared" si="15"/>
        <v>0</v>
      </c>
      <c r="N132" s="100">
        <v>0</v>
      </c>
      <c r="O132" s="100">
        <v>0</v>
      </c>
      <c r="P132" s="100">
        <v>0</v>
      </c>
      <c r="Q132" s="100">
        <v>0</v>
      </c>
      <c r="R132" s="100">
        <v>0</v>
      </c>
      <c r="S132" s="100">
        <v>0</v>
      </c>
      <c r="T132" s="106">
        <f t="shared" si="16"/>
        <v>0</v>
      </c>
      <c r="U132" s="107">
        <f t="shared" si="17"/>
        <v>51</v>
      </c>
      <c r="V132" s="108">
        <f t="shared" si="18"/>
        <v>0</v>
      </c>
      <c r="W132" s="97">
        <v>83</v>
      </c>
      <c r="X132" s="109">
        <f t="shared" si="19"/>
        <v>0.61445783132530118</v>
      </c>
    </row>
    <row r="133" spans="1:24" x14ac:dyDescent="0.35">
      <c r="A133" s="31" t="s">
        <v>139</v>
      </c>
      <c r="B133" s="97" t="s">
        <v>2394</v>
      </c>
      <c r="C133" s="97" t="s">
        <v>2273</v>
      </c>
      <c r="D133" s="98">
        <f t="shared" ref="D133:D196" si="21">E133+F133</f>
        <v>138</v>
      </c>
      <c r="E133" s="98">
        <f t="shared" ref="E133:E196" si="22">I133+K133+N133+Q133</f>
        <v>0</v>
      </c>
      <c r="F133" s="98">
        <f t="shared" ref="F133:F196" si="23">H133+P133+S133</f>
        <v>138</v>
      </c>
      <c r="G133" s="99">
        <f t="shared" si="20"/>
        <v>138</v>
      </c>
      <c r="H133" s="100">
        <v>138</v>
      </c>
      <c r="I133" s="100">
        <v>0</v>
      </c>
      <c r="J133" s="102">
        <f t="shared" ref="J133:J196" si="24">L133+O133+R133</f>
        <v>0</v>
      </c>
      <c r="K133" s="100">
        <v>0</v>
      </c>
      <c r="L133" s="111">
        <v>0</v>
      </c>
      <c r="M133" s="101">
        <f t="shared" ref="M133:M196" si="25">K133+L133</f>
        <v>0</v>
      </c>
      <c r="N133" s="100">
        <v>0</v>
      </c>
      <c r="O133" s="100">
        <v>0</v>
      </c>
      <c r="P133" s="100">
        <v>0</v>
      </c>
      <c r="Q133" s="100">
        <v>0</v>
      </c>
      <c r="R133" s="100">
        <v>0</v>
      </c>
      <c r="S133" s="100">
        <v>0</v>
      </c>
      <c r="T133" s="106">
        <f t="shared" ref="T133:T195" si="26">SUM(N133:S133)</f>
        <v>0</v>
      </c>
      <c r="U133" s="107">
        <f t="shared" ref="U133:U196" si="27">H133+S133</f>
        <v>138</v>
      </c>
      <c r="V133" s="108">
        <f t="shared" ref="V133:V196" si="28">I133+K133+Q133</f>
        <v>0</v>
      </c>
      <c r="W133" s="97">
        <v>224</v>
      </c>
      <c r="X133" s="109">
        <f t="shared" ref="X133:X196" si="29">MIN(100%,((V133+U133)/W133))</f>
        <v>0.6160714285714286</v>
      </c>
    </row>
    <row r="134" spans="1:24" x14ac:dyDescent="0.35">
      <c r="A134" s="31" t="s">
        <v>140</v>
      </c>
      <c r="B134" s="97" t="s">
        <v>2395</v>
      </c>
      <c r="C134" s="97" t="s">
        <v>2273</v>
      </c>
      <c r="D134" s="98">
        <f t="shared" si="21"/>
        <v>201</v>
      </c>
      <c r="E134" s="98">
        <f t="shared" si="22"/>
        <v>0</v>
      </c>
      <c r="F134" s="98">
        <f t="shared" si="23"/>
        <v>201</v>
      </c>
      <c r="G134" s="99">
        <f t="shared" si="20"/>
        <v>201</v>
      </c>
      <c r="H134" s="100">
        <v>201</v>
      </c>
      <c r="I134" s="100">
        <v>0</v>
      </c>
      <c r="J134" s="102">
        <f t="shared" si="24"/>
        <v>0</v>
      </c>
      <c r="K134" s="100">
        <v>0</v>
      </c>
      <c r="L134" s="111">
        <v>0</v>
      </c>
      <c r="M134" s="101">
        <f t="shared" si="25"/>
        <v>0</v>
      </c>
      <c r="N134" s="100">
        <v>0</v>
      </c>
      <c r="O134" s="100">
        <v>0</v>
      </c>
      <c r="P134" s="100">
        <v>0</v>
      </c>
      <c r="Q134" s="100">
        <v>0</v>
      </c>
      <c r="R134" s="100">
        <v>0</v>
      </c>
      <c r="S134" s="100">
        <v>0</v>
      </c>
      <c r="T134" s="106">
        <f t="shared" si="26"/>
        <v>0</v>
      </c>
      <c r="U134" s="107">
        <f t="shared" si="27"/>
        <v>201</v>
      </c>
      <c r="V134" s="108">
        <f t="shared" si="28"/>
        <v>0</v>
      </c>
      <c r="W134" s="97">
        <v>692</v>
      </c>
      <c r="X134" s="109">
        <f t="shared" si="29"/>
        <v>0.29046242774566472</v>
      </c>
    </row>
    <row r="135" spans="1:24" x14ac:dyDescent="0.35">
      <c r="A135" s="31" t="s">
        <v>141</v>
      </c>
      <c r="B135" s="97" t="s">
        <v>2396</v>
      </c>
      <c r="C135" s="97" t="s">
        <v>2273</v>
      </c>
      <c r="D135" s="98">
        <f t="shared" si="21"/>
        <v>122</v>
      </c>
      <c r="E135" s="98">
        <f t="shared" si="22"/>
        <v>0</v>
      </c>
      <c r="F135" s="98">
        <f t="shared" si="23"/>
        <v>122</v>
      </c>
      <c r="G135" s="99">
        <f t="shared" si="20"/>
        <v>122</v>
      </c>
      <c r="H135" s="100">
        <v>122</v>
      </c>
      <c r="I135" s="100">
        <v>0</v>
      </c>
      <c r="J135" s="102">
        <f t="shared" si="24"/>
        <v>0</v>
      </c>
      <c r="K135" s="100">
        <v>0</v>
      </c>
      <c r="L135" s="111">
        <v>0</v>
      </c>
      <c r="M135" s="101">
        <f t="shared" si="25"/>
        <v>0</v>
      </c>
      <c r="N135" s="100">
        <v>0</v>
      </c>
      <c r="O135" s="100">
        <v>0</v>
      </c>
      <c r="P135" s="100">
        <v>0</v>
      </c>
      <c r="Q135" s="100">
        <v>0</v>
      </c>
      <c r="R135" s="100">
        <v>0</v>
      </c>
      <c r="S135" s="100">
        <v>0</v>
      </c>
      <c r="T135" s="106">
        <f t="shared" si="26"/>
        <v>0</v>
      </c>
      <c r="U135" s="107">
        <f t="shared" si="27"/>
        <v>122</v>
      </c>
      <c r="V135" s="108">
        <f t="shared" si="28"/>
        <v>0</v>
      </c>
      <c r="W135" s="97">
        <v>220</v>
      </c>
      <c r="X135" s="109">
        <f t="shared" si="29"/>
        <v>0.55454545454545456</v>
      </c>
    </row>
    <row r="136" spans="1:24" x14ac:dyDescent="0.35">
      <c r="A136" s="31" t="s">
        <v>142</v>
      </c>
      <c r="B136" s="97" t="s">
        <v>2397</v>
      </c>
      <c r="C136" s="97" t="s">
        <v>2273</v>
      </c>
      <c r="D136" s="98">
        <f t="shared" si="21"/>
        <v>0</v>
      </c>
      <c r="E136" s="98">
        <f t="shared" si="22"/>
        <v>0</v>
      </c>
      <c r="F136" s="98">
        <f t="shared" si="23"/>
        <v>0</v>
      </c>
      <c r="G136" s="99">
        <f t="shared" si="20"/>
        <v>0</v>
      </c>
      <c r="H136" s="100">
        <v>0</v>
      </c>
      <c r="I136" s="100">
        <v>0</v>
      </c>
      <c r="J136" s="102">
        <f t="shared" si="24"/>
        <v>0</v>
      </c>
      <c r="K136" s="100">
        <v>0</v>
      </c>
      <c r="L136" s="111">
        <v>0</v>
      </c>
      <c r="M136" s="101">
        <f t="shared" si="25"/>
        <v>0</v>
      </c>
      <c r="N136" s="100">
        <v>0</v>
      </c>
      <c r="O136" s="100">
        <v>0</v>
      </c>
      <c r="P136" s="100">
        <v>0</v>
      </c>
      <c r="Q136" s="100">
        <v>0</v>
      </c>
      <c r="R136" s="100">
        <v>0</v>
      </c>
      <c r="S136" s="100">
        <v>0</v>
      </c>
      <c r="T136" s="106">
        <f t="shared" si="26"/>
        <v>0</v>
      </c>
      <c r="U136" s="107">
        <f t="shared" si="27"/>
        <v>0</v>
      </c>
      <c r="V136" s="108">
        <f t="shared" si="28"/>
        <v>0</v>
      </c>
      <c r="W136" s="97">
        <v>107</v>
      </c>
      <c r="X136" s="109">
        <f t="shared" si="29"/>
        <v>0</v>
      </c>
    </row>
    <row r="137" spans="1:24" x14ac:dyDescent="0.35">
      <c r="A137" s="31" t="s">
        <v>143</v>
      </c>
      <c r="B137" s="97" t="s">
        <v>2398</v>
      </c>
      <c r="C137" s="97" t="s">
        <v>2273</v>
      </c>
      <c r="D137" s="98">
        <f t="shared" si="21"/>
        <v>2196</v>
      </c>
      <c r="E137" s="98">
        <f t="shared" si="22"/>
        <v>1845</v>
      </c>
      <c r="F137" s="98">
        <f t="shared" si="23"/>
        <v>351</v>
      </c>
      <c r="G137" s="99">
        <f t="shared" si="20"/>
        <v>1933</v>
      </c>
      <c r="H137" s="100">
        <v>351</v>
      </c>
      <c r="I137" s="100">
        <v>1582</v>
      </c>
      <c r="J137" s="102">
        <f t="shared" si="24"/>
        <v>0</v>
      </c>
      <c r="K137" s="100">
        <v>263</v>
      </c>
      <c r="L137" s="111">
        <v>0</v>
      </c>
      <c r="M137" s="101">
        <f t="shared" si="25"/>
        <v>263</v>
      </c>
      <c r="N137" s="100">
        <v>0</v>
      </c>
      <c r="O137" s="100">
        <v>0</v>
      </c>
      <c r="P137" s="100">
        <v>0</v>
      </c>
      <c r="Q137" s="100">
        <v>0</v>
      </c>
      <c r="R137" s="100">
        <v>0</v>
      </c>
      <c r="S137" s="100">
        <v>0</v>
      </c>
      <c r="T137" s="106">
        <f t="shared" si="26"/>
        <v>0</v>
      </c>
      <c r="U137" s="107">
        <f t="shared" si="27"/>
        <v>351</v>
      </c>
      <c r="V137" s="108">
        <f t="shared" si="28"/>
        <v>1845</v>
      </c>
      <c r="W137" s="97">
        <v>2706</v>
      </c>
      <c r="X137" s="109">
        <f t="shared" si="29"/>
        <v>0.81152993348115299</v>
      </c>
    </row>
    <row r="138" spans="1:24" x14ac:dyDescent="0.35">
      <c r="A138" s="31" t="s">
        <v>144</v>
      </c>
      <c r="B138" s="97" t="s">
        <v>2399</v>
      </c>
      <c r="C138" s="97" t="s">
        <v>2273</v>
      </c>
      <c r="D138" s="98">
        <f t="shared" si="21"/>
        <v>144</v>
      </c>
      <c r="E138" s="98">
        <f t="shared" si="22"/>
        <v>144</v>
      </c>
      <c r="F138" s="98">
        <f t="shared" si="23"/>
        <v>0</v>
      </c>
      <c r="G138" s="99">
        <f t="shared" si="20"/>
        <v>124</v>
      </c>
      <c r="H138" s="100">
        <v>0</v>
      </c>
      <c r="I138" s="100">
        <v>124</v>
      </c>
      <c r="J138" s="102">
        <f t="shared" si="24"/>
        <v>74</v>
      </c>
      <c r="K138" s="100">
        <v>20</v>
      </c>
      <c r="L138" s="111">
        <v>74</v>
      </c>
      <c r="M138" s="101">
        <f t="shared" si="25"/>
        <v>94</v>
      </c>
      <c r="N138" s="100">
        <v>0</v>
      </c>
      <c r="O138" s="100">
        <v>0</v>
      </c>
      <c r="P138" s="100">
        <v>0</v>
      </c>
      <c r="Q138" s="100">
        <v>0</v>
      </c>
      <c r="R138" s="100">
        <v>0</v>
      </c>
      <c r="S138" s="100">
        <v>0</v>
      </c>
      <c r="T138" s="106">
        <f t="shared" si="26"/>
        <v>0</v>
      </c>
      <c r="U138" s="107">
        <f t="shared" si="27"/>
        <v>0</v>
      </c>
      <c r="V138" s="108">
        <f t="shared" si="28"/>
        <v>144</v>
      </c>
      <c r="W138" s="97">
        <v>150</v>
      </c>
      <c r="X138" s="109">
        <f t="shared" si="29"/>
        <v>0.96</v>
      </c>
    </row>
    <row r="139" spans="1:24" x14ac:dyDescent="0.35">
      <c r="A139" s="31" t="s">
        <v>145</v>
      </c>
      <c r="B139" s="97" t="s">
        <v>2400</v>
      </c>
      <c r="C139" s="97" t="s">
        <v>2273</v>
      </c>
      <c r="D139" s="98">
        <f t="shared" si="21"/>
        <v>103</v>
      </c>
      <c r="E139" s="98">
        <f t="shared" si="22"/>
        <v>0</v>
      </c>
      <c r="F139" s="98">
        <f t="shared" si="23"/>
        <v>103</v>
      </c>
      <c r="G139" s="99">
        <f t="shared" si="20"/>
        <v>103</v>
      </c>
      <c r="H139" s="100">
        <v>103</v>
      </c>
      <c r="I139" s="100">
        <v>0</v>
      </c>
      <c r="J139" s="102">
        <f t="shared" si="24"/>
        <v>0</v>
      </c>
      <c r="K139" s="100">
        <v>0</v>
      </c>
      <c r="L139" s="111">
        <v>0</v>
      </c>
      <c r="M139" s="101">
        <f t="shared" si="25"/>
        <v>0</v>
      </c>
      <c r="N139" s="100">
        <v>0</v>
      </c>
      <c r="O139" s="100">
        <v>0</v>
      </c>
      <c r="P139" s="100">
        <v>0</v>
      </c>
      <c r="Q139" s="100">
        <v>0</v>
      </c>
      <c r="R139" s="100">
        <v>0</v>
      </c>
      <c r="S139" s="100">
        <v>0</v>
      </c>
      <c r="T139" s="106">
        <f t="shared" si="26"/>
        <v>0</v>
      </c>
      <c r="U139" s="107">
        <f t="shared" si="27"/>
        <v>103</v>
      </c>
      <c r="V139" s="108">
        <f t="shared" si="28"/>
        <v>0</v>
      </c>
      <c r="W139" s="97">
        <v>122</v>
      </c>
      <c r="X139" s="109">
        <f t="shared" si="29"/>
        <v>0.84426229508196726</v>
      </c>
    </row>
    <row r="140" spans="1:24" x14ac:dyDescent="0.35">
      <c r="A140" s="31" t="s">
        <v>146</v>
      </c>
      <c r="B140" s="97" t="s">
        <v>2401</v>
      </c>
      <c r="C140" s="97" t="s">
        <v>2273</v>
      </c>
      <c r="D140" s="98">
        <f t="shared" si="21"/>
        <v>35</v>
      </c>
      <c r="E140" s="98">
        <f t="shared" si="22"/>
        <v>0</v>
      </c>
      <c r="F140" s="98">
        <f t="shared" si="23"/>
        <v>35</v>
      </c>
      <c r="G140" s="99">
        <f t="shared" si="20"/>
        <v>35</v>
      </c>
      <c r="H140" s="100">
        <v>35</v>
      </c>
      <c r="I140" s="100">
        <v>0</v>
      </c>
      <c r="J140" s="102">
        <f t="shared" si="24"/>
        <v>0</v>
      </c>
      <c r="K140" s="100">
        <v>0</v>
      </c>
      <c r="L140" s="111">
        <v>0</v>
      </c>
      <c r="M140" s="101">
        <f t="shared" si="25"/>
        <v>0</v>
      </c>
      <c r="N140" s="100">
        <v>0</v>
      </c>
      <c r="O140" s="100">
        <v>0</v>
      </c>
      <c r="P140" s="100">
        <v>0</v>
      </c>
      <c r="Q140" s="100">
        <v>0</v>
      </c>
      <c r="R140" s="100">
        <v>0</v>
      </c>
      <c r="S140" s="100">
        <v>0</v>
      </c>
      <c r="T140" s="106">
        <f t="shared" si="26"/>
        <v>0</v>
      </c>
      <c r="U140" s="107">
        <f t="shared" si="27"/>
        <v>35</v>
      </c>
      <c r="V140" s="108">
        <f t="shared" si="28"/>
        <v>0</v>
      </c>
      <c r="W140" s="97">
        <v>86</v>
      </c>
      <c r="X140" s="109">
        <f t="shared" si="29"/>
        <v>0.40697674418604651</v>
      </c>
    </row>
    <row r="141" spans="1:24" x14ac:dyDescent="0.35">
      <c r="A141" s="31" t="s">
        <v>147</v>
      </c>
      <c r="B141" s="97" t="s">
        <v>2402</v>
      </c>
      <c r="C141" s="97" t="s">
        <v>2273</v>
      </c>
      <c r="D141" s="98">
        <f t="shared" si="21"/>
        <v>54</v>
      </c>
      <c r="E141" s="98">
        <f t="shared" si="22"/>
        <v>0</v>
      </c>
      <c r="F141" s="98">
        <f t="shared" si="23"/>
        <v>54</v>
      </c>
      <c r="G141" s="99">
        <f t="shared" si="20"/>
        <v>54</v>
      </c>
      <c r="H141" s="100">
        <v>54</v>
      </c>
      <c r="I141" s="100">
        <v>0</v>
      </c>
      <c r="J141" s="102">
        <f t="shared" si="24"/>
        <v>0</v>
      </c>
      <c r="K141" s="100">
        <v>0</v>
      </c>
      <c r="L141" s="111">
        <v>0</v>
      </c>
      <c r="M141" s="101">
        <f t="shared" si="25"/>
        <v>0</v>
      </c>
      <c r="N141" s="100">
        <v>0</v>
      </c>
      <c r="O141" s="100">
        <v>0</v>
      </c>
      <c r="P141" s="100">
        <v>0</v>
      </c>
      <c r="Q141" s="100">
        <v>0</v>
      </c>
      <c r="R141" s="100">
        <v>0</v>
      </c>
      <c r="S141" s="100">
        <v>0</v>
      </c>
      <c r="T141" s="106">
        <f t="shared" si="26"/>
        <v>0</v>
      </c>
      <c r="U141" s="107">
        <f t="shared" si="27"/>
        <v>54</v>
      </c>
      <c r="V141" s="108">
        <f t="shared" si="28"/>
        <v>0</v>
      </c>
      <c r="W141" s="97">
        <v>114</v>
      </c>
      <c r="X141" s="109">
        <f t="shared" si="29"/>
        <v>0.47368421052631576</v>
      </c>
    </row>
    <row r="142" spans="1:24" x14ac:dyDescent="0.35">
      <c r="A142" s="31" t="s">
        <v>148</v>
      </c>
      <c r="B142" s="97" t="s">
        <v>2403</v>
      </c>
      <c r="C142" s="97" t="s">
        <v>2273</v>
      </c>
      <c r="D142" s="98">
        <f t="shared" si="21"/>
        <v>47</v>
      </c>
      <c r="E142" s="98">
        <f t="shared" si="22"/>
        <v>0</v>
      </c>
      <c r="F142" s="98">
        <f t="shared" si="23"/>
        <v>47</v>
      </c>
      <c r="G142" s="99">
        <f t="shared" si="20"/>
        <v>47</v>
      </c>
      <c r="H142" s="100">
        <v>47</v>
      </c>
      <c r="I142" s="100">
        <v>0</v>
      </c>
      <c r="J142" s="102">
        <f t="shared" si="24"/>
        <v>0</v>
      </c>
      <c r="K142" s="100">
        <v>0</v>
      </c>
      <c r="L142" s="111">
        <v>0</v>
      </c>
      <c r="M142" s="101">
        <f t="shared" si="25"/>
        <v>0</v>
      </c>
      <c r="N142" s="100">
        <v>0</v>
      </c>
      <c r="O142" s="100">
        <v>0</v>
      </c>
      <c r="P142" s="100">
        <v>0</v>
      </c>
      <c r="Q142" s="100">
        <v>0</v>
      </c>
      <c r="R142" s="100">
        <v>0</v>
      </c>
      <c r="S142" s="100">
        <v>0</v>
      </c>
      <c r="T142" s="106">
        <f t="shared" si="26"/>
        <v>0</v>
      </c>
      <c r="U142" s="107">
        <f t="shared" si="27"/>
        <v>47</v>
      </c>
      <c r="V142" s="108">
        <f t="shared" si="28"/>
        <v>0</v>
      </c>
      <c r="W142" s="97">
        <v>88</v>
      </c>
      <c r="X142" s="109">
        <f t="shared" si="29"/>
        <v>0.53409090909090906</v>
      </c>
    </row>
    <row r="143" spans="1:24" x14ac:dyDescent="0.35">
      <c r="A143" s="31" t="s">
        <v>149</v>
      </c>
      <c r="B143" s="97" t="s">
        <v>2404</v>
      </c>
      <c r="C143" s="97" t="s">
        <v>2273</v>
      </c>
      <c r="D143" s="98">
        <f t="shared" si="21"/>
        <v>90</v>
      </c>
      <c r="E143" s="98">
        <f t="shared" si="22"/>
        <v>0</v>
      </c>
      <c r="F143" s="98">
        <f t="shared" si="23"/>
        <v>90</v>
      </c>
      <c r="G143" s="99">
        <f t="shared" si="20"/>
        <v>90</v>
      </c>
      <c r="H143" s="100">
        <v>90</v>
      </c>
      <c r="I143" s="100">
        <v>0</v>
      </c>
      <c r="J143" s="102">
        <f t="shared" si="24"/>
        <v>0</v>
      </c>
      <c r="K143" s="100">
        <v>0</v>
      </c>
      <c r="L143" s="111">
        <v>0</v>
      </c>
      <c r="M143" s="101">
        <f t="shared" si="25"/>
        <v>0</v>
      </c>
      <c r="N143" s="100">
        <v>0</v>
      </c>
      <c r="O143" s="100">
        <v>0</v>
      </c>
      <c r="P143" s="100">
        <v>0</v>
      </c>
      <c r="Q143" s="100">
        <v>0</v>
      </c>
      <c r="R143" s="100">
        <v>0</v>
      </c>
      <c r="S143" s="100">
        <v>0</v>
      </c>
      <c r="T143" s="106">
        <f t="shared" si="26"/>
        <v>0</v>
      </c>
      <c r="U143" s="107">
        <f t="shared" si="27"/>
        <v>90</v>
      </c>
      <c r="V143" s="108">
        <f t="shared" si="28"/>
        <v>0</v>
      </c>
      <c r="W143" s="97">
        <v>249</v>
      </c>
      <c r="X143" s="109">
        <f t="shared" si="29"/>
        <v>0.36144578313253012</v>
      </c>
    </row>
    <row r="144" spans="1:24" x14ac:dyDescent="0.35">
      <c r="A144" s="31" t="s">
        <v>150</v>
      </c>
      <c r="B144" s="97" t="s">
        <v>2405</v>
      </c>
      <c r="C144" s="97" t="s">
        <v>2273</v>
      </c>
      <c r="D144" s="98">
        <f t="shared" si="21"/>
        <v>59</v>
      </c>
      <c r="E144" s="98">
        <f t="shared" si="22"/>
        <v>0</v>
      </c>
      <c r="F144" s="98">
        <f t="shared" si="23"/>
        <v>59</v>
      </c>
      <c r="G144" s="99">
        <f t="shared" si="20"/>
        <v>59</v>
      </c>
      <c r="H144" s="100">
        <v>59</v>
      </c>
      <c r="I144" s="100">
        <v>0</v>
      </c>
      <c r="J144" s="102">
        <f t="shared" si="24"/>
        <v>0</v>
      </c>
      <c r="K144" s="100">
        <v>0</v>
      </c>
      <c r="L144" s="111">
        <v>0</v>
      </c>
      <c r="M144" s="101">
        <f t="shared" si="25"/>
        <v>0</v>
      </c>
      <c r="N144" s="100">
        <v>0</v>
      </c>
      <c r="O144" s="100">
        <v>0</v>
      </c>
      <c r="P144" s="100">
        <v>0</v>
      </c>
      <c r="Q144" s="100">
        <v>0</v>
      </c>
      <c r="R144" s="100">
        <v>0</v>
      </c>
      <c r="S144" s="100">
        <v>0</v>
      </c>
      <c r="T144" s="106">
        <f t="shared" si="26"/>
        <v>0</v>
      </c>
      <c r="U144" s="107">
        <f t="shared" si="27"/>
        <v>59</v>
      </c>
      <c r="V144" s="108">
        <f t="shared" si="28"/>
        <v>0</v>
      </c>
      <c r="W144" s="97">
        <v>97</v>
      </c>
      <c r="X144" s="109">
        <f t="shared" si="29"/>
        <v>0.60824742268041232</v>
      </c>
    </row>
    <row r="145" spans="1:24" x14ac:dyDescent="0.35">
      <c r="A145" s="31" t="s">
        <v>151</v>
      </c>
      <c r="B145" s="97" t="s">
        <v>2406</v>
      </c>
      <c r="C145" s="97" t="s">
        <v>2273</v>
      </c>
      <c r="D145" s="98">
        <f t="shared" si="21"/>
        <v>52</v>
      </c>
      <c r="E145" s="98">
        <f t="shared" si="22"/>
        <v>0</v>
      </c>
      <c r="F145" s="98">
        <f t="shared" si="23"/>
        <v>52</v>
      </c>
      <c r="G145" s="99">
        <f t="shared" si="20"/>
        <v>52</v>
      </c>
      <c r="H145" s="100">
        <v>52</v>
      </c>
      <c r="I145" s="100">
        <v>0</v>
      </c>
      <c r="J145" s="102">
        <f t="shared" si="24"/>
        <v>0</v>
      </c>
      <c r="K145" s="100">
        <v>0</v>
      </c>
      <c r="L145" s="111">
        <v>0</v>
      </c>
      <c r="M145" s="101">
        <f t="shared" si="25"/>
        <v>0</v>
      </c>
      <c r="N145" s="100">
        <v>0</v>
      </c>
      <c r="O145" s="100">
        <v>0</v>
      </c>
      <c r="P145" s="100">
        <v>0</v>
      </c>
      <c r="Q145" s="100">
        <v>0</v>
      </c>
      <c r="R145" s="100">
        <v>0</v>
      </c>
      <c r="S145" s="100">
        <v>0</v>
      </c>
      <c r="T145" s="106">
        <f t="shared" si="26"/>
        <v>0</v>
      </c>
      <c r="U145" s="107">
        <f t="shared" si="27"/>
        <v>52</v>
      </c>
      <c r="V145" s="108">
        <f t="shared" si="28"/>
        <v>0</v>
      </c>
      <c r="W145" s="97">
        <v>68</v>
      </c>
      <c r="X145" s="109">
        <f t="shared" si="29"/>
        <v>0.76470588235294112</v>
      </c>
    </row>
    <row r="146" spans="1:24" x14ac:dyDescent="0.35">
      <c r="A146" s="31" t="s">
        <v>152</v>
      </c>
      <c r="B146" s="97" t="s">
        <v>2407</v>
      </c>
      <c r="C146" s="97" t="s">
        <v>2273</v>
      </c>
      <c r="D146" s="98">
        <f t="shared" si="21"/>
        <v>0</v>
      </c>
      <c r="E146" s="98">
        <f t="shared" si="22"/>
        <v>0</v>
      </c>
      <c r="F146" s="98">
        <f t="shared" si="23"/>
        <v>0</v>
      </c>
      <c r="G146" s="99">
        <f t="shared" si="20"/>
        <v>0</v>
      </c>
      <c r="H146" s="100">
        <v>0</v>
      </c>
      <c r="I146" s="100">
        <v>0</v>
      </c>
      <c r="J146" s="102">
        <f t="shared" si="24"/>
        <v>0</v>
      </c>
      <c r="K146" s="100">
        <v>0</v>
      </c>
      <c r="L146" s="111">
        <v>0</v>
      </c>
      <c r="M146" s="101">
        <f t="shared" si="25"/>
        <v>0</v>
      </c>
      <c r="N146" s="100">
        <v>0</v>
      </c>
      <c r="O146" s="100">
        <v>0</v>
      </c>
      <c r="P146" s="100">
        <v>0</v>
      </c>
      <c r="Q146" s="100">
        <v>0</v>
      </c>
      <c r="R146" s="100">
        <v>0</v>
      </c>
      <c r="S146" s="100">
        <v>0</v>
      </c>
      <c r="T146" s="106">
        <f t="shared" si="26"/>
        <v>0</v>
      </c>
      <c r="U146" s="107">
        <f t="shared" si="27"/>
        <v>0</v>
      </c>
      <c r="V146" s="108">
        <f t="shared" si="28"/>
        <v>0</v>
      </c>
      <c r="W146" s="97">
        <v>106</v>
      </c>
      <c r="X146" s="109">
        <f t="shared" si="29"/>
        <v>0</v>
      </c>
    </row>
    <row r="147" spans="1:24" x14ac:dyDescent="0.35">
      <c r="A147" s="31" t="s">
        <v>153</v>
      </c>
      <c r="B147" s="97" t="s">
        <v>2408</v>
      </c>
      <c r="C147" s="97" t="s">
        <v>2273</v>
      </c>
      <c r="D147" s="98">
        <f t="shared" si="21"/>
        <v>63</v>
      </c>
      <c r="E147" s="98">
        <f t="shared" si="22"/>
        <v>0</v>
      </c>
      <c r="F147" s="98">
        <f t="shared" si="23"/>
        <v>63</v>
      </c>
      <c r="G147" s="99">
        <f t="shared" si="20"/>
        <v>63</v>
      </c>
      <c r="H147" s="100">
        <v>63</v>
      </c>
      <c r="I147" s="100">
        <v>0</v>
      </c>
      <c r="J147" s="102">
        <f t="shared" si="24"/>
        <v>0</v>
      </c>
      <c r="K147" s="100">
        <v>0</v>
      </c>
      <c r="L147" s="111">
        <v>0</v>
      </c>
      <c r="M147" s="101">
        <f t="shared" si="25"/>
        <v>0</v>
      </c>
      <c r="N147" s="100">
        <v>0</v>
      </c>
      <c r="O147" s="100">
        <v>0</v>
      </c>
      <c r="P147" s="100">
        <v>0</v>
      </c>
      <c r="Q147" s="100">
        <v>0</v>
      </c>
      <c r="R147" s="100">
        <v>0</v>
      </c>
      <c r="S147" s="100">
        <v>0</v>
      </c>
      <c r="T147" s="106">
        <f t="shared" si="26"/>
        <v>0</v>
      </c>
      <c r="U147" s="107">
        <f t="shared" si="27"/>
        <v>63</v>
      </c>
      <c r="V147" s="108">
        <f t="shared" si="28"/>
        <v>0</v>
      </c>
      <c r="W147" s="97">
        <v>127</v>
      </c>
      <c r="X147" s="109">
        <f t="shared" si="29"/>
        <v>0.49606299212598426</v>
      </c>
    </row>
    <row r="148" spans="1:24" x14ac:dyDescent="0.35">
      <c r="A148" s="31" t="s">
        <v>154</v>
      </c>
      <c r="B148" s="97" t="s">
        <v>2409</v>
      </c>
      <c r="C148" s="97" t="s">
        <v>2273</v>
      </c>
      <c r="D148" s="98">
        <f t="shared" si="21"/>
        <v>43</v>
      </c>
      <c r="E148" s="98">
        <f t="shared" si="22"/>
        <v>0</v>
      </c>
      <c r="F148" s="98">
        <f t="shared" si="23"/>
        <v>43</v>
      </c>
      <c r="G148" s="99">
        <f t="shared" si="20"/>
        <v>43</v>
      </c>
      <c r="H148" s="100">
        <v>43</v>
      </c>
      <c r="I148" s="100">
        <v>0</v>
      </c>
      <c r="J148" s="102">
        <f t="shared" si="24"/>
        <v>0</v>
      </c>
      <c r="K148" s="100">
        <v>0</v>
      </c>
      <c r="L148" s="111">
        <v>0</v>
      </c>
      <c r="M148" s="101">
        <f t="shared" si="25"/>
        <v>0</v>
      </c>
      <c r="N148" s="100">
        <v>0</v>
      </c>
      <c r="O148" s="100">
        <v>0</v>
      </c>
      <c r="P148" s="100">
        <v>0</v>
      </c>
      <c r="Q148" s="100">
        <v>0</v>
      </c>
      <c r="R148" s="100">
        <v>0</v>
      </c>
      <c r="S148" s="100">
        <v>0</v>
      </c>
      <c r="T148" s="106">
        <f t="shared" si="26"/>
        <v>0</v>
      </c>
      <c r="U148" s="107">
        <f t="shared" si="27"/>
        <v>43</v>
      </c>
      <c r="V148" s="108">
        <f t="shared" si="28"/>
        <v>0</v>
      </c>
      <c r="W148" s="97">
        <v>173</v>
      </c>
      <c r="X148" s="109">
        <f t="shared" si="29"/>
        <v>0.24855491329479767</v>
      </c>
    </row>
    <row r="149" spans="1:24" x14ac:dyDescent="0.35">
      <c r="A149" s="31" t="s">
        <v>155</v>
      </c>
      <c r="B149" s="97" t="s">
        <v>2410</v>
      </c>
      <c r="C149" s="97" t="s">
        <v>2273</v>
      </c>
      <c r="D149" s="98">
        <f t="shared" si="21"/>
        <v>149</v>
      </c>
      <c r="E149" s="98">
        <f t="shared" si="22"/>
        <v>18</v>
      </c>
      <c r="F149" s="98">
        <f t="shared" si="23"/>
        <v>131</v>
      </c>
      <c r="G149" s="99">
        <f t="shared" si="20"/>
        <v>149</v>
      </c>
      <c r="H149" s="100">
        <v>131</v>
      </c>
      <c r="I149" s="100">
        <v>18</v>
      </c>
      <c r="J149" s="102">
        <f t="shared" si="24"/>
        <v>0</v>
      </c>
      <c r="K149" s="100">
        <v>0</v>
      </c>
      <c r="L149" s="111">
        <v>0</v>
      </c>
      <c r="M149" s="101">
        <f t="shared" si="25"/>
        <v>0</v>
      </c>
      <c r="N149" s="100">
        <v>0</v>
      </c>
      <c r="O149" s="100">
        <v>0</v>
      </c>
      <c r="P149" s="100">
        <v>0</v>
      </c>
      <c r="Q149" s="100">
        <v>0</v>
      </c>
      <c r="R149" s="100">
        <v>0</v>
      </c>
      <c r="S149" s="100">
        <v>0</v>
      </c>
      <c r="T149" s="106">
        <f t="shared" si="26"/>
        <v>0</v>
      </c>
      <c r="U149" s="107">
        <f t="shared" si="27"/>
        <v>131</v>
      </c>
      <c r="V149" s="108">
        <f t="shared" si="28"/>
        <v>18</v>
      </c>
      <c r="W149" s="97">
        <v>229</v>
      </c>
      <c r="X149" s="109">
        <f t="shared" si="29"/>
        <v>0.6506550218340611</v>
      </c>
    </row>
    <row r="150" spans="1:24" x14ac:dyDescent="0.35">
      <c r="A150" s="31" t="s">
        <v>156</v>
      </c>
      <c r="B150" s="97" t="s">
        <v>2411</v>
      </c>
      <c r="C150" s="97" t="s">
        <v>2273</v>
      </c>
      <c r="D150" s="98">
        <f t="shared" si="21"/>
        <v>141</v>
      </c>
      <c r="E150" s="98">
        <f t="shared" si="22"/>
        <v>36</v>
      </c>
      <c r="F150" s="98">
        <f t="shared" si="23"/>
        <v>105</v>
      </c>
      <c r="G150" s="99">
        <f t="shared" si="20"/>
        <v>141</v>
      </c>
      <c r="H150" s="100">
        <v>105</v>
      </c>
      <c r="I150" s="100">
        <v>36</v>
      </c>
      <c r="J150" s="102">
        <f t="shared" si="24"/>
        <v>0</v>
      </c>
      <c r="K150" s="100">
        <v>0</v>
      </c>
      <c r="L150" s="111">
        <v>0</v>
      </c>
      <c r="M150" s="101">
        <f t="shared" si="25"/>
        <v>0</v>
      </c>
      <c r="N150" s="100">
        <v>0</v>
      </c>
      <c r="O150" s="100">
        <v>0</v>
      </c>
      <c r="P150" s="100">
        <v>0</v>
      </c>
      <c r="Q150" s="100">
        <v>0</v>
      </c>
      <c r="R150" s="100">
        <v>0</v>
      </c>
      <c r="S150" s="100">
        <v>0</v>
      </c>
      <c r="T150" s="106">
        <f t="shared" si="26"/>
        <v>0</v>
      </c>
      <c r="U150" s="107">
        <f t="shared" si="27"/>
        <v>105</v>
      </c>
      <c r="V150" s="108">
        <f t="shared" si="28"/>
        <v>36</v>
      </c>
      <c r="W150" s="97">
        <v>246</v>
      </c>
      <c r="X150" s="109">
        <f t="shared" si="29"/>
        <v>0.57317073170731703</v>
      </c>
    </row>
    <row r="151" spans="1:24" x14ac:dyDescent="0.35">
      <c r="A151" s="31" t="s">
        <v>157</v>
      </c>
      <c r="B151" s="97" t="s">
        <v>2412</v>
      </c>
      <c r="C151" s="97" t="s">
        <v>2273</v>
      </c>
      <c r="D151" s="98">
        <f t="shared" si="21"/>
        <v>36</v>
      </c>
      <c r="E151" s="98">
        <f t="shared" si="22"/>
        <v>36</v>
      </c>
      <c r="F151" s="98">
        <f t="shared" si="23"/>
        <v>0</v>
      </c>
      <c r="G151" s="99">
        <f t="shared" si="20"/>
        <v>36</v>
      </c>
      <c r="H151" s="100">
        <v>0</v>
      </c>
      <c r="I151" s="100">
        <v>36</v>
      </c>
      <c r="J151" s="102">
        <f t="shared" si="24"/>
        <v>0</v>
      </c>
      <c r="K151" s="100">
        <v>0</v>
      </c>
      <c r="L151" s="111">
        <v>0</v>
      </c>
      <c r="M151" s="101">
        <f t="shared" si="25"/>
        <v>0</v>
      </c>
      <c r="N151" s="100">
        <v>0</v>
      </c>
      <c r="O151" s="100">
        <v>0</v>
      </c>
      <c r="P151" s="100">
        <v>0</v>
      </c>
      <c r="Q151" s="100">
        <v>0</v>
      </c>
      <c r="R151" s="100">
        <v>0</v>
      </c>
      <c r="S151" s="100">
        <v>0</v>
      </c>
      <c r="T151" s="106">
        <f t="shared" si="26"/>
        <v>0</v>
      </c>
      <c r="U151" s="107">
        <f t="shared" si="27"/>
        <v>0</v>
      </c>
      <c r="V151" s="108">
        <f t="shared" si="28"/>
        <v>36</v>
      </c>
      <c r="W151" s="97">
        <v>45</v>
      </c>
      <c r="X151" s="109">
        <f t="shared" si="29"/>
        <v>0.8</v>
      </c>
    </row>
    <row r="152" spans="1:24" x14ac:dyDescent="0.35">
      <c r="A152" s="31" t="s">
        <v>158</v>
      </c>
      <c r="B152" s="97" t="s">
        <v>2413</v>
      </c>
      <c r="C152" s="97" t="s">
        <v>2273</v>
      </c>
      <c r="D152" s="98">
        <f t="shared" si="21"/>
        <v>185</v>
      </c>
      <c r="E152" s="98">
        <f t="shared" si="22"/>
        <v>185</v>
      </c>
      <c r="F152" s="98">
        <f t="shared" si="23"/>
        <v>0</v>
      </c>
      <c r="G152" s="99">
        <f t="shared" si="20"/>
        <v>185</v>
      </c>
      <c r="H152" s="100">
        <v>0</v>
      </c>
      <c r="I152" s="100">
        <v>185</v>
      </c>
      <c r="J152" s="102">
        <f t="shared" si="24"/>
        <v>0</v>
      </c>
      <c r="K152" s="100">
        <v>0</v>
      </c>
      <c r="L152" s="111">
        <v>0</v>
      </c>
      <c r="M152" s="101">
        <f t="shared" si="25"/>
        <v>0</v>
      </c>
      <c r="N152" s="100">
        <v>0</v>
      </c>
      <c r="O152" s="100">
        <v>0</v>
      </c>
      <c r="P152" s="100">
        <v>0</v>
      </c>
      <c r="Q152" s="100">
        <v>0</v>
      </c>
      <c r="R152" s="100">
        <v>0</v>
      </c>
      <c r="S152" s="100">
        <v>0</v>
      </c>
      <c r="T152" s="106">
        <f t="shared" si="26"/>
        <v>0</v>
      </c>
      <c r="U152" s="107">
        <f t="shared" si="27"/>
        <v>0</v>
      </c>
      <c r="V152" s="108">
        <f t="shared" si="28"/>
        <v>185</v>
      </c>
      <c r="W152" s="97">
        <v>215</v>
      </c>
      <c r="X152" s="109">
        <f t="shared" si="29"/>
        <v>0.86046511627906974</v>
      </c>
    </row>
    <row r="153" spans="1:24" x14ac:dyDescent="0.35">
      <c r="A153" s="31" t="s">
        <v>159</v>
      </c>
      <c r="B153" s="97" t="s">
        <v>2414</v>
      </c>
      <c r="C153" s="97" t="s">
        <v>2273</v>
      </c>
      <c r="D153" s="98">
        <f t="shared" si="21"/>
        <v>141</v>
      </c>
      <c r="E153" s="98">
        <f t="shared" si="22"/>
        <v>0</v>
      </c>
      <c r="F153" s="98">
        <f t="shared" si="23"/>
        <v>141</v>
      </c>
      <c r="G153" s="99">
        <f t="shared" si="20"/>
        <v>141</v>
      </c>
      <c r="H153" s="100">
        <v>141</v>
      </c>
      <c r="I153" s="100">
        <v>0</v>
      </c>
      <c r="J153" s="102">
        <f t="shared" si="24"/>
        <v>0</v>
      </c>
      <c r="K153" s="100">
        <v>0</v>
      </c>
      <c r="L153" s="111">
        <v>0</v>
      </c>
      <c r="M153" s="101">
        <f t="shared" si="25"/>
        <v>0</v>
      </c>
      <c r="N153" s="100">
        <v>0</v>
      </c>
      <c r="O153" s="100">
        <v>0</v>
      </c>
      <c r="P153" s="100">
        <v>0</v>
      </c>
      <c r="Q153" s="100">
        <v>0</v>
      </c>
      <c r="R153" s="100">
        <v>0</v>
      </c>
      <c r="S153" s="100">
        <v>0</v>
      </c>
      <c r="T153" s="106">
        <f t="shared" si="26"/>
        <v>0</v>
      </c>
      <c r="U153" s="107">
        <f t="shared" si="27"/>
        <v>141</v>
      </c>
      <c r="V153" s="108">
        <f t="shared" si="28"/>
        <v>0</v>
      </c>
      <c r="W153" s="97">
        <v>303</v>
      </c>
      <c r="X153" s="109">
        <f t="shared" si="29"/>
        <v>0.46534653465346537</v>
      </c>
    </row>
    <row r="154" spans="1:24" x14ac:dyDescent="0.35">
      <c r="A154" s="31" t="s">
        <v>160</v>
      </c>
      <c r="B154" s="97" t="s">
        <v>2415</v>
      </c>
      <c r="C154" s="97" t="s">
        <v>2273</v>
      </c>
      <c r="D154" s="98">
        <f t="shared" si="21"/>
        <v>52</v>
      </c>
      <c r="E154" s="98">
        <f t="shared" si="22"/>
        <v>0</v>
      </c>
      <c r="F154" s="98">
        <f t="shared" si="23"/>
        <v>52</v>
      </c>
      <c r="G154" s="99">
        <f t="shared" si="20"/>
        <v>52</v>
      </c>
      <c r="H154" s="100">
        <v>52</v>
      </c>
      <c r="I154" s="100">
        <v>0</v>
      </c>
      <c r="J154" s="102">
        <f t="shared" si="24"/>
        <v>0</v>
      </c>
      <c r="K154" s="100">
        <v>0</v>
      </c>
      <c r="L154" s="111">
        <v>0</v>
      </c>
      <c r="M154" s="101">
        <f t="shared" si="25"/>
        <v>0</v>
      </c>
      <c r="N154" s="100">
        <v>0</v>
      </c>
      <c r="O154" s="100">
        <v>0</v>
      </c>
      <c r="P154" s="100">
        <v>0</v>
      </c>
      <c r="Q154" s="100">
        <v>0</v>
      </c>
      <c r="R154" s="100">
        <v>0</v>
      </c>
      <c r="S154" s="100">
        <v>0</v>
      </c>
      <c r="T154" s="106">
        <f t="shared" si="26"/>
        <v>0</v>
      </c>
      <c r="U154" s="107">
        <f t="shared" si="27"/>
        <v>52</v>
      </c>
      <c r="V154" s="108">
        <f t="shared" si="28"/>
        <v>0</v>
      </c>
      <c r="W154" s="97">
        <v>55</v>
      </c>
      <c r="X154" s="109">
        <f t="shared" si="29"/>
        <v>0.94545454545454544</v>
      </c>
    </row>
    <row r="155" spans="1:24" x14ac:dyDescent="0.35">
      <c r="A155" s="31" t="s">
        <v>161</v>
      </c>
      <c r="B155" s="97" t="s">
        <v>2416</v>
      </c>
      <c r="C155" s="97" t="s">
        <v>2273</v>
      </c>
      <c r="D155" s="98">
        <f t="shared" si="21"/>
        <v>33</v>
      </c>
      <c r="E155" s="98">
        <f t="shared" si="22"/>
        <v>0</v>
      </c>
      <c r="F155" s="98">
        <f t="shared" si="23"/>
        <v>33</v>
      </c>
      <c r="G155" s="99">
        <f t="shared" si="20"/>
        <v>33</v>
      </c>
      <c r="H155" s="100">
        <v>33</v>
      </c>
      <c r="I155" s="100">
        <v>0</v>
      </c>
      <c r="J155" s="102">
        <f t="shared" si="24"/>
        <v>0</v>
      </c>
      <c r="K155" s="100">
        <v>0</v>
      </c>
      <c r="L155" s="111">
        <v>0</v>
      </c>
      <c r="M155" s="101">
        <f t="shared" si="25"/>
        <v>0</v>
      </c>
      <c r="N155" s="100">
        <v>0</v>
      </c>
      <c r="O155" s="100">
        <v>0</v>
      </c>
      <c r="P155" s="100">
        <v>0</v>
      </c>
      <c r="Q155" s="100">
        <v>0</v>
      </c>
      <c r="R155" s="100">
        <v>0</v>
      </c>
      <c r="S155" s="100">
        <v>0</v>
      </c>
      <c r="T155" s="106">
        <f t="shared" si="26"/>
        <v>0</v>
      </c>
      <c r="U155" s="107">
        <f t="shared" si="27"/>
        <v>33</v>
      </c>
      <c r="V155" s="108">
        <f t="shared" si="28"/>
        <v>0</v>
      </c>
      <c r="W155" s="97">
        <v>37</v>
      </c>
      <c r="X155" s="109">
        <f t="shared" si="29"/>
        <v>0.89189189189189189</v>
      </c>
    </row>
    <row r="156" spans="1:24" x14ac:dyDescent="0.35">
      <c r="A156" s="31" t="s">
        <v>162</v>
      </c>
      <c r="B156" s="97" t="s">
        <v>2417</v>
      </c>
      <c r="C156" s="97" t="s">
        <v>2273</v>
      </c>
      <c r="D156" s="98">
        <f t="shared" si="21"/>
        <v>100</v>
      </c>
      <c r="E156" s="98">
        <f t="shared" si="22"/>
        <v>0</v>
      </c>
      <c r="F156" s="98">
        <f t="shared" si="23"/>
        <v>100</v>
      </c>
      <c r="G156" s="99">
        <f t="shared" si="20"/>
        <v>100</v>
      </c>
      <c r="H156" s="100">
        <v>100</v>
      </c>
      <c r="I156" s="100">
        <v>0</v>
      </c>
      <c r="J156" s="102">
        <f t="shared" si="24"/>
        <v>0</v>
      </c>
      <c r="K156" s="100">
        <v>0</v>
      </c>
      <c r="L156" s="111">
        <v>0</v>
      </c>
      <c r="M156" s="101">
        <f t="shared" si="25"/>
        <v>0</v>
      </c>
      <c r="N156" s="100">
        <v>0</v>
      </c>
      <c r="O156" s="100">
        <v>0</v>
      </c>
      <c r="P156" s="100">
        <v>0</v>
      </c>
      <c r="Q156" s="100">
        <v>0</v>
      </c>
      <c r="R156" s="100">
        <v>0</v>
      </c>
      <c r="S156" s="100">
        <v>0</v>
      </c>
      <c r="T156" s="106">
        <f t="shared" si="26"/>
        <v>0</v>
      </c>
      <c r="U156" s="107">
        <f t="shared" si="27"/>
        <v>100</v>
      </c>
      <c r="V156" s="108">
        <f t="shared" si="28"/>
        <v>0</v>
      </c>
      <c r="W156" s="97">
        <v>323</v>
      </c>
      <c r="X156" s="109">
        <f t="shared" si="29"/>
        <v>0.30959752321981426</v>
      </c>
    </row>
    <row r="157" spans="1:24" x14ac:dyDescent="0.35">
      <c r="A157" s="31" t="s">
        <v>163</v>
      </c>
      <c r="B157" s="97" t="s">
        <v>2418</v>
      </c>
      <c r="C157" s="97" t="s">
        <v>2273</v>
      </c>
      <c r="D157" s="98">
        <f t="shared" si="21"/>
        <v>80</v>
      </c>
      <c r="E157" s="98">
        <f t="shared" si="22"/>
        <v>0</v>
      </c>
      <c r="F157" s="98">
        <f t="shared" si="23"/>
        <v>80</v>
      </c>
      <c r="G157" s="99">
        <f t="shared" si="20"/>
        <v>80</v>
      </c>
      <c r="H157" s="100">
        <v>80</v>
      </c>
      <c r="I157" s="100">
        <v>0</v>
      </c>
      <c r="J157" s="102">
        <f t="shared" si="24"/>
        <v>0</v>
      </c>
      <c r="K157" s="100">
        <v>0</v>
      </c>
      <c r="L157" s="111">
        <v>0</v>
      </c>
      <c r="M157" s="101">
        <f t="shared" si="25"/>
        <v>0</v>
      </c>
      <c r="N157" s="100">
        <v>0</v>
      </c>
      <c r="O157" s="100">
        <v>0</v>
      </c>
      <c r="P157" s="100">
        <v>0</v>
      </c>
      <c r="Q157" s="100">
        <v>0</v>
      </c>
      <c r="R157" s="100">
        <v>0</v>
      </c>
      <c r="S157" s="100">
        <v>0</v>
      </c>
      <c r="T157" s="106">
        <f t="shared" si="26"/>
        <v>0</v>
      </c>
      <c r="U157" s="107">
        <f t="shared" si="27"/>
        <v>80</v>
      </c>
      <c r="V157" s="108">
        <f t="shared" si="28"/>
        <v>0</v>
      </c>
      <c r="W157" s="97">
        <v>90</v>
      </c>
      <c r="X157" s="109">
        <f t="shared" si="29"/>
        <v>0.88888888888888884</v>
      </c>
    </row>
    <row r="158" spans="1:24" x14ac:dyDescent="0.35">
      <c r="A158" s="31" t="s">
        <v>164</v>
      </c>
      <c r="B158" s="97" t="s">
        <v>2419</v>
      </c>
      <c r="C158" s="97" t="s">
        <v>2273</v>
      </c>
      <c r="D158" s="98">
        <f t="shared" si="21"/>
        <v>247</v>
      </c>
      <c r="E158" s="98">
        <f t="shared" si="22"/>
        <v>0</v>
      </c>
      <c r="F158" s="98">
        <f t="shared" si="23"/>
        <v>247</v>
      </c>
      <c r="G158" s="99">
        <f t="shared" si="20"/>
        <v>247</v>
      </c>
      <c r="H158" s="100">
        <v>247</v>
      </c>
      <c r="I158" s="100">
        <v>0</v>
      </c>
      <c r="J158" s="102">
        <f t="shared" si="24"/>
        <v>0</v>
      </c>
      <c r="K158" s="100">
        <v>0</v>
      </c>
      <c r="L158" s="111">
        <v>0</v>
      </c>
      <c r="M158" s="101">
        <f t="shared" si="25"/>
        <v>0</v>
      </c>
      <c r="N158" s="100">
        <v>0</v>
      </c>
      <c r="O158" s="100">
        <v>0</v>
      </c>
      <c r="P158" s="100">
        <v>0</v>
      </c>
      <c r="Q158" s="100">
        <v>0</v>
      </c>
      <c r="R158" s="100">
        <v>0</v>
      </c>
      <c r="S158" s="100">
        <v>0</v>
      </c>
      <c r="T158" s="106">
        <f t="shared" si="26"/>
        <v>0</v>
      </c>
      <c r="U158" s="107">
        <f t="shared" si="27"/>
        <v>247</v>
      </c>
      <c r="V158" s="108">
        <f t="shared" si="28"/>
        <v>0</v>
      </c>
      <c r="W158" s="97">
        <v>529</v>
      </c>
      <c r="X158" s="109">
        <f t="shared" si="29"/>
        <v>0.46691871455576561</v>
      </c>
    </row>
    <row r="159" spans="1:24" x14ac:dyDescent="0.35">
      <c r="A159" s="31" t="s">
        <v>165</v>
      </c>
      <c r="B159" s="97" t="s">
        <v>2420</v>
      </c>
      <c r="C159" s="97" t="s">
        <v>2273</v>
      </c>
      <c r="D159" s="98">
        <f t="shared" si="21"/>
        <v>230</v>
      </c>
      <c r="E159" s="98">
        <f t="shared" si="22"/>
        <v>0</v>
      </c>
      <c r="F159" s="98">
        <f t="shared" si="23"/>
        <v>230</v>
      </c>
      <c r="G159" s="99">
        <f t="shared" si="20"/>
        <v>230</v>
      </c>
      <c r="H159" s="100">
        <v>230</v>
      </c>
      <c r="I159" s="100">
        <v>0</v>
      </c>
      <c r="J159" s="102">
        <f t="shared" si="24"/>
        <v>0</v>
      </c>
      <c r="K159" s="100">
        <v>0</v>
      </c>
      <c r="L159" s="111">
        <v>0</v>
      </c>
      <c r="M159" s="101">
        <f t="shared" si="25"/>
        <v>0</v>
      </c>
      <c r="N159" s="100">
        <v>0</v>
      </c>
      <c r="O159" s="100">
        <v>0</v>
      </c>
      <c r="P159" s="100">
        <v>0</v>
      </c>
      <c r="Q159" s="100">
        <v>0</v>
      </c>
      <c r="R159" s="100">
        <v>0</v>
      </c>
      <c r="S159" s="100">
        <v>0</v>
      </c>
      <c r="T159" s="106">
        <f t="shared" si="26"/>
        <v>0</v>
      </c>
      <c r="U159" s="107">
        <f t="shared" si="27"/>
        <v>230</v>
      </c>
      <c r="V159" s="108">
        <f t="shared" si="28"/>
        <v>0</v>
      </c>
      <c r="W159" s="97">
        <v>411</v>
      </c>
      <c r="X159" s="109">
        <f t="shared" si="29"/>
        <v>0.55961070559610704</v>
      </c>
    </row>
    <row r="160" spans="1:24" x14ac:dyDescent="0.35">
      <c r="A160" s="31" t="s">
        <v>166</v>
      </c>
      <c r="B160" s="97" t="s">
        <v>2421</v>
      </c>
      <c r="C160" s="97" t="s">
        <v>2348</v>
      </c>
      <c r="D160" s="98">
        <f t="shared" si="21"/>
        <v>20</v>
      </c>
      <c r="E160" s="98">
        <f t="shared" si="22"/>
        <v>20</v>
      </c>
      <c r="F160" s="98">
        <f t="shared" si="23"/>
        <v>0</v>
      </c>
      <c r="G160" s="99">
        <f t="shared" si="20"/>
        <v>20</v>
      </c>
      <c r="H160" s="100">
        <v>0</v>
      </c>
      <c r="I160" s="100">
        <v>20</v>
      </c>
      <c r="J160" s="102">
        <f t="shared" si="24"/>
        <v>0</v>
      </c>
      <c r="K160" s="100">
        <v>0</v>
      </c>
      <c r="L160" s="111">
        <v>0</v>
      </c>
      <c r="M160" s="101">
        <f t="shared" si="25"/>
        <v>0</v>
      </c>
      <c r="N160" s="100">
        <v>0</v>
      </c>
      <c r="O160" s="100">
        <v>0</v>
      </c>
      <c r="P160" s="100">
        <v>0</v>
      </c>
      <c r="Q160" s="100">
        <v>0</v>
      </c>
      <c r="R160" s="100">
        <v>0</v>
      </c>
      <c r="S160" s="100">
        <v>0</v>
      </c>
      <c r="T160" s="106">
        <f t="shared" si="26"/>
        <v>0</v>
      </c>
      <c r="U160" s="107">
        <f t="shared" si="27"/>
        <v>0</v>
      </c>
      <c r="V160" s="108">
        <f t="shared" si="28"/>
        <v>20</v>
      </c>
      <c r="W160" s="97">
        <v>22</v>
      </c>
      <c r="X160" s="109">
        <f t="shared" si="29"/>
        <v>0.90909090909090906</v>
      </c>
    </row>
    <row r="161" spans="1:24" x14ac:dyDescent="0.35">
      <c r="A161" s="31" t="s">
        <v>167</v>
      </c>
      <c r="B161" s="97" t="s">
        <v>2423</v>
      </c>
      <c r="C161" s="97" t="s">
        <v>2348</v>
      </c>
      <c r="D161" s="98">
        <f t="shared" si="21"/>
        <v>3</v>
      </c>
      <c r="E161" s="98">
        <f t="shared" si="22"/>
        <v>0</v>
      </c>
      <c r="F161" s="98">
        <f t="shared" si="23"/>
        <v>3</v>
      </c>
      <c r="G161" s="99">
        <f t="shared" si="20"/>
        <v>3</v>
      </c>
      <c r="H161" s="100">
        <v>3</v>
      </c>
      <c r="I161" s="100">
        <v>0</v>
      </c>
      <c r="J161" s="102">
        <f t="shared" si="24"/>
        <v>0</v>
      </c>
      <c r="K161" s="100">
        <v>0</v>
      </c>
      <c r="L161" s="111">
        <v>0</v>
      </c>
      <c r="M161" s="101">
        <f t="shared" si="25"/>
        <v>0</v>
      </c>
      <c r="N161" s="100">
        <v>0</v>
      </c>
      <c r="O161" s="100">
        <v>0</v>
      </c>
      <c r="P161" s="100">
        <v>0</v>
      </c>
      <c r="Q161" s="100">
        <v>0</v>
      </c>
      <c r="R161" s="100">
        <v>0</v>
      </c>
      <c r="S161" s="100">
        <v>0</v>
      </c>
      <c r="T161" s="106">
        <f t="shared" si="26"/>
        <v>0</v>
      </c>
      <c r="U161" s="107">
        <f t="shared" si="27"/>
        <v>3</v>
      </c>
      <c r="V161" s="108">
        <f t="shared" si="28"/>
        <v>0</v>
      </c>
      <c r="W161" s="97">
        <v>5</v>
      </c>
      <c r="X161" s="109">
        <f t="shared" si="29"/>
        <v>0.6</v>
      </c>
    </row>
    <row r="162" spans="1:24" x14ac:dyDescent="0.35">
      <c r="A162" s="31" t="s">
        <v>168</v>
      </c>
      <c r="B162" s="97" t="s">
        <v>2424</v>
      </c>
      <c r="C162" s="97" t="s">
        <v>2348</v>
      </c>
      <c r="D162" s="98">
        <f t="shared" si="21"/>
        <v>5</v>
      </c>
      <c r="E162" s="98">
        <f t="shared" si="22"/>
        <v>0</v>
      </c>
      <c r="F162" s="98">
        <f t="shared" si="23"/>
        <v>5</v>
      </c>
      <c r="G162" s="99">
        <f t="shared" si="20"/>
        <v>5</v>
      </c>
      <c r="H162" s="100">
        <v>5</v>
      </c>
      <c r="I162" s="100">
        <v>0</v>
      </c>
      <c r="J162" s="102">
        <f t="shared" si="24"/>
        <v>0</v>
      </c>
      <c r="K162" s="100">
        <v>0</v>
      </c>
      <c r="L162" s="111">
        <v>0</v>
      </c>
      <c r="M162" s="101">
        <f t="shared" si="25"/>
        <v>0</v>
      </c>
      <c r="N162" s="100">
        <v>0</v>
      </c>
      <c r="O162" s="100">
        <v>0</v>
      </c>
      <c r="P162" s="100">
        <v>0</v>
      </c>
      <c r="Q162" s="100">
        <v>0</v>
      </c>
      <c r="R162" s="100">
        <v>0</v>
      </c>
      <c r="S162" s="100">
        <v>0</v>
      </c>
      <c r="T162" s="106">
        <f t="shared" si="26"/>
        <v>0</v>
      </c>
      <c r="U162" s="107">
        <f t="shared" si="27"/>
        <v>5</v>
      </c>
      <c r="V162" s="108">
        <f t="shared" si="28"/>
        <v>0</v>
      </c>
      <c r="W162" s="97">
        <v>9</v>
      </c>
      <c r="X162" s="109">
        <f t="shared" si="29"/>
        <v>0.55555555555555558</v>
      </c>
    </row>
    <row r="163" spans="1:24" x14ac:dyDescent="0.35">
      <c r="A163" s="31" t="s">
        <v>169</v>
      </c>
      <c r="B163" s="97" t="s">
        <v>2425</v>
      </c>
      <c r="C163" s="97" t="s">
        <v>2348</v>
      </c>
      <c r="D163" s="98">
        <f t="shared" si="21"/>
        <v>40</v>
      </c>
      <c r="E163" s="98">
        <f t="shared" si="22"/>
        <v>40</v>
      </c>
      <c r="F163" s="98">
        <f t="shared" si="23"/>
        <v>0</v>
      </c>
      <c r="G163" s="99">
        <f t="shared" si="20"/>
        <v>40</v>
      </c>
      <c r="H163" s="100">
        <v>0</v>
      </c>
      <c r="I163" s="100">
        <v>40</v>
      </c>
      <c r="J163" s="102">
        <f t="shared" si="24"/>
        <v>0</v>
      </c>
      <c r="K163" s="100">
        <v>0</v>
      </c>
      <c r="L163" s="111">
        <v>0</v>
      </c>
      <c r="M163" s="101">
        <f t="shared" si="25"/>
        <v>0</v>
      </c>
      <c r="N163" s="100">
        <v>0</v>
      </c>
      <c r="O163" s="100">
        <v>0</v>
      </c>
      <c r="P163" s="100">
        <v>0</v>
      </c>
      <c r="Q163" s="100">
        <v>0</v>
      </c>
      <c r="R163" s="100">
        <v>0</v>
      </c>
      <c r="S163" s="100">
        <v>0</v>
      </c>
      <c r="T163" s="106">
        <f t="shared" si="26"/>
        <v>0</v>
      </c>
      <c r="U163" s="107">
        <f t="shared" si="27"/>
        <v>0</v>
      </c>
      <c r="V163" s="108">
        <f t="shared" si="28"/>
        <v>40</v>
      </c>
      <c r="W163" s="97">
        <v>46</v>
      </c>
      <c r="X163" s="109">
        <f t="shared" si="29"/>
        <v>0.86956521739130432</v>
      </c>
    </row>
    <row r="164" spans="1:24" x14ac:dyDescent="0.35">
      <c r="A164" s="31" t="s">
        <v>170</v>
      </c>
      <c r="B164" s="97" t="s">
        <v>2426</v>
      </c>
      <c r="C164" s="97" t="s">
        <v>2348</v>
      </c>
      <c r="D164" s="98">
        <f t="shared" si="21"/>
        <v>2</v>
      </c>
      <c r="E164" s="98">
        <f t="shared" si="22"/>
        <v>2</v>
      </c>
      <c r="F164" s="98">
        <f t="shared" si="23"/>
        <v>0</v>
      </c>
      <c r="G164" s="99">
        <f t="shared" si="20"/>
        <v>2</v>
      </c>
      <c r="H164" s="100">
        <v>0</v>
      </c>
      <c r="I164" s="100">
        <v>2</v>
      </c>
      <c r="J164" s="102">
        <f t="shared" si="24"/>
        <v>0</v>
      </c>
      <c r="K164" s="100">
        <v>0</v>
      </c>
      <c r="L164" s="111">
        <v>0</v>
      </c>
      <c r="M164" s="101">
        <f t="shared" si="25"/>
        <v>0</v>
      </c>
      <c r="N164" s="100">
        <v>0</v>
      </c>
      <c r="O164" s="100">
        <v>0</v>
      </c>
      <c r="P164" s="100">
        <v>0</v>
      </c>
      <c r="Q164" s="100">
        <v>0</v>
      </c>
      <c r="R164" s="100">
        <v>0</v>
      </c>
      <c r="S164" s="100">
        <v>0</v>
      </c>
      <c r="T164" s="106">
        <f t="shared" si="26"/>
        <v>0</v>
      </c>
      <c r="U164" s="107">
        <f t="shared" si="27"/>
        <v>0</v>
      </c>
      <c r="V164" s="108">
        <f t="shared" si="28"/>
        <v>2</v>
      </c>
      <c r="W164" s="97">
        <v>1</v>
      </c>
      <c r="X164" s="109">
        <f t="shared" si="29"/>
        <v>1</v>
      </c>
    </row>
    <row r="165" spans="1:24" x14ac:dyDescent="0.35">
      <c r="A165" s="31" t="s">
        <v>171</v>
      </c>
      <c r="B165" s="97" t="s">
        <v>2427</v>
      </c>
      <c r="C165" s="97" t="s">
        <v>2348</v>
      </c>
      <c r="D165" s="98">
        <f t="shared" si="21"/>
        <v>39</v>
      </c>
      <c r="E165" s="98">
        <f t="shared" si="22"/>
        <v>39</v>
      </c>
      <c r="F165" s="98">
        <f t="shared" si="23"/>
        <v>0</v>
      </c>
      <c r="G165" s="99">
        <f t="shared" si="20"/>
        <v>0</v>
      </c>
      <c r="H165" s="100">
        <v>0</v>
      </c>
      <c r="I165" s="100">
        <v>0</v>
      </c>
      <c r="J165" s="102">
        <f t="shared" si="24"/>
        <v>0</v>
      </c>
      <c r="K165" s="100">
        <v>39</v>
      </c>
      <c r="L165" s="111">
        <v>0</v>
      </c>
      <c r="M165" s="101">
        <f t="shared" si="25"/>
        <v>39</v>
      </c>
      <c r="N165" s="100">
        <v>0</v>
      </c>
      <c r="O165" s="100">
        <v>0</v>
      </c>
      <c r="P165" s="100">
        <v>0</v>
      </c>
      <c r="Q165" s="100">
        <v>0</v>
      </c>
      <c r="R165" s="100">
        <v>0</v>
      </c>
      <c r="S165" s="100">
        <v>0</v>
      </c>
      <c r="T165" s="106">
        <f t="shared" si="26"/>
        <v>0</v>
      </c>
      <c r="U165" s="107">
        <f t="shared" si="27"/>
        <v>0</v>
      </c>
      <c r="V165" s="108">
        <f t="shared" si="28"/>
        <v>39</v>
      </c>
      <c r="W165" s="97">
        <v>34</v>
      </c>
      <c r="X165" s="109">
        <f t="shared" si="29"/>
        <v>1</v>
      </c>
    </row>
    <row r="166" spans="1:24" x14ac:dyDescent="0.35">
      <c r="A166" s="31" t="s">
        <v>172</v>
      </c>
      <c r="B166" s="97" t="s">
        <v>2428</v>
      </c>
      <c r="C166" s="97" t="s">
        <v>2348</v>
      </c>
      <c r="D166" s="98">
        <f t="shared" si="21"/>
        <v>0</v>
      </c>
      <c r="E166" s="98">
        <f t="shared" si="22"/>
        <v>0</v>
      </c>
      <c r="F166" s="98">
        <f t="shared" si="23"/>
        <v>0</v>
      </c>
      <c r="G166" s="99">
        <f t="shared" si="20"/>
        <v>0</v>
      </c>
      <c r="H166" s="100">
        <v>0</v>
      </c>
      <c r="I166" s="100">
        <v>0</v>
      </c>
      <c r="J166" s="102">
        <f t="shared" si="24"/>
        <v>0</v>
      </c>
      <c r="K166" s="100">
        <v>0</v>
      </c>
      <c r="L166" s="111">
        <v>0</v>
      </c>
      <c r="M166" s="101">
        <f t="shared" si="25"/>
        <v>0</v>
      </c>
      <c r="N166" s="100">
        <v>0</v>
      </c>
      <c r="O166" s="100">
        <v>0</v>
      </c>
      <c r="P166" s="100">
        <v>0</v>
      </c>
      <c r="Q166" s="100">
        <v>0</v>
      </c>
      <c r="R166" s="100">
        <v>0</v>
      </c>
      <c r="S166" s="100">
        <v>0</v>
      </c>
      <c r="T166" s="106">
        <f t="shared" si="26"/>
        <v>0</v>
      </c>
      <c r="U166" s="107">
        <f t="shared" si="27"/>
        <v>0</v>
      </c>
      <c r="V166" s="108">
        <f t="shared" si="28"/>
        <v>0</v>
      </c>
      <c r="W166" s="97">
        <v>12</v>
      </c>
      <c r="X166" s="109">
        <f t="shared" si="29"/>
        <v>0</v>
      </c>
    </row>
    <row r="167" spans="1:24" x14ac:dyDescent="0.35">
      <c r="A167" s="31" t="s">
        <v>173</v>
      </c>
      <c r="B167" s="97" t="s">
        <v>2429</v>
      </c>
      <c r="C167" s="97" t="s">
        <v>2348</v>
      </c>
      <c r="D167" s="98">
        <f t="shared" si="21"/>
        <v>23</v>
      </c>
      <c r="E167" s="98">
        <f t="shared" si="22"/>
        <v>0</v>
      </c>
      <c r="F167" s="98">
        <f t="shared" si="23"/>
        <v>23</v>
      </c>
      <c r="G167" s="99">
        <f t="shared" si="20"/>
        <v>23</v>
      </c>
      <c r="H167" s="100">
        <v>23</v>
      </c>
      <c r="I167" s="100">
        <v>0</v>
      </c>
      <c r="J167" s="102">
        <f t="shared" si="24"/>
        <v>0</v>
      </c>
      <c r="K167" s="100">
        <v>0</v>
      </c>
      <c r="L167" s="111">
        <v>0</v>
      </c>
      <c r="M167" s="101">
        <f t="shared" si="25"/>
        <v>0</v>
      </c>
      <c r="N167" s="100">
        <v>0</v>
      </c>
      <c r="O167" s="100">
        <v>0</v>
      </c>
      <c r="P167" s="100">
        <v>0</v>
      </c>
      <c r="Q167" s="100">
        <v>0</v>
      </c>
      <c r="R167" s="100">
        <v>0</v>
      </c>
      <c r="S167" s="100">
        <v>0</v>
      </c>
      <c r="T167" s="106">
        <f t="shared" si="26"/>
        <v>0</v>
      </c>
      <c r="U167" s="107">
        <f t="shared" si="27"/>
        <v>23</v>
      </c>
      <c r="V167" s="108">
        <f t="shared" si="28"/>
        <v>0</v>
      </c>
      <c r="W167" s="97">
        <v>47</v>
      </c>
      <c r="X167" s="109">
        <f t="shared" si="29"/>
        <v>0.48936170212765956</v>
      </c>
    </row>
    <row r="168" spans="1:24" x14ac:dyDescent="0.35">
      <c r="A168" s="31" t="s">
        <v>174</v>
      </c>
      <c r="B168" s="97" t="s">
        <v>2431</v>
      </c>
      <c r="C168" s="97" t="s">
        <v>2348</v>
      </c>
      <c r="D168" s="98">
        <f t="shared" si="21"/>
        <v>14</v>
      </c>
      <c r="E168" s="98">
        <f t="shared" si="22"/>
        <v>14</v>
      </c>
      <c r="F168" s="98">
        <f t="shared" si="23"/>
        <v>0</v>
      </c>
      <c r="G168" s="99">
        <v>0</v>
      </c>
      <c r="H168" s="100">
        <v>0</v>
      </c>
      <c r="I168" s="100">
        <v>14</v>
      </c>
      <c r="J168" s="102">
        <f t="shared" si="24"/>
        <v>0</v>
      </c>
      <c r="K168" s="100">
        <v>0</v>
      </c>
      <c r="L168" s="111">
        <v>0</v>
      </c>
      <c r="M168" s="101">
        <f t="shared" si="25"/>
        <v>0</v>
      </c>
      <c r="N168" s="100">
        <v>0</v>
      </c>
      <c r="O168" s="100">
        <v>0</v>
      </c>
      <c r="P168" s="100">
        <v>0</v>
      </c>
      <c r="Q168" s="100">
        <v>0</v>
      </c>
      <c r="R168" s="100">
        <v>0</v>
      </c>
      <c r="S168" s="100">
        <v>0</v>
      </c>
      <c r="T168" s="106">
        <f t="shared" si="26"/>
        <v>0</v>
      </c>
      <c r="U168" s="107">
        <f t="shared" si="27"/>
        <v>0</v>
      </c>
      <c r="V168" s="108">
        <f t="shared" si="28"/>
        <v>14</v>
      </c>
      <c r="W168" s="97">
        <v>15</v>
      </c>
      <c r="X168" s="109">
        <f t="shared" si="29"/>
        <v>0.93333333333333335</v>
      </c>
    </row>
    <row r="169" spans="1:24" x14ac:dyDescent="0.35">
      <c r="A169" s="31" t="s">
        <v>1394</v>
      </c>
      <c r="B169" s="97" t="s">
        <v>2948</v>
      </c>
      <c r="C169" s="97" t="s">
        <v>2348</v>
      </c>
      <c r="D169" s="98">
        <f t="shared" si="21"/>
        <v>30</v>
      </c>
      <c r="E169" s="98">
        <f t="shared" si="22"/>
        <v>30</v>
      </c>
      <c r="F169" s="98">
        <f t="shared" si="23"/>
        <v>0</v>
      </c>
      <c r="G169" s="99">
        <f t="shared" ref="G169" si="30">H169+I169</f>
        <v>30</v>
      </c>
      <c r="H169" s="100">
        <v>0</v>
      </c>
      <c r="I169" s="100">
        <v>30</v>
      </c>
      <c r="J169" s="102">
        <f t="shared" si="24"/>
        <v>0</v>
      </c>
      <c r="K169" s="100">
        <v>0</v>
      </c>
      <c r="L169" s="111">
        <v>0</v>
      </c>
      <c r="M169" s="101">
        <f t="shared" si="25"/>
        <v>0</v>
      </c>
      <c r="N169" s="100">
        <v>0</v>
      </c>
      <c r="O169" s="100">
        <v>0</v>
      </c>
      <c r="P169" s="100">
        <v>0</v>
      </c>
      <c r="Q169" s="100">
        <v>0</v>
      </c>
      <c r="R169" s="100">
        <v>0</v>
      </c>
      <c r="S169" s="100">
        <v>0</v>
      </c>
      <c r="T169" s="106">
        <f t="shared" ref="T169" si="31">SUM(N169:S169)</f>
        <v>0</v>
      </c>
      <c r="U169" s="107">
        <f t="shared" si="27"/>
        <v>0</v>
      </c>
      <c r="V169" s="108">
        <f t="shared" si="28"/>
        <v>30</v>
      </c>
      <c r="W169" s="97">
        <v>23</v>
      </c>
      <c r="X169" s="109">
        <f t="shared" si="29"/>
        <v>1</v>
      </c>
    </row>
    <row r="170" spans="1:24" x14ac:dyDescent="0.35">
      <c r="A170" s="31" t="s">
        <v>175</v>
      </c>
      <c r="B170" s="97" t="s">
        <v>2432</v>
      </c>
      <c r="C170" s="97" t="s">
        <v>2348</v>
      </c>
      <c r="D170" s="98">
        <f t="shared" si="21"/>
        <v>39</v>
      </c>
      <c r="E170" s="98">
        <f t="shared" si="22"/>
        <v>0</v>
      </c>
      <c r="F170" s="98">
        <f t="shared" si="23"/>
        <v>39</v>
      </c>
      <c r="G170" s="99">
        <f t="shared" si="20"/>
        <v>39</v>
      </c>
      <c r="H170" s="100">
        <v>39</v>
      </c>
      <c r="I170" s="100">
        <v>0</v>
      </c>
      <c r="J170" s="102">
        <f t="shared" si="24"/>
        <v>0</v>
      </c>
      <c r="K170" s="100">
        <v>0</v>
      </c>
      <c r="L170" s="111">
        <v>0</v>
      </c>
      <c r="M170" s="101">
        <f t="shared" si="25"/>
        <v>0</v>
      </c>
      <c r="N170" s="100">
        <v>0</v>
      </c>
      <c r="O170" s="100">
        <v>0</v>
      </c>
      <c r="P170" s="100">
        <v>0</v>
      </c>
      <c r="Q170" s="100">
        <v>0</v>
      </c>
      <c r="R170" s="100">
        <v>0</v>
      </c>
      <c r="S170" s="100">
        <v>0</v>
      </c>
      <c r="T170" s="106">
        <f t="shared" si="26"/>
        <v>0</v>
      </c>
      <c r="U170" s="107">
        <f t="shared" si="27"/>
        <v>39</v>
      </c>
      <c r="V170" s="108">
        <f t="shared" si="28"/>
        <v>0</v>
      </c>
      <c r="W170" s="97">
        <v>51</v>
      </c>
      <c r="X170" s="109">
        <f t="shared" si="29"/>
        <v>0.76470588235294112</v>
      </c>
    </row>
    <row r="171" spans="1:24" x14ac:dyDescent="0.35">
      <c r="A171" s="31" t="s">
        <v>176</v>
      </c>
      <c r="B171" s="97" t="s">
        <v>2433</v>
      </c>
      <c r="C171" s="97" t="s">
        <v>2348</v>
      </c>
      <c r="D171" s="98">
        <f t="shared" si="21"/>
        <v>50</v>
      </c>
      <c r="E171" s="98">
        <f t="shared" si="22"/>
        <v>50</v>
      </c>
      <c r="F171" s="98">
        <f t="shared" si="23"/>
        <v>0</v>
      </c>
      <c r="G171" s="99">
        <f t="shared" si="20"/>
        <v>50</v>
      </c>
      <c r="H171" s="100">
        <v>0</v>
      </c>
      <c r="I171" s="100">
        <v>50</v>
      </c>
      <c r="J171" s="102">
        <f t="shared" si="24"/>
        <v>0</v>
      </c>
      <c r="K171" s="100">
        <v>0</v>
      </c>
      <c r="L171" s="111">
        <v>0</v>
      </c>
      <c r="M171" s="101">
        <f t="shared" si="25"/>
        <v>0</v>
      </c>
      <c r="N171" s="100">
        <v>0</v>
      </c>
      <c r="O171" s="100">
        <v>0</v>
      </c>
      <c r="P171" s="100">
        <v>0</v>
      </c>
      <c r="Q171" s="100">
        <v>0</v>
      </c>
      <c r="R171" s="100">
        <v>0</v>
      </c>
      <c r="S171" s="100">
        <v>0</v>
      </c>
      <c r="T171" s="106">
        <f t="shared" si="26"/>
        <v>0</v>
      </c>
      <c r="U171" s="107">
        <f t="shared" si="27"/>
        <v>0</v>
      </c>
      <c r="V171" s="108">
        <f t="shared" si="28"/>
        <v>50</v>
      </c>
      <c r="W171" s="97">
        <v>27</v>
      </c>
      <c r="X171" s="109">
        <f t="shared" si="29"/>
        <v>1</v>
      </c>
    </row>
    <row r="172" spans="1:24" x14ac:dyDescent="0.35">
      <c r="A172" s="31" t="s">
        <v>177</v>
      </c>
      <c r="B172" s="97" t="s">
        <v>2434</v>
      </c>
      <c r="C172" s="97" t="s">
        <v>2348</v>
      </c>
      <c r="D172" s="98">
        <f t="shared" si="21"/>
        <v>33</v>
      </c>
      <c r="E172" s="98">
        <f t="shared" si="22"/>
        <v>33</v>
      </c>
      <c r="F172" s="98">
        <f t="shared" si="23"/>
        <v>0</v>
      </c>
      <c r="G172" s="99">
        <f t="shared" si="20"/>
        <v>33</v>
      </c>
      <c r="H172" s="100">
        <v>0</v>
      </c>
      <c r="I172" s="100">
        <v>33</v>
      </c>
      <c r="J172" s="102">
        <f t="shared" si="24"/>
        <v>0</v>
      </c>
      <c r="K172" s="100">
        <v>0</v>
      </c>
      <c r="L172" s="111">
        <v>0</v>
      </c>
      <c r="M172" s="101">
        <f t="shared" si="25"/>
        <v>0</v>
      </c>
      <c r="N172" s="100">
        <v>0</v>
      </c>
      <c r="O172" s="100">
        <v>0</v>
      </c>
      <c r="P172" s="100">
        <v>0</v>
      </c>
      <c r="Q172" s="100">
        <v>0</v>
      </c>
      <c r="R172" s="100">
        <v>0</v>
      </c>
      <c r="S172" s="100">
        <v>0</v>
      </c>
      <c r="T172" s="106">
        <f t="shared" si="26"/>
        <v>0</v>
      </c>
      <c r="U172" s="107">
        <f t="shared" si="27"/>
        <v>0</v>
      </c>
      <c r="V172" s="108">
        <f t="shared" si="28"/>
        <v>33</v>
      </c>
      <c r="W172" s="97">
        <v>63</v>
      </c>
      <c r="X172" s="109">
        <f t="shared" si="29"/>
        <v>0.52380952380952384</v>
      </c>
    </row>
    <row r="173" spans="1:24" x14ac:dyDescent="0.35">
      <c r="A173" s="31" t="s">
        <v>178</v>
      </c>
      <c r="B173" s="97" t="s">
        <v>2435</v>
      </c>
      <c r="C173" s="97" t="s">
        <v>2348</v>
      </c>
      <c r="D173" s="98">
        <f t="shared" si="21"/>
        <v>32</v>
      </c>
      <c r="E173" s="98">
        <f t="shared" si="22"/>
        <v>16</v>
      </c>
      <c r="F173" s="98">
        <f t="shared" si="23"/>
        <v>16</v>
      </c>
      <c r="G173" s="99">
        <f t="shared" si="20"/>
        <v>32</v>
      </c>
      <c r="H173" s="100">
        <v>16</v>
      </c>
      <c r="I173" s="100">
        <v>16</v>
      </c>
      <c r="J173" s="102">
        <f t="shared" si="24"/>
        <v>0</v>
      </c>
      <c r="K173" s="100">
        <v>0</v>
      </c>
      <c r="L173" s="111">
        <v>0</v>
      </c>
      <c r="M173" s="101">
        <f t="shared" si="25"/>
        <v>0</v>
      </c>
      <c r="N173" s="100">
        <v>0</v>
      </c>
      <c r="O173" s="100">
        <v>0</v>
      </c>
      <c r="P173" s="100">
        <v>0</v>
      </c>
      <c r="Q173" s="100">
        <v>0</v>
      </c>
      <c r="R173" s="100">
        <v>0</v>
      </c>
      <c r="S173" s="100">
        <v>0</v>
      </c>
      <c r="T173" s="106">
        <f t="shared" si="26"/>
        <v>0</v>
      </c>
      <c r="U173" s="107">
        <f t="shared" si="27"/>
        <v>16</v>
      </c>
      <c r="V173" s="108">
        <f t="shared" si="28"/>
        <v>16</v>
      </c>
      <c r="W173" s="97">
        <v>79</v>
      </c>
      <c r="X173" s="109">
        <f t="shared" si="29"/>
        <v>0.4050632911392405</v>
      </c>
    </row>
    <row r="174" spans="1:24" x14ac:dyDescent="0.35">
      <c r="A174" s="31" t="s">
        <v>179</v>
      </c>
      <c r="B174" s="97" t="s">
        <v>2436</v>
      </c>
      <c r="C174" s="97" t="s">
        <v>2348</v>
      </c>
      <c r="D174" s="98">
        <f t="shared" si="21"/>
        <v>98</v>
      </c>
      <c r="E174" s="98">
        <f t="shared" si="22"/>
        <v>98</v>
      </c>
      <c r="F174" s="98">
        <f t="shared" si="23"/>
        <v>0</v>
      </c>
      <c r="G174" s="99">
        <f t="shared" si="20"/>
        <v>98</v>
      </c>
      <c r="H174" s="100">
        <v>0</v>
      </c>
      <c r="I174" s="100">
        <v>98</v>
      </c>
      <c r="J174" s="102">
        <f t="shared" si="24"/>
        <v>0</v>
      </c>
      <c r="K174" s="100">
        <v>0</v>
      </c>
      <c r="L174" s="111">
        <v>0</v>
      </c>
      <c r="M174" s="101">
        <f t="shared" si="25"/>
        <v>0</v>
      </c>
      <c r="N174" s="100">
        <v>0</v>
      </c>
      <c r="O174" s="100">
        <v>0</v>
      </c>
      <c r="P174" s="100">
        <v>0</v>
      </c>
      <c r="Q174" s="100">
        <v>0</v>
      </c>
      <c r="R174" s="100">
        <v>0</v>
      </c>
      <c r="S174" s="100">
        <v>0</v>
      </c>
      <c r="T174" s="106">
        <f t="shared" si="26"/>
        <v>0</v>
      </c>
      <c r="U174" s="107">
        <f t="shared" si="27"/>
        <v>0</v>
      </c>
      <c r="V174" s="108">
        <f t="shared" si="28"/>
        <v>98</v>
      </c>
      <c r="W174" s="97">
        <v>114</v>
      </c>
      <c r="X174" s="109">
        <f t="shared" si="29"/>
        <v>0.85964912280701755</v>
      </c>
    </row>
    <row r="175" spans="1:24" x14ac:dyDescent="0.35">
      <c r="A175" s="31" t="s">
        <v>180</v>
      </c>
      <c r="B175" s="97" t="s">
        <v>2437</v>
      </c>
      <c r="C175" s="97" t="s">
        <v>2348</v>
      </c>
      <c r="D175" s="98">
        <f t="shared" si="21"/>
        <v>18</v>
      </c>
      <c r="E175" s="98">
        <f t="shared" si="22"/>
        <v>18</v>
      </c>
      <c r="F175" s="98">
        <f t="shared" si="23"/>
        <v>0</v>
      </c>
      <c r="G175" s="99">
        <f t="shared" si="20"/>
        <v>18</v>
      </c>
      <c r="H175" s="100">
        <v>0</v>
      </c>
      <c r="I175" s="100">
        <v>18</v>
      </c>
      <c r="J175" s="102">
        <f t="shared" si="24"/>
        <v>0</v>
      </c>
      <c r="K175" s="100">
        <v>0</v>
      </c>
      <c r="L175" s="111">
        <v>0</v>
      </c>
      <c r="M175" s="101">
        <f t="shared" si="25"/>
        <v>0</v>
      </c>
      <c r="N175" s="100">
        <v>0</v>
      </c>
      <c r="O175" s="100">
        <v>0</v>
      </c>
      <c r="P175" s="100">
        <v>0</v>
      </c>
      <c r="Q175" s="100">
        <v>0</v>
      </c>
      <c r="R175" s="100">
        <v>0</v>
      </c>
      <c r="S175" s="100">
        <v>0</v>
      </c>
      <c r="T175" s="106">
        <f t="shared" si="26"/>
        <v>0</v>
      </c>
      <c r="U175" s="107">
        <f t="shared" si="27"/>
        <v>0</v>
      </c>
      <c r="V175" s="108">
        <f t="shared" si="28"/>
        <v>18</v>
      </c>
      <c r="W175" s="97">
        <v>45</v>
      </c>
      <c r="X175" s="109">
        <f t="shared" si="29"/>
        <v>0.4</v>
      </c>
    </row>
    <row r="176" spans="1:24" x14ac:dyDescent="0.35">
      <c r="A176" s="31" t="s">
        <v>181</v>
      </c>
      <c r="B176" s="97" t="s">
        <v>2438</v>
      </c>
      <c r="C176" s="97" t="s">
        <v>2348</v>
      </c>
      <c r="D176" s="98">
        <f t="shared" si="21"/>
        <v>19</v>
      </c>
      <c r="E176" s="98">
        <f t="shared" si="22"/>
        <v>19</v>
      </c>
      <c r="F176" s="98">
        <f t="shared" si="23"/>
        <v>0</v>
      </c>
      <c r="G176" s="99">
        <f t="shared" si="20"/>
        <v>19</v>
      </c>
      <c r="H176" s="100">
        <v>0</v>
      </c>
      <c r="I176" s="100">
        <v>19</v>
      </c>
      <c r="J176" s="102">
        <f t="shared" si="24"/>
        <v>0</v>
      </c>
      <c r="K176" s="100">
        <v>0</v>
      </c>
      <c r="L176" s="111">
        <v>0</v>
      </c>
      <c r="M176" s="101">
        <f t="shared" si="25"/>
        <v>0</v>
      </c>
      <c r="N176" s="100">
        <v>0</v>
      </c>
      <c r="O176" s="100">
        <v>0</v>
      </c>
      <c r="P176" s="100">
        <v>0</v>
      </c>
      <c r="Q176" s="100">
        <v>0</v>
      </c>
      <c r="R176" s="100">
        <v>0</v>
      </c>
      <c r="S176" s="100">
        <v>0</v>
      </c>
      <c r="T176" s="106">
        <f t="shared" si="26"/>
        <v>0</v>
      </c>
      <c r="U176" s="107">
        <f t="shared" si="27"/>
        <v>0</v>
      </c>
      <c r="V176" s="108">
        <f t="shared" si="28"/>
        <v>19</v>
      </c>
      <c r="W176" s="97">
        <v>18</v>
      </c>
      <c r="X176" s="109">
        <f t="shared" si="29"/>
        <v>1</v>
      </c>
    </row>
    <row r="177" spans="1:24" x14ac:dyDescent="0.35">
      <c r="A177" s="31" t="s">
        <v>182</v>
      </c>
      <c r="B177" s="97" t="s">
        <v>2439</v>
      </c>
      <c r="C177" s="97" t="s">
        <v>2440</v>
      </c>
      <c r="D177" s="98">
        <f t="shared" si="21"/>
        <v>0</v>
      </c>
      <c r="E177" s="98">
        <f t="shared" si="22"/>
        <v>0</v>
      </c>
      <c r="F177" s="98">
        <f t="shared" si="23"/>
        <v>0</v>
      </c>
      <c r="G177" s="99">
        <f t="shared" si="20"/>
        <v>0</v>
      </c>
      <c r="H177" s="100">
        <v>0</v>
      </c>
      <c r="I177" s="100">
        <v>0</v>
      </c>
      <c r="J177" s="102">
        <f t="shared" si="24"/>
        <v>0</v>
      </c>
      <c r="K177" s="100">
        <v>0</v>
      </c>
      <c r="L177" s="111">
        <v>0</v>
      </c>
      <c r="M177" s="101">
        <f t="shared" si="25"/>
        <v>0</v>
      </c>
      <c r="N177" s="100">
        <v>0</v>
      </c>
      <c r="O177" s="100">
        <v>0</v>
      </c>
      <c r="P177" s="100">
        <v>0</v>
      </c>
      <c r="Q177" s="100">
        <v>0</v>
      </c>
      <c r="R177" s="100">
        <v>0</v>
      </c>
      <c r="S177" s="100">
        <v>0</v>
      </c>
      <c r="T177" s="106">
        <f t="shared" si="26"/>
        <v>0</v>
      </c>
      <c r="U177" s="107">
        <f t="shared" si="27"/>
        <v>0</v>
      </c>
      <c r="V177" s="108">
        <f t="shared" si="28"/>
        <v>0</v>
      </c>
      <c r="W177" s="97">
        <v>13</v>
      </c>
      <c r="X177" s="109">
        <f t="shared" si="29"/>
        <v>0</v>
      </c>
    </row>
    <row r="178" spans="1:24" x14ac:dyDescent="0.35">
      <c r="A178" s="31" t="s">
        <v>183</v>
      </c>
      <c r="B178" s="97" t="s">
        <v>2441</v>
      </c>
      <c r="C178" s="97" t="s">
        <v>2440</v>
      </c>
      <c r="D178" s="98">
        <f t="shared" si="21"/>
        <v>125</v>
      </c>
      <c r="E178" s="98">
        <f t="shared" si="22"/>
        <v>125</v>
      </c>
      <c r="F178" s="98">
        <f t="shared" si="23"/>
        <v>0</v>
      </c>
      <c r="G178" s="99">
        <f t="shared" si="20"/>
        <v>97</v>
      </c>
      <c r="H178" s="100">
        <v>0</v>
      </c>
      <c r="I178" s="100">
        <v>97</v>
      </c>
      <c r="J178" s="102">
        <f t="shared" si="24"/>
        <v>96</v>
      </c>
      <c r="K178" s="100">
        <v>28</v>
      </c>
      <c r="L178" s="111">
        <v>96</v>
      </c>
      <c r="M178" s="101">
        <f t="shared" si="25"/>
        <v>124</v>
      </c>
      <c r="N178" s="100">
        <v>0</v>
      </c>
      <c r="O178" s="100">
        <v>0</v>
      </c>
      <c r="P178" s="100">
        <v>0</v>
      </c>
      <c r="Q178" s="100">
        <v>0</v>
      </c>
      <c r="R178" s="100">
        <v>0</v>
      </c>
      <c r="S178" s="100">
        <v>0</v>
      </c>
      <c r="T178" s="106">
        <f t="shared" si="26"/>
        <v>0</v>
      </c>
      <c r="U178" s="107">
        <f t="shared" si="27"/>
        <v>0</v>
      </c>
      <c r="V178" s="108">
        <f t="shared" si="28"/>
        <v>125</v>
      </c>
      <c r="W178" s="97">
        <v>146</v>
      </c>
      <c r="X178" s="109">
        <f t="shared" si="29"/>
        <v>0.85616438356164382</v>
      </c>
    </row>
    <row r="179" spans="1:24" x14ac:dyDescent="0.35">
      <c r="A179" s="31" t="s">
        <v>184</v>
      </c>
      <c r="B179" s="97" t="s">
        <v>2442</v>
      </c>
      <c r="C179" s="97" t="s">
        <v>2440</v>
      </c>
      <c r="D179" s="98">
        <f t="shared" si="21"/>
        <v>49</v>
      </c>
      <c r="E179" s="98">
        <f t="shared" si="22"/>
        <v>0</v>
      </c>
      <c r="F179" s="98">
        <f t="shared" si="23"/>
        <v>49</v>
      </c>
      <c r="G179" s="99">
        <f t="shared" si="20"/>
        <v>49</v>
      </c>
      <c r="H179" s="100">
        <v>49</v>
      </c>
      <c r="I179" s="100">
        <v>0</v>
      </c>
      <c r="J179" s="102">
        <f t="shared" si="24"/>
        <v>0</v>
      </c>
      <c r="K179" s="100">
        <v>0</v>
      </c>
      <c r="L179" s="111">
        <v>0</v>
      </c>
      <c r="M179" s="101">
        <f t="shared" si="25"/>
        <v>0</v>
      </c>
      <c r="N179" s="100">
        <v>0</v>
      </c>
      <c r="O179" s="100">
        <v>0</v>
      </c>
      <c r="P179" s="100">
        <v>0</v>
      </c>
      <c r="Q179" s="100">
        <v>0</v>
      </c>
      <c r="R179" s="100">
        <v>0</v>
      </c>
      <c r="S179" s="100">
        <v>0</v>
      </c>
      <c r="T179" s="106">
        <f t="shared" si="26"/>
        <v>0</v>
      </c>
      <c r="U179" s="107">
        <f t="shared" si="27"/>
        <v>49</v>
      </c>
      <c r="V179" s="108">
        <f t="shared" si="28"/>
        <v>0</v>
      </c>
      <c r="W179" s="97">
        <v>79</v>
      </c>
      <c r="X179" s="109">
        <f t="shared" si="29"/>
        <v>0.620253164556962</v>
      </c>
    </row>
    <row r="180" spans="1:24" x14ac:dyDescent="0.35">
      <c r="A180" s="31" t="s">
        <v>185</v>
      </c>
      <c r="B180" s="97" t="s">
        <v>2443</v>
      </c>
      <c r="C180" s="97" t="s">
        <v>2440</v>
      </c>
      <c r="D180" s="98">
        <f t="shared" si="21"/>
        <v>33</v>
      </c>
      <c r="E180" s="98">
        <f t="shared" si="22"/>
        <v>33</v>
      </c>
      <c r="F180" s="98">
        <f t="shared" si="23"/>
        <v>0</v>
      </c>
      <c r="G180" s="99">
        <f t="shared" si="20"/>
        <v>33</v>
      </c>
      <c r="H180" s="100">
        <v>0</v>
      </c>
      <c r="I180" s="100">
        <v>33</v>
      </c>
      <c r="J180" s="102">
        <f t="shared" si="24"/>
        <v>0</v>
      </c>
      <c r="K180" s="100">
        <v>0</v>
      </c>
      <c r="L180" s="111">
        <v>0</v>
      </c>
      <c r="M180" s="101">
        <f t="shared" si="25"/>
        <v>0</v>
      </c>
      <c r="N180" s="100">
        <v>0</v>
      </c>
      <c r="O180" s="100">
        <v>0</v>
      </c>
      <c r="P180" s="100">
        <v>0</v>
      </c>
      <c r="Q180" s="100">
        <v>0</v>
      </c>
      <c r="R180" s="100">
        <v>0</v>
      </c>
      <c r="S180" s="100">
        <v>0</v>
      </c>
      <c r="T180" s="106">
        <f t="shared" si="26"/>
        <v>0</v>
      </c>
      <c r="U180" s="107">
        <f t="shared" si="27"/>
        <v>0</v>
      </c>
      <c r="V180" s="108">
        <f t="shared" si="28"/>
        <v>33</v>
      </c>
      <c r="W180" s="97">
        <v>40</v>
      </c>
      <c r="X180" s="109">
        <f t="shared" si="29"/>
        <v>0.82499999999999996</v>
      </c>
    </row>
    <row r="181" spans="1:24" x14ac:dyDescent="0.35">
      <c r="A181" s="31" t="s">
        <v>186</v>
      </c>
      <c r="B181" s="97" t="s">
        <v>2444</v>
      </c>
      <c r="C181" s="97" t="s">
        <v>2440</v>
      </c>
      <c r="D181" s="98">
        <f t="shared" si="21"/>
        <v>21</v>
      </c>
      <c r="E181" s="98">
        <f t="shared" si="22"/>
        <v>0</v>
      </c>
      <c r="F181" s="98">
        <f t="shared" si="23"/>
        <v>21</v>
      </c>
      <c r="G181" s="99">
        <f t="shared" si="20"/>
        <v>21</v>
      </c>
      <c r="H181" s="100">
        <v>21</v>
      </c>
      <c r="I181" s="100">
        <v>0</v>
      </c>
      <c r="J181" s="102">
        <f t="shared" si="24"/>
        <v>0</v>
      </c>
      <c r="K181" s="100">
        <v>0</v>
      </c>
      <c r="L181" s="111">
        <v>0</v>
      </c>
      <c r="M181" s="101">
        <f t="shared" si="25"/>
        <v>0</v>
      </c>
      <c r="N181" s="100">
        <v>0</v>
      </c>
      <c r="O181" s="100">
        <v>0</v>
      </c>
      <c r="P181" s="100">
        <v>0</v>
      </c>
      <c r="Q181" s="100">
        <v>0</v>
      </c>
      <c r="R181" s="100">
        <v>0</v>
      </c>
      <c r="S181" s="100">
        <v>0</v>
      </c>
      <c r="T181" s="106">
        <f t="shared" si="26"/>
        <v>0</v>
      </c>
      <c r="U181" s="107">
        <f t="shared" si="27"/>
        <v>21</v>
      </c>
      <c r="V181" s="108">
        <f t="shared" si="28"/>
        <v>0</v>
      </c>
      <c r="W181" s="97">
        <v>15</v>
      </c>
      <c r="X181" s="109">
        <f t="shared" si="29"/>
        <v>1</v>
      </c>
    </row>
    <row r="182" spans="1:24" x14ac:dyDescent="0.35">
      <c r="A182" s="31" t="s">
        <v>187</v>
      </c>
      <c r="B182" s="97" t="s">
        <v>2445</v>
      </c>
      <c r="C182" s="97" t="s">
        <v>2440</v>
      </c>
      <c r="D182" s="98">
        <f t="shared" si="21"/>
        <v>90</v>
      </c>
      <c r="E182" s="98">
        <f t="shared" si="22"/>
        <v>90</v>
      </c>
      <c r="F182" s="98">
        <f t="shared" si="23"/>
        <v>0</v>
      </c>
      <c r="G182" s="99">
        <f t="shared" si="20"/>
        <v>54</v>
      </c>
      <c r="H182" s="100">
        <v>0</v>
      </c>
      <c r="I182" s="100">
        <v>54</v>
      </c>
      <c r="J182" s="102">
        <f t="shared" si="24"/>
        <v>36</v>
      </c>
      <c r="K182" s="100">
        <v>36</v>
      </c>
      <c r="L182" s="111">
        <v>36</v>
      </c>
      <c r="M182" s="101">
        <f t="shared" si="25"/>
        <v>72</v>
      </c>
      <c r="N182" s="100">
        <v>0</v>
      </c>
      <c r="O182" s="100">
        <v>0</v>
      </c>
      <c r="P182" s="100">
        <v>0</v>
      </c>
      <c r="Q182" s="100">
        <v>0</v>
      </c>
      <c r="R182" s="100">
        <v>0</v>
      </c>
      <c r="S182" s="100">
        <v>0</v>
      </c>
      <c r="T182" s="106">
        <f t="shared" si="26"/>
        <v>0</v>
      </c>
      <c r="U182" s="107">
        <f t="shared" si="27"/>
        <v>0</v>
      </c>
      <c r="V182" s="108">
        <f t="shared" si="28"/>
        <v>90</v>
      </c>
      <c r="W182" s="97">
        <v>96</v>
      </c>
      <c r="X182" s="109">
        <f t="shared" si="29"/>
        <v>0.9375</v>
      </c>
    </row>
    <row r="183" spans="1:24" x14ac:dyDescent="0.35">
      <c r="A183" s="31" t="s">
        <v>188</v>
      </c>
      <c r="B183" s="97" t="s">
        <v>2446</v>
      </c>
      <c r="C183" s="97" t="s">
        <v>2447</v>
      </c>
      <c r="D183" s="98">
        <f t="shared" si="21"/>
        <v>35</v>
      </c>
      <c r="E183" s="98">
        <f t="shared" si="22"/>
        <v>0</v>
      </c>
      <c r="F183" s="98">
        <f t="shared" si="23"/>
        <v>35</v>
      </c>
      <c r="G183" s="99">
        <f t="shared" si="20"/>
        <v>35</v>
      </c>
      <c r="H183" s="100">
        <v>35</v>
      </c>
      <c r="I183" s="100">
        <v>0</v>
      </c>
      <c r="J183" s="102">
        <f t="shared" si="24"/>
        <v>0</v>
      </c>
      <c r="K183" s="100">
        <v>0</v>
      </c>
      <c r="L183" s="111">
        <v>0</v>
      </c>
      <c r="M183" s="101">
        <f t="shared" si="25"/>
        <v>0</v>
      </c>
      <c r="N183" s="100">
        <v>0</v>
      </c>
      <c r="O183" s="100">
        <v>0</v>
      </c>
      <c r="P183" s="100">
        <v>0</v>
      </c>
      <c r="Q183" s="100">
        <v>0</v>
      </c>
      <c r="R183" s="100">
        <v>0</v>
      </c>
      <c r="S183" s="100">
        <v>0</v>
      </c>
      <c r="T183" s="106">
        <f t="shared" si="26"/>
        <v>0</v>
      </c>
      <c r="U183" s="107">
        <f t="shared" si="27"/>
        <v>35</v>
      </c>
      <c r="V183" s="108">
        <f t="shared" si="28"/>
        <v>0</v>
      </c>
      <c r="W183" s="97">
        <v>39</v>
      </c>
      <c r="X183" s="109">
        <f t="shared" si="29"/>
        <v>0.89743589743589747</v>
      </c>
    </row>
    <row r="184" spans="1:24" x14ac:dyDescent="0.35">
      <c r="A184" s="31" t="s">
        <v>189</v>
      </c>
      <c r="B184" s="97" t="s">
        <v>2448</v>
      </c>
      <c r="C184" s="97" t="s">
        <v>2447</v>
      </c>
      <c r="D184" s="98">
        <f t="shared" si="21"/>
        <v>109</v>
      </c>
      <c r="E184" s="98">
        <f t="shared" si="22"/>
        <v>1</v>
      </c>
      <c r="F184" s="98">
        <f t="shared" si="23"/>
        <v>108</v>
      </c>
      <c r="G184" s="99">
        <f t="shared" si="20"/>
        <v>109</v>
      </c>
      <c r="H184" s="100">
        <v>108</v>
      </c>
      <c r="I184" s="100">
        <v>1</v>
      </c>
      <c r="J184" s="102">
        <f t="shared" si="24"/>
        <v>70</v>
      </c>
      <c r="K184" s="100">
        <v>0</v>
      </c>
      <c r="L184" s="111">
        <v>0</v>
      </c>
      <c r="M184" s="101">
        <f t="shared" si="25"/>
        <v>0</v>
      </c>
      <c r="N184" s="100">
        <v>0</v>
      </c>
      <c r="O184" s="100">
        <v>0</v>
      </c>
      <c r="P184" s="100">
        <v>0</v>
      </c>
      <c r="Q184" s="100">
        <v>0</v>
      </c>
      <c r="R184" s="100">
        <v>70</v>
      </c>
      <c r="S184" s="100">
        <v>0</v>
      </c>
      <c r="T184" s="106">
        <f t="shared" si="26"/>
        <v>70</v>
      </c>
      <c r="U184" s="107">
        <f t="shared" si="27"/>
        <v>108</v>
      </c>
      <c r="V184" s="108">
        <f t="shared" si="28"/>
        <v>1</v>
      </c>
      <c r="W184" s="97">
        <v>148</v>
      </c>
      <c r="X184" s="109">
        <f t="shared" si="29"/>
        <v>0.73648648648648651</v>
      </c>
    </row>
    <row r="185" spans="1:24" x14ac:dyDescent="0.35">
      <c r="A185" s="31" t="s">
        <v>190</v>
      </c>
      <c r="B185" s="97" t="s">
        <v>2449</v>
      </c>
      <c r="C185" s="97" t="s">
        <v>2447</v>
      </c>
      <c r="D185" s="98">
        <f t="shared" si="21"/>
        <v>36</v>
      </c>
      <c r="E185" s="98">
        <f t="shared" si="22"/>
        <v>0</v>
      </c>
      <c r="F185" s="98">
        <f t="shared" si="23"/>
        <v>36</v>
      </c>
      <c r="G185" s="99">
        <f t="shared" si="20"/>
        <v>36</v>
      </c>
      <c r="H185" s="100">
        <v>36</v>
      </c>
      <c r="I185" s="100">
        <v>0</v>
      </c>
      <c r="J185" s="102">
        <f t="shared" si="24"/>
        <v>0</v>
      </c>
      <c r="K185" s="100">
        <v>0</v>
      </c>
      <c r="L185" s="111">
        <v>0</v>
      </c>
      <c r="M185" s="101">
        <f t="shared" si="25"/>
        <v>0</v>
      </c>
      <c r="N185" s="100">
        <v>0</v>
      </c>
      <c r="O185" s="100">
        <v>0</v>
      </c>
      <c r="P185" s="100">
        <v>0</v>
      </c>
      <c r="Q185" s="100">
        <v>0</v>
      </c>
      <c r="R185" s="100">
        <v>0</v>
      </c>
      <c r="S185" s="100">
        <v>0</v>
      </c>
      <c r="T185" s="106">
        <f t="shared" si="26"/>
        <v>0</v>
      </c>
      <c r="U185" s="107">
        <f t="shared" si="27"/>
        <v>36</v>
      </c>
      <c r="V185" s="108">
        <f t="shared" si="28"/>
        <v>0</v>
      </c>
      <c r="W185" s="97">
        <v>51</v>
      </c>
      <c r="X185" s="109">
        <f t="shared" si="29"/>
        <v>0.70588235294117652</v>
      </c>
    </row>
    <row r="186" spans="1:24" x14ac:dyDescent="0.35">
      <c r="A186" s="31" t="s">
        <v>191</v>
      </c>
      <c r="B186" s="97" t="s">
        <v>2450</v>
      </c>
      <c r="C186" s="97" t="s">
        <v>2447</v>
      </c>
      <c r="D186" s="98">
        <f t="shared" si="21"/>
        <v>22</v>
      </c>
      <c r="E186" s="98">
        <f t="shared" si="22"/>
        <v>0</v>
      </c>
      <c r="F186" s="98">
        <f t="shared" si="23"/>
        <v>22</v>
      </c>
      <c r="G186" s="99">
        <f t="shared" si="20"/>
        <v>22</v>
      </c>
      <c r="H186" s="100">
        <v>22</v>
      </c>
      <c r="I186" s="100">
        <v>0</v>
      </c>
      <c r="J186" s="102">
        <f t="shared" si="24"/>
        <v>0</v>
      </c>
      <c r="K186" s="100">
        <v>0</v>
      </c>
      <c r="L186" s="111">
        <v>0</v>
      </c>
      <c r="M186" s="101">
        <f t="shared" si="25"/>
        <v>0</v>
      </c>
      <c r="N186" s="100">
        <v>0</v>
      </c>
      <c r="O186" s="100">
        <v>0</v>
      </c>
      <c r="P186" s="100">
        <v>0</v>
      </c>
      <c r="Q186" s="100">
        <v>0</v>
      </c>
      <c r="R186" s="100">
        <v>0</v>
      </c>
      <c r="S186" s="100">
        <v>0</v>
      </c>
      <c r="T186" s="106">
        <f t="shared" si="26"/>
        <v>0</v>
      </c>
      <c r="U186" s="107">
        <f t="shared" si="27"/>
        <v>22</v>
      </c>
      <c r="V186" s="108">
        <f t="shared" si="28"/>
        <v>0</v>
      </c>
      <c r="W186" s="97">
        <v>27</v>
      </c>
      <c r="X186" s="109">
        <f t="shared" si="29"/>
        <v>0.81481481481481477</v>
      </c>
    </row>
    <row r="187" spans="1:24" x14ac:dyDescent="0.35">
      <c r="A187" s="31" t="s">
        <v>192</v>
      </c>
      <c r="B187" s="97" t="s">
        <v>2451</v>
      </c>
      <c r="C187" s="97" t="s">
        <v>2447</v>
      </c>
      <c r="D187" s="98">
        <f t="shared" si="21"/>
        <v>32</v>
      </c>
      <c r="E187" s="98">
        <f t="shared" si="22"/>
        <v>0</v>
      </c>
      <c r="F187" s="98">
        <f t="shared" si="23"/>
        <v>32</v>
      </c>
      <c r="G187" s="99">
        <f t="shared" si="20"/>
        <v>32</v>
      </c>
      <c r="H187" s="100">
        <v>32</v>
      </c>
      <c r="I187" s="100">
        <v>0</v>
      </c>
      <c r="J187" s="102">
        <f t="shared" si="24"/>
        <v>0</v>
      </c>
      <c r="K187" s="100">
        <v>0</v>
      </c>
      <c r="L187" s="111">
        <v>0</v>
      </c>
      <c r="M187" s="101">
        <f t="shared" si="25"/>
        <v>0</v>
      </c>
      <c r="N187" s="100">
        <v>0</v>
      </c>
      <c r="O187" s="100">
        <v>0</v>
      </c>
      <c r="P187" s="100">
        <v>0</v>
      </c>
      <c r="Q187" s="100">
        <v>0</v>
      </c>
      <c r="R187" s="100">
        <v>0</v>
      </c>
      <c r="S187" s="100">
        <v>0</v>
      </c>
      <c r="T187" s="106">
        <f t="shared" si="26"/>
        <v>0</v>
      </c>
      <c r="U187" s="107">
        <f t="shared" si="27"/>
        <v>32</v>
      </c>
      <c r="V187" s="108">
        <f t="shared" si="28"/>
        <v>0</v>
      </c>
      <c r="W187" s="97">
        <v>68</v>
      </c>
      <c r="X187" s="109">
        <f t="shared" si="29"/>
        <v>0.47058823529411764</v>
      </c>
    </row>
    <row r="188" spans="1:24" x14ac:dyDescent="0.35">
      <c r="A188" s="31" t="s">
        <v>193</v>
      </c>
      <c r="B188" s="97" t="s">
        <v>2452</v>
      </c>
      <c r="C188" s="97" t="s">
        <v>2447</v>
      </c>
      <c r="D188" s="98">
        <f t="shared" si="21"/>
        <v>43</v>
      </c>
      <c r="E188" s="98">
        <f t="shared" si="22"/>
        <v>43</v>
      </c>
      <c r="F188" s="98">
        <f t="shared" si="23"/>
        <v>0</v>
      </c>
      <c r="G188" s="99">
        <f t="shared" si="20"/>
        <v>43</v>
      </c>
      <c r="H188" s="100">
        <v>0</v>
      </c>
      <c r="I188" s="100">
        <v>43</v>
      </c>
      <c r="J188" s="102">
        <f t="shared" si="24"/>
        <v>0</v>
      </c>
      <c r="K188" s="100">
        <v>0</v>
      </c>
      <c r="L188" s="111">
        <v>0</v>
      </c>
      <c r="M188" s="101">
        <f t="shared" si="25"/>
        <v>0</v>
      </c>
      <c r="N188" s="100">
        <v>0</v>
      </c>
      <c r="O188" s="100">
        <v>0</v>
      </c>
      <c r="P188" s="100">
        <v>0</v>
      </c>
      <c r="Q188" s="100">
        <v>0</v>
      </c>
      <c r="R188" s="100">
        <v>0</v>
      </c>
      <c r="S188" s="100">
        <v>0</v>
      </c>
      <c r="T188" s="106">
        <f t="shared" si="26"/>
        <v>0</v>
      </c>
      <c r="U188" s="107">
        <f t="shared" si="27"/>
        <v>0</v>
      </c>
      <c r="V188" s="108">
        <f t="shared" si="28"/>
        <v>43</v>
      </c>
      <c r="W188" s="97">
        <v>39</v>
      </c>
      <c r="X188" s="109">
        <f t="shared" si="29"/>
        <v>1</v>
      </c>
    </row>
    <row r="189" spans="1:24" x14ac:dyDescent="0.35">
      <c r="A189" s="31" t="s">
        <v>194</v>
      </c>
      <c r="B189" s="97" t="s">
        <v>2453</v>
      </c>
      <c r="C189" s="97" t="s">
        <v>2447</v>
      </c>
      <c r="D189" s="98">
        <f t="shared" si="21"/>
        <v>42</v>
      </c>
      <c r="E189" s="98">
        <f t="shared" si="22"/>
        <v>0</v>
      </c>
      <c r="F189" s="98">
        <f t="shared" si="23"/>
        <v>42</v>
      </c>
      <c r="G189" s="99">
        <f t="shared" si="20"/>
        <v>42</v>
      </c>
      <c r="H189" s="100">
        <v>42</v>
      </c>
      <c r="I189" s="100">
        <v>0</v>
      </c>
      <c r="J189" s="102">
        <f t="shared" si="24"/>
        <v>0</v>
      </c>
      <c r="K189" s="100">
        <v>0</v>
      </c>
      <c r="L189" s="111">
        <v>0</v>
      </c>
      <c r="M189" s="101">
        <f t="shared" si="25"/>
        <v>0</v>
      </c>
      <c r="N189" s="100">
        <v>0</v>
      </c>
      <c r="O189" s="100">
        <v>0</v>
      </c>
      <c r="P189" s="100">
        <v>0</v>
      </c>
      <c r="Q189" s="100">
        <v>0</v>
      </c>
      <c r="R189" s="100">
        <v>0</v>
      </c>
      <c r="S189" s="100">
        <v>0</v>
      </c>
      <c r="T189" s="106">
        <f t="shared" si="26"/>
        <v>0</v>
      </c>
      <c r="U189" s="107">
        <f t="shared" si="27"/>
        <v>42</v>
      </c>
      <c r="V189" s="108">
        <f t="shared" si="28"/>
        <v>0</v>
      </c>
      <c r="W189" s="97">
        <v>39</v>
      </c>
      <c r="X189" s="109">
        <f t="shared" si="29"/>
        <v>1</v>
      </c>
    </row>
    <row r="190" spans="1:24" x14ac:dyDescent="0.35">
      <c r="A190" s="31" t="s">
        <v>195</v>
      </c>
      <c r="B190" s="97" t="s">
        <v>2454</v>
      </c>
      <c r="C190" s="97" t="s">
        <v>2447</v>
      </c>
      <c r="D190" s="98">
        <f t="shared" si="21"/>
        <v>54</v>
      </c>
      <c r="E190" s="98">
        <f t="shared" si="22"/>
        <v>50</v>
      </c>
      <c r="F190" s="98">
        <f t="shared" si="23"/>
        <v>4</v>
      </c>
      <c r="G190" s="99">
        <f t="shared" si="20"/>
        <v>54</v>
      </c>
      <c r="H190" s="100">
        <v>4</v>
      </c>
      <c r="I190" s="100">
        <v>50</v>
      </c>
      <c r="J190" s="102">
        <f t="shared" si="24"/>
        <v>0</v>
      </c>
      <c r="K190" s="100">
        <v>0</v>
      </c>
      <c r="L190" s="111">
        <v>0</v>
      </c>
      <c r="M190" s="101">
        <f t="shared" si="25"/>
        <v>0</v>
      </c>
      <c r="N190" s="100">
        <v>0</v>
      </c>
      <c r="O190" s="100">
        <v>0</v>
      </c>
      <c r="P190" s="100">
        <v>0</v>
      </c>
      <c r="Q190" s="100">
        <v>0</v>
      </c>
      <c r="R190" s="100">
        <v>0</v>
      </c>
      <c r="S190" s="100">
        <v>0</v>
      </c>
      <c r="T190" s="106">
        <f t="shared" si="26"/>
        <v>0</v>
      </c>
      <c r="U190" s="107">
        <f t="shared" si="27"/>
        <v>4</v>
      </c>
      <c r="V190" s="108">
        <f t="shared" si="28"/>
        <v>50</v>
      </c>
      <c r="W190" s="97">
        <v>52</v>
      </c>
      <c r="X190" s="109">
        <f t="shared" si="29"/>
        <v>1</v>
      </c>
    </row>
    <row r="191" spans="1:24" x14ac:dyDescent="0.35">
      <c r="A191" s="31" t="s">
        <v>196</v>
      </c>
      <c r="B191" s="97" t="s">
        <v>2455</v>
      </c>
      <c r="C191" s="97" t="s">
        <v>2260</v>
      </c>
      <c r="D191" s="98">
        <f t="shared" si="21"/>
        <v>24</v>
      </c>
      <c r="E191" s="98">
        <f t="shared" si="22"/>
        <v>0</v>
      </c>
      <c r="F191" s="98">
        <f t="shared" si="23"/>
        <v>24</v>
      </c>
      <c r="G191" s="99">
        <f t="shared" si="20"/>
        <v>24</v>
      </c>
      <c r="H191" s="100">
        <v>24</v>
      </c>
      <c r="I191" s="100">
        <v>0</v>
      </c>
      <c r="J191" s="102">
        <f t="shared" si="24"/>
        <v>0</v>
      </c>
      <c r="K191" s="100">
        <v>0</v>
      </c>
      <c r="L191" s="111">
        <v>0</v>
      </c>
      <c r="M191" s="101">
        <f t="shared" si="25"/>
        <v>0</v>
      </c>
      <c r="N191" s="100">
        <v>0</v>
      </c>
      <c r="O191" s="100">
        <v>0</v>
      </c>
      <c r="P191" s="100">
        <v>0</v>
      </c>
      <c r="Q191" s="100">
        <v>0</v>
      </c>
      <c r="R191" s="100">
        <v>0</v>
      </c>
      <c r="S191" s="100">
        <v>0</v>
      </c>
      <c r="T191" s="106">
        <f t="shared" si="26"/>
        <v>0</v>
      </c>
      <c r="U191" s="107">
        <f t="shared" si="27"/>
        <v>24</v>
      </c>
      <c r="V191" s="108">
        <f t="shared" si="28"/>
        <v>0</v>
      </c>
      <c r="W191" s="97">
        <v>55</v>
      </c>
      <c r="X191" s="109">
        <f t="shared" si="29"/>
        <v>0.43636363636363634</v>
      </c>
    </row>
    <row r="192" spans="1:24" x14ac:dyDescent="0.35">
      <c r="A192" s="31" t="s">
        <v>197</v>
      </c>
      <c r="B192" s="97" t="s">
        <v>2456</v>
      </c>
      <c r="C192" s="97" t="s">
        <v>2260</v>
      </c>
      <c r="D192" s="98">
        <f t="shared" si="21"/>
        <v>25</v>
      </c>
      <c r="E192" s="98">
        <f t="shared" si="22"/>
        <v>0</v>
      </c>
      <c r="F192" s="98">
        <f t="shared" si="23"/>
        <v>25</v>
      </c>
      <c r="G192" s="99">
        <f t="shared" si="20"/>
        <v>25</v>
      </c>
      <c r="H192" s="100">
        <v>25</v>
      </c>
      <c r="I192" s="100">
        <v>0</v>
      </c>
      <c r="J192" s="102">
        <f t="shared" si="24"/>
        <v>0</v>
      </c>
      <c r="K192" s="100">
        <v>0</v>
      </c>
      <c r="L192" s="111">
        <v>0</v>
      </c>
      <c r="M192" s="101">
        <f t="shared" si="25"/>
        <v>0</v>
      </c>
      <c r="N192" s="100">
        <v>0</v>
      </c>
      <c r="O192" s="100">
        <v>0</v>
      </c>
      <c r="P192" s="100">
        <v>0</v>
      </c>
      <c r="Q192" s="100">
        <v>0</v>
      </c>
      <c r="R192" s="100">
        <v>0</v>
      </c>
      <c r="S192" s="100">
        <v>0</v>
      </c>
      <c r="T192" s="106">
        <f t="shared" si="26"/>
        <v>0</v>
      </c>
      <c r="U192" s="107">
        <f t="shared" si="27"/>
        <v>25</v>
      </c>
      <c r="V192" s="108">
        <f t="shared" si="28"/>
        <v>0</v>
      </c>
      <c r="W192" s="97">
        <v>66</v>
      </c>
      <c r="X192" s="109">
        <f t="shared" si="29"/>
        <v>0.37878787878787878</v>
      </c>
    </row>
    <row r="193" spans="1:24" x14ac:dyDescent="0.35">
      <c r="A193" s="31" t="s">
        <v>198</v>
      </c>
      <c r="B193" s="97" t="s">
        <v>2457</v>
      </c>
      <c r="C193" s="97" t="s">
        <v>2260</v>
      </c>
      <c r="D193" s="98">
        <f t="shared" si="21"/>
        <v>0</v>
      </c>
      <c r="E193" s="98">
        <f t="shared" si="22"/>
        <v>0</v>
      </c>
      <c r="F193" s="98">
        <f t="shared" si="23"/>
        <v>0</v>
      </c>
      <c r="G193" s="99">
        <f t="shared" si="20"/>
        <v>0</v>
      </c>
      <c r="H193" s="100">
        <v>0</v>
      </c>
      <c r="I193" s="100">
        <v>0</v>
      </c>
      <c r="J193" s="102">
        <f t="shared" si="24"/>
        <v>0</v>
      </c>
      <c r="K193" s="100">
        <v>0</v>
      </c>
      <c r="L193" s="111">
        <v>0</v>
      </c>
      <c r="M193" s="101">
        <f t="shared" si="25"/>
        <v>0</v>
      </c>
      <c r="N193" s="100">
        <v>0</v>
      </c>
      <c r="O193" s="100">
        <v>0</v>
      </c>
      <c r="P193" s="100">
        <v>0</v>
      </c>
      <c r="Q193" s="100">
        <v>0</v>
      </c>
      <c r="R193" s="100">
        <v>0</v>
      </c>
      <c r="S193" s="100">
        <v>0</v>
      </c>
      <c r="T193" s="106">
        <f t="shared" si="26"/>
        <v>0</v>
      </c>
      <c r="U193" s="107">
        <f t="shared" si="27"/>
        <v>0</v>
      </c>
      <c r="V193" s="108">
        <f t="shared" si="28"/>
        <v>0</v>
      </c>
      <c r="W193" s="97">
        <v>52</v>
      </c>
      <c r="X193" s="109">
        <f t="shared" si="29"/>
        <v>0</v>
      </c>
    </row>
    <row r="194" spans="1:24" x14ac:dyDescent="0.35">
      <c r="A194" s="31" t="s">
        <v>199</v>
      </c>
      <c r="B194" s="97" t="s">
        <v>2458</v>
      </c>
      <c r="C194" s="97" t="s">
        <v>2260</v>
      </c>
      <c r="D194" s="98">
        <f t="shared" si="21"/>
        <v>29</v>
      </c>
      <c r="E194" s="98">
        <f t="shared" si="22"/>
        <v>0</v>
      </c>
      <c r="F194" s="98">
        <f t="shared" si="23"/>
        <v>29</v>
      </c>
      <c r="G194" s="99">
        <f t="shared" si="20"/>
        <v>29</v>
      </c>
      <c r="H194" s="100">
        <v>29</v>
      </c>
      <c r="I194" s="100">
        <v>0</v>
      </c>
      <c r="J194" s="102">
        <f t="shared" si="24"/>
        <v>0</v>
      </c>
      <c r="K194" s="100">
        <v>0</v>
      </c>
      <c r="L194" s="111">
        <v>0</v>
      </c>
      <c r="M194" s="101">
        <f t="shared" si="25"/>
        <v>0</v>
      </c>
      <c r="N194" s="100">
        <v>0</v>
      </c>
      <c r="O194" s="100">
        <v>0</v>
      </c>
      <c r="P194" s="100">
        <v>0</v>
      </c>
      <c r="Q194" s="100">
        <v>0</v>
      </c>
      <c r="R194" s="100">
        <v>0</v>
      </c>
      <c r="S194" s="100">
        <v>0</v>
      </c>
      <c r="T194" s="106">
        <f t="shared" si="26"/>
        <v>0</v>
      </c>
      <c r="U194" s="107">
        <f t="shared" si="27"/>
        <v>29</v>
      </c>
      <c r="V194" s="108">
        <f t="shared" si="28"/>
        <v>0</v>
      </c>
      <c r="W194" s="97">
        <v>61</v>
      </c>
      <c r="X194" s="109">
        <f t="shared" si="29"/>
        <v>0.47540983606557374</v>
      </c>
    </row>
    <row r="195" spans="1:24" x14ac:dyDescent="0.35">
      <c r="A195" s="31" t="s">
        <v>200</v>
      </c>
      <c r="B195" s="97" t="s">
        <v>2459</v>
      </c>
      <c r="C195" s="97" t="s">
        <v>2260</v>
      </c>
      <c r="D195" s="98">
        <f t="shared" si="21"/>
        <v>22</v>
      </c>
      <c r="E195" s="98">
        <f t="shared" si="22"/>
        <v>22</v>
      </c>
      <c r="F195" s="98">
        <f t="shared" si="23"/>
        <v>0</v>
      </c>
      <c r="G195" s="99">
        <f t="shared" si="20"/>
        <v>22</v>
      </c>
      <c r="H195" s="100">
        <v>0</v>
      </c>
      <c r="I195" s="100">
        <v>22</v>
      </c>
      <c r="J195" s="102">
        <f t="shared" si="24"/>
        <v>0</v>
      </c>
      <c r="K195" s="100">
        <v>0</v>
      </c>
      <c r="L195" s="111">
        <v>0</v>
      </c>
      <c r="M195" s="101">
        <f t="shared" si="25"/>
        <v>0</v>
      </c>
      <c r="N195" s="100">
        <v>0</v>
      </c>
      <c r="O195" s="100">
        <v>0</v>
      </c>
      <c r="P195" s="100">
        <v>0</v>
      </c>
      <c r="Q195" s="100">
        <v>0</v>
      </c>
      <c r="R195" s="100">
        <v>0</v>
      </c>
      <c r="S195" s="100">
        <v>0</v>
      </c>
      <c r="T195" s="106">
        <f t="shared" si="26"/>
        <v>0</v>
      </c>
      <c r="U195" s="107">
        <f t="shared" si="27"/>
        <v>0</v>
      </c>
      <c r="V195" s="108">
        <f t="shared" si="28"/>
        <v>22</v>
      </c>
      <c r="W195" s="97">
        <v>22</v>
      </c>
      <c r="X195" s="109">
        <f t="shared" si="29"/>
        <v>1</v>
      </c>
    </row>
    <row r="196" spans="1:24" x14ac:dyDescent="0.35">
      <c r="A196" s="31" t="s">
        <v>201</v>
      </c>
      <c r="B196" s="97" t="s">
        <v>2460</v>
      </c>
      <c r="C196" s="97" t="s">
        <v>2260</v>
      </c>
      <c r="D196" s="98">
        <f t="shared" si="21"/>
        <v>0</v>
      </c>
      <c r="E196" s="98">
        <f t="shared" si="22"/>
        <v>0</v>
      </c>
      <c r="F196" s="98">
        <f t="shared" si="23"/>
        <v>0</v>
      </c>
      <c r="G196" s="99">
        <f t="shared" ref="G196:G259" si="32">H196+I196</f>
        <v>0</v>
      </c>
      <c r="H196" s="100">
        <v>0</v>
      </c>
      <c r="I196" s="100">
        <v>0</v>
      </c>
      <c r="J196" s="102">
        <f t="shared" si="24"/>
        <v>0</v>
      </c>
      <c r="K196" s="100">
        <v>0</v>
      </c>
      <c r="L196" s="111">
        <v>0</v>
      </c>
      <c r="M196" s="101">
        <f t="shared" si="25"/>
        <v>0</v>
      </c>
      <c r="N196" s="100">
        <v>0</v>
      </c>
      <c r="O196" s="100">
        <v>0</v>
      </c>
      <c r="P196" s="100">
        <v>0</v>
      </c>
      <c r="Q196" s="100">
        <v>0</v>
      </c>
      <c r="R196" s="100">
        <v>0</v>
      </c>
      <c r="S196" s="100">
        <v>0</v>
      </c>
      <c r="T196" s="106">
        <f t="shared" ref="T196:T259" si="33">SUM(N196:S196)</f>
        <v>0</v>
      </c>
      <c r="U196" s="107">
        <f t="shared" si="27"/>
        <v>0</v>
      </c>
      <c r="V196" s="108">
        <f t="shared" si="28"/>
        <v>0</v>
      </c>
      <c r="W196" s="97">
        <v>17</v>
      </c>
      <c r="X196" s="109">
        <f t="shared" si="29"/>
        <v>0</v>
      </c>
    </row>
    <row r="197" spans="1:24" x14ac:dyDescent="0.35">
      <c r="A197" s="31" t="s">
        <v>202</v>
      </c>
      <c r="B197" s="97" t="s">
        <v>2461</v>
      </c>
      <c r="C197" s="97" t="s">
        <v>2348</v>
      </c>
      <c r="D197" s="98">
        <f t="shared" ref="D197:D260" si="34">E197+F197</f>
        <v>0</v>
      </c>
      <c r="E197" s="98">
        <f t="shared" ref="E197:E260" si="35">I197+K197+N197+Q197</f>
        <v>0</v>
      </c>
      <c r="F197" s="98">
        <f t="shared" ref="F197:F260" si="36">H197+P197+S197</f>
        <v>0</v>
      </c>
      <c r="G197" s="99">
        <f t="shared" si="32"/>
        <v>0</v>
      </c>
      <c r="H197" s="100">
        <v>0</v>
      </c>
      <c r="I197" s="100">
        <v>0</v>
      </c>
      <c r="J197" s="102">
        <f t="shared" ref="J197:J260" si="37">L197+O197+R197</f>
        <v>0</v>
      </c>
      <c r="K197" s="100">
        <v>0</v>
      </c>
      <c r="L197" s="111">
        <v>0</v>
      </c>
      <c r="M197" s="101">
        <f t="shared" ref="M197:M260" si="38">K197+L197</f>
        <v>0</v>
      </c>
      <c r="N197" s="100">
        <v>0</v>
      </c>
      <c r="O197" s="100">
        <v>0</v>
      </c>
      <c r="P197" s="100">
        <v>0</v>
      </c>
      <c r="Q197" s="100">
        <v>0</v>
      </c>
      <c r="R197" s="100">
        <v>0</v>
      </c>
      <c r="S197" s="100">
        <v>0</v>
      </c>
      <c r="T197" s="106">
        <f t="shared" si="33"/>
        <v>0</v>
      </c>
      <c r="U197" s="107">
        <f t="shared" ref="U197:U260" si="39">H197+S197</f>
        <v>0</v>
      </c>
      <c r="V197" s="108">
        <f t="shared" ref="V197:V260" si="40">I197+K197+Q197</f>
        <v>0</v>
      </c>
      <c r="W197" s="97">
        <v>7</v>
      </c>
      <c r="X197" s="109">
        <f t="shared" ref="X197:X260" si="41">MIN(100%,((V197+U197)/W197))</f>
        <v>0</v>
      </c>
    </row>
    <row r="198" spans="1:24" x14ac:dyDescent="0.35">
      <c r="A198" s="31" t="s">
        <v>203</v>
      </c>
      <c r="B198" s="97" t="s">
        <v>2462</v>
      </c>
      <c r="C198" s="97" t="s">
        <v>2348</v>
      </c>
      <c r="D198" s="98">
        <f t="shared" si="34"/>
        <v>0</v>
      </c>
      <c r="E198" s="98">
        <f t="shared" si="35"/>
        <v>0</v>
      </c>
      <c r="F198" s="98">
        <f t="shared" si="36"/>
        <v>0</v>
      </c>
      <c r="G198" s="99">
        <f t="shared" si="32"/>
        <v>0</v>
      </c>
      <c r="H198" s="100">
        <v>0</v>
      </c>
      <c r="I198" s="100">
        <v>0</v>
      </c>
      <c r="J198" s="102">
        <f t="shared" si="37"/>
        <v>0</v>
      </c>
      <c r="K198" s="100">
        <v>0</v>
      </c>
      <c r="L198" s="111">
        <v>0</v>
      </c>
      <c r="M198" s="101">
        <f t="shared" si="38"/>
        <v>0</v>
      </c>
      <c r="N198" s="100">
        <v>0</v>
      </c>
      <c r="O198" s="100">
        <v>0</v>
      </c>
      <c r="P198" s="100">
        <v>0</v>
      </c>
      <c r="Q198" s="100">
        <v>0</v>
      </c>
      <c r="R198" s="100">
        <v>0</v>
      </c>
      <c r="S198" s="100">
        <v>0</v>
      </c>
      <c r="T198" s="106">
        <f t="shared" si="33"/>
        <v>0</v>
      </c>
      <c r="U198" s="107">
        <f t="shared" si="39"/>
        <v>0</v>
      </c>
      <c r="V198" s="108">
        <f t="shared" si="40"/>
        <v>0</v>
      </c>
      <c r="W198" s="97">
        <v>5</v>
      </c>
      <c r="X198" s="109">
        <f t="shared" si="41"/>
        <v>0</v>
      </c>
    </row>
    <row r="199" spans="1:24" x14ac:dyDescent="0.35">
      <c r="A199" s="31" t="s">
        <v>204</v>
      </c>
      <c r="B199" s="97" t="s">
        <v>2463</v>
      </c>
      <c r="C199" s="97" t="s">
        <v>2348</v>
      </c>
      <c r="D199" s="98">
        <f t="shared" si="34"/>
        <v>0</v>
      </c>
      <c r="E199" s="98">
        <f t="shared" si="35"/>
        <v>0</v>
      </c>
      <c r="F199" s="98">
        <f t="shared" si="36"/>
        <v>0</v>
      </c>
      <c r="G199" s="99">
        <f t="shared" si="32"/>
        <v>0</v>
      </c>
      <c r="H199" s="100">
        <v>0</v>
      </c>
      <c r="I199" s="100">
        <v>0</v>
      </c>
      <c r="J199" s="102">
        <f t="shared" si="37"/>
        <v>0</v>
      </c>
      <c r="K199" s="100">
        <v>0</v>
      </c>
      <c r="L199" s="111">
        <v>0</v>
      </c>
      <c r="M199" s="101">
        <f t="shared" si="38"/>
        <v>0</v>
      </c>
      <c r="N199" s="100">
        <v>0</v>
      </c>
      <c r="O199" s="100">
        <v>0</v>
      </c>
      <c r="P199" s="100">
        <v>0</v>
      </c>
      <c r="Q199" s="100">
        <v>0</v>
      </c>
      <c r="R199" s="100">
        <v>0</v>
      </c>
      <c r="S199" s="100">
        <v>0</v>
      </c>
      <c r="T199" s="106">
        <f t="shared" si="33"/>
        <v>0</v>
      </c>
      <c r="U199" s="107">
        <f t="shared" si="39"/>
        <v>0</v>
      </c>
      <c r="V199" s="108">
        <f t="shared" si="40"/>
        <v>0</v>
      </c>
      <c r="W199" s="97">
        <v>5</v>
      </c>
      <c r="X199" s="109">
        <f t="shared" si="41"/>
        <v>0</v>
      </c>
    </row>
    <row r="200" spans="1:24" x14ac:dyDescent="0.35">
      <c r="A200" s="31" t="s">
        <v>205</v>
      </c>
      <c r="B200" s="97" t="s">
        <v>2464</v>
      </c>
      <c r="C200" s="97" t="s">
        <v>2348</v>
      </c>
      <c r="D200" s="98">
        <f t="shared" si="34"/>
        <v>0</v>
      </c>
      <c r="E200" s="98">
        <f t="shared" si="35"/>
        <v>0</v>
      </c>
      <c r="F200" s="98">
        <f t="shared" si="36"/>
        <v>0</v>
      </c>
      <c r="G200" s="99">
        <f t="shared" si="32"/>
        <v>0</v>
      </c>
      <c r="H200" s="100">
        <v>0</v>
      </c>
      <c r="I200" s="100">
        <v>0</v>
      </c>
      <c r="J200" s="102">
        <f t="shared" si="37"/>
        <v>0</v>
      </c>
      <c r="K200" s="100">
        <v>0</v>
      </c>
      <c r="L200" s="111">
        <v>0</v>
      </c>
      <c r="M200" s="101">
        <f t="shared" si="38"/>
        <v>0</v>
      </c>
      <c r="N200" s="100">
        <v>0</v>
      </c>
      <c r="O200" s="100">
        <v>0</v>
      </c>
      <c r="P200" s="100">
        <v>0</v>
      </c>
      <c r="Q200" s="100">
        <v>0</v>
      </c>
      <c r="R200" s="100">
        <v>0</v>
      </c>
      <c r="S200" s="100">
        <v>0</v>
      </c>
      <c r="T200" s="106">
        <f t="shared" si="33"/>
        <v>0</v>
      </c>
      <c r="U200" s="107">
        <f t="shared" si="39"/>
        <v>0</v>
      </c>
      <c r="V200" s="108">
        <f t="shared" si="40"/>
        <v>0</v>
      </c>
      <c r="W200" s="97">
        <v>5</v>
      </c>
      <c r="X200" s="109">
        <f t="shared" si="41"/>
        <v>0</v>
      </c>
    </row>
    <row r="201" spans="1:24" x14ac:dyDescent="0.35">
      <c r="A201" s="31" t="s">
        <v>206</v>
      </c>
      <c r="B201" s="97" t="s">
        <v>2465</v>
      </c>
      <c r="C201" s="97" t="s">
        <v>2440</v>
      </c>
      <c r="D201" s="98">
        <f t="shared" si="34"/>
        <v>32</v>
      </c>
      <c r="E201" s="98">
        <f t="shared" si="35"/>
        <v>0</v>
      </c>
      <c r="F201" s="98">
        <f t="shared" si="36"/>
        <v>32</v>
      </c>
      <c r="G201" s="99">
        <f t="shared" si="32"/>
        <v>32</v>
      </c>
      <c r="H201" s="100">
        <v>32</v>
      </c>
      <c r="I201" s="100">
        <v>0</v>
      </c>
      <c r="J201" s="102">
        <f t="shared" si="37"/>
        <v>0</v>
      </c>
      <c r="K201" s="100">
        <v>0</v>
      </c>
      <c r="L201" s="111">
        <v>0</v>
      </c>
      <c r="M201" s="101">
        <f t="shared" si="38"/>
        <v>0</v>
      </c>
      <c r="N201" s="100">
        <v>0</v>
      </c>
      <c r="O201" s="100">
        <v>0</v>
      </c>
      <c r="P201" s="100">
        <v>0</v>
      </c>
      <c r="Q201" s="100">
        <v>0</v>
      </c>
      <c r="R201" s="100">
        <v>0</v>
      </c>
      <c r="S201" s="100">
        <v>0</v>
      </c>
      <c r="T201" s="106">
        <f t="shared" si="33"/>
        <v>0</v>
      </c>
      <c r="U201" s="107">
        <f t="shared" si="39"/>
        <v>32</v>
      </c>
      <c r="V201" s="108">
        <f t="shared" si="40"/>
        <v>0</v>
      </c>
      <c r="W201" s="97">
        <v>35</v>
      </c>
      <c r="X201" s="109">
        <f t="shared" si="41"/>
        <v>0.91428571428571426</v>
      </c>
    </row>
    <row r="202" spans="1:24" x14ac:dyDescent="0.35">
      <c r="A202" s="31" t="s">
        <v>207</v>
      </c>
      <c r="B202" s="97" t="s">
        <v>2466</v>
      </c>
      <c r="C202" s="97" t="s">
        <v>2440</v>
      </c>
      <c r="D202" s="98">
        <f t="shared" si="34"/>
        <v>28</v>
      </c>
      <c r="E202" s="98">
        <f t="shared" si="35"/>
        <v>1</v>
      </c>
      <c r="F202" s="98">
        <f t="shared" si="36"/>
        <v>27</v>
      </c>
      <c r="G202" s="99">
        <f t="shared" si="32"/>
        <v>28</v>
      </c>
      <c r="H202" s="100">
        <v>27</v>
      </c>
      <c r="I202" s="100">
        <v>1</v>
      </c>
      <c r="J202" s="102">
        <f t="shared" si="37"/>
        <v>0</v>
      </c>
      <c r="K202" s="100">
        <v>0</v>
      </c>
      <c r="L202" s="111">
        <v>0</v>
      </c>
      <c r="M202" s="101">
        <f t="shared" si="38"/>
        <v>0</v>
      </c>
      <c r="N202" s="100">
        <v>0</v>
      </c>
      <c r="O202" s="100">
        <v>0</v>
      </c>
      <c r="P202" s="100">
        <v>0</v>
      </c>
      <c r="Q202" s="100">
        <v>0</v>
      </c>
      <c r="R202" s="100">
        <v>0</v>
      </c>
      <c r="S202" s="100">
        <v>0</v>
      </c>
      <c r="T202" s="106">
        <f t="shared" si="33"/>
        <v>0</v>
      </c>
      <c r="U202" s="107">
        <f t="shared" si="39"/>
        <v>27</v>
      </c>
      <c r="V202" s="108">
        <f t="shared" si="40"/>
        <v>1</v>
      </c>
      <c r="W202" s="97">
        <v>47</v>
      </c>
      <c r="X202" s="109">
        <f t="shared" si="41"/>
        <v>0.5957446808510638</v>
      </c>
    </row>
    <row r="203" spans="1:24" x14ac:dyDescent="0.35">
      <c r="A203" s="31" t="s">
        <v>208</v>
      </c>
      <c r="B203" s="97" t="s">
        <v>2467</v>
      </c>
      <c r="C203" s="97" t="s">
        <v>2440</v>
      </c>
      <c r="D203" s="98">
        <f t="shared" si="34"/>
        <v>17</v>
      </c>
      <c r="E203" s="98">
        <f t="shared" si="35"/>
        <v>17</v>
      </c>
      <c r="F203" s="98">
        <f t="shared" si="36"/>
        <v>0</v>
      </c>
      <c r="G203" s="99">
        <f t="shared" si="32"/>
        <v>17</v>
      </c>
      <c r="H203" s="100">
        <v>0</v>
      </c>
      <c r="I203" s="100">
        <v>17</v>
      </c>
      <c r="J203" s="102">
        <f t="shared" si="37"/>
        <v>0</v>
      </c>
      <c r="K203" s="100">
        <v>0</v>
      </c>
      <c r="L203" s="111">
        <v>0</v>
      </c>
      <c r="M203" s="101">
        <f t="shared" si="38"/>
        <v>0</v>
      </c>
      <c r="N203" s="100">
        <v>0</v>
      </c>
      <c r="O203" s="100">
        <v>0</v>
      </c>
      <c r="P203" s="100">
        <v>0</v>
      </c>
      <c r="Q203" s="100">
        <v>0</v>
      </c>
      <c r="R203" s="100">
        <v>0</v>
      </c>
      <c r="S203" s="100">
        <v>0</v>
      </c>
      <c r="T203" s="106">
        <f t="shared" si="33"/>
        <v>0</v>
      </c>
      <c r="U203" s="107">
        <f t="shared" si="39"/>
        <v>0</v>
      </c>
      <c r="V203" s="108">
        <f t="shared" si="40"/>
        <v>17</v>
      </c>
      <c r="W203" s="97">
        <v>69</v>
      </c>
      <c r="X203" s="109">
        <f t="shared" si="41"/>
        <v>0.24637681159420291</v>
      </c>
    </row>
    <row r="204" spans="1:24" x14ac:dyDescent="0.35">
      <c r="A204" s="31" t="s">
        <v>209</v>
      </c>
      <c r="B204" s="97" t="s">
        <v>2468</v>
      </c>
      <c r="C204" s="97" t="s">
        <v>2440</v>
      </c>
      <c r="D204" s="98">
        <f t="shared" si="34"/>
        <v>46</v>
      </c>
      <c r="E204" s="98">
        <f t="shared" si="35"/>
        <v>0</v>
      </c>
      <c r="F204" s="98">
        <f t="shared" si="36"/>
        <v>46</v>
      </c>
      <c r="G204" s="99">
        <f t="shared" si="32"/>
        <v>46</v>
      </c>
      <c r="H204" s="100">
        <v>46</v>
      </c>
      <c r="I204" s="100">
        <v>0</v>
      </c>
      <c r="J204" s="102">
        <f t="shared" si="37"/>
        <v>0</v>
      </c>
      <c r="K204" s="100">
        <v>0</v>
      </c>
      <c r="L204" s="111">
        <v>0</v>
      </c>
      <c r="M204" s="101">
        <f t="shared" si="38"/>
        <v>0</v>
      </c>
      <c r="N204" s="100">
        <v>0</v>
      </c>
      <c r="O204" s="100">
        <v>0</v>
      </c>
      <c r="P204" s="100">
        <v>0</v>
      </c>
      <c r="Q204" s="100">
        <v>0</v>
      </c>
      <c r="R204" s="100">
        <v>0</v>
      </c>
      <c r="S204" s="100">
        <v>0</v>
      </c>
      <c r="T204" s="106">
        <f t="shared" si="33"/>
        <v>0</v>
      </c>
      <c r="U204" s="107">
        <f t="shared" si="39"/>
        <v>46</v>
      </c>
      <c r="V204" s="108">
        <f t="shared" si="40"/>
        <v>0</v>
      </c>
      <c r="W204" s="97">
        <v>60</v>
      </c>
      <c r="X204" s="109">
        <f t="shared" si="41"/>
        <v>0.76666666666666672</v>
      </c>
    </row>
    <row r="205" spans="1:24" x14ac:dyDescent="0.35">
      <c r="A205" s="31" t="s">
        <v>210</v>
      </c>
      <c r="B205" s="97" t="s">
        <v>2469</v>
      </c>
      <c r="C205" s="97" t="s">
        <v>2440</v>
      </c>
      <c r="D205" s="98">
        <f t="shared" si="34"/>
        <v>0</v>
      </c>
      <c r="E205" s="98">
        <f t="shared" si="35"/>
        <v>0</v>
      </c>
      <c r="F205" s="98">
        <f t="shared" si="36"/>
        <v>0</v>
      </c>
      <c r="G205" s="99">
        <f t="shared" si="32"/>
        <v>0</v>
      </c>
      <c r="H205" s="100">
        <v>0</v>
      </c>
      <c r="I205" s="100">
        <v>0</v>
      </c>
      <c r="J205" s="102">
        <f t="shared" si="37"/>
        <v>0</v>
      </c>
      <c r="K205" s="100">
        <v>0</v>
      </c>
      <c r="L205" s="111">
        <v>0</v>
      </c>
      <c r="M205" s="101">
        <f t="shared" si="38"/>
        <v>0</v>
      </c>
      <c r="N205" s="100">
        <v>0</v>
      </c>
      <c r="O205" s="100">
        <v>0</v>
      </c>
      <c r="P205" s="100">
        <v>0</v>
      </c>
      <c r="Q205" s="100">
        <v>0</v>
      </c>
      <c r="R205" s="100">
        <v>0</v>
      </c>
      <c r="S205" s="100">
        <v>0</v>
      </c>
      <c r="T205" s="106">
        <f t="shared" si="33"/>
        <v>0</v>
      </c>
      <c r="U205" s="107">
        <f t="shared" si="39"/>
        <v>0</v>
      </c>
      <c r="V205" s="108">
        <f t="shared" si="40"/>
        <v>0</v>
      </c>
      <c r="W205" s="97">
        <v>56</v>
      </c>
      <c r="X205" s="109">
        <f t="shared" si="41"/>
        <v>0</v>
      </c>
    </row>
    <row r="206" spans="1:24" x14ac:dyDescent="0.35">
      <c r="A206" s="31" t="s">
        <v>211</v>
      </c>
      <c r="B206" s="97" t="s">
        <v>2470</v>
      </c>
      <c r="C206" s="97" t="s">
        <v>2440</v>
      </c>
      <c r="D206" s="98">
        <f t="shared" si="34"/>
        <v>36</v>
      </c>
      <c r="E206" s="98">
        <f t="shared" si="35"/>
        <v>0</v>
      </c>
      <c r="F206" s="98">
        <f t="shared" si="36"/>
        <v>36</v>
      </c>
      <c r="G206" s="99">
        <f t="shared" si="32"/>
        <v>36</v>
      </c>
      <c r="H206" s="100">
        <v>36</v>
      </c>
      <c r="I206" s="100">
        <v>0</v>
      </c>
      <c r="J206" s="102">
        <f t="shared" si="37"/>
        <v>0</v>
      </c>
      <c r="K206" s="100">
        <v>0</v>
      </c>
      <c r="L206" s="111">
        <v>0</v>
      </c>
      <c r="M206" s="101">
        <f t="shared" si="38"/>
        <v>0</v>
      </c>
      <c r="N206" s="100">
        <v>0</v>
      </c>
      <c r="O206" s="100">
        <v>0</v>
      </c>
      <c r="P206" s="100">
        <v>0</v>
      </c>
      <c r="Q206" s="100">
        <v>0</v>
      </c>
      <c r="R206" s="100">
        <v>0</v>
      </c>
      <c r="S206" s="100">
        <v>0</v>
      </c>
      <c r="T206" s="106">
        <f t="shared" si="33"/>
        <v>0</v>
      </c>
      <c r="U206" s="107">
        <f t="shared" si="39"/>
        <v>36</v>
      </c>
      <c r="V206" s="108">
        <f t="shared" si="40"/>
        <v>0</v>
      </c>
      <c r="W206" s="97">
        <v>35</v>
      </c>
      <c r="X206" s="109">
        <f t="shared" si="41"/>
        <v>1</v>
      </c>
    </row>
    <row r="207" spans="1:24" x14ac:dyDescent="0.35">
      <c r="A207" s="31" t="s">
        <v>212</v>
      </c>
      <c r="B207" s="97" t="s">
        <v>2471</v>
      </c>
      <c r="C207" s="97" t="s">
        <v>2440</v>
      </c>
      <c r="D207" s="98">
        <f t="shared" si="34"/>
        <v>0</v>
      </c>
      <c r="E207" s="98">
        <f t="shared" si="35"/>
        <v>0</v>
      </c>
      <c r="F207" s="98">
        <f t="shared" si="36"/>
        <v>0</v>
      </c>
      <c r="G207" s="99">
        <f t="shared" si="32"/>
        <v>0</v>
      </c>
      <c r="H207" s="100">
        <v>0</v>
      </c>
      <c r="I207" s="100">
        <v>0</v>
      </c>
      <c r="J207" s="102">
        <f t="shared" si="37"/>
        <v>0</v>
      </c>
      <c r="K207" s="100">
        <v>0</v>
      </c>
      <c r="L207" s="111">
        <v>0</v>
      </c>
      <c r="M207" s="101">
        <f t="shared" si="38"/>
        <v>0</v>
      </c>
      <c r="N207" s="100">
        <v>0</v>
      </c>
      <c r="O207" s="100">
        <v>0</v>
      </c>
      <c r="P207" s="100">
        <v>0</v>
      </c>
      <c r="Q207" s="100">
        <v>0</v>
      </c>
      <c r="R207" s="100">
        <v>0</v>
      </c>
      <c r="S207" s="100">
        <v>0</v>
      </c>
      <c r="T207" s="106">
        <f t="shared" si="33"/>
        <v>0</v>
      </c>
      <c r="U207" s="107">
        <f t="shared" si="39"/>
        <v>0</v>
      </c>
      <c r="V207" s="108">
        <f t="shared" si="40"/>
        <v>0</v>
      </c>
      <c r="W207" s="97">
        <v>8</v>
      </c>
      <c r="X207" s="109">
        <f t="shared" si="41"/>
        <v>0</v>
      </c>
    </row>
    <row r="208" spans="1:24" x14ac:dyDescent="0.35">
      <c r="A208" s="31" t="s">
        <v>213</v>
      </c>
      <c r="B208" s="97" t="s">
        <v>2472</v>
      </c>
      <c r="C208" s="97" t="s">
        <v>2440</v>
      </c>
      <c r="D208" s="98">
        <f t="shared" si="34"/>
        <v>0</v>
      </c>
      <c r="E208" s="98">
        <f t="shared" si="35"/>
        <v>0</v>
      </c>
      <c r="F208" s="98">
        <f t="shared" si="36"/>
        <v>0</v>
      </c>
      <c r="G208" s="99">
        <f t="shared" si="32"/>
        <v>0</v>
      </c>
      <c r="H208" s="100">
        <v>0</v>
      </c>
      <c r="I208" s="100">
        <v>0</v>
      </c>
      <c r="J208" s="102">
        <f t="shared" si="37"/>
        <v>0</v>
      </c>
      <c r="K208" s="100">
        <v>0</v>
      </c>
      <c r="L208" s="111">
        <v>0</v>
      </c>
      <c r="M208" s="101">
        <f t="shared" si="38"/>
        <v>0</v>
      </c>
      <c r="N208" s="100">
        <v>0</v>
      </c>
      <c r="O208" s="100">
        <v>0</v>
      </c>
      <c r="P208" s="100">
        <v>0</v>
      </c>
      <c r="Q208" s="100">
        <v>0</v>
      </c>
      <c r="R208" s="100">
        <v>0</v>
      </c>
      <c r="S208" s="100">
        <v>0</v>
      </c>
      <c r="T208" s="106">
        <f t="shared" si="33"/>
        <v>0</v>
      </c>
      <c r="U208" s="107">
        <f t="shared" si="39"/>
        <v>0</v>
      </c>
      <c r="V208" s="108">
        <f t="shared" si="40"/>
        <v>0</v>
      </c>
      <c r="W208" s="97">
        <v>12</v>
      </c>
      <c r="X208" s="109">
        <f t="shared" si="41"/>
        <v>0</v>
      </c>
    </row>
    <row r="209" spans="1:24" x14ac:dyDescent="0.35">
      <c r="A209" s="31" t="s">
        <v>214</v>
      </c>
      <c r="B209" s="97" t="s">
        <v>2473</v>
      </c>
      <c r="C209" s="97" t="s">
        <v>2440</v>
      </c>
      <c r="D209" s="98">
        <f t="shared" si="34"/>
        <v>53</v>
      </c>
      <c r="E209" s="98">
        <f t="shared" si="35"/>
        <v>24</v>
      </c>
      <c r="F209" s="98">
        <f t="shared" si="36"/>
        <v>29</v>
      </c>
      <c r="G209" s="99">
        <f t="shared" si="32"/>
        <v>53</v>
      </c>
      <c r="H209" s="100">
        <v>29</v>
      </c>
      <c r="I209" s="100">
        <v>24</v>
      </c>
      <c r="J209" s="102">
        <f t="shared" si="37"/>
        <v>0</v>
      </c>
      <c r="K209" s="100">
        <v>0</v>
      </c>
      <c r="L209" s="111">
        <v>0</v>
      </c>
      <c r="M209" s="101">
        <f t="shared" si="38"/>
        <v>0</v>
      </c>
      <c r="N209" s="100">
        <v>0</v>
      </c>
      <c r="O209" s="100">
        <v>0</v>
      </c>
      <c r="P209" s="100">
        <v>0</v>
      </c>
      <c r="Q209" s="100">
        <v>0</v>
      </c>
      <c r="R209" s="100">
        <v>0</v>
      </c>
      <c r="S209" s="100">
        <v>0</v>
      </c>
      <c r="T209" s="106">
        <f t="shared" si="33"/>
        <v>0</v>
      </c>
      <c r="U209" s="107">
        <f t="shared" si="39"/>
        <v>29</v>
      </c>
      <c r="V209" s="108">
        <f t="shared" si="40"/>
        <v>24</v>
      </c>
      <c r="W209" s="97">
        <v>56</v>
      </c>
      <c r="X209" s="109">
        <f t="shared" si="41"/>
        <v>0.9464285714285714</v>
      </c>
    </row>
    <row r="210" spans="1:24" x14ac:dyDescent="0.35">
      <c r="A210" s="31" t="s">
        <v>215</v>
      </c>
      <c r="B210" s="97" t="s">
        <v>2474</v>
      </c>
      <c r="C210" s="97" t="s">
        <v>2440</v>
      </c>
      <c r="D210" s="98">
        <f t="shared" si="34"/>
        <v>119</v>
      </c>
      <c r="E210" s="98">
        <f t="shared" si="35"/>
        <v>119</v>
      </c>
      <c r="F210" s="98">
        <f t="shared" si="36"/>
        <v>0</v>
      </c>
      <c r="G210" s="99">
        <f t="shared" si="32"/>
        <v>119</v>
      </c>
      <c r="H210" s="100">
        <v>0</v>
      </c>
      <c r="I210" s="100">
        <v>119</v>
      </c>
      <c r="J210" s="102">
        <f t="shared" si="37"/>
        <v>0</v>
      </c>
      <c r="K210" s="100">
        <v>0</v>
      </c>
      <c r="L210" s="111">
        <v>0</v>
      </c>
      <c r="M210" s="101">
        <f t="shared" si="38"/>
        <v>0</v>
      </c>
      <c r="N210" s="100">
        <v>0</v>
      </c>
      <c r="O210" s="100">
        <v>0</v>
      </c>
      <c r="P210" s="100">
        <v>0</v>
      </c>
      <c r="Q210" s="100">
        <v>0</v>
      </c>
      <c r="R210" s="100">
        <v>0</v>
      </c>
      <c r="S210" s="100">
        <v>0</v>
      </c>
      <c r="T210" s="106">
        <f t="shared" si="33"/>
        <v>0</v>
      </c>
      <c r="U210" s="107">
        <f t="shared" si="39"/>
        <v>0</v>
      </c>
      <c r="V210" s="108">
        <f t="shared" si="40"/>
        <v>119</v>
      </c>
      <c r="W210" s="97">
        <v>124</v>
      </c>
      <c r="X210" s="109">
        <f t="shared" si="41"/>
        <v>0.95967741935483875</v>
      </c>
    </row>
    <row r="211" spans="1:24" x14ac:dyDescent="0.35">
      <c r="A211" s="31" t="s">
        <v>216</v>
      </c>
      <c r="B211" s="97" t="s">
        <v>2475</v>
      </c>
      <c r="C211" s="97" t="s">
        <v>2348</v>
      </c>
      <c r="D211" s="98">
        <f t="shared" si="34"/>
        <v>80</v>
      </c>
      <c r="E211" s="98">
        <f t="shared" si="35"/>
        <v>0</v>
      </c>
      <c r="F211" s="98">
        <f t="shared" si="36"/>
        <v>80</v>
      </c>
      <c r="G211" s="99">
        <f t="shared" si="32"/>
        <v>80</v>
      </c>
      <c r="H211" s="100">
        <v>80</v>
      </c>
      <c r="I211" s="100">
        <v>0</v>
      </c>
      <c r="J211" s="102">
        <f t="shared" si="37"/>
        <v>0</v>
      </c>
      <c r="K211" s="100">
        <v>0</v>
      </c>
      <c r="L211" s="111">
        <v>0</v>
      </c>
      <c r="M211" s="101">
        <f t="shared" si="38"/>
        <v>0</v>
      </c>
      <c r="N211" s="100">
        <v>0</v>
      </c>
      <c r="O211" s="100">
        <v>0</v>
      </c>
      <c r="P211" s="100">
        <v>0</v>
      </c>
      <c r="Q211" s="100">
        <v>0</v>
      </c>
      <c r="R211" s="100">
        <v>0</v>
      </c>
      <c r="S211" s="100">
        <v>0</v>
      </c>
      <c r="T211" s="106">
        <f t="shared" si="33"/>
        <v>0</v>
      </c>
      <c r="U211" s="107">
        <f t="shared" si="39"/>
        <v>80</v>
      </c>
      <c r="V211" s="108">
        <f t="shared" si="40"/>
        <v>0</v>
      </c>
      <c r="W211" s="97">
        <v>93</v>
      </c>
      <c r="X211" s="109">
        <f t="shared" si="41"/>
        <v>0.86021505376344087</v>
      </c>
    </row>
    <row r="212" spans="1:24" x14ac:dyDescent="0.35">
      <c r="A212" s="31" t="s">
        <v>217</v>
      </c>
      <c r="B212" s="97" t="s">
        <v>2476</v>
      </c>
      <c r="C212" s="97" t="s">
        <v>2348</v>
      </c>
      <c r="D212" s="98">
        <f t="shared" si="34"/>
        <v>18</v>
      </c>
      <c r="E212" s="98">
        <f t="shared" si="35"/>
        <v>18</v>
      </c>
      <c r="F212" s="98">
        <f t="shared" si="36"/>
        <v>0</v>
      </c>
      <c r="G212" s="99">
        <f t="shared" si="32"/>
        <v>18</v>
      </c>
      <c r="H212" s="100">
        <v>0</v>
      </c>
      <c r="I212" s="100">
        <v>18</v>
      </c>
      <c r="J212" s="102">
        <f t="shared" si="37"/>
        <v>0</v>
      </c>
      <c r="K212" s="100">
        <v>0</v>
      </c>
      <c r="L212" s="111">
        <v>0</v>
      </c>
      <c r="M212" s="101">
        <f t="shared" si="38"/>
        <v>0</v>
      </c>
      <c r="N212" s="100">
        <v>0</v>
      </c>
      <c r="O212" s="100">
        <v>0</v>
      </c>
      <c r="P212" s="100">
        <v>0</v>
      </c>
      <c r="Q212" s="100">
        <v>0</v>
      </c>
      <c r="R212" s="100">
        <v>0</v>
      </c>
      <c r="S212" s="100">
        <v>0</v>
      </c>
      <c r="T212" s="106">
        <f t="shared" si="33"/>
        <v>0</v>
      </c>
      <c r="U212" s="107">
        <f t="shared" si="39"/>
        <v>0</v>
      </c>
      <c r="V212" s="108">
        <f t="shared" si="40"/>
        <v>18</v>
      </c>
      <c r="W212" s="97">
        <v>27</v>
      </c>
      <c r="X212" s="109">
        <f t="shared" si="41"/>
        <v>0.66666666666666663</v>
      </c>
    </row>
    <row r="213" spans="1:24" x14ac:dyDescent="0.35">
      <c r="A213" s="31" t="s">
        <v>218</v>
      </c>
      <c r="B213" s="97" t="s">
        <v>2477</v>
      </c>
      <c r="C213" s="97" t="s">
        <v>2348</v>
      </c>
      <c r="D213" s="98">
        <f t="shared" si="34"/>
        <v>174</v>
      </c>
      <c r="E213" s="98">
        <f t="shared" si="35"/>
        <v>0</v>
      </c>
      <c r="F213" s="98">
        <f t="shared" si="36"/>
        <v>174</v>
      </c>
      <c r="G213" s="99">
        <f t="shared" si="32"/>
        <v>174</v>
      </c>
      <c r="H213" s="100">
        <v>174</v>
      </c>
      <c r="I213" s="100">
        <v>0</v>
      </c>
      <c r="J213" s="102">
        <f t="shared" si="37"/>
        <v>0</v>
      </c>
      <c r="K213" s="100">
        <v>0</v>
      </c>
      <c r="L213" s="111">
        <v>0</v>
      </c>
      <c r="M213" s="101">
        <f t="shared" si="38"/>
        <v>0</v>
      </c>
      <c r="N213" s="100">
        <v>0</v>
      </c>
      <c r="O213" s="100">
        <v>0</v>
      </c>
      <c r="P213" s="100">
        <v>0</v>
      </c>
      <c r="Q213" s="100">
        <v>0</v>
      </c>
      <c r="R213" s="100">
        <v>0</v>
      </c>
      <c r="S213" s="100">
        <v>0</v>
      </c>
      <c r="T213" s="106">
        <f t="shared" si="33"/>
        <v>0</v>
      </c>
      <c r="U213" s="107">
        <f t="shared" si="39"/>
        <v>174</v>
      </c>
      <c r="V213" s="108">
        <f t="shared" si="40"/>
        <v>0</v>
      </c>
      <c r="W213" s="97">
        <v>306</v>
      </c>
      <c r="X213" s="109">
        <f t="shared" si="41"/>
        <v>0.56862745098039214</v>
      </c>
    </row>
    <row r="214" spans="1:24" x14ac:dyDescent="0.35">
      <c r="A214" s="31" t="s">
        <v>219</v>
      </c>
      <c r="B214" s="97" t="s">
        <v>2478</v>
      </c>
      <c r="C214" s="97" t="s">
        <v>2348</v>
      </c>
      <c r="D214" s="98">
        <f t="shared" si="34"/>
        <v>48</v>
      </c>
      <c r="E214" s="98">
        <f t="shared" si="35"/>
        <v>0</v>
      </c>
      <c r="F214" s="98">
        <f t="shared" si="36"/>
        <v>48</v>
      </c>
      <c r="G214" s="99">
        <f t="shared" si="32"/>
        <v>48</v>
      </c>
      <c r="H214" s="100">
        <v>48</v>
      </c>
      <c r="I214" s="100">
        <v>0</v>
      </c>
      <c r="J214" s="102">
        <f t="shared" si="37"/>
        <v>0</v>
      </c>
      <c r="K214" s="100">
        <v>0</v>
      </c>
      <c r="L214" s="111">
        <v>0</v>
      </c>
      <c r="M214" s="101">
        <f t="shared" si="38"/>
        <v>0</v>
      </c>
      <c r="N214" s="100">
        <v>0</v>
      </c>
      <c r="O214" s="100">
        <v>0</v>
      </c>
      <c r="P214" s="100">
        <v>0</v>
      </c>
      <c r="Q214" s="100">
        <v>0</v>
      </c>
      <c r="R214" s="100">
        <v>0</v>
      </c>
      <c r="S214" s="100">
        <v>0</v>
      </c>
      <c r="T214" s="106">
        <f t="shared" si="33"/>
        <v>0</v>
      </c>
      <c r="U214" s="107">
        <f t="shared" si="39"/>
        <v>48</v>
      </c>
      <c r="V214" s="108">
        <f t="shared" si="40"/>
        <v>0</v>
      </c>
      <c r="W214" s="97">
        <v>75</v>
      </c>
      <c r="X214" s="109">
        <f t="shared" si="41"/>
        <v>0.64</v>
      </c>
    </row>
    <row r="215" spans="1:24" x14ac:dyDescent="0.35">
      <c r="A215" s="31" t="s">
        <v>220</v>
      </c>
      <c r="B215" s="97" t="s">
        <v>2479</v>
      </c>
      <c r="C215" s="97" t="s">
        <v>2348</v>
      </c>
      <c r="D215" s="98">
        <f t="shared" si="34"/>
        <v>0</v>
      </c>
      <c r="E215" s="98">
        <f t="shared" si="35"/>
        <v>0</v>
      </c>
      <c r="F215" s="98">
        <f t="shared" si="36"/>
        <v>0</v>
      </c>
      <c r="G215" s="99">
        <f t="shared" si="32"/>
        <v>0</v>
      </c>
      <c r="H215" s="100">
        <v>0</v>
      </c>
      <c r="I215" s="100">
        <v>0</v>
      </c>
      <c r="J215" s="102">
        <f t="shared" si="37"/>
        <v>0</v>
      </c>
      <c r="K215" s="100">
        <v>0</v>
      </c>
      <c r="L215" s="111">
        <v>0</v>
      </c>
      <c r="M215" s="101">
        <f t="shared" si="38"/>
        <v>0</v>
      </c>
      <c r="N215" s="100">
        <v>0</v>
      </c>
      <c r="O215" s="100">
        <v>0</v>
      </c>
      <c r="P215" s="100">
        <v>0</v>
      </c>
      <c r="Q215" s="100">
        <v>0</v>
      </c>
      <c r="R215" s="100">
        <v>0</v>
      </c>
      <c r="S215" s="100">
        <v>0</v>
      </c>
      <c r="T215" s="106">
        <f t="shared" si="33"/>
        <v>0</v>
      </c>
      <c r="U215" s="107">
        <f t="shared" si="39"/>
        <v>0</v>
      </c>
      <c r="V215" s="108">
        <f t="shared" si="40"/>
        <v>0</v>
      </c>
      <c r="W215" s="97">
        <v>51</v>
      </c>
      <c r="X215" s="109">
        <f t="shared" si="41"/>
        <v>0</v>
      </c>
    </row>
    <row r="216" spans="1:24" x14ac:dyDescent="0.35">
      <c r="A216" s="31" t="s">
        <v>221</v>
      </c>
      <c r="B216" s="97" t="s">
        <v>2480</v>
      </c>
      <c r="C216" s="97" t="s">
        <v>2348</v>
      </c>
      <c r="D216" s="98">
        <f t="shared" si="34"/>
        <v>32</v>
      </c>
      <c r="E216" s="98">
        <f t="shared" si="35"/>
        <v>0</v>
      </c>
      <c r="F216" s="98">
        <f t="shared" si="36"/>
        <v>32</v>
      </c>
      <c r="G216" s="99">
        <f t="shared" si="32"/>
        <v>32</v>
      </c>
      <c r="H216" s="100">
        <v>32</v>
      </c>
      <c r="I216" s="100">
        <v>0</v>
      </c>
      <c r="J216" s="102">
        <f t="shared" si="37"/>
        <v>0</v>
      </c>
      <c r="K216" s="100">
        <v>0</v>
      </c>
      <c r="L216" s="111">
        <v>0</v>
      </c>
      <c r="M216" s="101">
        <f t="shared" si="38"/>
        <v>0</v>
      </c>
      <c r="N216" s="100">
        <v>0</v>
      </c>
      <c r="O216" s="100">
        <v>0</v>
      </c>
      <c r="P216" s="100">
        <v>0</v>
      </c>
      <c r="Q216" s="100">
        <v>0</v>
      </c>
      <c r="R216" s="100">
        <v>0</v>
      </c>
      <c r="S216" s="100">
        <v>0</v>
      </c>
      <c r="T216" s="106">
        <f t="shared" si="33"/>
        <v>0</v>
      </c>
      <c r="U216" s="107">
        <f t="shared" si="39"/>
        <v>32</v>
      </c>
      <c r="V216" s="108">
        <f t="shared" si="40"/>
        <v>0</v>
      </c>
      <c r="W216" s="97">
        <v>37</v>
      </c>
      <c r="X216" s="109">
        <f t="shared" si="41"/>
        <v>0.86486486486486491</v>
      </c>
    </row>
    <row r="217" spans="1:24" x14ac:dyDescent="0.35">
      <c r="A217" s="31" t="s">
        <v>222</v>
      </c>
      <c r="B217" s="97" t="s">
        <v>2481</v>
      </c>
      <c r="C217" s="97" t="s">
        <v>2348</v>
      </c>
      <c r="D217" s="98">
        <f t="shared" si="34"/>
        <v>18</v>
      </c>
      <c r="E217" s="98">
        <f t="shared" si="35"/>
        <v>18</v>
      </c>
      <c r="F217" s="98">
        <f t="shared" si="36"/>
        <v>0</v>
      </c>
      <c r="G217" s="99">
        <f t="shared" si="32"/>
        <v>18</v>
      </c>
      <c r="H217" s="100">
        <v>0</v>
      </c>
      <c r="I217" s="100">
        <v>18</v>
      </c>
      <c r="J217" s="102">
        <f t="shared" si="37"/>
        <v>0</v>
      </c>
      <c r="K217" s="100">
        <v>0</v>
      </c>
      <c r="L217" s="111">
        <v>0</v>
      </c>
      <c r="M217" s="101">
        <f t="shared" si="38"/>
        <v>0</v>
      </c>
      <c r="N217" s="100">
        <v>0</v>
      </c>
      <c r="O217" s="100">
        <v>0</v>
      </c>
      <c r="P217" s="100">
        <v>0</v>
      </c>
      <c r="Q217" s="100">
        <v>0</v>
      </c>
      <c r="R217" s="100">
        <v>0</v>
      </c>
      <c r="S217" s="100">
        <v>0</v>
      </c>
      <c r="T217" s="106">
        <f t="shared" si="33"/>
        <v>0</v>
      </c>
      <c r="U217" s="107">
        <f t="shared" si="39"/>
        <v>0</v>
      </c>
      <c r="V217" s="108">
        <f t="shared" si="40"/>
        <v>18</v>
      </c>
      <c r="W217" s="97">
        <v>22</v>
      </c>
      <c r="X217" s="109">
        <f t="shared" si="41"/>
        <v>0.81818181818181823</v>
      </c>
    </row>
    <row r="218" spans="1:24" x14ac:dyDescent="0.35">
      <c r="A218" s="31" t="s">
        <v>223</v>
      </c>
      <c r="B218" s="97" t="s">
        <v>2482</v>
      </c>
      <c r="C218" s="97" t="s">
        <v>2348</v>
      </c>
      <c r="D218" s="98">
        <f t="shared" si="34"/>
        <v>18</v>
      </c>
      <c r="E218" s="98">
        <f t="shared" si="35"/>
        <v>18</v>
      </c>
      <c r="F218" s="98">
        <f t="shared" si="36"/>
        <v>0</v>
      </c>
      <c r="G218" s="99">
        <f t="shared" si="32"/>
        <v>18</v>
      </c>
      <c r="H218" s="100">
        <v>0</v>
      </c>
      <c r="I218" s="100">
        <v>18</v>
      </c>
      <c r="J218" s="102">
        <f t="shared" si="37"/>
        <v>0</v>
      </c>
      <c r="K218" s="100">
        <v>0</v>
      </c>
      <c r="L218" s="111">
        <v>0</v>
      </c>
      <c r="M218" s="101">
        <f t="shared" si="38"/>
        <v>0</v>
      </c>
      <c r="N218" s="100">
        <v>0</v>
      </c>
      <c r="O218" s="100">
        <v>0</v>
      </c>
      <c r="P218" s="100">
        <v>0</v>
      </c>
      <c r="Q218" s="100">
        <v>0</v>
      </c>
      <c r="R218" s="100">
        <v>0</v>
      </c>
      <c r="S218" s="100">
        <v>0</v>
      </c>
      <c r="T218" s="106">
        <f t="shared" si="33"/>
        <v>0</v>
      </c>
      <c r="U218" s="107">
        <f t="shared" si="39"/>
        <v>0</v>
      </c>
      <c r="V218" s="108">
        <f t="shared" si="40"/>
        <v>18</v>
      </c>
      <c r="W218" s="97">
        <v>17</v>
      </c>
      <c r="X218" s="109">
        <f t="shared" si="41"/>
        <v>1</v>
      </c>
    </row>
    <row r="219" spans="1:24" x14ac:dyDescent="0.35">
      <c r="A219" s="31" t="s">
        <v>224</v>
      </c>
      <c r="B219" s="97" t="s">
        <v>2483</v>
      </c>
      <c r="C219" s="97" t="s">
        <v>2348</v>
      </c>
      <c r="D219" s="98">
        <f t="shared" si="34"/>
        <v>33</v>
      </c>
      <c r="E219" s="98">
        <f t="shared" si="35"/>
        <v>0</v>
      </c>
      <c r="F219" s="98">
        <f t="shared" si="36"/>
        <v>33</v>
      </c>
      <c r="G219" s="99">
        <f t="shared" si="32"/>
        <v>33</v>
      </c>
      <c r="H219" s="100">
        <v>33</v>
      </c>
      <c r="I219" s="100">
        <v>0</v>
      </c>
      <c r="J219" s="102">
        <f t="shared" si="37"/>
        <v>0</v>
      </c>
      <c r="K219" s="100">
        <v>0</v>
      </c>
      <c r="L219" s="111">
        <v>0</v>
      </c>
      <c r="M219" s="101">
        <f t="shared" si="38"/>
        <v>0</v>
      </c>
      <c r="N219" s="100">
        <v>0</v>
      </c>
      <c r="O219" s="100">
        <v>0</v>
      </c>
      <c r="P219" s="100">
        <v>0</v>
      </c>
      <c r="Q219" s="100">
        <v>0</v>
      </c>
      <c r="R219" s="100">
        <v>0</v>
      </c>
      <c r="S219" s="100">
        <v>0</v>
      </c>
      <c r="T219" s="106">
        <f t="shared" si="33"/>
        <v>0</v>
      </c>
      <c r="U219" s="107">
        <f t="shared" si="39"/>
        <v>33</v>
      </c>
      <c r="V219" s="108">
        <f t="shared" si="40"/>
        <v>0</v>
      </c>
      <c r="W219" s="97">
        <v>28</v>
      </c>
      <c r="X219" s="109">
        <f t="shared" si="41"/>
        <v>1</v>
      </c>
    </row>
    <row r="220" spans="1:24" x14ac:dyDescent="0.35">
      <c r="A220" s="31" t="s">
        <v>225</v>
      </c>
      <c r="B220" s="97" t="s">
        <v>2484</v>
      </c>
      <c r="C220" s="97" t="s">
        <v>2348</v>
      </c>
      <c r="D220" s="98">
        <f t="shared" si="34"/>
        <v>403</v>
      </c>
      <c r="E220" s="98">
        <f t="shared" si="35"/>
        <v>362</v>
      </c>
      <c r="F220" s="98">
        <f t="shared" si="36"/>
        <v>41</v>
      </c>
      <c r="G220" s="99">
        <f t="shared" si="32"/>
        <v>403</v>
      </c>
      <c r="H220" s="100">
        <v>41</v>
      </c>
      <c r="I220" s="100">
        <v>362</v>
      </c>
      <c r="J220" s="102">
        <f t="shared" si="37"/>
        <v>0</v>
      </c>
      <c r="K220" s="100">
        <v>0</v>
      </c>
      <c r="L220" s="111">
        <v>0</v>
      </c>
      <c r="M220" s="101">
        <f t="shared" si="38"/>
        <v>0</v>
      </c>
      <c r="N220" s="100">
        <v>0</v>
      </c>
      <c r="O220" s="100">
        <v>0</v>
      </c>
      <c r="P220" s="100">
        <v>0</v>
      </c>
      <c r="Q220" s="100">
        <v>0</v>
      </c>
      <c r="R220" s="100">
        <v>0</v>
      </c>
      <c r="S220" s="100">
        <v>0</v>
      </c>
      <c r="T220" s="106">
        <f t="shared" si="33"/>
        <v>0</v>
      </c>
      <c r="U220" s="107">
        <f t="shared" si="39"/>
        <v>41</v>
      </c>
      <c r="V220" s="108">
        <f t="shared" si="40"/>
        <v>362</v>
      </c>
      <c r="W220" s="97">
        <v>332</v>
      </c>
      <c r="X220" s="109">
        <f t="shared" si="41"/>
        <v>1</v>
      </c>
    </row>
    <row r="221" spans="1:24" x14ac:dyDescent="0.35">
      <c r="A221" s="31" t="s">
        <v>226</v>
      </c>
      <c r="B221" s="97" t="s">
        <v>2485</v>
      </c>
      <c r="C221" s="97" t="s">
        <v>2348</v>
      </c>
      <c r="D221" s="98">
        <f t="shared" si="34"/>
        <v>127</v>
      </c>
      <c r="E221" s="98">
        <f t="shared" si="35"/>
        <v>127</v>
      </c>
      <c r="F221" s="98">
        <f t="shared" si="36"/>
        <v>0</v>
      </c>
      <c r="G221" s="99">
        <f t="shared" si="32"/>
        <v>127</v>
      </c>
      <c r="H221" s="100">
        <v>0</v>
      </c>
      <c r="I221" s="100">
        <v>127</v>
      </c>
      <c r="J221" s="102">
        <f t="shared" si="37"/>
        <v>0</v>
      </c>
      <c r="K221" s="100">
        <v>0</v>
      </c>
      <c r="L221" s="111">
        <v>0</v>
      </c>
      <c r="M221" s="101">
        <f t="shared" si="38"/>
        <v>0</v>
      </c>
      <c r="N221" s="100">
        <v>0</v>
      </c>
      <c r="O221" s="100">
        <v>0</v>
      </c>
      <c r="P221" s="100">
        <v>0</v>
      </c>
      <c r="Q221" s="100">
        <v>0</v>
      </c>
      <c r="R221" s="100">
        <v>0</v>
      </c>
      <c r="S221" s="100">
        <v>0</v>
      </c>
      <c r="T221" s="106">
        <f t="shared" si="33"/>
        <v>0</v>
      </c>
      <c r="U221" s="107">
        <f t="shared" si="39"/>
        <v>0</v>
      </c>
      <c r="V221" s="108">
        <f t="shared" si="40"/>
        <v>127</v>
      </c>
      <c r="W221" s="97">
        <v>230</v>
      </c>
      <c r="X221" s="109">
        <f t="shared" si="41"/>
        <v>0.55217391304347829</v>
      </c>
    </row>
    <row r="222" spans="1:24" x14ac:dyDescent="0.35">
      <c r="A222" s="31" t="s">
        <v>227</v>
      </c>
      <c r="B222" s="97" t="s">
        <v>2486</v>
      </c>
      <c r="C222" s="97" t="s">
        <v>2348</v>
      </c>
      <c r="D222" s="98">
        <f t="shared" si="34"/>
        <v>52</v>
      </c>
      <c r="E222" s="98">
        <f t="shared" si="35"/>
        <v>33</v>
      </c>
      <c r="F222" s="98">
        <f t="shared" si="36"/>
        <v>19</v>
      </c>
      <c r="G222" s="99">
        <f t="shared" si="32"/>
        <v>52</v>
      </c>
      <c r="H222" s="100">
        <v>19</v>
      </c>
      <c r="I222" s="100">
        <v>33</v>
      </c>
      <c r="J222" s="102">
        <f t="shared" si="37"/>
        <v>0</v>
      </c>
      <c r="K222" s="100">
        <v>0</v>
      </c>
      <c r="L222" s="111">
        <v>0</v>
      </c>
      <c r="M222" s="101">
        <f t="shared" si="38"/>
        <v>0</v>
      </c>
      <c r="N222" s="100">
        <v>0</v>
      </c>
      <c r="O222" s="100">
        <v>0</v>
      </c>
      <c r="P222" s="100">
        <v>0</v>
      </c>
      <c r="Q222" s="100">
        <v>0</v>
      </c>
      <c r="R222" s="100">
        <v>0</v>
      </c>
      <c r="S222" s="100">
        <v>0</v>
      </c>
      <c r="T222" s="106">
        <f t="shared" si="33"/>
        <v>0</v>
      </c>
      <c r="U222" s="107">
        <f t="shared" si="39"/>
        <v>19</v>
      </c>
      <c r="V222" s="108">
        <f t="shared" si="40"/>
        <v>33</v>
      </c>
      <c r="W222" s="97">
        <v>30</v>
      </c>
      <c r="X222" s="109">
        <f t="shared" si="41"/>
        <v>1</v>
      </c>
    </row>
    <row r="223" spans="1:24" x14ac:dyDescent="0.35">
      <c r="A223" s="31" t="s">
        <v>228</v>
      </c>
      <c r="B223" s="97" t="s">
        <v>2487</v>
      </c>
      <c r="C223" s="97" t="s">
        <v>2348</v>
      </c>
      <c r="D223" s="98">
        <f t="shared" si="34"/>
        <v>18</v>
      </c>
      <c r="E223" s="98">
        <f t="shared" si="35"/>
        <v>18</v>
      </c>
      <c r="F223" s="98">
        <f t="shared" si="36"/>
        <v>0</v>
      </c>
      <c r="G223" s="99">
        <f t="shared" si="32"/>
        <v>18</v>
      </c>
      <c r="H223" s="100">
        <v>0</v>
      </c>
      <c r="I223" s="100">
        <v>18</v>
      </c>
      <c r="J223" s="102">
        <f t="shared" si="37"/>
        <v>0</v>
      </c>
      <c r="K223" s="100">
        <v>0</v>
      </c>
      <c r="L223" s="111">
        <v>0</v>
      </c>
      <c r="M223" s="101">
        <f t="shared" si="38"/>
        <v>0</v>
      </c>
      <c r="N223" s="100">
        <v>0</v>
      </c>
      <c r="O223" s="100">
        <v>0</v>
      </c>
      <c r="P223" s="100">
        <v>0</v>
      </c>
      <c r="Q223" s="100">
        <v>0</v>
      </c>
      <c r="R223" s="100">
        <v>0</v>
      </c>
      <c r="S223" s="100">
        <v>0</v>
      </c>
      <c r="T223" s="106">
        <f t="shared" si="33"/>
        <v>0</v>
      </c>
      <c r="U223" s="107">
        <f t="shared" si="39"/>
        <v>0</v>
      </c>
      <c r="V223" s="108">
        <f t="shared" si="40"/>
        <v>18</v>
      </c>
      <c r="W223" s="97">
        <v>16</v>
      </c>
      <c r="X223" s="109">
        <f t="shared" si="41"/>
        <v>1</v>
      </c>
    </row>
    <row r="224" spans="1:24" x14ac:dyDescent="0.35">
      <c r="A224" s="31" t="s">
        <v>229</v>
      </c>
      <c r="B224" s="97" t="s">
        <v>2488</v>
      </c>
      <c r="C224" s="97" t="s">
        <v>2348</v>
      </c>
      <c r="D224" s="98">
        <f t="shared" si="34"/>
        <v>36</v>
      </c>
      <c r="E224" s="98">
        <f t="shared" si="35"/>
        <v>0</v>
      </c>
      <c r="F224" s="98">
        <f t="shared" si="36"/>
        <v>36</v>
      </c>
      <c r="G224" s="99">
        <f t="shared" si="32"/>
        <v>36</v>
      </c>
      <c r="H224" s="100">
        <v>36</v>
      </c>
      <c r="I224" s="100">
        <v>0</v>
      </c>
      <c r="J224" s="102">
        <f t="shared" si="37"/>
        <v>0</v>
      </c>
      <c r="K224" s="100">
        <v>0</v>
      </c>
      <c r="L224" s="111">
        <v>0</v>
      </c>
      <c r="M224" s="101">
        <f t="shared" si="38"/>
        <v>0</v>
      </c>
      <c r="N224" s="100">
        <v>0</v>
      </c>
      <c r="O224" s="100">
        <v>0</v>
      </c>
      <c r="P224" s="100">
        <v>0</v>
      </c>
      <c r="Q224" s="100">
        <v>0</v>
      </c>
      <c r="R224" s="100">
        <v>0</v>
      </c>
      <c r="S224" s="100">
        <v>0</v>
      </c>
      <c r="T224" s="106">
        <f t="shared" si="33"/>
        <v>0</v>
      </c>
      <c r="U224" s="107">
        <f t="shared" si="39"/>
        <v>36</v>
      </c>
      <c r="V224" s="108">
        <f t="shared" si="40"/>
        <v>0</v>
      </c>
      <c r="W224" s="97">
        <v>67</v>
      </c>
      <c r="X224" s="109">
        <f t="shared" si="41"/>
        <v>0.53731343283582089</v>
      </c>
    </row>
    <row r="225" spans="1:24" x14ac:dyDescent="0.35">
      <c r="A225" s="31" t="s">
        <v>230</v>
      </c>
      <c r="B225" s="97" t="s">
        <v>2489</v>
      </c>
      <c r="C225" s="97" t="s">
        <v>2348</v>
      </c>
      <c r="D225" s="98">
        <f t="shared" si="34"/>
        <v>54</v>
      </c>
      <c r="E225" s="98">
        <f t="shared" si="35"/>
        <v>0</v>
      </c>
      <c r="F225" s="98">
        <f t="shared" si="36"/>
        <v>54</v>
      </c>
      <c r="G225" s="99">
        <f t="shared" si="32"/>
        <v>54</v>
      </c>
      <c r="H225" s="100">
        <v>54</v>
      </c>
      <c r="I225" s="100">
        <v>0</v>
      </c>
      <c r="J225" s="102">
        <f t="shared" si="37"/>
        <v>0</v>
      </c>
      <c r="K225" s="100">
        <v>0</v>
      </c>
      <c r="L225" s="111">
        <v>0</v>
      </c>
      <c r="M225" s="101">
        <f t="shared" si="38"/>
        <v>0</v>
      </c>
      <c r="N225" s="100">
        <v>0</v>
      </c>
      <c r="O225" s="100">
        <v>0</v>
      </c>
      <c r="P225" s="100">
        <v>0</v>
      </c>
      <c r="Q225" s="100">
        <v>0</v>
      </c>
      <c r="R225" s="100">
        <v>0</v>
      </c>
      <c r="S225" s="100">
        <v>0</v>
      </c>
      <c r="T225" s="106">
        <f t="shared" si="33"/>
        <v>0</v>
      </c>
      <c r="U225" s="107">
        <f t="shared" si="39"/>
        <v>54</v>
      </c>
      <c r="V225" s="108">
        <f t="shared" si="40"/>
        <v>0</v>
      </c>
      <c r="W225" s="97">
        <v>68</v>
      </c>
      <c r="X225" s="109">
        <f t="shared" si="41"/>
        <v>0.79411764705882348</v>
      </c>
    </row>
    <row r="226" spans="1:24" x14ac:dyDescent="0.35">
      <c r="A226" s="31" t="s">
        <v>231</v>
      </c>
      <c r="B226" s="97" t="s">
        <v>2490</v>
      </c>
      <c r="C226" s="97" t="s">
        <v>2348</v>
      </c>
      <c r="D226" s="98">
        <f t="shared" si="34"/>
        <v>0</v>
      </c>
      <c r="E226" s="98">
        <f t="shared" si="35"/>
        <v>0</v>
      </c>
      <c r="F226" s="98">
        <f t="shared" si="36"/>
        <v>0</v>
      </c>
      <c r="G226" s="99">
        <f t="shared" si="32"/>
        <v>0</v>
      </c>
      <c r="H226" s="100">
        <v>0</v>
      </c>
      <c r="I226" s="100">
        <v>0</v>
      </c>
      <c r="J226" s="102">
        <f t="shared" si="37"/>
        <v>0</v>
      </c>
      <c r="K226" s="100">
        <v>0</v>
      </c>
      <c r="L226" s="111">
        <v>0</v>
      </c>
      <c r="M226" s="101">
        <f t="shared" si="38"/>
        <v>0</v>
      </c>
      <c r="N226" s="100">
        <v>0</v>
      </c>
      <c r="O226" s="100">
        <v>0</v>
      </c>
      <c r="P226" s="100">
        <v>0</v>
      </c>
      <c r="Q226" s="100">
        <v>0</v>
      </c>
      <c r="R226" s="100">
        <v>0</v>
      </c>
      <c r="S226" s="100">
        <v>0</v>
      </c>
      <c r="T226" s="106">
        <f t="shared" si="33"/>
        <v>0</v>
      </c>
      <c r="U226" s="107">
        <f t="shared" si="39"/>
        <v>0</v>
      </c>
      <c r="V226" s="108">
        <f t="shared" si="40"/>
        <v>0</v>
      </c>
      <c r="W226" s="97">
        <v>58</v>
      </c>
      <c r="X226" s="109">
        <f t="shared" si="41"/>
        <v>0</v>
      </c>
    </row>
    <row r="227" spans="1:24" x14ac:dyDescent="0.35">
      <c r="A227" s="31" t="s">
        <v>232</v>
      </c>
      <c r="B227" s="97" t="s">
        <v>2491</v>
      </c>
      <c r="C227" s="97" t="s">
        <v>2447</v>
      </c>
      <c r="D227" s="98">
        <f t="shared" si="34"/>
        <v>0</v>
      </c>
      <c r="E227" s="98">
        <f t="shared" si="35"/>
        <v>0</v>
      </c>
      <c r="F227" s="98">
        <f t="shared" si="36"/>
        <v>0</v>
      </c>
      <c r="G227" s="99">
        <f t="shared" si="32"/>
        <v>0</v>
      </c>
      <c r="H227" s="100">
        <v>0</v>
      </c>
      <c r="I227" s="100">
        <v>0</v>
      </c>
      <c r="J227" s="102">
        <f t="shared" si="37"/>
        <v>0</v>
      </c>
      <c r="K227" s="100">
        <v>0</v>
      </c>
      <c r="L227" s="111">
        <v>0</v>
      </c>
      <c r="M227" s="101">
        <f t="shared" si="38"/>
        <v>0</v>
      </c>
      <c r="N227" s="100">
        <v>0</v>
      </c>
      <c r="O227" s="100">
        <v>0</v>
      </c>
      <c r="P227" s="100">
        <v>0</v>
      </c>
      <c r="Q227" s="100">
        <v>0</v>
      </c>
      <c r="R227" s="100">
        <v>0</v>
      </c>
      <c r="S227" s="100">
        <v>0</v>
      </c>
      <c r="T227" s="106">
        <f t="shared" si="33"/>
        <v>0</v>
      </c>
      <c r="U227" s="107">
        <f t="shared" si="39"/>
        <v>0</v>
      </c>
      <c r="V227" s="108">
        <f t="shared" si="40"/>
        <v>0</v>
      </c>
      <c r="W227" s="97">
        <v>34</v>
      </c>
      <c r="X227" s="109">
        <f t="shared" si="41"/>
        <v>0</v>
      </c>
    </row>
    <row r="228" spans="1:24" x14ac:dyDescent="0.35">
      <c r="A228" s="31" t="s">
        <v>233</v>
      </c>
      <c r="B228" s="97" t="s">
        <v>2492</v>
      </c>
      <c r="C228" s="97" t="s">
        <v>2447</v>
      </c>
      <c r="D228" s="98">
        <f t="shared" si="34"/>
        <v>52</v>
      </c>
      <c r="E228" s="98">
        <f t="shared" si="35"/>
        <v>0</v>
      </c>
      <c r="F228" s="98">
        <f t="shared" si="36"/>
        <v>52</v>
      </c>
      <c r="G228" s="99">
        <f t="shared" si="32"/>
        <v>52</v>
      </c>
      <c r="H228" s="100">
        <v>52</v>
      </c>
      <c r="I228" s="100">
        <v>0</v>
      </c>
      <c r="J228" s="102">
        <f t="shared" si="37"/>
        <v>0</v>
      </c>
      <c r="K228" s="100">
        <v>0</v>
      </c>
      <c r="L228" s="111">
        <v>0</v>
      </c>
      <c r="M228" s="101">
        <f t="shared" si="38"/>
        <v>0</v>
      </c>
      <c r="N228" s="100">
        <v>0</v>
      </c>
      <c r="O228" s="100">
        <v>0</v>
      </c>
      <c r="P228" s="100">
        <v>0</v>
      </c>
      <c r="Q228" s="100">
        <v>0</v>
      </c>
      <c r="R228" s="100">
        <v>0</v>
      </c>
      <c r="S228" s="100">
        <v>0</v>
      </c>
      <c r="T228" s="106">
        <f t="shared" si="33"/>
        <v>0</v>
      </c>
      <c r="U228" s="107">
        <f t="shared" si="39"/>
        <v>52</v>
      </c>
      <c r="V228" s="108">
        <f t="shared" si="40"/>
        <v>0</v>
      </c>
      <c r="W228" s="97">
        <v>53</v>
      </c>
      <c r="X228" s="109">
        <f t="shared" si="41"/>
        <v>0.98113207547169812</v>
      </c>
    </row>
    <row r="229" spans="1:24" x14ac:dyDescent="0.35">
      <c r="A229" s="31" t="s">
        <v>234</v>
      </c>
      <c r="B229" s="97" t="s">
        <v>2493</v>
      </c>
      <c r="C229" s="97" t="s">
        <v>2447</v>
      </c>
      <c r="D229" s="98">
        <f t="shared" si="34"/>
        <v>18</v>
      </c>
      <c r="E229" s="98">
        <f t="shared" si="35"/>
        <v>18</v>
      </c>
      <c r="F229" s="98">
        <f t="shared" si="36"/>
        <v>0</v>
      </c>
      <c r="G229" s="99">
        <f t="shared" si="32"/>
        <v>18</v>
      </c>
      <c r="H229" s="100">
        <v>0</v>
      </c>
      <c r="I229" s="100">
        <v>18</v>
      </c>
      <c r="J229" s="102">
        <f t="shared" si="37"/>
        <v>0</v>
      </c>
      <c r="K229" s="100">
        <v>0</v>
      </c>
      <c r="L229" s="111">
        <v>0</v>
      </c>
      <c r="M229" s="101">
        <f t="shared" si="38"/>
        <v>0</v>
      </c>
      <c r="N229" s="100">
        <v>0</v>
      </c>
      <c r="O229" s="100">
        <v>0</v>
      </c>
      <c r="P229" s="100">
        <v>0</v>
      </c>
      <c r="Q229" s="100">
        <v>0</v>
      </c>
      <c r="R229" s="100">
        <v>0</v>
      </c>
      <c r="S229" s="100">
        <v>0</v>
      </c>
      <c r="T229" s="106">
        <f t="shared" si="33"/>
        <v>0</v>
      </c>
      <c r="U229" s="107">
        <f t="shared" si="39"/>
        <v>0</v>
      </c>
      <c r="V229" s="108">
        <f t="shared" si="40"/>
        <v>18</v>
      </c>
      <c r="W229" s="97">
        <v>43</v>
      </c>
      <c r="X229" s="109">
        <f t="shared" si="41"/>
        <v>0.41860465116279072</v>
      </c>
    </row>
    <row r="230" spans="1:24" x14ac:dyDescent="0.35">
      <c r="A230" s="31" t="s">
        <v>235</v>
      </c>
      <c r="B230" s="97" t="s">
        <v>2494</v>
      </c>
      <c r="C230" s="97" t="s">
        <v>2447</v>
      </c>
      <c r="D230" s="98">
        <f t="shared" si="34"/>
        <v>56</v>
      </c>
      <c r="E230" s="98">
        <f t="shared" si="35"/>
        <v>0</v>
      </c>
      <c r="F230" s="98">
        <f t="shared" si="36"/>
        <v>56</v>
      </c>
      <c r="G230" s="99">
        <f t="shared" si="32"/>
        <v>56</v>
      </c>
      <c r="H230" s="100">
        <v>56</v>
      </c>
      <c r="I230" s="100">
        <v>0</v>
      </c>
      <c r="J230" s="102">
        <f t="shared" si="37"/>
        <v>0</v>
      </c>
      <c r="K230" s="100">
        <v>0</v>
      </c>
      <c r="L230" s="111">
        <v>0</v>
      </c>
      <c r="M230" s="101">
        <f t="shared" si="38"/>
        <v>0</v>
      </c>
      <c r="N230" s="100">
        <v>0</v>
      </c>
      <c r="O230" s="100">
        <v>0</v>
      </c>
      <c r="P230" s="100">
        <v>0</v>
      </c>
      <c r="Q230" s="100">
        <v>0</v>
      </c>
      <c r="R230" s="100">
        <v>0</v>
      </c>
      <c r="S230" s="100">
        <v>0</v>
      </c>
      <c r="T230" s="106">
        <f t="shared" si="33"/>
        <v>0</v>
      </c>
      <c r="U230" s="107">
        <f t="shared" si="39"/>
        <v>56</v>
      </c>
      <c r="V230" s="108">
        <f t="shared" si="40"/>
        <v>0</v>
      </c>
      <c r="W230" s="97">
        <v>73</v>
      </c>
      <c r="X230" s="109">
        <f t="shared" si="41"/>
        <v>0.76712328767123283</v>
      </c>
    </row>
    <row r="231" spans="1:24" x14ac:dyDescent="0.35">
      <c r="A231" s="31" t="s">
        <v>236</v>
      </c>
      <c r="B231" s="97" t="s">
        <v>2495</v>
      </c>
      <c r="C231" s="97" t="s">
        <v>2447</v>
      </c>
      <c r="D231" s="98">
        <f t="shared" si="34"/>
        <v>24</v>
      </c>
      <c r="E231" s="98">
        <f t="shared" si="35"/>
        <v>24</v>
      </c>
      <c r="F231" s="98">
        <f t="shared" si="36"/>
        <v>0</v>
      </c>
      <c r="G231" s="99">
        <f t="shared" si="32"/>
        <v>24</v>
      </c>
      <c r="H231" s="100">
        <v>0</v>
      </c>
      <c r="I231" s="100">
        <v>24</v>
      </c>
      <c r="J231" s="102">
        <f t="shared" si="37"/>
        <v>0</v>
      </c>
      <c r="K231" s="100">
        <v>0</v>
      </c>
      <c r="L231" s="111">
        <v>0</v>
      </c>
      <c r="M231" s="101">
        <f t="shared" si="38"/>
        <v>0</v>
      </c>
      <c r="N231" s="100">
        <v>0</v>
      </c>
      <c r="O231" s="100">
        <v>0</v>
      </c>
      <c r="P231" s="100">
        <v>0</v>
      </c>
      <c r="Q231" s="100">
        <v>0</v>
      </c>
      <c r="R231" s="100">
        <v>0</v>
      </c>
      <c r="S231" s="100">
        <v>0</v>
      </c>
      <c r="T231" s="106">
        <f t="shared" si="33"/>
        <v>0</v>
      </c>
      <c r="U231" s="107">
        <f t="shared" si="39"/>
        <v>0</v>
      </c>
      <c r="V231" s="108">
        <f t="shared" si="40"/>
        <v>24</v>
      </c>
      <c r="W231" s="97">
        <v>28</v>
      </c>
      <c r="X231" s="109">
        <f t="shared" si="41"/>
        <v>0.8571428571428571</v>
      </c>
    </row>
    <row r="232" spans="1:24" x14ac:dyDescent="0.35">
      <c r="A232" s="31" t="s">
        <v>237</v>
      </c>
      <c r="B232" s="97" t="s">
        <v>2496</v>
      </c>
      <c r="C232" s="97" t="s">
        <v>2447</v>
      </c>
      <c r="D232" s="98">
        <f t="shared" si="34"/>
        <v>128</v>
      </c>
      <c r="E232" s="98">
        <f t="shared" si="35"/>
        <v>76</v>
      </c>
      <c r="F232" s="98">
        <f t="shared" si="36"/>
        <v>52</v>
      </c>
      <c r="G232" s="99">
        <f t="shared" si="32"/>
        <v>116</v>
      </c>
      <c r="H232" s="100">
        <v>40</v>
      </c>
      <c r="I232" s="100">
        <v>76</v>
      </c>
      <c r="J232" s="102">
        <f t="shared" si="37"/>
        <v>0</v>
      </c>
      <c r="K232" s="100">
        <v>0</v>
      </c>
      <c r="L232" s="111">
        <v>0</v>
      </c>
      <c r="M232" s="101">
        <f t="shared" si="38"/>
        <v>0</v>
      </c>
      <c r="N232" s="100">
        <v>0</v>
      </c>
      <c r="O232" s="100">
        <v>0</v>
      </c>
      <c r="P232" s="100">
        <v>12</v>
      </c>
      <c r="Q232" s="100">
        <v>0</v>
      </c>
      <c r="R232" s="100">
        <v>0</v>
      </c>
      <c r="S232" s="100">
        <v>0</v>
      </c>
      <c r="T232" s="106">
        <f t="shared" si="33"/>
        <v>12</v>
      </c>
      <c r="U232" s="107">
        <f t="shared" si="39"/>
        <v>40</v>
      </c>
      <c r="V232" s="108">
        <f t="shared" si="40"/>
        <v>76</v>
      </c>
      <c r="W232" s="97">
        <v>63</v>
      </c>
      <c r="X232" s="109">
        <f t="shared" si="41"/>
        <v>1</v>
      </c>
    </row>
    <row r="233" spans="1:24" x14ac:dyDescent="0.35">
      <c r="A233" s="31" t="s">
        <v>238</v>
      </c>
      <c r="B233" s="97" t="s">
        <v>2497</v>
      </c>
      <c r="C233" s="97" t="s">
        <v>2447</v>
      </c>
      <c r="D233" s="98">
        <f t="shared" si="34"/>
        <v>26</v>
      </c>
      <c r="E233" s="98">
        <f t="shared" si="35"/>
        <v>26</v>
      </c>
      <c r="F233" s="98">
        <f t="shared" si="36"/>
        <v>0</v>
      </c>
      <c r="G233" s="99">
        <f t="shared" si="32"/>
        <v>26</v>
      </c>
      <c r="H233" s="100">
        <v>0</v>
      </c>
      <c r="I233" s="100">
        <v>26</v>
      </c>
      <c r="J233" s="102">
        <f t="shared" si="37"/>
        <v>0</v>
      </c>
      <c r="K233" s="100">
        <v>0</v>
      </c>
      <c r="L233" s="111">
        <v>0</v>
      </c>
      <c r="M233" s="101">
        <f t="shared" si="38"/>
        <v>0</v>
      </c>
      <c r="N233" s="100">
        <v>0</v>
      </c>
      <c r="O233" s="100">
        <v>0</v>
      </c>
      <c r="P233" s="100">
        <v>0</v>
      </c>
      <c r="Q233" s="100">
        <v>0</v>
      </c>
      <c r="R233" s="100">
        <v>0</v>
      </c>
      <c r="S233" s="100">
        <v>0</v>
      </c>
      <c r="T233" s="106">
        <f t="shared" si="33"/>
        <v>0</v>
      </c>
      <c r="U233" s="107">
        <f t="shared" si="39"/>
        <v>0</v>
      </c>
      <c r="V233" s="108">
        <f t="shared" si="40"/>
        <v>26</v>
      </c>
      <c r="W233" s="97">
        <v>26</v>
      </c>
      <c r="X233" s="109">
        <f t="shared" si="41"/>
        <v>1</v>
      </c>
    </row>
    <row r="234" spans="1:24" x14ac:dyDescent="0.35">
      <c r="A234" s="31" t="s">
        <v>239</v>
      </c>
      <c r="B234" s="97" t="s">
        <v>2498</v>
      </c>
      <c r="C234" s="97" t="s">
        <v>2447</v>
      </c>
      <c r="D234" s="98">
        <f t="shared" si="34"/>
        <v>31</v>
      </c>
      <c r="E234" s="98">
        <f t="shared" si="35"/>
        <v>31</v>
      </c>
      <c r="F234" s="98">
        <f t="shared" si="36"/>
        <v>0</v>
      </c>
      <c r="G234" s="99">
        <f t="shared" si="32"/>
        <v>31</v>
      </c>
      <c r="H234" s="100">
        <v>0</v>
      </c>
      <c r="I234" s="100">
        <v>31</v>
      </c>
      <c r="J234" s="102">
        <f t="shared" si="37"/>
        <v>0</v>
      </c>
      <c r="K234" s="100">
        <v>0</v>
      </c>
      <c r="L234" s="111">
        <v>0</v>
      </c>
      <c r="M234" s="101">
        <f t="shared" si="38"/>
        <v>0</v>
      </c>
      <c r="N234" s="100">
        <v>0</v>
      </c>
      <c r="O234" s="100">
        <v>0</v>
      </c>
      <c r="P234" s="100">
        <v>0</v>
      </c>
      <c r="Q234" s="100">
        <v>0</v>
      </c>
      <c r="R234" s="100">
        <v>0</v>
      </c>
      <c r="S234" s="100">
        <v>0</v>
      </c>
      <c r="T234" s="106">
        <f t="shared" si="33"/>
        <v>0</v>
      </c>
      <c r="U234" s="107">
        <f t="shared" si="39"/>
        <v>0</v>
      </c>
      <c r="V234" s="108">
        <f t="shared" si="40"/>
        <v>31</v>
      </c>
      <c r="W234" s="97">
        <v>42</v>
      </c>
      <c r="X234" s="109">
        <f t="shared" si="41"/>
        <v>0.73809523809523814</v>
      </c>
    </row>
    <row r="235" spans="1:24" x14ac:dyDescent="0.35">
      <c r="A235" s="31" t="s">
        <v>240</v>
      </c>
      <c r="B235" s="97" t="s">
        <v>2499</v>
      </c>
      <c r="C235" s="97" t="s">
        <v>2311</v>
      </c>
      <c r="D235" s="98">
        <f t="shared" si="34"/>
        <v>13</v>
      </c>
      <c r="E235" s="98">
        <f t="shared" si="35"/>
        <v>0</v>
      </c>
      <c r="F235" s="98">
        <f t="shared" si="36"/>
        <v>13</v>
      </c>
      <c r="G235" s="99">
        <f t="shared" si="32"/>
        <v>13</v>
      </c>
      <c r="H235" s="100">
        <v>13</v>
      </c>
      <c r="I235" s="100">
        <v>0</v>
      </c>
      <c r="J235" s="102">
        <f t="shared" si="37"/>
        <v>0</v>
      </c>
      <c r="K235" s="100">
        <v>0</v>
      </c>
      <c r="L235" s="111">
        <v>0</v>
      </c>
      <c r="M235" s="101">
        <f t="shared" si="38"/>
        <v>0</v>
      </c>
      <c r="N235" s="100">
        <v>0</v>
      </c>
      <c r="O235" s="100">
        <v>0</v>
      </c>
      <c r="P235" s="100">
        <v>0</v>
      </c>
      <c r="Q235" s="100">
        <v>0</v>
      </c>
      <c r="R235" s="100">
        <v>0</v>
      </c>
      <c r="S235" s="100">
        <v>0</v>
      </c>
      <c r="T235" s="106">
        <f t="shared" si="33"/>
        <v>0</v>
      </c>
      <c r="U235" s="107">
        <f t="shared" si="39"/>
        <v>13</v>
      </c>
      <c r="V235" s="108">
        <f t="shared" si="40"/>
        <v>0</v>
      </c>
      <c r="W235" s="97">
        <v>18</v>
      </c>
      <c r="X235" s="109">
        <f t="shared" si="41"/>
        <v>0.72222222222222221</v>
      </c>
    </row>
    <row r="236" spans="1:24" x14ac:dyDescent="0.35">
      <c r="A236" s="31" t="s">
        <v>241</v>
      </c>
      <c r="B236" s="97" t="s">
        <v>2500</v>
      </c>
      <c r="C236" s="97" t="s">
        <v>2311</v>
      </c>
      <c r="D236" s="98">
        <f t="shared" si="34"/>
        <v>0</v>
      </c>
      <c r="E236" s="98">
        <f t="shared" si="35"/>
        <v>0</v>
      </c>
      <c r="F236" s="98">
        <f t="shared" si="36"/>
        <v>0</v>
      </c>
      <c r="G236" s="99">
        <f t="shared" si="32"/>
        <v>0</v>
      </c>
      <c r="H236" s="100">
        <v>0</v>
      </c>
      <c r="I236" s="100">
        <v>0</v>
      </c>
      <c r="J236" s="102">
        <f t="shared" si="37"/>
        <v>0</v>
      </c>
      <c r="K236" s="100">
        <v>0</v>
      </c>
      <c r="L236" s="111">
        <v>0</v>
      </c>
      <c r="M236" s="101">
        <f t="shared" si="38"/>
        <v>0</v>
      </c>
      <c r="N236" s="100">
        <v>0</v>
      </c>
      <c r="O236" s="100">
        <v>0</v>
      </c>
      <c r="P236" s="100">
        <v>0</v>
      </c>
      <c r="Q236" s="100">
        <v>0</v>
      </c>
      <c r="R236" s="100">
        <v>0</v>
      </c>
      <c r="S236" s="100">
        <v>0</v>
      </c>
      <c r="T236" s="106">
        <f t="shared" si="33"/>
        <v>0</v>
      </c>
      <c r="U236" s="107">
        <f t="shared" si="39"/>
        <v>0</v>
      </c>
      <c r="V236" s="108">
        <f t="shared" si="40"/>
        <v>0</v>
      </c>
      <c r="W236" s="97">
        <v>53</v>
      </c>
      <c r="X236" s="109">
        <f t="shared" si="41"/>
        <v>0</v>
      </c>
    </row>
    <row r="237" spans="1:24" x14ac:dyDescent="0.35">
      <c r="A237" s="31" t="s">
        <v>242</v>
      </c>
      <c r="B237" s="97" t="s">
        <v>2501</v>
      </c>
      <c r="C237" s="97" t="s">
        <v>2311</v>
      </c>
      <c r="D237" s="98">
        <f t="shared" si="34"/>
        <v>27</v>
      </c>
      <c r="E237" s="98">
        <f t="shared" si="35"/>
        <v>27</v>
      </c>
      <c r="F237" s="98">
        <f t="shared" si="36"/>
        <v>0</v>
      </c>
      <c r="G237" s="99">
        <f t="shared" si="32"/>
        <v>27</v>
      </c>
      <c r="H237" s="100">
        <v>0</v>
      </c>
      <c r="I237" s="100">
        <v>27</v>
      </c>
      <c r="J237" s="102">
        <f t="shared" si="37"/>
        <v>0</v>
      </c>
      <c r="K237" s="100">
        <v>0</v>
      </c>
      <c r="L237" s="111">
        <v>0</v>
      </c>
      <c r="M237" s="101">
        <f t="shared" si="38"/>
        <v>0</v>
      </c>
      <c r="N237" s="100">
        <v>0</v>
      </c>
      <c r="O237" s="100">
        <v>0</v>
      </c>
      <c r="P237" s="100">
        <v>0</v>
      </c>
      <c r="Q237" s="100">
        <v>0</v>
      </c>
      <c r="R237" s="100">
        <v>0</v>
      </c>
      <c r="S237" s="100">
        <v>0</v>
      </c>
      <c r="T237" s="106">
        <f t="shared" si="33"/>
        <v>0</v>
      </c>
      <c r="U237" s="107">
        <f t="shared" si="39"/>
        <v>0</v>
      </c>
      <c r="V237" s="108">
        <f t="shared" si="40"/>
        <v>27</v>
      </c>
      <c r="W237" s="97">
        <v>22</v>
      </c>
      <c r="X237" s="109">
        <f t="shared" si="41"/>
        <v>1</v>
      </c>
    </row>
    <row r="238" spans="1:24" x14ac:dyDescent="0.35">
      <c r="A238" s="31" t="s">
        <v>243</v>
      </c>
      <c r="B238" s="97" t="s">
        <v>2502</v>
      </c>
      <c r="C238" s="97" t="s">
        <v>2311</v>
      </c>
      <c r="D238" s="98">
        <f t="shared" si="34"/>
        <v>22</v>
      </c>
      <c r="E238" s="98">
        <f t="shared" si="35"/>
        <v>0</v>
      </c>
      <c r="F238" s="98">
        <f t="shared" si="36"/>
        <v>22</v>
      </c>
      <c r="G238" s="99">
        <f t="shared" si="32"/>
        <v>22</v>
      </c>
      <c r="H238" s="100">
        <v>22</v>
      </c>
      <c r="I238" s="100">
        <v>0</v>
      </c>
      <c r="J238" s="102">
        <f t="shared" si="37"/>
        <v>0</v>
      </c>
      <c r="K238" s="100">
        <v>0</v>
      </c>
      <c r="L238" s="111">
        <v>0</v>
      </c>
      <c r="M238" s="101">
        <f t="shared" si="38"/>
        <v>0</v>
      </c>
      <c r="N238" s="100">
        <v>0</v>
      </c>
      <c r="O238" s="100">
        <v>0</v>
      </c>
      <c r="P238" s="100">
        <v>0</v>
      </c>
      <c r="Q238" s="100">
        <v>0</v>
      </c>
      <c r="R238" s="100">
        <v>0</v>
      </c>
      <c r="S238" s="100">
        <v>0</v>
      </c>
      <c r="T238" s="106">
        <f t="shared" si="33"/>
        <v>0</v>
      </c>
      <c r="U238" s="107">
        <f t="shared" si="39"/>
        <v>22</v>
      </c>
      <c r="V238" s="108">
        <f t="shared" si="40"/>
        <v>0</v>
      </c>
      <c r="W238" s="97">
        <v>30</v>
      </c>
      <c r="X238" s="109">
        <f t="shared" si="41"/>
        <v>0.73333333333333328</v>
      </c>
    </row>
    <row r="239" spans="1:24" x14ac:dyDescent="0.35">
      <c r="A239" s="31" t="s">
        <v>244</v>
      </c>
      <c r="B239" s="97" t="s">
        <v>2503</v>
      </c>
      <c r="C239" s="97" t="s">
        <v>2311</v>
      </c>
      <c r="D239" s="98">
        <f t="shared" si="34"/>
        <v>26</v>
      </c>
      <c r="E239" s="98">
        <f t="shared" si="35"/>
        <v>0</v>
      </c>
      <c r="F239" s="98">
        <f t="shared" si="36"/>
        <v>26</v>
      </c>
      <c r="G239" s="99">
        <f t="shared" si="32"/>
        <v>26</v>
      </c>
      <c r="H239" s="100">
        <v>26</v>
      </c>
      <c r="I239" s="100">
        <v>0</v>
      </c>
      <c r="J239" s="102">
        <f t="shared" si="37"/>
        <v>0</v>
      </c>
      <c r="K239" s="100">
        <v>0</v>
      </c>
      <c r="L239" s="111">
        <v>0</v>
      </c>
      <c r="M239" s="101">
        <f t="shared" si="38"/>
        <v>0</v>
      </c>
      <c r="N239" s="100">
        <v>0</v>
      </c>
      <c r="O239" s="100">
        <v>0</v>
      </c>
      <c r="P239" s="100">
        <v>0</v>
      </c>
      <c r="Q239" s="100">
        <v>0</v>
      </c>
      <c r="R239" s="100">
        <v>0</v>
      </c>
      <c r="S239" s="100">
        <v>0</v>
      </c>
      <c r="T239" s="106">
        <f t="shared" si="33"/>
        <v>0</v>
      </c>
      <c r="U239" s="107">
        <f t="shared" si="39"/>
        <v>26</v>
      </c>
      <c r="V239" s="108">
        <f t="shared" si="40"/>
        <v>0</v>
      </c>
      <c r="W239" s="97">
        <v>34</v>
      </c>
      <c r="X239" s="109">
        <f t="shared" si="41"/>
        <v>0.76470588235294112</v>
      </c>
    </row>
    <row r="240" spans="1:24" x14ac:dyDescent="0.35">
      <c r="A240" s="31" t="s">
        <v>245</v>
      </c>
      <c r="B240" s="97" t="s">
        <v>2504</v>
      </c>
      <c r="C240" s="97" t="s">
        <v>2311</v>
      </c>
      <c r="D240" s="98">
        <f t="shared" si="34"/>
        <v>18</v>
      </c>
      <c r="E240" s="98">
        <f t="shared" si="35"/>
        <v>0</v>
      </c>
      <c r="F240" s="98">
        <f t="shared" si="36"/>
        <v>18</v>
      </c>
      <c r="G240" s="99">
        <f t="shared" si="32"/>
        <v>18</v>
      </c>
      <c r="H240" s="100">
        <v>18</v>
      </c>
      <c r="I240" s="100">
        <v>0</v>
      </c>
      <c r="J240" s="102">
        <f t="shared" si="37"/>
        <v>0</v>
      </c>
      <c r="K240" s="100">
        <v>0</v>
      </c>
      <c r="L240" s="111">
        <v>0</v>
      </c>
      <c r="M240" s="101">
        <f t="shared" si="38"/>
        <v>0</v>
      </c>
      <c r="N240" s="100">
        <v>0</v>
      </c>
      <c r="O240" s="100">
        <v>0</v>
      </c>
      <c r="P240" s="100">
        <v>0</v>
      </c>
      <c r="Q240" s="100">
        <v>0</v>
      </c>
      <c r="R240" s="100">
        <v>0</v>
      </c>
      <c r="S240" s="100">
        <v>0</v>
      </c>
      <c r="T240" s="106">
        <f t="shared" si="33"/>
        <v>0</v>
      </c>
      <c r="U240" s="107">
        <f t="shared" si="39"/>
        <v>18</v>
      </c>
      <c r="V240" s="108">
        <f t="shared" si="40"/>
        <v>0</v>
      </c>
      <c r="W240" s="97">
        <v>72</v>
      </c>
      <c r="X240" s="109">
        <f t="shared" si="41"/>
        <v>0.25</v>
      </c>
    </row>
    <row r="241" spans="1:24" x14ac:dyDescent="0.35">
      <c r="A241" s="31" t="s">
        <v>246</v>
      </c>
      <c r="B241" s="97" t="s">
        <v>2505</v>
      </c>
      <c r="C241" s="97" t="s">
        <v>2311</v>
      </c>
      <c r="D241" s="98">
        <f t="shared" si="34"/>
        <v>30</v>
      </c>
      <c r="E241" s="98">
        <f t="shared" si="35"/>
        <v>30</v>
      </c>
      <c r="F241" s="98">
        <f t="shared" si="36"/>
        <v>0</v>
      </c>
      <c r="G241" s="99">
        <f t="shared" si="32"/>
        <v>22</v>
      </c>
      <c r="H241" s="100">
        <v>0</v>
      </c>
      <c r="I241" s="100">
        <v>22</v>
      </c>
      <c r="J241" s="102">
        <f t="shared" si="37"/>
        <v>19</v>
      </c>
      <c r="K241" s="100">
        <v>8</v>
      </c>
      <c r="L241" s="111">
        <v>19</v>
      </c>
      <c r="M241" s="101">
        <f t="shared" si="38"/>
        <v>27</v>
      </c>
      <c r="N241" s="100">
        <v>0</v>
      </c>
      <c r="O241" s="100">
        <v>0</v>
      </c>
      <c r="P241" s="100">
        <v>0</v>
      </c>
      <c r="Q241" s="100">
        <v>0</v>
      </c>
      <c r="R241" s="100">
        <v>0</v>
      </c>
      <c r="S241" s="100">
        <v>0</v>
      </c>
      <c r="T241" s="106">
        <f t="shared" si="33"/>
        <v>0</v>
      </c>
      <c r="U241" s="107">
        <f t="shared" si="39"/>
        <v>0</v>
      </c>
      <c r="V241" s="108">
        <f t="shared" si="40"/>
        <v>30</v>
      </c>
      <c r="W241" s="97">
        <v>27</v>
      </c>
      <c r="X241" s="109">
        <f t="shared" si="41"/>
        <v>1</v>
      </c>
    </row>
    <row r="242" spans="1:24" x14ac:dyDescent="0.35">
      <c r="A242" s="31" t="s">
        <v>247</v>
      </c>
      <c r="B242" s="97" t="s">
        <v>2506</v>
      </c>
      <c r="C242" s="97" t="s">
        <v>2311</v>
      </c>
      <c r="D242" s="98">
        <f t="shared" si="34"/>
        <v>76</v>
      </c>
      <c r="E242" s="98">
        <f t="shared" si="35"/>
        <v>0</v>
      </c>
      <c r="F242" s="98">
        <f t="shared" si="36"/>
        <v>76</v>
      </c>
      <c r="G242" s="99">
        <f t="shared" si="32"/>
        <v>76</v>
      </c>
      <c r="H242" s="100">
        <v>76</v>
      </c>
      <c r="I242" s="100">
        <v>0</v>
      </c>
      <c r="J242" s="102">
        <f t="shared" si="37"/>
        <v>0</v>
      </c>
      <c r="K242" s="100">
        <v>0</v>
      </c>
      <c r="L242" s="111">
        <v>0</v>
      </c>
      <c r="M242" s="101">
        <f t="shared" si="38"/>
        <v>0</v>
      </c>
      <c r="N242" s="100">
        <v>0</v>
      </c>
      <c r="O242" s="100">
        <v>0</v>
      </c>
      <c r="P242" s="100">
        <v>0</v>
      </c>
      <c r="Q242" s="100">
        <v>0</v>
      </c>
      <c r="R242" s="100">
        <v>0</v>
      </c>
      <c r="S242" s="100">
        <v>0</v>
      </c>
      <c r="T242" s="106">
        <f t="shared" si="33"/>
        <v>0</v>
      </c>
      <c r="U242" s="107">
        <f t="shared" si="39"/>
        <v>76</v>
      </c>
      <c r="V242" s="108">
        <f t="shared" si="40"/>
        <v>0</v>
      </c>
      <c r="W242" s="97">
        <v>127</v>
      </c>
      <c r="X242" s="109">
        <f t="shared" si="41"/>
        <v>0.59842519685039375</v>
      </c>
    </row>
    <row r="243" spans="1:24" x14ac:dyDescent="0.35">
      <c r="A243" s="31" t="s">
        <v>248</v>
      </c>
      <c r="B243" s="97" t="s">
        <v>2507</v>
      </c>
      <c r="C243" s="97" t="s">
        <v>2311</v>
      </c>
      <c r="D243" s="98">
        <f t="shared" si="34"/>
        <v>18</v>
      </c>
      <c r="E243" s="98">
        <f t="shared" si="35"/>
        <v>0</v>
      </c>
      <c r="F243" s="98">
        <f t="shared" si="36"/>
        <v>18</v>
      </c>
      <c r="G243" s="99">
        <f t="shared" si="32"/>
        <v>18</v>
      </c>
      <c r="H243" s="100">
        <v>18</v>
      </c>
      <c r="I243" s="100">
        <v>0</v>
      </c>
      <c r="J243" s="102">
        <f t="shared" si="37"/>
        <v>0</v>
      </c>
      <c r="K243" s="100">
        <v>0</v>
      </c>
      <c r="L243" s="111">
        <v>0</v>
      </c>
      <c r="M243" s="101">
        <f t="shared" si="38"/>
        <v>0</v>
      </c>
      <c r="N243" s="100">
        <v>0</v>
      </c>
      <c r="O243" s="100">
        <v>0</v>
      </c>
      <c r="P243" s="100">
        <v>0</v>
      </c>
      <c r="Q243" s="100">
        <v>0</v>
      </c>
      <c r="R243" s="100">
        <v>0</v>
      </c>
      <c r="S243" s="100">
        <v>0</v>
      </c>
      <c r="T243" s="106">
        <f t="shared" si="33"/>
        <v>0</v>
      </c>
      <c r="U243" s="107">
        <f t="shared" si="39"/>
        <v>18</v>
      </c>
      <c r="V243" s="108">
        <f t="shared" si="40"/>
        <v>0</v>
      </c>
      <c r="W243" s="97">
        <v>13</v>
      </c>
      <c r="X243" s="109">
        <f t="shared" si="41"/>
        <v>1</v>
      </c>
    </row>
    <row r="244" spans="1:24" x14ac:dyDescent="0.35">
      <c r="A244" s="31" t="s">
        <v>249</v>
      </c>
      <c r="B244" s="97" t="s">
        <v>2508</v>
      </c>
      <c r="C244" s="97" t="s">
        <v>2311</v>
      </c>
      <c r="D244" s="98">
        <f t="shared" si="34"/>
        <v>0</v>
      </c>
      <c r="E244" s="98">
        <f t="shared" si="35"/>
        <v>0</v>
      </c>
      <c r="F244" s="98">
        <f t="shared" si="36"/>
        <v>0</v>
      </c>
      <c r="G244" s="99">
        <f t="shared" si="32"/>
        <v>0</v>
      </c>
      <c r="H244" s="100">
        <v>0</v>
      </c>
      <c r="I244" s="100">
        <v>0</v>
      </c>
      <c r="J244" s="102">
        <f t="shared" si="37"/>
        <v>0</v>
      </c>
      <c r="K244" s="100">
        <v>0</v>
      </c>
      <c r="L244" s="111">
        <v>0</v>
      </c>
      <c r="M244" s="101">
        <f t="shared" si="38"/>
        <v>0</v>
      </c>
      <c r="N244" s="100">
        <v>0</v>
      </c>
      <c r="O244" s="100">
        <v>0</v>
      </c>
      <c r="P244" s="100">
        <v>0</v>
      </c>
      <c r="Q244" s="100">
        <v>0</v>
      </c>
      <c r="R244" s="100">
        <v>0</v>
      </c>
      <c r="S244" s="100">
        <v>0</v>
      </c>
      <c r="T244" s="106">
        <f t="shared" si="33"/>
        <v>0</v>
      </c>
      <c r="U244" s="107">
        <f t="shared" si="39"/>
        <v>0</v>
      </c>
      <c r="V244" s="108">
        <f t="shared" si="40"/>
        <v>0</v>
      </c>
      <c r="W244" s="97">
        <v>115</v>
      </c>
      <c r="X244" s="109">
        <f t="shared" si="41"/>
        <v>0</v>
      </c>
    </row>
    <row r="245" spans="1:24" x14ac:dyDescent="0.35">
      <c r="A245" s="31" t="s">
        <v>250</v>
      </c>
      <c r="B245" s="97" t="s">
        <v>2509</v>
      </c>
      <c r="C245" s="97" t="s">
        <v>2447</v>
      </c>
      <c r="D245" s="98">
        <f t="shared" si="34"/>
        <v>0</v>
      </c>
      <c r="E245" s="98">
        <f t="shared" si="35"/>
        <v>0</v>
      </c>
      <c r="F245" s="98">
        <f t="shared" si="36"/>
        <v>0</v>
      </c>
      <c r="G245" s="99">
        <f t="shared" si="32"/>
        <v>0</v>
      </c>
      <c r="H245" s="100">
        <v>0</v>
      </c>
      <c r="I245" s="100">
        <v>0</v>
      </c>
      <c r="J245" s="102">
        <f t="shared" si="37"/>
        <v>0</v>
      </c>
      <c r="K245" s="100">
        <v>0</v>
      </c>
      <c r="L245" s="111">
        <v>0</v>
      </c>
      <c r="M245" s="101">
        <f t="shared" si="38"/>
        <v>0</v>
      </c>
      <c r="N245" s="100">
        <v>0</v>
      </c>
      <c r="O245" s="100">
        <v>0</v>
      </c>
      <c r="P245" s="100">
        <v>0</v>
      </c>
      <c r="Q245" s="100">
        <v>0</v>
      </c>
      <c r="R245" s="100">
        <v>0</v>
      </c>
      <c r="S245" s="100">
        <v>0</v>
      </c>
      <c r="T245" s="106">
        <f t="shared" si="33"/>
        <v>0</v>
      </c>
      <c r="U245" s="107">
        <f t="shared" si="39"/>
        <v>0</v>
      </c>
      <c r="V245" s="108">
        <f t="shared" si="40"/>
        <v>0</v>
      </c>
      <c r="W245" s="97">
        <v>205</v>
      </c>
      <c r="X245" s="109">
        <f t="shared" si="41"/>
        <v>0</v>
      </c>
    </row>
    <row r="246" spans="1:24" x14ac:dyDescent="0.35">
      <c r="A246" s="31" t="s">
        <v>251</v>
      </c>
      <c r="B246" s="97" t="s">
        <v>2510</v>
      </c>
      <c r="C246" s="97" t="s">
        <v>2447</v>
      </c>
      <c r="D246" s="98">
        <f t="shared" si="34"/>
        <v>143</v>
      </c>
      <c r="E246" s="98">
        <f t="shared" si="35"/>
        <v>143</v>
      </c>
      <c r="F246" s="98">
        <f t="shared" si="36"/>
        <v>0</v>
      </c>
      <c r="G246" s="99">
        <f t="shared" si="32"/>
        <v>0</v>
      </c>
      <c r="H246" s="100">
        <v>0</v>
      </c>
      <c r="I246" s="100">
        <v>0</v>
      </c>
      <c r="J246" s="102">
        <f t="shared" si="37"/>
        <v>0</v>
      </c>
      <c r="K246" s="100">
        <v>143</v>
      </c>
      <c r="L246" s="111">
        <v>0</v>
      </c>
      <c r="M246" s="101">
        <f t="shared" si="38"/>
        <v>143</v>
      </c>
      <c r="N246" s="100">
        <v>0</v>
      </c>
      <c r="O246" s="100">
        <v>0</v>
      </c>
      <c r="P246" s="100">
        <v>0</v>
      </c>
      <c r="Q246" s="100">
        <v>0</v>
      </c>
      <c r="R246" s="100">
        <v>0</v>
      </c>
      <c r="S246" s="100">
        <v>0</v>
      </c>
      <c r="T246" s="106">
        <f t="shared" si="33"/>
        <v>0</v>
      </c>
      <c r="U246" s="107">
        <f t="shared" si="39"/>
        <v>0</v>
      </c>
      <c r="V246" s="108">
        <f t="shared" si="40"/>
        <v>143</v>
      </c>
      <c r="W246" s="97">
        <v>256</v>
      </c>
      <c r="X246" s="109">
        <f t="shared" si="41"/>
        <v>0.55859375</v>
      </c>
    </row>
    <row r="247" spans="1:24" x14ac:dyDescent="0.35">
      <c r="A247" s="31" t="s">
        <v>252</v>
      </c>
      <c r="B247" s="97" t="s">
        <v>2511</v>
      </c>
      <c r="C247" s="97" t="s">
        <v>2447</v>
      </c>
      <c r="D247" s="98">
        <f t="shared" si="34"/>
        <v>407</v>
      </c>
      <c r="E247" s="98">
        <f t="shared" si="35"/>
        <v>0</v>
      </c>
      <c r="F247" s="98">
        <f t="shared" si="36"/>
        <v>407</v>
      </c>
      <c r="G247" s="99">
        <f t="shared" si="32"/>
        <v>407</v>
      </c>
      <c r="H247" s="100">
        <v>407</v>
      </c>
      <c r="I247" s="100">
        <v>0</v>
      </c>
      <c r="J247" s="102">
        <f t="shared" si="37"/>
        <v>0</v>
      </c>
      <c r="K247" s="100">
        <v>0</v>
      </c>
      <c r="L247" s="111">
        <v>0</v>
      </c>
      <c r="M247" s="101">
        <f t="shared" si="38"/>
        <v>0</v>
      </c>
      <c r="N247" s="100">
        <v>0</v>
      </c>
      <c r="O247" s="100">
        <v>0</v>
      </c>
      <c r="P247" s="100">
        <v>0</v>
      </c>
      <c r="Q247" s="100">
        <v>0</v>
      </c>
      <c r="R247" s="100">
        <v>0</v>
      </c>
      <c r="S247" s="100">
        <v>0</v>
      </c>
      <c r="T247" s="106">
        <f t="shared" si="33"/>
        <v>0</v>
      </c>
      <c r="U247" s="107">
        <f t="shared" si="39"/>
        <v>407</v>
      </c>
      <c r="V247" s="108">
        <f t="shared" si="40"/>
        <v>0</v>
      </c>
      <c r="W247" s="97">
        <v>714</v>
      </c>
      <c r="X247" s="109">
        <f t="shared" si="41"/>
        <v>0.57002801120448177</v>
      </c>
    </row>
    <row r="248" spans="1:24" x14ac:dyDescent="0.35">
      <c r="A248" s="31" t="s">
        <v>253</v>
      </c>
      <c r="B248" s="97" t="s">
        <v>2512</v>
      </c>
      <c r="C248" s="97" t="s">
        <v>2447</v>
      </c>
      <c r="D248" s="98">
        <f t="shared" si="34"/>
        <v>98</v>
      </c>
      <c r="E248" s="98">
        <f t="shared" si="35"/>
        <v>0</v>
      </c>
      <c r="F248" s="98">
        <f t="shared" si="36"/>
        <v>98</v>
      </c>
      <c r="G248" s="99">
        <f t="shared" si="32"/>
        <v>98</v>
      </c>
      <c r="H248" s="100">
        <v>98</v>
      </c>
      <c r="I248" s="100">
        <v>0</v>
      </c>
      <c r="J248" s="102">
        <f t="shared" si="37"/>
        <v>0</v>
      </c>
      <c r="K248" s="100">
        <v>0</v>
      </c>
      <c r="L248" s="111">
        <v>0</v>
      </c>
      <c r="M248" s="101">
        <f t="shared" si="38"/>
        <v>0</v>
      </c>
      <c r="N248" s="100">
        <v>0</v>
      </c>
      <c r="O248" s="100">
        <v>0</v>
      </c>
      <c r="P248" s="100">
        <v>0</v>
      </c>
      <c r="Q248" s="100">
        <v>0</v>
      </c>
      <c r="R248" s="100">
        <v>0</v>
      </c>
      <c r="S248" s="100">
        <v>0</v>
      </c>
      <c r="T248" s="106">
        <f t="shared" si="33"/>
        <v>0</v>
      </c>
      <c r="U248" s="107">
        <f t="shared" si="39"/>
        <v>98</v>
      </c>
      <c r="V248" s="108">
        <f t="shared" si="40"/>
        <v>0</v>
      </c>
      <c r="W248" s="97">
        <v>167</v>
      </c>
      <c r="X248" s="109">
        <f t="shared" si="41"/>
        <v>0.58682634730538918</v>
      </c>
    </row>
    <row r="249" spans="1:24" x14ac:dyDescent="0.35">
      <c r="A249" s="31" t="s">
        <v>254</v>
      </c>
      <c r="B249" s="97" t="s">
        <v>2513</v>
      </c>
      <c r="C249" s="97" t="s">
        <v>2447</v>
      </c>
      <c r="D249" s="98">
        <f t="shared" si="34"/>
        <v>0</v>
      </c>
      <c r="E249" s="98">
        <f t="shared" si="35"/>
        <v>0</v>
      </c>
      <c r="F249" s="98">
        <f t="shared" si="36"/>
        <v>0</v>
      </c>
      <c r="G249" s="99">
        <f t="shared" si="32"/>
        <v>0</v>
      </c>
      <c r="H249" s="100">
        <v>0</v>
      </c>
      <c r="I249" s="100">
        <v>0</v>
      </c>
      <c r="J249" s="102">
        <f t="shared" si="37"/>
        <v>0</v>
      </c>
      <c r="K249" s="100">
        <v>0</v>
      </c>
      <c r="L249" s="111">
        <v>0</v>
      </c>
      <c r="M249" s="101">
        <f t="shared" si="38"/>
        <v>0</v>
      </c>
      <c r="N249" s="100">
        <v>0</v>
      </c>
      <c r="O249" s="100">
        <v>0</v>
      </c>
      <c r="P249" s="100">
        <v>0</v>
      </c>
      <c r="Q249" s="100">
        <v>0</v>
      </c>
      <c r="R249" s="100">
        <v>0</v>
      </c>
      <c r="S249" s="100">
        <v>0</v>
      </c>
      <c r="T249" s="106">
        <f t="shared" si="33"/>
        <v>0</v>
      </c>
      <c r="U249" s="107">
        <f t="shared" si="39"/>
        <v>0</v>
      </c>
      <c r="V249" s="108">
        <f t="shared" si="40"/>
        <v>0</v>
      </c>
      <c r="W249" s="97">
        <v>224</v>
      </c>
      <c r="X249" s="109">
        <f t="shared" si="41"/>
        <v>0</v>
      </c>
    </row>
    <row r="250" spans="1:24" x14ac:dyDescent="0.35">
      <c r="A250" s="31" t="s">
        <v>255</v>
      </c>
      <c r="B250" s="97" t="s">
        <v>2514</v>
      </c>
      <c r="C250" s="97" t="s">
        <v>2447</v>
      </c>
      <c r="D250" s="98">
        <f t="shared" si="34"/>
        <v>28</v>
      </c>
      <c r="E250" s="98">
        <f t="shared" si="35"/>
        <v>0</v>
      </c>
      <c r="F250" s="98">
        <f t="shared" si="36"/>
        <v>28</v>
      </c>
      <c r="G250" s="99">
        <f t="shared" si="32"/>
        <v>28</v>
      </c>
      <c r="H250" s="100">
        <v>28</v>
      </c>
      <c r="I250" s="100">
        <v>0</v>
      </c>
      <c r="J250" s="102">
        <f t="shared" si="37"/>
        <v>0</v>
      </c>
      <c r="K250" s="100">
        <v>0</v>
      </c>
      <c r="L250" s="111">
        <v>0</v>
      </c>
      <c r="M250" s="101">
        <f t="shared" si="38"/>
        <v>0</v>
      </c>
      <c r="N250" s="100">
        <v>0</v>
      </c>
      <c r="O250" s="100">
        <v>0</v>
      </c>
      <c r="P250" s="100">
        <v>0</v>
      </c>
      <c r="Q250" s="100">
        <v>0</v>
      </c>
      <c r="R250" s="100">
        <v>0</v>
      </c>
      <c r="S250" s="100">
        <v>0</v>
      </c>
      <c r="T250" s="106">
        <f t="shared" si="33"/>
        <v>0</v>
      </c>
      <c r="U250" s="107">
        <f t="shared" si="39"/>
        <v>28</v>
      </c>
      <c r="V250" s="108">
        <f t="shared" si="40"/>
        <v>0</v>
      </c>
      <c r="W250" s="97">
        <v>108</v>
      </c>
      <c r="X250" s="109">
        <f t="shared" si="41"/>
        <v>0.25925925925925924</v>
      </c>
    </row>
    <row r="251" spans="1:24" x14ac:dyDescent="0.35">
      <c r="A251" s="31" t="s">
        <v>256</v>
      </c>
      <c r="B251" s="97" t="s">
        <v>2515</v>
      </c>
      <c r="C251" s="97" t="s">
        <v>2447</v>
      </c>
      <c r="D251" s="98">
        <f t="shared" si="34"/>
        <v>0</v>
      </c>
      <c r="E251" s="98">
        <f t="shared" si="35"/>
        <v>0</v>
      </c>
      <c r="F251" s="98">
        <f t="shared" si="36"/>
        <v>0</v>
      </c>
      <c r="G251" s="99">
        <f t="shared" si="32"/>
        <v>0</v>
      </c>
      <c r="H251" s="100">
        <v>0</v>
      </c>
      <c r="I251" s="100">
        <v>0</v>
      </c>
      <c r="J251" s="102">
        <f t="shared" si="37"/>
        <v>0</v>
      </c>
      <c r="K251" s="100">
        <v>0</v>
      </c>
      <c r="L251" s="111">
        <v>0</v>
      </c>
      <c r="M251" s="101">
        <f t="shared" si="38"/>
        <v>0</v>
      </c>
      <c r="N251" s="100">
        <v>0</v>
      </c>
      <c r="O251" s="100">
        <v>0</v>
      </c>
      <c r="P251" s="100">
        <v>0</v>
      </c>
      <c r="Q251" s="100">
        <v>0</v>
      </c>
      <c r="R251" s="100">
        <v>0</v>
      </c>
      <c r="S251" s="100">
        <v>0</v>
      </c>
      <c r="T251" s="106">
        <f t="shared" si="33"/>
        <v>0</v>
      </c>
      <c r="U251" s="107">
        <f t="shared" si="39"/>
        <v>0</v>
      </c>
      <c r="V251" s="108">
        <f t="shared" si="40"/>
        <v>0</v>
      </c>
      <c r="W251" s="97">
        <v>187</v>
      </c>
      <c r="X251" s="109">
        <f t="shared" si="41"/>
        <v>0</v>
      </c>
    </row>
    <row r="252" spans="1:24" x14ac:dyDescent="0.35">
      <c r="A252" s="31" t="s">
        <v>257</v>
      </c>
      <c r="B252" s="97" t="s">
        <v>2516</v>
      </c>
      <c r="C252" s="97" t="s">
        <v>2447</v>
      </c>
      <c r="D252" s="98">
        <f t="shared" si="34"/>
        <v>115</v>
      </c>
      <c r="E252" s="98">
        <f t="shared" si="35"/>
        <v>0</v>
      </c>
      <c r="F252" s="98">
        <f t="shared" si="36"/>
        <v>115</v>
      </c>
      <c r="G252" s="99">
        <f t="shared" si="32"/>
        <v>115</v>
      </c>
      <c r="H252" s="100">
        <v>115</v>
      </c>
      <c r="I252" s="100">
        <v>0</v>
      </c>
      <c r="J252" s="102">
        <f t="shared" si="37"/>
        <v>0</v>
      </c>
      <c r="K252" s="100">
        <v>0</v>
      </c>
      <c r="L252" s="111">
        <v>0</v>
      </c>
      <c r="M252" s="101">
        <f t="shared" si="38"/>
        <v>0</v>
      </c>
      <c r="N252" s="100">
        <v>0</v>
      </c>
      <c r="O252" s="100">
        <v>0</v>
      </c>
      <c r="P252" s="100">
        <v>0</v>
      </c>
      <c r="Q252" s="100">
        <v>0</v>
      </c>
      <c r="R252" s="100">
        <v>0</v>
      </c>
      <c r="S252" s="100">
        <v>0</v>
      </c>
      <c r="T252" s="106">
        <f t="shared" si="33"/>
        <v>0</v>
      </c>
      <c r="U252" s="107">
        <f t="shared" si="39"/>
        <v>115</v>
      </c>
      <c r="V252" s="108">
        <f t="shared" si="40"/>
        <v>0</v>
      </c>
      <c r="W252" s="97">
        <v>250</v>
      </c>
      <c r="X252" s="109">
        <f t="shared" si="41"/>
        <v>0.46</v>
      </c>
    </row>
    <row r="253" spans="1:24" x14ac:dyDescent="0.35">
      <c r="A253" s="31" t="s">
        <v>258</v>
      </c>
      <c r="B253" s="97" t="s">
        <v>2517</v>
      </c>
      <c r="C253" s="97" t="s">
        <v>2447</v>
      </c>
      <c r="D253" s="98">
        <f t="shared" si="34"/>
        <v>0</v>
      </c>
      <c r="E253" s="98">
        <f t="shared" si="35"/>
        <v>0</v>
      </c>
      <c r="F253" s="98">
        <f t="shared" si="36"/>
        <v>0</v>
      </c>
      <c r="G253" s="99">
        <f t="shared" si="32"/>
        <v>0</v>
      </c>
      <c r="H253" s="100">
        <v>0</v>
      </c>
      <c r="I253" s="100">
        <v>0</v>
      </c>
      <c r="J253" s="102">
        <f t="shared" si="37"/>
        <v>0</v>
      </c>
      <c r="K253" s="100">
        <v>0</v>
      </c>
      <c r="L253" s="111">
        <v>0</v>
      </c>
      <c r="M253" s="101">
        <f t="shared" si="38"/>
        <v>0</v>
      </c>
      <c r="N253" s="100">
        <v>0</v>
      </c>
      <c r="O253" s="100">
        <v>0</v>
      </c>
      <c r="P253" s="100">
        <v>0</v>
      </c>
      <c r="Q253" s="100">
        <v>0</v>
      </c>
      <c r="R253" s="100">
        <v>0</v>
      </c>
      <c r="S253" s="100">
        <v>0</v>
      </c>
      <c r="T253" s="106">
        <f t="shared" si="33"/>
        <v>0</v>
      </c>
      <c r="U253" s="107">
        <f t="shared" si="39"/>
        <v>0</v>
      </c>
      <c r="V253" s="108">
        <f t="shared" si="40"/>
        <v>0</v>
      </c>
      <c r="W253" s="97">
        <v>317</v>
      </c>
      <c r="X253" s="109">
        <f t="shared" si="41"/>
        <v>0</v>
      </c>
    </row>
    <row r="254" spans="1:24" x14ac:dyDescent="0.35">
      <c r="A254" s="31" t="s">
        <v>259</v>
      </c>
      <c r="B254" s="97" t="s">
        <v>2518</v>
      </c>
      <c r="C254" s="97" t="s">
        <v>2447</v>
      </c>
      <c r="D254" s="98">
        <f t="shared" si="34"/>
        <v>36</v>
      </c>
      <c r="E254" s="98">
        <f t="shared" si="35"/>
        <v>36</v>
      </c>
      <c r="F254" s="98">
        <f t="shared" si="36"/>
        <v>0</v>
      </c>
      <c r="G254" s="99">
        <f t="shared" si="32"/>
        <v>0</v>
      </c>
      <c r="H254" s="100">
        <v>0</v>
      </c>
      <c r="I254" s="100">
        <v>0</v>
      </c>
      <c r="J254" s="102">
        <f t="shared" si="37"/>
        <v>0</v>
      </c>
      <c r="K254" s="100">
        <v>36</v>
      </c>
      <c r="L254" s="111">
        <v>0</v>
      </c>
      <c r="M254" s="101">
        <f t="shared" si="38"/>
        <v>36</v>
      </c>
      <c r="N254" s="100">
        <v>0</v>
      </c>
      <c r="O254" s="100">
        <v>0</v>
      </c>
      <c r="P254" s="100">
        <v>0</v>
      </c>
      <c r="Q254" s="100">
        <v>0</v>
      </c>
      <c r="R254" s="100">
        <v>0</v>
      </c>
      <c r="S254" s="100">
        <v>0</v>
      </c>
      <c r="T254" s="106">
        <f t="shared" si="33"/>
        <v>0</v>
      </c>
      <c r="U254" s="107">
        <f t="shared" si="39"/>
        <v>0</v>
      </c>
      <c r="V254" s="108">
        <f t="shared" si="40"/>
        <v>36</v>
      </c>
      <c r="W254" s="97">
        <v>347</v>
      </c>
      <c r="X254" s="109">
        <f t="shared" si="41"/>
        <v>0.1037463976945245</v>
      </c>
    </row>
    <row r="255" spans="1:24" x14ac:dyDescent="0.35">
      <c r="A255" s="31" t="s">
        <v>260</v>
      </c>
      <c r="B255" s="97" t="s">
        <v>2519</v>
      </c>
      <c r="C255" s="97" t="s">
        <v>2447</v>
      </c>
      <c r="D255" s="98">
        <f t="shared" si="34"/>
        <v>49</v>
      </c>
      <c r="E255" s="98">
        <f t="shared" si="35"/>
        <v>0</v>
      </c>
      <c r="F255" s="98">
        <f t="shared" si="36"/>
        <v>49</v>
      </c>
      <c r="G255" s="99">
        <f t="shared" si="32"/>
        <v>49</v>
      </c>
      <c r="H255" s="100">
        <v>49</v>
      </c>
      <c r="I255" s="100">
        <v>0</v>
      </c>
      <c r="J255" s="102">
        <f t="shared" si="37"/>
        <v>0</v>
      </c>
      <c r="K255" s="100">
        <v>0</v>
      </c>
      <c r="L255" s="111">
        <v>0</v>
      </c>
      <c r="M255" s="101">
        <f t="shared" si="38"/>
        <v>0</v>
      </c>
      <c r="N255" s="100">
        <v>0</v>
      </c>
      <c r="O255" s="100">
        <v>0</v>
      </c>
      <c r="P255" s="100">
        <v>0</v>
      </c>
      <c r="Q255" s="100">
        <v>0</v>
      </c>
      <c r="R255" s="100">
        <v>0</v>
      </c>
      <c r="S255" s="100">
        <v>0</v>
      </c>
      <c r="T255" s="106">
        <f t="shared" si="33"/>
        <v>0</v>
      </c>
      <c r="U255" s="107">
        <f t="shared" si="39"/>
        <v>49</v>
      </c>
      <c r="V255" s="108">
        <f t="shared" si="40"/>
        <v>0</v>
      </c>
      <c r="W255" s="97">
        <v>76</v>
      </c>
      <c r="X255" s="109">
        <f t="shared" si="41"/>
        <v>0.64473684210526316</v>
      </c>
    </row>
    <row r="256" spans="1:24" x14ac:dyDescent="0.35">
      <c r="A256" s="31" t="s">
        <v>261</v>
      </c>
      <c r="B256" s="97" t="s">
        <v>2520</v>
      </c>
      <c r="C256" s="97" t="s">
        <v>2447</v>
      </c>
      <c r="D256" s="98">
        <f t="shared" si="34"/>
        <v>0</v>
      </c>
      <c r="E256" s="98">
        <f t="shared" si="35"/>
        <v>0</v>
      </c>
      <c r="F256" s="98">
        <f t="shared" si="36"/>
        <v>0</v>
      </c>
      <c r="G256" s="99">
        <f t="shared" si="32"/>
        <v>0</v>
      </c>
      <c r="H256" s="100">
        <v>0</v>
      </c>
      <c r="I256" s="100">
        <v>0</v>
      </c>
      <c r="J256" s="102">
        <f t="shared" si="37"/>
        <v>0</v>
      </c>
      <c r="K256" s="100">
        <v>0</v>
      </c>
      <c r="L256" s="111">
        <v>0</v>
      </c>
      <c r="M256" s="101">
        <f t="shared" si="38"/>
        <v>0</v>
      </c>
      <c r="N256" s="100">
        <v>0</v>
      </c>
      <c r="O256" s="100">
        <v>0</v>
      </c>
      <c r="P256" s="100">
        <v>0</v>
      </c>
      <c r="Q256" s="100">
        <v>0</v>
      </c>
      <c r="R256" s="100">
        <v>0</v>
      </c>
      <c r="S256" s="100">
        <v>0</v>
      </c>
      <c r="T256" s="106">
        <f t="shared" si="33"/>
        <v>0</v>
      </c>
      <c r="U256" s="107">
        <f t="shared" si="39"/>
        <v>0</v>
      </c>
      <c r="V256" s="108">
        <f t="shared" si="40"/>
        <v>0</v>
      </c>
      <c r="W256" s="97">
        <v>373</v>
      </c>
      <c r="X256" s="109">
        <f t="shared" si="41"/>
        <v>0</v>
      </c>
    </row>
    <row r="257" spans="1:24" x14ac:dyDescent="0.35">
      <c r="A257" s="31" t="s">
        <v>262</v>
      </c>
      <c r="B257" s="97" t="s">
        <v>2521</v>
      </c>
      <c r="C257" s="97" t="s">
        <v>2447</v>
      </c>
      <c r="D257" s="98">
        <f t="shared" si="34"/>
        <v>0</v>
      </c>
      <c r="E257" s="98">
        <f t="shared" si="35"/>
        <v>0</v>
      </c>
      <c r="F257" s="98">
        <f t="shared" si="36"/>
        <v>0</v>
      </c>
      <c r="G257" s="99">
        <f t="shared" si="32"/>
        <v>0</v>
      </c>
      <c r="H257" s="100">
        <v>0</v>
      </c>
      <c r="I257" s="100">
        <v>0</v>
      </c>
      <c r="J257" s="102">
        <f t="shared" si="37"/>
        <v>0</v>
      </c>
      <c r="K257" s="100">
        <v>0</v>
      </c>
      <c r="L257" s="111">
        <v>0</v>
      </c>
      <c r="M257" s="101">
        <f t="shared" si="38"/>
        <v>0</v>
      </c>
      <c r="N257" s="100">
        <v>0</v>
      </c>
      <c r="O257" s="100">
        <v>0</v>
      </c>
      <c r="P257" s="100">
        <v>0</v>
      </c>
      <c r="Q257" s="100">
        <v>0</v>
      </c>
      <c r="R257" s="100">
        <v>0</v>
      </c>
      <c r="S257" s="100">
        <v>0</v>
      </c>
      <c r="T257" s="106">
        <f t="shared" si="33"/>
        <v>0</v>
      </c>
      <c r="U257" s="107">
        <f t="shared" si="39"/>
        <v>0</v>
      </c>
      <c r="V257" s="108">
        <f t="shared" si="40"/>
        <v>0</v>
      </c>
      <c r="W257" s="97">
        <v>213</v>
      </c>
      <c r="X257" s="109">
        <f t="shared" si="41"/>
        <v>0</v>
      </c>
    </row>
    <row r="258" spans="1:24" x14ac:dyDescent="0.35">
      <c r="A258" s="31" t="s">
        <v>263</v>
      </c>
      <c r="B258" s="97" t="s">
        <v>2522</v>
      </c>
      <c r="C258" s="97" t="s">
        <v>2447</v>
      </c>
      <c r="D258" s="98">
        <f t="shared" si="34"/>
        <v>3284</v>
      </c>
      <c r="E258" s="98">
        <f t="shared" si="35"/>
        <v>3248</v>
      </c>
      <c r="F258" s="98">
        <f t="shared" si="36"/>
        <v>36</v>
      </c>
      <c r="G258" s="99">
        <f t="shared" si="32"/>
        <v>3196</v>
      </c>
      <c r="H258" s="100">
        <v>36</v>
      </c>
      <c r="I258" s="100">
        <v>3160</v>
      </c>
      <c r="J258" s="102">
        <f t="shared" si="37"/>
        <v>0</v>
      </c>
      <c r="K258" s="100">
        <v>34</v>
      </c>
      <c r="L258" s="111">
        <v>0</v>
      </c>
      <c r="M258" s="101">
        <f t="shared" si="38"/>
        <v>34</v>
      </c>
      <c r="N258" s="100">
        <v>54</v>
      </c>
      <c r="O258" s="100">
        <v>0</v>
      </c>
      <c r="P258" s="100">
        <v>0</v>
      </c>
      <c r="Q258" s="100">
        <v>0</v>
      </c>
      <c r="R258" s="100">
        <v>0</v>
      </c>
      <c r="S258" s="100">
        <v>0</v>
      </c>
      <c r="T258" s="106">
        <f t="shared" si="33"/>
        <v>54</v>
      </c>
      <c r="U258" s="107">
        <f t="shared" si="39"/>
        <v>36</v>
      </c>
      <c r="V258" s="108">
        <f t="shared" si="40"/>
        <v>3194</v>
      </c>
      <c r="W258" s="97">
        <v>1904</v>
      </c>
      <c r="X258" s="109">
        <f t="shared" si="41"/>
        <v>1</v>
      </c>
    </row>
    <row r="259" spans="1:24" x14ac:dyDescent="0.35">
      <c r="A259" s="31" t="s">
        <v>264</v>
      </c>
      <c r="B259" s="97" t="s">
        <v>2523</v>
      </c>
      <c r="C259" s="97" t="s">
        <v>2447</v>
      </c>
      <c r="D259" s="98">
        <f t="shared" si="34"/>
        <v>216</v>
      </c>
      <c r="E259" s="98">
        <f t="shared" si="35"/>
        <v>0</v>
      </c>
      <c r="F259" s="98">
        <f t="shared" si="36"/>
        <v>216</v>
      </c>
      <c r="G259" s="99">
        <f t="shared" si="32"/>
        <v>216</v>
      </c>
      <c r="H259" s="100">
        <v>216</v>
      </c>
      <c r="I259" s="100">
        <v>0</v>
      </c>
      <c r="J259" s="102">
        <f t="shared" si="37"/>
        <v>0</v>
      </c>
      <c r="K259" s="100">
        <v>0</v>
      </c>
      <c r="L259" s="111">
        <v>0</v>
      </c>
      <c r="M259" s="101">
        <f t="shared" si="38"/>
        <v>0</v>
      </c>
      <c r="N259" s="100">
        <v>0</v>
      </c>
      <c r="O259" s="100">
        <v>0</v>
      </c>
      <c r="P259" s="100">
        <v>0</v>
      </c>
      <c r="Q259" s="100">
        <v>0</v>
      </c>
      <c r="R259" s="100">
        <v>0</v>
      </c>
      <c r="S259" s="100">
        <v>0</v>
      </c>
      <c r="T259" s="106">
        <f t="shared" si="33"/>
        <v>0</v>
      </c>
      <c r="U259" s="107">
        <f t="shared" si="39"/>
        <v>216</v>
      </c>
      <c r="V259" s="108">
        <f t="shared" si="40"/>
        <v>0</v>
      </c>
      <c r="W259" s="97">
        <v>310</v>
      </c>
      <c r="X259" s="109">
        <f t="shared" si="41"/>
        <v>0.6967741935483871</v>
      </c>
    </row>
    <row r="260" spans="1:24" x14ac:dyDescent="0.35">
      <c r="A260" s="31" t="s">
        <v>265</v>
      </c>
      <c r="B260" s="97" t="s">
        <v>2524</v>
      </c>
      <c r="C260" s="97" t="s">
        <v>2447</v>
      </c>
      <c r="D260" s="98">
        <f t="shared" si="34"/>
        <v>136</v>
      </c>
      <c r="E260" s="98">
        <f t="shared" si="35"/>
        <v>0</v>
      </c>
      <c r="F260" s="98">
        <f t="shared" si="36"/>
        <v>136</v>
      </c>
      <c r="G260" s="99">
        <f t="shared" ref="G260:G323" si="42">H260+I260</f>
        <v>136</v>
      </c>
      <c r="H260" s="100">
        <v>136</v>
      </c>
      <c r="I260" s="100">
        <v>0</v>
      </c>
      <c r="J260" s="102">
        <f t="shared" si="37"/>
        <v>0</v>
      </c>
      <c r="K260" s="100">
        <v>0</v>
      </c>
      <c r="L260" s="111">
        <v>0</v>
      </c>
      <c r="M260" s="101">
        <f t="shared" si="38"/>
        <v>0</v>
      </c>
      <c r="N260" s="100">
        <v>0</v>
      </c>
      <c r="O260" s="100">
        <v>0</v>
      </c>
      <c r="P260" s="100">
        <v>0</v>
      </c>
      <c r="Q260" s="100">
        <v>0</v>
      </c>
      <c r="R260" s="100">
        <v>0</v>
      </c>
      <c r="S260" s="100">
        <v>0</v>
      </c>
      <c r="T260" s="106">
        <f t="shared" ref="T260:T323" si="43">SUM(N260:S260)</f>
        <v>0</v>
      </c>
      <c r="U260" s="107">
        <f t="shared" si="39"/>
        <v>136</v>
      </c>
      <c r="V260" s="108">
        <f t="shared" si="40"/>
        <v>0</v>
      </c>
      <c r="W260" s="97">
        <v>179</v>
      </c>
      <c r="X260" s="109">
        <f t="shared" si="41"/>
        <v>0.75977653631284914</v>
      </c>
    </row>
    <row r="261" spans="1:24" x14ac:dyDescent="0.35">
      <c r="A261" s="31" t="s">
        <v>266</v>
      </c>
      <c r="B261" s="97" t="s">
        <v>2525</v>
      </c>
      <c r="C261" s="97" t="s">
        <v>2447</v>
      </c>
      <c r="D261" s="98">
        <f t="shared" ref="D261:D324" si="44">E261+F261</f>
        <v>160</v>
      </c>
      <c r="E261" s="98">
        <f t="shared" ref="E261:E324" si="45">I261+K261+N261+Q261</f>
        <v>0</v>
      </c>
      <c r="F261" s="98">
        <f t="shared" ref="F261:F324" si="46">H261+P261+S261</f>
        <v>160</v>
      </c>
      <c r="G261" s="99">
        <f t="shared" si="42"/>
        <v>160</v>
      </c>
      <c r="H261" s="100">
        <v>160</v>
      </c>
      <c r="I261" s="100">
        <v>0</v>
      </c>
      <c r="J261" s="102">
        <f t="shared" ref="J261:J324" si="47">L261+O261+R261</f>
        <v>0</v>
      </c>
      <c r="K261" s="100">
        <v>0</v>
      </c>
      <c r="L261" s="111">
        <v>0</v>
      </c>
      <c r="M261" s="101">
        <f t="shared" ref="M261:M324" si="48">K261+L261</f>
        <v>0</v>
      </c>
      <c r="N261" s="100">
        <v>0</v>
      </c>
      <c r="O261" s="100">
        <v>0</v>
      </c>
      <c r="P261" s="100">
        <v>0</v>
      </c>
      <c r="Q261" s="100">
        <v>0</v>
      </c>
      <c r="R261" s="100">
        <v>0</v>
      </c>
      <c r="S261" s="100">
        <v>0</v>
      </c>
      <c r="T261" s="106">
        <f t="shared" si="43"/>
        <v>0</v>
      </c>
      <c r="U261" s="107">
        <f t="shared" ref="U261:U324" si="49">H261+S261</f>
        <v>160</v>
      </c>
      <c r="V261" s="108">
        <f t="shared" ref="V261:V324" si="50">I261+K261+Q261</f>
        <v>0</v>
      </c>
      <c r="W261" s="97">
        <v>609</v>
      </c>
      <c r="X261" s="109">
        <f t="shared" ref="X261:X324" si="51">MIN(100%,((V261+U261)/W261))</f>
        <v>0.26272577996715929</v>
      </c>
    </row>
    <row r="262" spans="1:24" x14ac:dyDescent="0.35">
      <c r="A262" s="31" t="s">
        <v>267</v>
      </c>
      <c r="B262" s="97" t="s">
        <v>2526</v>
      </c>
      <c r="C262" s="97" t="s">
        <v>2447</v>
      </c>
      <c r="D262" s="98">
        <f t="shared" si="44"/>
        <v>14</v>
      </c>
      <c r="E262" s="98">
        <f t="shared" si="45"/>
        <v>0</v>
      </c>
      <c r="F262" s="98">
        <f t="shared" si="46"/>
        <v>14</v>
      </c>
      <c r="G262" s="99">
        <f t="shared" si="42"/>
        <v>0</v>
      </c>
      <c r="H262" s="100">
        <v>0</v>
      </c>
      <c r="I262" s="100">
        <v>0</v>
      </c>
      <c r="J262" s="102">
        <f t="shared" si="47"/>
        <v>0</v>
      </c>
      <c r="K262" s="100">
        <v>0</v>
      </c>
      <c r="L262" s="111">
        <v>0</v>
      </c>
      <c r="M262" s="101">
        <f t="shared" si="48"/>
        <v>0</v>
      </c>
      <c r="N262" s="100">
        <v>0</v>
      </c>
      <c r="O262" s="100">
        <v>0</v>
      </c>
      <c r="P262" s="100">
        <v>0</v>
      </c>
      <c r="Q262" s="100">
        <v>0</v>
      </c>
      <c r="R262" s="100">
        <v>0</v>
      </c>
      <c r="S262" s="100">
        <v>14</v>
      </c>
      <c r="T262" s="106">
        <f t="shared" si="43"/>
        <v>14</v>
      </c>
      <c r="U262" s="107">
        <f t="shared" si="49"/>
        <v>14</v>
      </c>
      <c r="V262" s="108">
        <f t="shared" si="50"/>
        <v>0</v>
      </c>
      <c r="W262" s="97">
        <v>30</v>
      </c>
      <c r="X262" s="109">
        <f t="shared" si="51"/>
        <v>0.46666666666666667</v>
      </c>
    </row>
    <row r="263" spans="1:24" x14ac:dyDescent="0.35">
      <c r="A263" s="31" t="s">
        <v>268</v>
      </c>
      <c r="B263" s="97" t="s">
        <v>2527</v>
      </c>
      <c r="C263" s="97" t="s">
        <v>2440</v>
      </c>
      <c r="D263" s="98">
        <f t="shared" si="44"/>
        <v>214</v>
      </c>
      <c r="E263" s="98">
        <f t="shared" si="45"/>
        <v>214</v>
      </c>
      <c r="F263" s="98">
        <f t="shared" si="46"/>
        <v>0</v>
      </c>
      <c r="G263" s="99">
        <f t="shared" si="42"/>
        <v>196</v>
      </c>
      <c r="H263" s="100">
        <v>0</v>
      </c>
      <c r="I263" s="100">
        <v>196</v>
      </c>
      <c r="J263" s="102">
        <f t="shared" si="47"/>
        <v>128</v>
      </c>
      <c r="K263" s="100">
        <v>18</v>
      </c>
      <c r="L263" s="111">
        <v>128</v>
      </c>
      <c r="M263" s="101">
        <f t="shared" si="48"/>
        <v>146</v>
      </c>
      <c r="N263" s="100">
        <v>0</v>
      </c>
      <c r="O263" s="100">
        <v>0</v>
      </c>
      <c r="P263" s="100">
        <v>0</v>
      </c>
      <c r="Q263" s="100">
        <v>0</v>
      </c>
      <c r="R263" s="100">
        <v>0</v>
      </c>
      <c r="S263" s="100">
        <v>0</v>
      </c>
      <c r="T263" s="106">
        <f t="shared" si="43"/>
        <v>0</v>
      </c>
      <c r="U263" s="107">
        <f t="shared" si="49"/>
        <v>0</v>
      </c>
      <c r="V263" s="108">
        <f t="shared" si="50"/>
        <v>214</v>
      </c>
      <c r="W263" s="97">
        <v>217</v>
      </c>
      <c r="X263" s="109">
        <f t="shared" si="51"/>
        <v>0.98617511520737322</v>
      </c>
    </row>
    <row r="264" spans="1:24" x14ac:dyDescent="0.35">
      <c r="A264" s="31" t="s">
        <v>269</v>
      </c>
      <c r="B264" s="97" t="s">
        <v>2528</v>
      </c>
      <c r="C264" s="97" t="s">
        <v>2440</v>
      </c>
      <c r="D264" s="98">
        <f t="shared" si="44"/>
        <v>60</v>
      </c>
      <c r="E264" s="98">
        <f>I264+K264+N264+Q264</f>
        <v>60</v>
      </c>
      <c r="F264" s="98">
        <f t="shared" si="46"/>
        <v>0</v>
      </c>
      <c r="G264" s="99">
        <f t="shared" si="42"/>
        <v>60</v>
      </c>
      <c r="H264" s="100">
        <v>0</v>
      </c>
      <c r="I264" s="100">
        <v>60</v>
      </c>
      <c r="J264" s="102">
        <f t="shared" si="47"/>
        <v>0</v>
      </c>
      <c r="K264" s="100">
        <v>0</v>
      </c>
      <c r="L264" s="111">
        <v>0</v>
      </c>
      <c r="M264" s="101">
        <f t="shared" si="48"/>
        <v>0</v>
      </c>
      <c r="N264" s="100">
        <v>0</v>
      </c>
      <c r="O264" s="100">
        <v>0</v>
      </c>
      <c r="P264" s="100">
        <v>0</v>
      </c>
      <c r="Q264" s="100">
        <v>0</v>
      </c>
      <c r="R264" s="100">
        <v>0</v>
      </c>
      <c r="S264" s="100">
        <v>0</v>
      </c>
      <c r="T264" s="106">
        <f t="shared" si="43"/>
        <v>0</v>
      </c>
      <c r="U264" s="107">
        <f t="shared" si="49"/>
        <v>0</v>
      </c>
      <c r="V264" s="108">
        <f t="shared" si="50"/>
        <v>60</v>
      </c>
      <c r="W264" s="97">
        <v>45</v>
      </c>
      <c r="X264" s="109">
        <f t="shared" si="51"/>
        <v>1</v>
      </c>
    </row>
    <row r="265" spans="1:24" x14ac:dyDescent="0.35">
      <c r="A265" s="31" t="s">
        <v>270</v>
      </c>
      <c r="B265" s="97" t="s">
        <v>2529</v>
      </c>
      <c r="C265" s="97" t="s">
        <v>2440</v>
      </c>
      <c r="D265" s="98">
        <f t="shared" si="44"/>
        <v>54</v>
      </c>
      <c r="E265" s="98">
        <f t="shared" si="45"/>
        <v>54</v>
      </c>
      <c r="F265" s="98">
        <f t="shared" si="46"/>
        <v>0</v>
      </c>
      <c r="G265" s="99">
        <f t="shared" si="42"/>
        <v>54</v>
      </c>
      <c r="H265" s="100">
        <v>0</v>
      </c>
      <c r="I265" s="100">
        <v>54</v>
      </c>
      <c r="J265" s="102">
        <f t="shared" si="47"/>
        <v>0</v>
      </c>
      <c r="K265" s="100">
        <v>0</v>
      </c>
      <c r="L265" s="111">
        <v>0</v>
      </c>
      <c r="M265" s="101">
        <f t="shared" si="48"/>
        <v>0</v>
      </c>
      <c r="N265" s="100">
        <v>0</v>
      </c>
      <c r="O265" s="100">
        <v>0</v>
      </c>
      <c r="P265" s="100">
        <v>0</v>
      </c>
      <c r="Q265" s="100">
        <v>0</v>
      </c>
      <c r="R265" s="100">
        <v>0</v>
      </c>
      <c r="S265" s="100">
        <v>0</v>
      </c>
      <c r="T265" s="106">
        <f t="shared" si="43"/>
        <v>0</v>
      </c>
      <c r="U265" s="107">
        <f t="shared" si="49"/>
        <v>0</v>
      </c>
      <c r="V265" s="108">
        <f t="shared" si="50"/>
        <v>54</v>
      </c>
      <c r="W265" s="97">
        <v>60</v>
      </c>
      <c r="X265" s="109">
        <f t="shared" si="51"/>
        <v>0.9</v>
      </c>
    </row>
    <row r="266" spans="1:24" x14ac:dyDescent="0.35">
      <c r="A266" s="31" t="s">
        <v>271</v>
      </c>
      <c r="B266" s="97" t="s">
        <v>2530</v>
      </c>
      <c r="C266" s="97" t="s">
        <v>2440</v>
      </c>
      <c r="D266" s="98">
        <f t="shared" si="44"/>
        <v>33</v>
      </c>
      <c r="E266" s="98">
        <f t="shared" si="45"/>
        <v>33</v>
      </c>
      <c r="F266" s="98">
        <f t="shared" si="46"/>
        <v>0</v>
      </c>
      <c r="G266" s="99">
        <f t="shared" si="42"/>
        <v>33</v>
      </c>
      <c r="H266" s="100">
        <v>0</v>
      </c>
      <c r="I266" s="100">
        <v>33</v>
      </c>
      <c r="J266" s="102">
        <f t="shared" si="47"/>
        <v>33</v>
      </c>
      <c r="K266" s="100">
        <v>0</v>
      </c>
      <c r="L266" s="111">
        <v>33</v>
      </c>
      <c r="M266" s="101">
        <f t="shared" si="48"/>
        <v>33</v>
      </c>
      <c r="N266" s="100">
        <v>0</v>
      </c>
      <c r="O266" s="100">
        <v>0</v>
      </c>
      <c r="P266" s="100">
        <v>0</v>
      </c>
      <c r="Q266" s="100">
        <v>0</v>
      </c>
      <c r="R266" s="100">
        <v>0</v>
      </c>
      <c r="S266" s="100">
        <v>0</v>
      </c>
      <c r="T266" s="106">
        <f t="shared" si="43"/>
        <v>0</v>
      </c>
      <c r="U266" s="107">
        <f t="shared" si="49"/>
        <v>0</v>
      </c>
      <c r="V266" s="108">
        <f t="shared" si="50"/>
        <v>33</v>
      </c>
      <c r="W266" s="97">
        <v>45</v>
      </c>
      <c r="X266" s="109">
        <f t="shared" si="51"/>
        <v>0.73333333333333328</v>
      </c>
    </row>
    <row r="267" spans="1:24" x14ac:dyDescent="0.35">
      <c r="A267" s="31" t="s">
        <v>272</v>
      </c>
      <c r="B267" s="97" t="s">
        <v>2531</v>
      </c>
      <c r="C267" s="97" t="s">
        <v>2440</v>
      </c>
      <c r="D267" s="98">
        <f t="shared" si="44"/>
        <v>30</v>
      </c>
      <c r="E267" s="98">
        <f t="shared" si="45"/>
        <v>30</v>
      </c>
      <c r="F267" s="98">
        <f t="shared" si="46"/>
        <v>0</v>
      </c>
      <c r="G267" s="99">
        <f t="shared" si="42"/>
        <v>30</v>
      </c>
      <c r="H267" s="100">
        <v>0</v>
      </c>
      <c r="I267" s="100">
        <v>30</v>
      </c>
      <c r="J267" s="102">
        <f t="shared" si="47"/>
        <v>0</v>
      </c>
      <c r="K267" s="100">
        <v>0</v>
      </c>
      <c r="L267" s="111">
        <v>0</v>
      </c>
      <c r="M267" s="101">
        <f t="shared" si="48"/>
        <v>0</v>
      </c>
      <c r="N267" s="100">
        <v>0</v>
      </c>
      <c r="O267" s="100">
        <v>0</v>
      </c>
      <c r="P267" s="100">
        <v>0</v>
      </c>
      <c r="Q267" s="100">
        <v>0</v>
      </c>
      <c r="R267" s="100">
        <v>0</v>
      </c>
      <c r="S267" s="100">
        <v>0</v>
      </c>
      <c r="T267" s="106">
        <f t="shared" si="43"/>
        <v>0</v>
      </c>
      <c r="U267" s="107">
        <f t="shared" si="49"/>
        <v>0</v>
      </c>
      <c r="V267" s="108">
        <f t="shared" si="50"/>
        <v>30</v>
      </c>
      <c r="W267" s="97">
        <v>33</v>
      </c>
      <c r="X267" s="109">
        <f t="shared" si="51"/>
        <v>0.90909090909090906</v>
      </c>
    </row>
    <row r="268" spans="1:24" x14ac:dyDescent="0.35">
      <c r="A268" s="31" t="s">
        <v>273</v>
      </c>
      <c r="B268" s="97" t="s">
        <v>2532</v>
      </c>
      <c r="C268" s="97" t="s">
        <v>2533</v>
      </c>
      <c r="D268" s="98">
        <f t="shared" si="44"/>
        <v>74</v>
      </c>
      <c r="E268" s="98">
        <f t="shared" si="45"/>
        <v>74</v>
      </c>
      <c r="F268" s="98">
        <f t="shared" si="46"/>
        <v>0</v>
      </c>
      <c r="G268" s="99">
        <f t="shared" si="42"/>
        <v>34</v>
      </c>
      <c r="H268" s="100">
        <v>0</v>
      </c>
      <c r="I268" s="100">
        <v>34</v>
      </c>
      <c r="J268" s="102">
        <f t="shared" si="47"/>
        <v>0</v>
      </c>
      <c r="K268" s="100">
        <v>40</v>
      </c>
      <c r="L268" s="111">
        <v>0</v>
      </c>
      <c r="M268" s="101">
        <f t="shared" si="48"/>
        <v>40</v>
      </c>
      <c r="N268" s="100">
        <v>0</v>
      </c>
      <c r="O268" s="100">
        <v>0</v>
      </c>
      <c r="P268" s="100">
        <v>0</v>
      </c>
      <c r="Q268" s="100">
        <v>0</v>
      </c>
      <c r="R268" s="100">
        <v>0</v>
      </c>
      <c r="S268" s="100">
        <v>0</v>
      </c>
      <c r="T268" s="106">
        <f t="shared" si="43"/>
        <v>0</v>
      </c>
      <c r="U268" s="107">
        <f t="shared" si="49"/>
        <v>0</v>
      </c>
      <c r="V268" s="108">
        <f t="shared" si="50"/>
        <v>74</v>
      </c>
      <c r="W268" s="97">
        <v>181</v>
      </c>
      <c r="X268" s="109">
        <f t="shared" si="51"/>
        <v>0.40883977900552487</v>
      </c>
    </row>
    <row r="269" spans="1:24" x14ac:dyDescent="0.35">
      <c r="A269" s="31" t="s">
        <v>274</v>
      </c>
      <c r="B269" s="97" t="s">
        <v>2534</v>
      </c>
      <c r="C269" s="97" t="s">
        <v>2533</v>
      </c>
      <c r="D269" s="98">
        <f t="shared" si="44"/>
        <v>284</v>
      </c>
      <c r="E269" s="98">
        <f t="shared" si="45"/>
        <v>0</v>
      </c>
      <c r="F269" s="98">
        <f t="shared" si="46"/>
        <v>284</v>
      </c>
      <c r="G269" s="99">
        <f t="shared" si="42"/>
        <v>284</v>
      </c>
      <c r="H269" s="100">
        <v>284</v>
      </c>
      <c r="I269" s="100">
        <v>0</v>
      </c>
      <c r="J269" s="102">
        <f t="shared" si="47"/>
        <v>0</v>
      </c>
      <c r="K269" s="100">
        <v>0</v>
      </c>
      <c r="L269" s="111">
        <v>0</v>
      </c>
      <c r="M269" s="101">
        <f t="shared" si="48"/>
        <v>0</v>
      </c>
      <c r="N269" s="100">
        <v>0</v>
      </c>
      <c r="O269" s="100">
        <v>0</v>
      </c>
      <c r="P269" s="100">
        <v>0</v>
      </c>
      <c r="Q269" s="100">
        <v>0</v>
      </c>
      <c r="R269" s="100">
        <v>0</v>
      </c>
      <c r="S269" s="100">
        <v>0</v>
      </c>
      <c r="T269" s="106">
        <f t="shared" si="43"/>
        <v>0</v>
      </c>
      <c r="U269" s="107">
        <f t="shared" si="49"/>
        <v>284</v>
      </c>
      <c r="V269" s="108">
        <f t="shared" si="50"/>
        <v>0</v>
      </c>
      <c r="W269" s="97">
        <v>609</v>
      </c>
      <c r="X269" s="109">
        <f t="shared" si="51"/>
        <v>0.4663382594417077</v>
      </c>
    </row>
    <row r="270" spans="1:24" x14ac:dyDescent="0.35">
      <c r="A270" s="31" t="s">
        <v>275</v>
      </c>
      <c r="B270" s="97" t="s">
        <v>2535</v>
      </c>
      <c r="C270" s="97" t="s">
        <v>2533</v>
      </c>
      <c r="D270" s="98">
        <f t="shared" si="44"/>
        <v>321</v>
      </c>
      <c r="E270" s="98">
        <f t="shared" si="45"/>
        <v>321</v>
      </c>
      <c r="F270" s="98">
        <f t="shared" si="46"/>
        <v>0</v>
      </c>
      <c r="G270" s="99">
        <f t="shared" si="42"/>
        <v>321</v>
      </c>
      <c r="H270" s="100">
        <v>0</v>
      </c>
      <c r="I270" s="100">
        <v>321</v>
      </c>
      <c r="J270" s="102">
        <f t="shared" si="47"/>
        <v>0</v>
      </c>
      <c r="K270" s="100">
        <v>0</v>
      </c>
      <c r="L270" s="111">
        <v>0</v>
      </c>
      <c r="M270" s="101">
        <f t="shared" si="48"/>
        <v>0</v>
      </c>
      <c r="N270" s="100">
        <v>0</v>
      </c>
      <c r="O270" s="100">
        <v>0</v>
      </c>
      <c r="P270" s="100">
        <v>0</v>
      </c>
      <c r="Q270" s="100">
        <v>0</v>
      </c>
      <c r="R270" s="100">
        <v>0</v>
      </c>
      <c r="S270" s="100">
        <v>0</v>
      </c>
      <c r="T270" s="106">
        <f t="shared" si="43"/>
        <v>0</v>
      </c>
      <c r="U270" s="107">
        <f t="shared" si="49"/>
        <v>0</v>
      </c>
      <c r="V270" s="108">
        <f t="shared" si="50"/>
        <v>321</v>
      </c>
      <c r="W270" s="97">
        <v>441</v>
      </c>
      <c r="X270" s="109">
        <f t="shared" si="51"/>
        <v>0.72789115646258506</v>
      </c>
    </row>
    <row r="271" spans="1:24" x14ac:dyDescent="0.35">
      <c r="A271" s="31" t="s">
        <v>276</v>
      </c>
      <c r="B271" s="97" t="s">
        <v>2536</v>
      </c>
      <c r="C271" s="97" t="s">
        <v>2533</v>
      </c>
      <c r="D271" s="98">
        <f t="shared" si="44"/>
        <v>0</v>
      </c>
      <c r="E271" s="98">
        <f t="shared" si="45"/>
        <v>0</v>
      </c>
      <c r="F271" s="98">
        <f t="shared" si="46"/>
        <v>0</v>
      </c>
      <c r="G271" s="99">
        <f t="shared" si="42"/>
        <v>0</v>
      </c>
      <c r="H271" s="100">
        <v>0</v>
      </c>
      <c r="I271" s="100">
        <v>0</v>
      </c>
      <c r="J271" s="102">
        <f t="shared" si="47"/>
        <v>0</v>
      </c>
      <c r="K271" s="100">
        <v>0</v>
      </c>
      <c r="L271" s="111">
        <v>0</v>
      </c>
      <c r="M271" s="101">
        <f t="shared" si="48"/>
        <v>0</v>
      </c>
      <c r="N271" s="100">
        <v>0</v>
      </c>
      <c r="O271" s="100">
        <v>0</v>
      </c>
      <c r="P271" s="100">
        <v>0</v>
      </c>
      <c r="Q271" s="100">
        <v>0</v>
      </c>
      <c r="R271" s="100">
        <v>0</v>
      </c>
      <c r="S271" s="100">
        <v>0</v>
      </c>
      <c r="T271" s="106">
        <f t="shared" si="43"/>
        <v>0</v>
      </c>
      <c r="U271" s="107">
        <f t="shared" si="49"/>
        <v>0</v>
      </c>
      <c r="V271" s="108">
        <f t="shared" si="50"/>
        <v>0</v>
      </c>
      <c r="W271" s="97">
        <v>482</v>
      </c>
      <c r="X271" s="109">
        <f t="shared" si="51"/>
        <v>0</v>
      </c>
    </row>
    <row r="272" spans="1:24" x14ac:dyDescent="0.35">
      <c r="A272" s="31" t="s">
        <v>277</v>
      </c>
      <c r="B272" s="97" t="s">
        <v>2537</v>
      </c>
      <c r="C272" s="97" t="s">
        <v>2533</v>
      </c>
      <c r="D272" s="98">
        <f t="shared" si="44"/>
        <v>66</v>
      </c>
      <c r="E272" s="98">
        <f t="shared" si="45"/>
        <v>0</v>
      </c>
      <c r="F272" s="98">
        <f t="shared" si="46"/>
        <v>66</v>
      </c>
      <c r="G272" s="99">
        <f t="shared" si="42"/>
        <v>66</v>
      </c>
      <c r="H272" s="100">
        <v>66</v>
      </c>
      <c r="I272" s="100">
        <v>0</v>
      </c>
      <c r="J272" s="102">
        <f t="shared" si="47"/>
        <v>0</v>
      </c>
      <c r="K272" s="100">
        <v>0</v>
      </c>
      <c r="L272" s="111">
        <v>0</v>
      </c>
      <c r="M272" s="101">
        <f t="shared" si="48"/>
        <v>0</v>
      </c>
      <c r="N272" s="100">
        <v>0</v>
      </c>
      <c r="O272" s="100">
        <v>0</v>
      </c>
      <c r="P272" s="100">
        <v>0</v>
      </c>
      <c r="Q272" s="100">
        <v>0</v>
      </c>
      <c r="R272" s="100">
        <v>0</v>
      </c>
      <c r="S272" s="100">
        <v>0</v>
      </c>
      <c r="T272" s="106">
        <f t="shared" si="43"/>
        <v>0</v>
      </c>
      <c r="U272" s="107">
        <f t="shared" si="49"/>
        <v>66</v>
      </c>
      <c r="V272" s="108">
        <f t="shared" si="50"/>
        <v>0</v>
      </c>
      <c r="W272" s="97">
        <v>226</v>
      </c>
      <c r="X272" s="109">
        <f t="shared" si="51"/>
        <v>0.29203539823008851</v>
      </c>
    </row>
    <row r="273" spans="1:24" x14ac:dyDescent="0.35">
      <c r="A273" s="31" t="s">
        <v>278</v>
      </c>
      <c r="B273" s="97" t="s">
        <v>2538</v>
      </c>
      <c r="C273" s="97" t="s">
        <v>2533</v>
      </c>
      <c r="D273" s="98">
        <f t="shared" si="44"/>
        <v>134</v>
      </c>
      <c r="E273" s="98">
        <f t="shared" si="45"/>
        <v>0</v>
      </c>
      <c r="F273" s="98">
        <f t="shared" si="46"/>
        <v>134</v>
      </c>
      <c r="G273" s="99">
        <f t="shared" si="42"/>
        <v>134</v>
      </c>
      <c r="H273" s="100">
        <v>134</v>
      </c>
      <c r="I273" s="100">
        <v>0</v>
      </c>
      <c r="J273" s="102">
        <f t="shared" si="47"/>
        <v>0</v>
      </c>
      <c r="K273" s="100">
        <v>0</v>
      </c>
      <c r="L273" s="111">
        <v>0</v>
      </c>
      <c r="M273" s="101">
        <f t="shared" si="48"/>
        <v>0</v>
      </c>
      <c r="N273" s="100">
        <v>0</v>
      </c>
      <c r="O273" s="100">
        <v>0</v>
      </c>
      <c r="P273" s="100">
        <v>0</v>
      </c>
      <c r="Q273" s="100">
        <v>0</v>
      </c>
      <c r="R273" s="100">
        <v>0</v>
      </c>
      <c r="S273" s="100">
        <v>0</v>
      </c>
      <c r="T273" s="106">
        <f t="shared" si="43"/>
        <v>0</v>
      </c>
      <c r="U273" s="107">
        <f t="shared" si="49"/>
        <v>134</v>
      </c>
      <c r="V273" s="108">
        <f t="shared" si="50"/>
        <v>0</v>
      </c>
      <c r="W273" s="97">
        <v>420</v>
      </c>
      <c r="X273" s="109">
        <f t="shared" si="51"/>
        <v>0.31904761904761902</v>
      </c>
    </row>
    <row r="274" spans="1:24" x14ac:dyDescent="0.35">
      <c r="A274" s="31" t="s">
        <v>279</v>
      </c>
      <c r="B274" s="97" t="s">
        <v>2539</v>
      </c>
      <c r="C274" s="97" t="s">
        <v>2533</v>
      </c>
      <c r="D274" s="98">
        <f t="shared" si="44"/>
        <v>0</v>
      </c>
      <c r="E274" s="98">
        <f t="shared" si="45"/>
        <v>0</v>
      </c>
      <c r="F274" s="98">
        <f t="shared" si="46"/>
        <v>0</v>
      </c>
      <c r="G274" s="99">
        <f t="shared" si="42"/>
        <v>0</v>
      </c>
      <c r="H274" s="100">
        <v>0</v>
      </c>
      <c r="I274" s="100">
        <v>0</v>
      </c>
      <c r="J274" s="102">
        <f t="shared" si="47"/>
        <v>0</v>
      </c>
      <c r="K274" s="100">
        <v>0</v>
      </c>
      <c r="L274" s="111">
        <v>0</v>
      </c>
      <c r="M274" s="101">
        <f t="shared" si="48"/>
        <v>0</v>
      </c>
      <c r="N274" s="100">
        <v>0</v>
      </c>
      <c r="O274" s="100">
        <v>0</v>
      </c>
      <c r="P274" s="100">
        <v>0</v>
      </c>
      <c r="Q274" s="100">
        <v>0</v>
      </c>
      <c r="R274" s="100">
        <v>0</v>
      </c>
      <c r="S274" s="100">
        <v>0</v>
      </c>
      <c r="T274" s="106">
        <f t="shared" si="43"/>
        <v>0</v>
      </c>
      <c r="U274" s="107">
        <f t="shared" si="49"/>
        <v>0</v>
      </c>
      <c r="V274" s="108">
        <f t="shared" si="50"/>
        <v>0</v>
      </c>
      <c r="W274" s="97">
        <v>147</v>
      </c>
      <c r="X274" s="109">
        <f t="shared" si="51"/>
        <v>0</v>
      </c>
    </row>
    <row r="275" spans="1:24" x14ac:dyDescent="0.35">
      <c r="A275" s="31" t="s">
        <v>280</v>
      </c>
      <c r="B275" s="97" t="s">
        <v>2540</v>
      </c>
      <c r="C275" s="97" t="s">
        <v>2533</v>
      </c>
      <c r="D275" s="98">
        <f t="shared" si="44"/>
        <v>93</v>
      </c>
      <c r="E275" s="98">
        <f t="shared" si="45"/>
        <v>0</v>
      </c>
      <c r="F275" s="98">
        <f t="shared" si="46"/>
        <v>93</v>
      </c>
      <c r="G275" s="99">
        <f t="shared" si="42"/>
        <v>93</v>
      </c>
      <c r="H275" s="100">
        <v>93</v>
      </c>
      <c r="I275" s="100">
        <v>0</v>
      </c>
      <c r="J275" s="102">
        <f t="shared" si="47"/>
        <v>0</v>
      </c>
      <c r="K275" s="100">
        <v>0</v>
      </c>
      <c r="L275" s="111">
        <v>0</v>
      </c>
      <c r="M275" s="101">
        <f t="shared" si="48"/>
        <v>0</v>
      </c>
      <c r="N275" s="100">
        <v>0</v>
      </c>
      <c r="O275" s="100">
        <v>0</v>
      </c>
      <c r="P275" s="100">
        <v>0</v>
      </c>
      <c r="Q275" s="100">
        <v>0</v>
      </c>
      <c r="R275" s="100">
        <v>0</v>
      </c>
      <c r="S275" s="100">
        <v>0</v>
      </c>
      <c r="T275" s="106">
        <f t="shared" si="43"/>
        <v>0</v>
      </c>
      <c r="U275" s="107">
        <f t="shared" si="49"/>
        <v>93</v>
      </c>
      <c r="V275" s="108">
        <f t="shared" si="50"/>
        <v>0</v>
      </c>
      <c r="W275" s="97">
        <v>135</v>
      </c>
      <c r="X275" s="109">
        <f t="shared" si="51"/>
        <v>0.68888888888888888</v>
      </c>
    </row>
    <row r="276" spans="1:24" x14ac:dyDescent="0.35">
      <c r="A276" s="31" t="s">
        <v>281</v>
      </c>
      <c r="B276" s="97" t="s">
        <v>2541</v>
      </c>
      <c r="C276" s="97" t="s">
        <v>2533</v>
      </c>
      <c r="D276" s="98">
        <f t="shared" si="44"/>
        <v>169</v>
      </c>
      <c r="E276" s="98">
        <f t="shared" si="45"/>
        <v>169</v>
      </c>
      <c r="F276" s="98">
        <f t="shared" si="46"/>
        <v>0</v>
      </c>
      <c r="G276" s="99">
        <f t="shared" si="42"/>
        <v>169</v>
      </c>
      <c r="H276" s="100">
        <v>0</v>
      </c>
      <c r="I276" s="100">
        <v>169</v>
      </c>
      <c r="J276" s="102">
        <f t="shared" si="47"/>
        <v>0</v>
      </c>
      <c r="K276" s="100">
        <v>0</v>
      </c>
      <c r="L276" s="111">
        <v>0</v>
      </c>
      <c r="M276" s="101">
        <f t="shared" si="48"/>
        <v>0</v>
      </c>
      <c r="N276" s="100">
        <v>0</v>
      </c>
      <c r="O276" s="100">
        <v>0</v>
      </c>
      <c r="P276" s="100">
        <v>0</v>
      </c>
      <c r="Q276" s="100">
        <v>0</v>
      </c>
      <c r="R276" s="100">
        <v>0</v>
      </c>
      <c r="S276" s="100">
        <v>0</v>
      </c>
      <c r="T276" s="106">
        <f t="shared" si="43"/>
        <v>0</v>
      </c>
      <c r="U276" s="107">
        <f t="shared" si="49"/>
        <v>0</v>
      </c>
      <c r="V276" s="108">
        <f t="shared" si="50"/>
        <v>169</v>
      </c>
      <c r="W276" s="97">
        <v>260</v>
      </c>
      <c r="X276" s="109">
        <f t="shared" si="51"/>
        <v>0.65</v>
      </c>
    </row>
    <row r="277" spans="1:24" x14ac:dyDescent="0.35">
      <c r="A277" s="31" t="s">
        <v>282</v>
      </c>
      <c r="B277" s="97" t="s">
        <v>2542</v>
      </c>
      <c r="C277" s="97" t="s">
        <v>2533</v>
      </c>
      <c r="D277" s="98">
        <f t="shared" si="44"/>
        <v>303</v>
      </c>
      <c r="E277" s="98">
        <f t="shared" si="45"/>
        <v>0</v>
      </c>
      <c r="F277" s="98">
        <f t="shared" si="46"/>
        <v>303</v>
      </c>
      <c r="G277" s="99">
        <f t="shared" si="42"/>
        <v>303</v>
      </c>
      <c r="H277" s="100">
        <v>303</v>
      </c>
      <c r="I277" s="100">
        <v>0</v>
      </c>
      <c r="J277" s="102">
        <f t="shared" si="47"/>
        <v>125</v>
      </c>
      <c r="K277" s="100">
        <v>0</v>
      </c>
      <c r="L277" s="111">
        <v>0</v>
      </c>
      <c r="M277" s="101">
        <f t="shared" si="48"/>
        <v>0</v>
      </c>
      <c r="N277" s="100">
        <v>0</v>
      </c>
      <c r="O277" s="100">
        <v>0</v>
      </c>
      <c r="P277" s="100">
        <v>0</v>
      </c>
      <c r="Q277" s="100">
        <v>0</v>
      </c>
      <c r="R277" s="100">
        <v>125</v>
      </c>
      <c r="S277" s="100">
        <v>0</v>
      </c>
      <c r="T277" s="106">
        <f t="shared" si="43"/>
        <v>125</v>
      </c>
      <c r="U277" s="107">
        <f t="shared" si="49"/>
        <v>303</v>
      </c>
      <c r="V277" s="108">
        <f t="shared" si="50"/>
        <v>0</v>
      </c>
      <c r="W277" s="97">
        <v>392</v>
      </c>
      <c r="X277" s="109">
        <f t="shared" si="51"/>
        <v>0.77295918367346939</v>
      </c>
    </row>
    <row r="278" spans="1:24" x14ac:dyDescent="0.35">
      <c r="A278" s="31" t="s">
        <v>283</v>
      </c>
      <c r="B278" s="97" t="s">
        <v>2543</v>
      </c>
      <c r="C278" s="97" t="s">
        <v>2533</v>
      </c>
      <c r="D278" s="98">
        <f t="shared" si="44"/>
        <v>0</v>
      </c>
      <c r="E278" s="98">
        <f t="shared" si="45"/>
        <v>0</v>
      </c>
      <c r="F278" s="98">
        <f t="shared" si="46"/>
        <v>0</v>
      </c>
      <c r="G278" s="99">
        <f t="shared" si="42"/>
        <v>0</v>
      </c>
      <c r="H278" s="100">
        <v>0</v>
      </c>
      <c r="I278" s="100">
        <v>0</v>
      </c>
      <c r="J278" s="102">
        <f t="shared" si="47"/>
        <v>0</v>
      </c>
      <c r="K278" s="100">
        <v>0</v>
      </c>
      <c r="L278" s="111">
        <v>0</v>
      </c>
      <c r="M278" s="101">
        <f t="shared" si="48"/>
        <v>0</v>
      </c>
      <c r="N278" s="100">
        <v>0</v>
      </c>
      <c r="O278" s="100">
        <v>0</v>
      </c>
      <c r="P278" s="100">
        <v>0</v>
      </c>
      <c r="Q278" s="100">
        <v>0</v>
      </c>
      <c r="R278" s="100">
        <v>0</v>
      </c>
      <c r="S278" s="100">
        <v>0</v>
      </c>
      <c r="T278" s="106">
        <f t="shared" si="43"/>
        <v>0</v>
      </c>
      <c r="U278" s="107">
        <f t="shared" si="49"/>
        <v>0</v>
      </c>
      <c r="V278" s="108">
        <f t="shared" si="50"/>
        <v>0</v>
      </c>
      <c r="W278" s="97">
        <v>256</v>
      </c>
      <c r="X278" s="109">
        <f t="shared" si="51"/>
        <v>0</v>
      </c>
    </row>
    <row r="279" spans="1:24" x14ac:dyDescent="0.35">
      <c r="A279" s="31" t="s">
        <v>284</v>
      </c>
      <c r="B279" s="97" t="s">
        <v>2544</v>
      </c>
      <c r="C279" s="97" t="s">
        <v>2533</v>
      </c>
      <c r="D279" s="98">
        <f t="shared" si="44"/>
        <v>0</v>
      </c>
      <c r="E279" s="98">
        <f t="shared" si="45"/>
        <v>0</v>
      </c>
      <c r="F279" s="98">
        <f t="shared" si="46"/>
        <v>0</v>
      </c>
      <c r="G279" s="99">
        <f t="shared" si="42"/>
        <v>0</v>
      </c>
      <c r="H279" s="100">
        <v>0</v>
      </c>
      <c r="I279" s="100">
        <v>0</v>
      </c>
      <c r="J279" s="102">
        <f t="shared" si="47"/>
        <v>0</v>
      </c>
      <c r="K279" s="100">
        <v>0</v>
      </c>
      <c r="L279" s="111">
        <v>0</v>
      </c>
      <c r="M279" s="101">
        <f t="shared" si="48"/>
        <v>0</v>
      </c>
      <c r="N279" s="100">
        <v>0</v>
      </c>
      <c r="O279" s="100">
        <v>0</v>
      </c>
      <c r="P279" s="100">
        <v>0</v>
      </c>
      <c r="Q279" s="100">
        <v>0</v>
      </c>
      <c r="R279" s="100">
        <v>0</v>
      </c>
      <c r="S279" s="100">
        <v>0</v>
      </c>
      <c r="T279" s="106">
        <f t="shared" si="43"/>
        <v>0</v>
      </c>
      <c r="U279" s="107">
        <f t="shared" si="49"/>
        <v>0</v>
      </c>
      <c r="V279" s="108">
        <f t="shared" si="50"/>
        <v>0</v>
      </c>
      <c r="W279" s="97">
        <v>318</v>
      </c>
      <c r="X279" s="109">
        <f t="shared" si="51"/>
        <v>0</v>
      </c>
    </row>
    <row r="280" spans="1:24" x14ac:dyDescent="0.35">
      <c r="A280" s="31" t="s">
        <v>285</v>
      </c>
      <c r="B280" s="97" t="s">
        <v>2545</v>
      </c>
      <c r="C280" s="97" t="s">
        <v>2533</v>
      </c>
      <c r="D280" s="98">
        <f t="shared" si="44"/>
        <v>0</v>
      </c>
      <c r="E280" s="98">
        <f t="shared" si="45"/>
        <v>0</v>
      </c>
      <c r="F280" s="98">
        <f t="shared" si="46"/>
        <v>0</v>
      </c>
      <c r="G280" s="99">
        <f t="shared" si="42"/>
        <v>0</v>
      </c>
      <c r="H280" s="100">
        <v>0</v>
      </c>
      <c r="I280" s="100">
        <v>0</v>
      </c>
      <c r="J280" s="102">
        <f t="shared" si="47"/>
        <v>0</v>
      </c>
      <c r="K280" s="100">
        <v>0</v>
      </c>
      <c r="L280" s="111">
        <v>0</v>
      </c>
      <c r="M280" s="101">
        <f t="shared" si="48"/>
        <v>0</v>
      </c>
      <c r="N280" s="100">
        <v>0</v>
      </c>
      <c r="O280" s="100">
        <v>0</v>
      </c>
      <c r="P280" s="100">
        <v>0</v>
      </c>
      <c r="Q280" s="100">
        <v>0</v>
      </c>
      <c r="R280" s="100">
        <v>0</v>
      </c>
      <c r="S280" s="100">
        <v>0</v>
      </c>
      <c r="T280" s="106">
        <f t="shared" si="43"/>
        <v>0</v>
      </c>
      <c r="U280" s="107">
        <f t="shared" si="49"/>
        <v>0</v>
      </c>
      <c r="V280" s="108">
        <f t="shared" si="50"/>
        <v>0</v>
      </c>
      <c r="W280" s="97">
        <v>102</v>
      </c>
      <c r="X280" s="109">
        <f t="shared" si="51"/>
        <v>0</v>
      </c>
    </row>
    <row r="281" spans="1:24" x14ac:dyDescent="0.35">
      <c r="A281" s="31" t="s">
        <v>286</v>
      </c>
      <c r="B281" s="97" t="s">
        <v>2546</v>
      </c>
      <c r="C281" s="97" t="s">
        <v>2533</v>
      </c>
      <c r="D281" s="98">
        <f t="shared" si="44"/>
        <v>0</v>
      </c>
      <c r="E281" s="98">
        <f t="shared" si="45"/>
        <v>0</v>
      </c>
      <c r="F281" s="98">
        <f t="shared" si="46"/>
        <v>0</v>
      </c>
      <c r="G281" s="99">
        <f t="shared" si="42"/>
        <v>0</v>
      </c>
      <c r="H281" s="100">
        <v>0</v>
      </c>
      <c r="I281" s="100">
        <v>0</v>
      </c>
      <c r="J281" s="102">
        <f t="shared" si="47"/>
        <v>0</v>
      </c>
      <c r="K281" s="100">
        <v>0</v>
      </c>
      <c r="L281" s="111">
        <v>0</v>
      </c>
      <c r="M281" s="101">
        <f t="shared" si="48"/>
        <v>0</v>
      </c>
      <c r="N281" s="100">
        <v>0</v>
      </c>
      <c r="O281" s="100">
        <v>0</v>
      </c>
      <c r="P281" s="100">
        <v>0</v>
      </c>
      <c r="Q281" s="100">
        <v>0</v>
      </c>
      <c r="R281" s="100">
        <v>0</v>
      </c>
      <c r="S281" s="100">
        <v>0</v>
      </c>
      <c r="T281" s="106">
        <f t="shared" si="43"/>
        <v>0</v>
      </c>
      <c r="U281" s="107">
        <f t="shared" si="49"/>
        <v>0</v>
      </c>
      <c r="V281" s="108">
        <f t="shared" si="50"/>
        <v>0</v>
      </c>
      <c r="W281" s="97">
        <v>224</v>
      </c>
      <c r="X281" s="109">
        <f t="shared" si="51"/>
        <v>0</v>
      </c>
    </row>
    <row r="282" spans="1:24" x14ac:dyDescent="0.35">
      <c r="A282" s="31" t="s">
        <v>287</v>
      </c>
      <c r="B282" s="97" t="s">
        <v>2547</v>
      </c>
      <c r="C282" s="97" t="s">
        <v>2533</v>
      </c>
      <c r="D282" s="98">
        <f t="shared" si="44"/>
        <v>130</v>
      </c>
      <c r="E282" s="98">
        <f t="shared" si="45"/>
        <v>0</v>
      </c>
      <c r="F282" s="98">
        <f t="shared" si="46"/>
        <v>130</v>
      </c>
      <c r="G282" s="99">
        <f t="shared" si="42"/>
        <v>130</v>
      </c>
      <c r="H282" s="100">
        <v>130</v>
      </c>
      <c r="I282" s="100">
        <v>0</v>
      </c>
      <c r="J282" s="102">
        <f t="shared" si="47"/>
        <v>0</v>
      </c>
      <c r="K282" s="100">
        <v>0</v>
      </c>
      <c r="L282" s="111">
        <v>0</v>
      </c>
      <c r="M282" s="101">
        <f t="shared" si="48"/>
        <v>0</v>
      </c>
      <c r="N282" s="100">
        <v>0</v>
      </c>
      <c r="O282" s="100">
        <v>0</v>
      </c>
      <c r="P282" s="100">
        <v>0</v>
      </c>
      <c r="Q282" s="100">
        <v>0</v>
      </c>
      <c r="R282" s="100">
        <v>0</v>
      </c>
      <c r="S282" s="100">
        <v>0</v>
      </c>
      <c r="T282" s="106">
        <f t="shared" si="43"/>
        <v>0</v>
      </c>
      <c r="U282" s="107">
        <f t="shared" si="49"/>
        <v>130</v>
      </c>
      <c r="V282" s="108">
        <f t="shared" si="50"/>
        <v>0</v>
      </c>
      <c r="W282" s="97">
        <v>285</v>
      </c>
      <c r="X282" s="109">
        <f t="shared" si="51"/>
        <v>0.45614035087719296</v>
      </c>
    </row>
    <row r="283" spans="1:24" x14ac:dyDescent="0.35">
      <c r="A283" s="31" t="s">
        <v>288</v>
      </c>
      <c r="B283" s="97" t="s">
        <v>2548</v>
      </c>
      <c r="C283" s="97" t="s">
        <v>2533</v>
      </c>
      <c r="D283" s="98">
        <f t="shared" si="44"/>
        <v>83</v>
      </c>
      <c r="E283" s="98">
        <f t="shared" si="45"/>
        <v>83</v>
      </c>
      <c r="F283" s="98">
        <f t="shared" si="46"/>
        <v>0</v>
      </c>
      <c r="G283" s="99">
        <f t="shared" si="42"/>
        <v>83</v>
      </c>
      <c r="H283" s="100">
        <v>0</v>
      </c>
      <c r="I283" s="100">
        <v>83</v>
      </c>
      <c r="J283" s="102">
        <f t="shared" si="47"/>
        <v>0</v>
      </c>
      <c r="K283" s="100">
        <v>0</v>
      </c>
      <c r="L283" s="111">
        <v>0</v>
      </c>
      <c r="M283" s="101">
        <f t="shared" si="48"/>
        <v>0</v>
      </c>
      <c r="N283" s="100">
        <v>0</v>
      </c>
      <c r="O283" s="100">
        <v>0</v>
      </c>
      <c r="P283" s="100">
        <v>0</v>
      </c>
      <c r="Q283" s="100">
        <v>0</v>
      </c>
      <c r="R283" s="100">
        <v>0</v>
      </c>
      <c r="S283" s="100">
        <v>0</v>
      </c>
      <c r="T283" s="106">
        <f t="shared" si="43"/>
        <v>0</v>
      </c>
      <c r="U283" s="107">
        <f t="shared" si="49"/>
        <v>0</v>
      </c>
      <c r="V283" s="108">
        <f t="shared" si="50"/>
        <v>83</v>
      </c>
      <c r="W283" s="97">
        <v>261</v>
      </c>
      <c r="X283" s="109">
        <f t="shared" si="51"/>
        <v>0.31800766283524906</v>
      </c>
    </row>
    <row r="284" spans="1:24" x14ac:dyDescent="0.35">
      <c r="A284" s="31" t="s">
        <v>289</v>
      </c>
      <c r="B284" s="97" t="s">
        <v>2549</v>
      </c>
      <c r="C284" s="97" t="s">
        <v>2533</v>
      </c>
      <c r="D284" s="98">
        <f t="shared" si="44"/>
        <v>229</v>
      </c>
      <c r="E284" s="98">
        <f t="shared" si="45"/>
        <v>15</v>
      </c>
      <c r="F284" s="98">
        <f t="shared" si="46"/>
        <v>214</v>
      </c>
      <c r="G284" s="99">
        <f t="shared" si="42"/>
        <v>229</v>
      </c>
      <c r="H284" s="100">
        <v>214</v>
      </c>
      <c r="I284" s="100">
        <v>15</v>
      </c>
      <c r="J284" s="102">
        <f t="shared" si="47"/>
        <v>0</v>
      </c>
      <c r="K284" s="100">
        <v>0</v>
      </c>
      <c r="L284" s="111">
        <v>0</v>
      </c>
      <c r="M284" s="101">
        <f t="shared" si="48"/>
        <v>0</v>
      </c>
      <c r="N284" s="100">
        <v>0</v>
      </c>
      <c r="O284" s="100">
        <v>0</v>
      </c>
      <c r="P284" s="100">
        <v>0</v>
      </c>
      <c r="Q284" s="100">
        <v>0</v>
      </c>
      <c r="R284" s="100">
        <v>0</v>
      </c>
      <c r="S284" s="100">
        <v>0</v>
      </c>
      <c r="T284" s="106">
        <f t="shared" si="43"/>
        <v>0</v>
      </c>
      <c r="U284" s="107">
        <f t="shared" si="49"/>
        <v>214</v>
      </c>
      <c r="V284" s="108">
        <f t="shared" si="50"/>
        <v>15</v>
      </c>
      <c r="W284" s="97">
        <v>317</v>
      </c>
      <c r="X284" s="109">
        <f t="shared" si="51"/>
        <v>0.72239747634069396</v>
      </c>
    </row>
    <row r="285" spans="1:24" x14ac:dyDescent="0.35">
      <c r="A285" s="31" t="s">
        <v>290</v>
      </c>
      <c r="B285" s="97" t="s">
        <v>2550</v>
      </c>
      <c r="C285" s="97" t="s">
        <v>2533</v>
      </c>
      <c r="D285" s="98">
        <f t="shared" si="44"/>
        <v>0</v>
      </c>
      <c r="E285" s="98">
        <f t="shared" si="45"/>
        <v>0</v>
      </c>
      <c r="F285" s="98">
        <f t="shared" si="46"/>
        <v>0</v>
      </c>
      <c r="G285" s="99">
        <f t="shared" si="42"/>
        <v>0</v>
      </c>
      <c r="H285" s="100">
        <v>0</v>
      </c>
      <c r="I285" s="100">
        <v>0</v>
      </c>
      <c r="J285" s="102">
        <f t="shared" si="47"/>
        <v>0</v>
      </c>
      <c r="K285" s="100">
        <v>0</v>
      </c>
      <c r="L285" s="111">
        <v>0</v>
      </c>
      <c r="M285" s="101">
        <f t="shared" si="48"/>
        <v>0</v>
      </c>
      <c r="N285" s="100">
        <v>0</v>
      </c>
      <c r="O285" s="100">
        <v>0</v>
      </c>
      <c r="P285" s="100">
        <v>0</v>
      </c>
      <c r="Q285" s="100">
        <v>0</v>
      </c>
      <c r="R285" s="100">
        <v>0</v>
      </c>
      <c r="S285" s="100">
        <v>0</v>
      </c>
      <c r="T285" s="106">
        <f t="shared" si="43"/>
        <v>0</v>
      </c>
      <c r="U285" s="107">
        <f t="shared" si="49"/>
        <v>0</v>
      </c>
      <c r="V285" s="108">
        <f t="shared" si="50"/>
        <v>0</v>
      </c>
      <c r="W285" s="97">
        <v>213</v>
      </c>
      <c r="X285" s="109">
        <f t="shared" si="51"/>
        <v>0</v>
      </c>
    </row>
    <row r="286" spans="1:24" x14ac:dyDescent="0.35">
      <c r="A286" s="31" t="s">
        <v>291</v>
      </c>
      <c r="B286" s="97" t="s">
        <v>2551</v>
      </c>
      <c r="C286" s="97" t="s">
        <v>2533</v>
      </c>
      <c r="D286" s="98">
        <f t="shared" si="44"/>
        <v>0</v>
      </c>
      <c r="E286" s="98">
        <f t="shared" si="45"/>
        <v>0</v>
      </c>
      <c r="F286" s="98">
        <f t="shared" si="46"/>
        <v>0</v>
      </c>
      <c r="G286" s="99">
        <f t="shared" si="42"/>
        <v>0</v>
      </c>
      <c r="H286" s="100">
        <v>0</v>
      </c>
      <c r="I286" s="100">
        <v>0</v>
      </c>
      <c r="J286" s="102">
        <f t="shared" si="47"/>
        <v>0</v>
      </c>
      <c r="K286" s="100">
        <v>0</v>
      </c>
      <c r="L286" s="111">
        <v>0</v>
      </c>
      <c r="M286" s="101">
        <f t="shared" si="48"/>
        <v>0</v>
      </c>
      <c r="N286" s="100">
        <v>0</v>
      </c>
      <c r="O286" s="100">
        <v>0</v>
      </c>
      <c r="P286" s="100">
        <v>0</v>
      </c>
      <c r="Q286" s="100">
        <v>0</v>
      </c>
      <c r="R286" s="100">
        <v>0</v>
      </c>
      <c r="S286" s="100">
        <v>0</v>
      </c>
      <c r="T286" s="106">
        <f t="shared" si="43"/>
        <v>0</v>
      </c>
      <c r="U286" s="107">
        <f t="shared" si="49"/>
        <v>0</v>
      </c>
      <c r="V286" s="108">
        <f t="shared" si="50"/>
        <v>0</v>
      </c>
      <c r="W286" s="97">
        <v>307</v>
      </c>
      <c r="X286" s="109">
        <f t="shared" si="51"/>
        <v>0</v>
      </c>
    </row>
    <row r="287" spans="1:24" x14ac:dyDescent="0.35">
      <c r="A287" s="31" t="s">
        <v>292</v>
      </c>
      <c r="B287" s="97" t="s">
        <v>2552</v>
      </c>
      <c r="C287" s="97" t="s">
        <v>2533</v>
      </c>
      <c r="D287" s="98">
        <f t="shared" si="44"/>
        <v>0</v>
      </c>
      <c r="E287" s="98">
        <f t="shared" si="45"/>
        <v>0</v>
      </c>
      <c r="F287" s="98">
        <f t="shared" si="46"/>
        <v>0</v>
      </c>
      <c r="G287" s="99">
        <f t="shared" si="42"/>
        <v>0</v>
      </c>
      <c r="H287" s="100">
        <v>0</v>
      </c>
      <c r="I287" s="100">
        <v>0</v>
      </c>
      <c r="J287" s="102">
        <f t="shared" si="47"/>
        <v>0</v>
      </c>
      <c r="K287" s="100">
        <v>0</v>
      </c>
      <c r="L287" s="111">
        <v>0</v>
      </c>
      <c r="M287" s="101">
        <f t="shared" si="48"/>
        <v>0</v>
      </c>
      <c r="N287" s="100">
        <v>0</v>
      </c>
      <c r="O287" s="100">
        <v>0</v>
      </c>
      <c r="P287" s="100">
        <v>0</v>
      </c>
      <c r="Q287" s="100">
        <v>0</v>
      </c>
      <c r="R287" s="100">
        <v>0</v>
      </c>
      <c r="S287" s="100">
        <v>0</v>
      </c>
      <c r="T287" s="106">
        <f t="shared" si="43"/>
        <v>0</v>
      </c>
      <c r="U287" s="107">
        <f t="shared" si="49"/>
        <v>0</v>
      </c>
      <c r="V287" s="108">
        <f t="shared" si="50"/>
        <v>0</v>
      </c>
      <c r="W287" s="97">
        <v>56</v>
      </c>
      <c r="X287" s="109">
        <f t="shared" si="51"/>
        <v>0</v>
      </c>
    </row>
    <row r="288" spans="1:24" x14ac:dyDescent="0.35">
      <c r="A288" s="31" t="s">
        <v>293</v>
      </c>
      <c r="B288" s="97" t="s">
        <v>2553</v>
      </c>
      <c r="C288" s="97" t="s">
        <v>2533</v>
      </c>
      <c r="D288" s="98">
        <f t="shared" si="44"/>
        <v>0</v>
      </c>
      <c r="E288" s="98">
        <f t="shared" si="45"/>
        <v>0</v>
      </c>
      <c r="F288" s="98">
        <f t="shared" si="46"/>
        <v>0</v>
      </c>
      <c r="G288" s="99">
        <f t="shared" si="42"/>
        <v>0</v>
      </c>
      <c r="H288" s="100">
        <v>0</v>
      </c>
      <c r="I288" s="100">
        <v>0</v>
      </c>
      <c r="J288" s="102">
        <f t="shared" si="47"/>
        <v>0</v>
      </c>
      <c r="K288" s="100">
        <v>0</v>
      </c>
      <c r="L288" s="111">
        <v>0</v>
      </c>
      <c r="M288" s="101">
        <f t="shared" si="48"/>
        <v>0</v>
      </c>
      <c r="N288" s="100">
        <v>0</v>
      </c>
      <c r="O288" s="100">
        <v>0</v>
      </c>
      <c r="P288" s="100">
        <v>0</v>
      </c>
      <c r="Q288" s="100">
        <v>0</v>
      </c>
      <c r="R288" s="100">
        <v>0</v>
      </c>
      <c r="S288" s="100">
        <v>0</v>
      </c>
      <c r="T288" s="106">
        <f t="shared" si="43"/>
        <v>0</v>
      </c>
      <c r="U288" s="107">
        <f t="shared" si="49"/>
        <v>0</v>
      </c>
      <c r="V288" s="108">
        <f t="shared" si="50"/>
        <v>0</v>
      </c>
      <c r="W288" s="97">
        <v>205</v>
      </c>
      <c r="X288" s="109">
        <f t="shared" si="51"/>
        <v>0</v>
      </c>
    </row>
    <row r="289" spans="1:24" x14ac:dyDescent="0.35">
      <c r="A289" s="31" t="s">
        <v>294</v>
      </c>
      <c r="B289" s="97" t="s">
        <v>2554</v>
      </c>
      <c r="C289" s="97" t="s">
        <v>2533</v>
      </c>
      <c r="D289" s="98">
        <f t="shared" si="44"/>
        <v>0</v>
      </c>
      <c r="E289" s="98">
        <f t="shared" si="45"/>
        <v>0</v>
      </c>
      <c r="F289" s="98">
        <f t="shared" si="46"/>
        <v>0</v>
      </c>
      <c r="G289" s="99">
        <f t="shared" si="42"/>
        <v>0</v>
      </c>
      <c r="H289" s="100">
        <v>0</v>
      </c>
      <c r="I289" s="100">
        <v>0</v>
      </c>
      <c r="J289" s="102">
        <f t="shared" si="47"/>
        <v>0</v>
      </c>
      <c r="K289" s="100">
        <v>0</v>
      </c>
      <c r="L289" s="111">
        <v>0</v>
      </c>
      <c r="M289" s="101">
        <f t="shared" si="48"/>
        <v>0</v>
      </c>
      <c r="N289" s="100">
        <v>0</v>
      </c>
      <c r="O289" s="100">
        <v>0</v>
      </c>
      <c r="P289" s="100">
        <v>0</v>
      </c>
      <c r="Q289" s="100">
        <v>0</v>
      </c>
      <c r="R289" s="100">
        <v>0</v>
      </c>
      <c r="S289" s="100">
        <v>0</v>
      </c>
      <c r="T289" s="106">
        <f t="shared" si="43"/>
        <v>0</v>
      </c>
      <c r="U289" s="107">
        <f t="shared" si="49"/>
        <v>0</v>
      </c>
      <c r="V289" s="108">
        <f t="shared" si="50"/>
        <v>0</v>
      </c>
      <c r="W289" s="97">
        <v>246</v>
      </c>
      <c r="X289" s="109">
        <f t="shared" si="51"/>
        <v>0</v>
      </c>
    </row>
    <row r="290" spans="1:24" x14ac:dyDescent="0.35">
      <c r="A290" s="31" t="s">
        <v>295</v>
      </c>
      <c r="B290" s="97" t="s">
        <v>2555</v>
      </c>
      <c r="C290" s="97" t="s">
        <v>2533</v>
      </c>
      <c r="D290" s="98">
        <f t="shared" si="44"/>
        <v>0</v>
      </c>
      <c r="E290" s="98">
        <f t="shared" si="45"/>
        <v>0</v>
      </c>
      <c r="F290" s="98">
        <f t="shared" si="46"/>
        <v>0</v>
      </c>
      <c r="G290" s="99">
        <f t="shared" si="42"/>
        <v>0</v>
      </c>
      <c r="H290" s="100">
        <v>0</v>
      </c>
      <c r="I290" s="100">
        <v>0</v>
      </c>
      <c r="J290" s="102">
        <f t="shared" si="47"/>
        <v>0</v>
      </c>
      <c r="K290" s="100">
        <v>0</v>
      </c>
      <c r="L290" s="111">
        <v>0</v>
      </c>
      <c r="M290" s="101">
        <f t="shared" si="48"/>
        <v>0</v>
      </c>
      <c r="N290" s="100">
        <v>0</v>
      </c>
      <c r="O290" s="100">
        <v>0</v>
      </c>
      <c r="P290" s="100">
        <v>0</v>
      </c>
      <c r="Q290" s="100">
        <v>0</v>
      </c>
      <c r="R290" s="100">
        <v>0</v>
      </c>
      <c r="S290" s="100">
        <v>0</v>
      </c>
      <c r="T290" s="106">
        <f t="shared" si="43"/>
        <v>0</v>
      </c>
      <c r="U290" s="107">
        <f t="shared" si="49"/>
        <v>0</v>
      </c>
      <c r="V290" s="108">
        <f t="shared" si="50"/>
        <v>0</v>
      </c>
      <c r="W290" s="97">
        <v>170</v>
      </c>
      <c r="X290" s="109">
        <f t="shared" si="51"/>
        <v>0</v>
      </c>
    </row>
    <row r="291" spans="1:24" x14ac:dyDescent="0.35">
      <c r="A291" s="31" t="s">
        <v>296</v>
      </c>
      <c r="B291" s="97" t="s">
        <v>2556</v>
      </c>
      <c r="C291" s="97" t="s">
        <v>2533</v>
      </c>
      <c r="D291" s="98">
        <f t="shared" si="44"/>
        <v>0</v>
      </c>
      <c r="E291" s="98">
        <f t="shared" si="45"/>
        <v>0</v>
      </c>
      <c r="F291" s="98">
        <f t="shared" si="46"/>
        <v>0</v>
      </c>
      <c r="G291" s="99">
        <f t="shared" si="42"/>
        <v>0</v>
      </c>
      <c r="H291" s="100">
        <v>0</v>
      </c>
      <c r="I291" s="100">
        <v>0</v>
      </c>
      <c r="J291" s="102">
        <f t="shared" si="47"/>
        <v>0</v>
      </c>
      <c r="K291" s="100">
        <v>0</v>
      </c>
      <c r="L291" s="111">
        <v>0</v>
      </c>
      <c r="M291" s="101">
        <f t="shared" si="48"/>
        <v>0</v>
      </c>
      <c r="N291" s="100">
        <v>0</v>
      </c>
      <c r="O291" s="100">
        <v>0</v>
      </c>
      <c r="P291" s="100">
        <v>0</v>
      </c>
      <c r="Q291" s="100">
        <v>0</v>
      </c>
      <c r="R291" s="100">
        <v>0</v>
      </c>
      <c r="S291" s="100">
        <v>0</v>
      </c>
      <c r="T291" s="106">
        <f t="shared" si="43"/>
        <v>0</v>
      </c>
      <c r="U291" s="107">
        <f t="shared" si="49"/>
        <v>0</v>
      </c>
      <c r="V291" s="108">
        <f t="shared" si="50"/>
        <v>0</v>
      </c>
      <c r="W291" s="97">
        <v>187</v>
      </c>
      <c r="X291" s="109">
        <f t="shared" si="51"/>
        <v>0</v>
      </c>
    </row>
    <row r="292" spans="1:24" x14ac:dyDescent="0.35">
      <c r="A292" s="31" t="s">
        <v>297</v>
      </c>
      <c r="B292" s="97" t="s">
        <v>2557</v>
      </c>
      <c r="C292" s="97" t="s">
        <v>2533</v>
      </c>
      <c r="D292" s="98">
        <f t="shared" si="44"/>
        <v>0</v>
      </c>
      <c r="E292" s="98">
        <f t="shared" si="45"/>
        <v>0</v>
      </c>
      <c r="F292" s="98">
        <f t="shared" si="46"/>
        <v>0</v>
      </c>
      <c r="G292" s="99">
        <f t="shared" si="42"/>
        <v>0</v>
      </c>
      <c r="H292" s="100">
        <v>0</v>
      </c>
      <c r="I292" s="100">
        <v>0</v>
      </c>
      <c r="J292" s="102">
        <f t="shared" si="47"/>
        <v>0</v>
      </c>
      <c r="K292" s="100">
        <v>0</v>
      </c>
      <c r="L292" s="111">
        <v>0</v>
      </c>
      <c r="M292" s="101">
        <f t="shared" si="48"/>
        <v>0</v>
      </c>
      <c r="N292" s="100">
        <v>0</v>
      </c>
      <c r="O292" s="100">
        <v>0</v>
      </c>
      <c r="P292" s="100">
        <v>0</v>
      </c>
      <c r="Q292" s="100">
        <v>0</v>
      </c>
      <c r="R292" s="100">
        <v>0</v>
      </c>
      <c r="S292" s="100">
        <v>0</v>
      </c>
      <c r="T292" s="106">
        <f t="shared" si="43"/>
        <v>0</v>
      </c>
      <c r="U292" s="107">
        <f t="shared" si="49"/>
        <v>0</v>
      </c>
      <c r="V292" s="108">
        <f t="shared" si="50"/>
        <v>0</v>
      </c>
      <c r="W292" s="97">
        <v>109</v>
      </c>
      <c r="X292" s="109">
        <f t="shared" si="51"/>
        <v>0</v>
      </c>
    </row>
    <row r="293" spans="1:24" x14ac:dyDescent="0.35">
      <c r="A293" s="31" t="s">
        <v>298</v>
      </c>
      <c r="B293" s="97" t="s">
        <v>2558</v>
      </c>
      <c r="C293" s="97" t="s">
        <v>2533</v>
      </c>
      <c r="D293" s="98">
        <f t="shared" si="44"/>
        <v>40</v>
      </c>
      <c r="E293" s="98">
        <f t="shared" si="45"/>
        <v>40</v>
      </c>
      <c r="F293" s="98">
        <f t="shared" si="46"/>
        <v>0</v>
      </c>
      <c r="G293" s="99">
        <f t="shared" si="42"/>
        <v>0</v>
      </c>
      <c r="H293" s="100">
        <v>0</v>
      </c>
      <c r="I293" s="100">
        <v>0</v>
      </c>
      <c r="J293" s="102">
        <f t="shared" si="47"/>
        <v>0</v>
      </c>
      <c r="K293" s="100">
        <v>40</v>
      </c>
      <c r="L293" s="111">
        <v>0</v>
      </c>
      <c r="M293" s="101">
        <f t="shared" si="48"/>
        <v>40</v>
      </c>
      <c r="N293" s="100">
        <v>0</v>
      </c>
      <c r="O293" s="100">
        <v>0</v>
      </c>
      <c r="P293" s="100">
        <v>0</v>
      </c>
      <c r="Q293" s="100">
        <v>0</v>
      </c>
      <c r="R293" s="100">
        <v>0</v>
      </c>
      <c r="S293" s="100">
        <v>0</v>
      </c>
      <c r="T293" s="106">
        <f t="shared" si="43"/>
        <v>0</v>
      </c>
      <c r="U293" s="107">
        <f t="shared" si="49"/>
        <v>0</v>
      </c>
      <c r="V293" s="108">
        <f t="shared" si="50"/>
        <v>40</v>
      </c>
      <c r="W293" s="97">
        <v>196</v>
      </c>
      <c r="X293" s="109">
        <f t="shared" si="51"/>
        <v>0.20408163265306123</v>
      </c>
    </row>
    <row r="294" spans="1:24" x14ac:dyDescent="0.35">
      <c r="A294" s="31" t="s">
        <v>299</v>
      </c>
      <c r="B294" s="97" t="s">
        <v>2559</v>
      </c>
      <c r="C294" s="97" t="s">
        <v>2533</v>
      </c>
      <c r="D294" s="98">
        <f t="shared" si="44"/>
        <v>0</v>
      </c>
      <c r="E294" s="98">
        <f t="shared" si="45"/>
        <v>0</v>
      </c>
      <c r="F294" s="98">
        <f t="shared" si="46"/>
        <v>0</v>
      </c>
      <c r="G294" s="99">
        <f t="shared" si="42"/>
        <v>0</v>
      </c>
      <c r="H294" s="100">
        <v>0</v>
      </c>
      <c r="I294" s="100">
        <v>0</v>
      </c>
      <c r="J294" s="102">
        <f t="shared" si="47"/>
        <v>0</v>
      </c>
      <c r="K294" s="100">
        <v>0</v>
      </c>
      <c r="L294" s="111">
        <v>0</v>
      </c>
      <c r="M294" s="101">
        <f t="shared" si="48"/>
        <v>0</v>
      </c>
      <c r="N294" s="100">
        <v>0</v>
      </c>
      <c r="O294" s="100">
        <v>0</v>
      </c>
      <c r="P294" s="100">
        <v>0</v>
      </c>
      <c r="Q294" s="100">
        <v>0</v>
      </c>
      <c r="R294" s="100">
        <v>0</v>
      </c>
      <c r="S294" s="100">
        <v>0</v>
      </c>
      <c r="T294" s="106">
        <f t="shared" si="43"/>
        <v>0</v>
      </c>
      <c r="U294" s="107">
        <f t="shared" si="49"/>
        <v>0</v>
      </c>
      <c r="V294" s="108">
        <f t="shared" si="50"/>
        <v>0</v>
      </c>
      <c r="W294" s="97">
        <v>107</v>
      </c>
      <c r="X294" s="109">
        <f t="shared" si="51"/>
        <v>0</v>
      </c>
    </row>
    <row r="295" spans="1:24" x14ac:dyDescent="0.35">
      <c r="A295" s="31" t="s">
        <v>300</v>
      </c>
      <c r="B295" s="97" t="s">
        <v>2560</v>
      </c>
      <c r="C295" s="97" t="s">
        <v>2533</v>
      </c>
      <c r="D295" s="98">
        <f t="shared" si="44"/>
        <v>0</v>
      </c>
      <c r="E295" s="98">
        <f t="shared" si="45"/>
        <v>0</v>
      </c>
      <c r="F295" s="98">
        <f t="shared" si="46"/>
        <v>0</v>
      </c>
      <c r="G295" s="99">
        <f t="shared" si="42"/>
        <v>0</v>
      </c>
      <c r="H295" s="100">
        <v>0</v>
      </c>
      <c r="I295" s="100">
        <v>0</v>
      </c>
      <c r="J295" s="102">
        <f t="shared" si="47"/>
        <v>0</v>
      </c>
      <c r="K295" s="100">
        <v>0</v>
      </c>
      <c r="L295" s="111">
        <v>0</v>
      </c>
      <c r="M295" s="101">
        <f t="shared" si="48"/>
        <v>0</v>
      </c>
      <c r="N295" s="100">
        <v>0</v>
      </c>
      <c r="O295" s="100">
        <v>0</v>
      </c>
      <c r="P295" s="100">
        <v>0</v>
      </c>
      <c r="Q295" s="100">
        <v>0</v>
      </c>
      <c r="R295" s="100">
        <v>0</v>
      </c>
      <c r="S295" s="100">
        <v>0</v>
      </c>
      <c r="T295" s="106">
        <f t="shared" si="43"/>
        <v>0</v>
      </c>
      <c r="U295" s="107">
        <f t="shared" si="49"/>
        <v>0</v>
      </c>
      <c r="V295" s="108">
        <f t="shared" si="50"/>
        <v>0</v>
      </c>
      <c r="W295" s="97">
        <v>151</v>
      </c>
      <c r="X295" s="109">
        <f t="shared" si="51"/>
        <v>0</v>
      </c>
    </row>
    <row r="296" spans="1:24" x14ac:dyDescent="0.35">
      <c r="A296" s="31" t="s">
        <v>301</v>
      </c>
      <c r="B296" s="97" t="s">
        <v>2561</v>
      </c>
      <c r="C296" s="97" t="s">
        <v>2533</v>
      </c>
      <c r="D296" s="98">
        <f t="shared" si="44"/>
        <v>0</v>
      </c>
      <c r="E296" s="98">
        <f t="shared" si="45"/>
        <v>0</v>
      </c>
      <c r="F296" s="98">
        <f t="shared" si="46"/>
        <v>0</v>
      </c>
      <c r="G296" s="99">
        <f t="shared" si="42"/>
        <v>0</v>
      </c>
      <c r="H296" s="100">
        <v>0</v>
      </c>
      <c r="I296" s="100">
        <v>0</v>
      </c>
      <c r="J296" s="102">
        <f t="shared" si="47"/>
        <v>0</v>
      </c>
      <c r="K296" s="100">
        <v>0</v>
      </c>
      <c r="L296" s="111">
        <v>0</v>
      </c>
      <c r="M296" s="101">
        <f t="shared" si="48"/>
        <v>0</v>
      </c>
      <c r="N296" s="100">
        <v>0</v>
      </c>
      <c r="O296" s="100">
        <v>0</v>
      </c>
      <c r="P296" s="100">
        <v>0</v>
      </c>
      <c r="Q296" s="100">
        <v>0</v>
      </c>
      <c r="R296" s="100">
        <v>0</v>
      </c>
      <c r="S296" s="100">
        <v>0</v>
      </c>
      <c r="T296" s="106">
        <f t="shared" si="43"/>
        <v>0</v>
      </c>
      <c r="U296" s="107">
        <f t="shared" si="49"/>
        <v>0</v>
      </c>
      <c r="V296" s="108">
        <f t="shared" si="50"/>
        <v>0</v>
      </c>
      <c r="W296" s="97">
        <v>142</v>
      </c>
      <c r="X296" s="109">
        <f t="shared" si="51"/>
        <v>0</v>
      </c>
    </row>
    <row r="297" spans="1:24" x14ac:dyDescent="0.35">
      <c r="A297" s="31" t="s">
        <v>302</v>
      </c>
      <c r="B297" s="97" t="s">
        <v>2562</v>
      </c>
      <c r="C297" s="97" t="s">
        <v>2533</v>
      </c>
      <c r="D297" s="98">
        <f t="shared" si="44"/>
        <v>0</v>
      </c>
      <c r="E297" s="98">
        <f t="shared" si="45"/>
        <v>0</v>
      </c>
      <c r="F297" s="98">
        <f t="shared" si="46"/>
        <v>0</v>
      </c>
      <c r="G297" s="99">
        <f t="shared" si="42"/>
        <v>0</v>
      </c>
      <c r="H297" s="100">
        <v>0</v>
      </c>
      <c r="I297" s="100">
        <v>0</v>
      </c>
      <c r="J297" s="102">
        <f t="shared" si="47"/>
        <v>0</v>
      </c>
      <c r="K297" s="100">
        <v>0</v>
      </c>
      <c r="L297" s="111">
        <v>0</v>
      </c>
      <c r="M297" s="101">
        <f t="shared" si="48"/>
        <v>0</v>
      </c>
      <c r="N297" s="100">
        <v>0</v>
      </c>
      <c r="O297" s="100">
        <v>0</v>
      </c>
      <c r="P297" s="100">
        <v>0</v>
      </c>
      <c r="Q297" s="100">
        <v>0</v>
      </c>
      <c r="R297" s="100">
        <v>0</v>
      </c>
      <c r="S297" s="100">
        <v>0</v>
      </c>
      <c r="T297" s="106">
        <f t="shared" si="43"/>
        <v>0</v>
      </c>
      <c r="U297" s="107">
        <f t="shared" si="49"/>
        <v>0</v>
      </c>
      <c r="V297" s="108">
        <f t="shared" si="50"/>
        <v>0</v>
      </c>
      <c r="W297" s="97">
        <v>146</v>
      </c>
      <c r="X297" s="109">
        <f t="shared" si="51"/>
        <v>0</v>
      </c>
    </row>
    <row r="298" spans="1:24" x14ac:dyDescent="0.35">
      <c r="A298" s="31" t="s">
        <v>303</v>
      </c>
      <c r="B298" s="97" t="s">
        <v>2563</v>
      </c>
      <c r="C298" s="97" t="s">
        <v>2533</v>
      </c>
      <c r="D298" s="98">
        <f t="shared" si="44"/>
        <v>60</v>
      </c>
      <c r="E298" s="98">
        <f t="shared" si="45"/>
        <v>60</v>
      </c>
      <c r="F298" s="98">
        <f t="shared" si="46"/>
        <v>0</v>
      </c>
      <c r="G298" s="99">
        <f t="shared" si="42"/>
        <v>0</v>
      </c>
      <c r="H298" s="100">
        <v>0</v>
      </c>
      <c r="I298" s="100">
        <v>0</v>
      </c>
      <c r="J298" s="102">
        <f t="shared" si="47"/>
        <v>0</v>
      </c>
      <c r="K298" s="100">
        <v>60</v>
      </c>
      <c r="L298" s="111">
        <v>0</v>
      </c>
      <c r="M298" s="101">
        <f t="shared" si="48"/>
        <v>60</v>
      </c>
      <c r="N298" s="100">
        <v>0</v>
      </c>
      <c r="O298" s="100">
        <v>0</v>
      </c>
      <c r="P298" s="100">
        <v>0</v>
      </c>
      <c r="Q298" s="100">
        <v>0</v>
      </c>
      <c r="R298" s="100">
        <v>0</v>
      </c>
      <c r="S298" s="100">
        <v>0</v>
      </c>
      <c r="T298" s="106">
        <f t="shared" si="43"/>
        <v>0</v>
      </c>
      <c r="U298" s="107">
        <f t="shared" si="49"/>
        <v>0</v>
      </c>
      <c r="V298" s="108">
        <f t="shared" si="50"/>
        <v>60</v>
      </c>
      <c r="W298" s="97">
        <v>53</v>
      </c>
      <c r="X298" s="109">
        <f t="shared" si="51"/>
        <v>1</v>
      </c>
    </row>
    <row r="299" spans="1:24" x14ac:dyDescent="0.35">
      <c r="A299" s="31" t="s">
        <v>304</v>
      </c>
      <c r="B299" s="97" t="s">
        <v>2564</v>
      </c>
      <c r="C299" s="97" t="s">
        <v>2533</v>
      </c>
      <c r="D299" s="98">
        <f t="shared" si="44"/>
        <v>0</v>
      </c>
      <c r="E299" s="98">
        <f t="shared" si="45"/>
        <v>0</v>
      </c>
      <c r="F299" s="98">
        <f t="shared" si="46"/>
        <v>0</v>
      </c>
      <c r="G299" s="99">
        <f t="shared" si="42"/>
        <v>0</v>
      </c>
      <c r="H299" s="100">
        <v>0</v>
      </c>
      <c r="I299" s="100">
        <v>0</v>
      </c>
      <c r="J299" s="102">
        <f t="shared" si="47"/>
        <v>0</v>
      </c>
      <c r="K299" s="100">
        <v>0</v>
      </c>
      <c r="L299" s="111">
        <v>0</v>
      </c>
      <c r="M299" s="101">
        <f t="shared" si="48"/>
        <v>0</v>
      </c>
      <c r="N299" s="100">
        <v>0</v>
      </c>
      <c r="O299" s="100">
        <v>0</v>
      </c>
      <c r="P299" s="100">
        <v>0</v>
      </c>
      <c r="Q299" s="100">
        <v>0</v>
      </c>
      <c r="R299" s="100">
        <v>0</v>
      </c>
      <c r="S299" s="100">
        <v>0</v>
      </c>
      <c r="T299" s="106">
        <f t="shared" si="43"/>
        <v>0</v>
      </c>
      <c r="U299" s="107">
        <f t="shared" si="49"/>
        <v>0</v>
      </c>
      <c r="V299" s="108">
        <f t="shared" si="50"/>
        <v>0</v>
      </c>
      <c r="W299" s="97">
        <v>0</v>
      </c>
      <c r="X299" s="109" t="e">
        <f t="shared" si="51"/>
        <v>#DIV/0!</v>
      </c>
    </row>
    <row r="300" spans="1:24" x14ac:dyDescent="0.35">
      <c r="A300" s="31" t="s">
        <v>305</v>
      </c>
      <c r="B300" s="97" t="s">
        <v>2565</v>
      </c>
      <c r="C300" s="97" t="s">
        <v>2533</v>
      </c>
      <c r="D300" s="98">
        <f t="shared" si="44"/>
        <v>0</v>
      </c>
      <c r="E300" s="98">
        <f t="shared" si="45"/>
        <v>0</v>
      </c>
      <c r="F300" s="98">
        <f t="shared" si="46"/>
        <v>0</v>
      </c>
      <c r="G300" s="99">
        <f t="shared" si="42"/>
        <v>0</v>
      </c>
      <c r="H300" s="100">
        <v>0</v>
      </c>
      <c r="I300" s="100">
        <v>0</v>
      </c>
      <c r="J300" s="102">
        <f t="shared" si="47"/>
        <v>0</v>
      </c>
      <c r="K300" s="100">
        <v>0</v>
      </c>
      <c r="L300" s="111">
        <v>0</v>
      </c>
      <c r="M300" s="101">
        <f t="shared" si="48"/>
        <v>0</v>
      </c>
      <c r="N300" s="100">
        <v>0</v>
      </c>
      <c r="O300" s="100">
        <v>0</v>
      </c>
      <c r="P300" s="100">
        <v>0</v>
      </c>
      <c r="Q300" s="100">
        <v>0</v>
      </c>
      <c r="R300" s="100">
        <v>0</v>
      </c>
      <c r="S300" s="100">
        <v>0</v>
      </c>
      <c r="T300" s="106">
        <f t="shared" si="43"/>
        <v>0</v>
      </c>
      <c r="U300" s="107">
        <f t="shared" si="49"/>
        <v>0</v>
      </c>
      <c r="V300" s="108">
        <f t="shared" si="50"/>
        <v>0</v>
      </c>
      <c r="W300" s="97">
        <v>0</v>
      </c>
      <c r="X300" s="109" t="e">
        <f t="shared" si="51"/>
        <v>#DIV/0!</v>
      </c>
    </row>
    <row r="301" spans="1:24" x14ac:dyDescent="0.35">
      <c r="A301" s="31" t="s">
        <v>306</v>
      </c>
      <c r="B301" s="97" t="s">
        <v>2566</v>
      </c>
      <c r="C301" s="97" t="s">
        <v>2533</v>
      </c>
      <c r="D301" s="98">
        <f t="shared" si="44"/>
        <v>0</v>
      </c>
      <c r="E301" s="98">
        <f t="shared" si="45"/>
        <v>0</v>
      </c>
      <c r="F301" s="98">
        <f t="shared" si="46"/>
        <v>0</v>
      </c>
      <c r="G301" s="99">
        <f t="shared" si="42"/>
        <v>0</v>
      </c>
      <c r="H301" s="100">
        <v>0</v>
      </c>
      <c r="I301" s="100">
        <v>0</v>
      </c>
      <c r="J301" s="102">
        <f t="shared" si="47"/>
        <v>0</v>
      </c>
      <c r="K301" s="100">
        <v>0</v>
      </c>
      <c r="L301" s="111">
        <v>0</v>
      </c>
      <c r="M301" s="101">
        <f t="shared" si="48"/>
        <v>0</v>
      </c>
      <c r="N301" s="100">
        <v>0</v>
      </c>
      <c r="O301" s="100">
        <v>0</v>
      </c>
      <c r="P301" s="100">
        <v>0</v>
      </c>
      <c r="Q301" s="100">
        <v>0</v>
      </c>
      <c r="R301" s="100">
        <v>0</v>
      </c>
      <c r="S301" s="100">
        <v>0</v>
      </c>
      <c r="T301" s="106">
        <f t="shared" si="43"/>
        <v>0</v>
      </c>
      <c r="U301" s="107">
        <f t="shared" si="49"/>
        <v>0</v>
      </c>
      <c r="V301" s="108">
        <f t="shared" si="50"/>
        <v>0</v>
      </c>
      <c r="W301" s="97">
        <v>0</v>
      </c>
      <c r="X301" s="109" t="e">
        <f t="shared" si="51"/>
        <v>#DIV/0!</v>
      </c>
    </row>
    <row r="302" spans="1:24" x14ac:dyDescent="0.35">
      <c r="A302" s="31" t="s">
        <v>307</v>
      </c>
      <c r="B302" s="97" t="s">
        <v>2567</v>
      </c>
      <c r="C302" s="97" t="s">
        <v>2533</v>
      </c>
      <c r="D302" s="98">
        <f t="shared" si="44"/>
        <v>186</v>
      </c>
      <c r="E302" s="98">
        <f t="shared" si="45"/>
        <v>0</v>
      </c>
      <c r="F302" s="98">
        <f t="shared" si="46"/>
        <v>186</v>
      </c>
      <c r="G302" s="99">
        <f t="shared" si="42"/>
        <v>186</v>
      </c>
      <c r="H302" s="100">
        <v>186</v>
      </c>
      <c r="I302" s="100">
        <v>0</v>
      </c>
      <c r="J302" s="102">
        <f t="shared" si="47"/>
        <v>0</v>
      </c>
      <c r="K302" s="100">
        <v>0</v>
      </c>
      <c r="L302" s="111">
        <v>0</v>
      </c>
      <c r="M302" s="101">
        <f t="shared" si="48"/>
        <v>0</v>
      </c>
      <c r="N302" s="100">
        <v>0</v>
      </c>
      <c r="O302" s="100">
        <v>0</v>
      </c>
      <c r="P302" s="100">
        <v>0</v>
      </c>
      <c r="Q302" s="100">
        <v>0</v>
      </c>
      <c r="R302" s="100">
        <v>0</v>
      </c>
      <c r="S302" s="100">
        <v>0</v>
      </c>
      <c r="T302" s="106">
        <f t="shared" si="43"/>
        <v>0</v>
      </c>
      <c r="U302" s="107">
        <f t="shared" si="49"/>
        <v>186</v>
      </c>
      <c r="V302" s="108">
        <f t="shared" si="50"/>
        <v>0</v>
      </c>
      <c r="W302" s="97">
        <v>216</v>
      </c>
      <c r="X302" s="109">
        <f t="shared" si="51"/>
        <v>0.86111111111111116</v>
      </c>
    </row>
    <row r="303" spans="1:24" x14ac:dyDescent="0.35">
      <c r="A303" s="31" t="s">
        <v>308</v>
      </c>
      <c r="B303" s="97" t="s">
        <v>2568</v>
      </c>
      <c r="C303" s="97" t="s">
        <v>2533</v>
      </c>
      <c r="D303" s="98">
        <f t="shared" si="44"/>
        <v>270</v>
      </c>
      <c r="E303" s="98">
        <f t="shared" si="45"/>
        <v>56</v>
      </c>
      <c r="F303" s="98">
        <f t="shared" si="46"/>
        <v>214</v>
      </c>
      <c r="G303" s="99">
        <f t="shared" si="42"/>
        <v>270</v>
      </c>
      <c r="H303" s="100">
        <v>214</v>
      </c>
      <c r="I303" s="100">
        <v>56</v>
      </c>
      <c r="J303" s="102">
        <f t="shared" si="47"/>
        <v>0</v>
      </c>
      <c r="K303" s="100">
        <v>0</v>
      </c>
      <c r="L303" s="111">
        <v>0</v>
      </c>
      <c r="M303" s="101">
        <f t="shared" si="48"/>
        <v>0</v>
      </c>
      <c r="N303" s="100">
        <v>0</v>
      </c>
      <c r="O303" s="100">
        <v>0</v>
      </c>
      <c r="P303" s="100">
        <v>0</v>
      </c>
      <c r="Q303" s="100">
        <v>0</v>
      </c>
      <c r="R303" s="100">
        <v>0</v>
      </c>
      <c r="S303" s="100">
        <v>0</v>
      </c>
      <c r="T303" s="106">
        <f t="shared" si="43"/>
        <v>0</v>
      </c>
      <c r="U303" s="107">
        <f t="shared" si="49"/>
        <v>214</v>
      </c>
      <c r="V303" s="108">
        <f t="shared" si="50"/>
        <v>56</v>
      </c>
      <c r="W303" s="97">
        <v>283</v>
      </c>
      <c r="X303" s="109">
        <f t="shared" si="51"/>
        <v>0.95406360424028269</v>
      </c>
    </row>
    <row r="304" spans="1:24" x14ac:dyDescent="0.35">
      <c r="A304" s="31" t="s">
        <v>309</v>
      </c>
      <c r="B304" s="97" t="s">
        <v>2569</v>
      </c>
      <c r="C304" s="97" t="s">
        <v>2533</v>
      </c>
      <c r="D304" s="98">
        <f t="shared" si="44"/>
        <v>0</v>
      </c>
      <c r="E304" s="98">
        <f t="shared" si="45"/>
        <v>0</v>
      </c>
      <c r="F304" s="98">
        <f t="shared" si="46"/>
        <v>0</v>
      </c>
      <c r="G304" s="99">
        <f t="shared" si="42"/>
        <v>0</v>
      </c>
      <c r="H304" s="100">
        <v>0</v>
      </c>
      <c r="I304" s="100">
        <v>0</v>
      </c>
      <c r="J304" s="102">
        <f t="shared" si="47"/>
        <v>0</v>
      </c>
      <c r="K304" s="100">
        <v>0</v>
      </c>
      <c r="L304" s="111">
        <v>0</v>
      </c>
      <c r="M304" s="101">
        <f t="shared" si="48"/>
        <v>0</v>
      </c>
      <c r="N304" s="100">
        <v>0</v>
      </c>
      <c r="O304" s="100">
        <v>0</v>
      </c>
      <c r="P304" s="100">
        <v>0</v>
      </c>
      <c r="Q304" s="100">
        <v>0</v>
      </c>
      <c r="R304" s="100">
        <v>0</v>
      </c>
      <c r="S304" s="100">
        <v>0</v>
      </c>
      <c r="T304" s="106">
        <f t="shared" si="43"/>
        <v>0</v>
      </c>
      <c r="U304" s="107">
        <f t="shared" si="49"/>
        <v>0</v>
      </c>
      <c r="V304" s="108">
        <f t="shared" si="50"/>
        <v>0</v>
      </c>
      <c r="W304" s="97">
        <v>71</v>
      </c>
      <c r="X304" s="109">
        <f t="shared" si="51"/>
        <v>0</v>
      </c>
    </row>
    <row r="305" spans="1:24" x14ac:dyDescent="0.35">
      <c r="A305" s="31" t="s">
        <v>310</v>
      </c>
      <c r="B305" s="97" t="s">
        <v>2570</v>
      </c>
      <c r="C305" s="97" t="s">
        <v>2533</v>
      </c>
      <c r="D305" s="98">
        <f t="shared" si="44"/>
        <v>18</v>
      </c>
      <c r="E305" s="98">
        <f t="shared" si="45"/>
        <v>0</v>
      </c>
      <c r="F305" s="98">
        <f t="shared" si="46"/>
        <v>18</v>
      </c>
      <c r="G305" s="99">
        <f t="shared" si="42"/>
        <v>18</v>
      </c>
      <c r="H305" s="100">
        <v>18</v>
      </c>
      <c r="I305" s="100">
        <v>0</v>
      </c>
      <c r="J305" s="102">
        <f t="shared" si="47"/>
        <v>0</v>
      </c>
      <c r="K305" s="100">
        <v>0</v>
      </c>
      <c r="L305" s="111">
        <v>0</v>
      </c>
      <c r="M305" s="101">
        <f t="shared" si="48"/>
        <v>0</v>
      </c>
      <c r="N305" s="100">
        <v>0</v>
      </c>
      <c r="O305" s="100">
        <v>0</v>
      </c>
      <c r="P305" s="100">
        <v>0</v>
      </c>
      <c r="Q305" s="100">
        <v>0</v>
      </c>
      <c r="R305" s="100">
        <v>0</v>
      </c>
      <c r="S305" s="100">
        <v>0</v>
      </c>
      <c r="T305" s="106">
        <f t="shared" si="43"/>
        <v>0</v>
      </c>
      <c r="U305" s="107">
        <f t="shared" si="49"/>
        <v>18</v>
      </c>
      <c r="V305" s="108">
        <f t="shared" si="50"/>
        <v>0</v>
      </c>
      <c r="W305" s="97">
        <v>180</v>
      </c>
      <c r="X305" s="109">
        <f t="shared" si="51"/>
        <v>0.1</v>
      </c>
    </row>
    <row r="306" spans="1:24" x14ac:dyDescent="0.35">
      <c r="A306" s="31" t="s">
        <v>311</v>
      </c>
      <c r="B306" s="97" t="s">
        <v>2571</v>
      </c>
      <c r="C306" s="97" t="s">
        <v>2533</v>
      </c>
      <c r="D306" s="98">
        <f t="shared" si="44"/>
        <v>174</v>
      </c>
      <c r="E306" s="98">
        <f t="shared" si="45"/>
        <v>174</v>
      </c>
      <c r="F306" s="98">
        <f t="shared" si="46"/>
        <v>0</v>
      </c>
      <c r="G306" s="99">
        <f t="shared" si="42"/>
        <v>174</v>
      </c>
      <c r="H306" s="100">
        <v>0</v>
      </c>
      <c r="I306" s="100">
        <v>174</v>
      </c>
      <c r="J306" s="102">
        <f t="shared" si="47"/>
        <v>0</v>
      </c>
      <c r="K306" s="100">
        <v>0</v>
      </c>
      <c r="L306" s="111">
        <v>0</v>
      </c>
      <c r="M306" s="101">
        <f t="shared" si="48"/>
        <v>0</v>
      </c>
      <c r="N306" s="100">
        <v>0</v>
      </c>
      <c r="O306" s="100">
        <v>0</v>
      </c>
      <c r="P306" s="100">
        <v>0</v>
      </c>
      <c r="Q306" s="100">
        <v>0</v>
      </c>
      <c r="R306" s="100">
        <v>0</v>
      </c>
      <c r="S306" s="100">
        <v>0</v>
      </c>
      <c r="T306" s="106">
        <f t="shared" si="43"/>
        <v>0</v>
      </c>
      <c r="U306" s="107">
        <f t="shared" si="49"/>
        <v>0</v>
      </c>
      <c r="V306" s="108">
        <f t="shared" si="50"/>
        <v>174</v>
      </c>
      <c r="W306" s="97">
        <v>311</v>
      </c>
      <c r="X306" s="109">
        <f t="shared" si="51"/>
        <v>0.55948553054662375</v>
      </c>
    </row>
    <row r="307" spans="1:24" x14ac:dyDescent="0.35">
      <c r="A307" s="31" t="s">
        <v>312</v>
      </c>
      <c r="B307" s="97" t="s">
        <v>2572</v>
      </c>
      <c r="C307" s="97" t="s">
        <v>2533</v>
      </c>
      <c r="D307" s="98">
        <f t="shared" si="44"/>
        <v>65</v>
      </c>
      <c r="E307" s="98">
        <f t="shared" si="45"/>
        <v>0</v>
      </c>
      <c r="F307" s="98">
        <f t="shared" si="46"/>
        <v>65</v>
      </c>
      <c r="G307" s="99">
        <f t="shared" si="42"/>
        <v>65</v>
      </c>
      <c r="H307" s="100">
        <v>65</v>
      </c>
      <c r="I307" s="100">
        <v>0</v>
      </c>
      <c r="J307" s="102">
        <f t="shared" si="47"/>
        <v>0</v>
      </c>
      <c r="K307" s="100">
        <v>0</v>
      </c>
      <c r="L307" s="111">
        <v>0</v>
      </c>
      <c r="M307" s="101">
        <f t="shared" si="48"/>
        <v>0</v>
      </c>
      <c r="N307" s="100">
        <v>0</v>
      </c>
      <c r="O307" s="100">
        <v>0</v>
      </c>
      <c r="P307" s="100">
        <v>0</v>
      </c>
      <c r="Q307" s="100">
        <v>0</v>
      </c>
      <c r="R307" s="100">
        <v>0</v>
      </c>
      <c r="S307" s="100">
        <v>0</v>
      </c>
      <c r="T307" s="106">
        <f t="shared" si="43"/>
        <v>0</v>
      </c>
      <c r="U307" s="107">
        <f t="shared" si="49"/>
        <v>65</v>
      </c>
      <c r="V307" s="108">
        <f t="shared" si="50"/>
        <v>0</v>
      </c>
      <c r="W307" s="97">
        <v>153</v>
      </c>
      <c r="X307" s="109">
        <f t="shared" si="51"/>
        <v>0.42483660130718953</v>
      </c>
    </row>
    <row r="308" spans="1:24" x14ac:dyDescent="0.35">
      <c r="A308" s="31" t="s">
        <v>313</v>
      </c>
      <c r="B308" s="97" t="s">
        <v>2573</v>
      </c>
      <c r="C308" s="97" t="s">
        <v>2533</v>
      </c>
      <c r="D308" s="98">
        <f t="shared" si="44"/>
        <v>0</v>
      </c>
      <c r="E308" s="98">
        <f t="shared" si="45"/>
        <v>0</v>
      </c>
      <c r="F308" s="98">
        <f t="shared" si="46"/>
        <v>0</v>
      </c>
      <c r="G308" s="99">
        <f t="shared" si="42"/>
        <v>0</v>
      </c>
      <c r="H308" s="100">
        <v>0</v>
      </c>
      <c r="I308" s="100">
        <v>0</v>
      </c>
      <c r="J308" s="102">
        <f t="shared" si="47"/>
        <v>0</v>
      </c>
      <c r="K308" s="100">
        <v>0</v>
      </c>
      <c r="L308" s="111">
        <v>0</v>
      </c>
      <c r="M308" s="101">
        <f t="shared" si="48"/>
        <v>0</v>
      </c>
      <c r="N308" s="100">
        <v>0</v>
      </c>
      <c r="O308" s="100">
        <v>0</v>
      </c>
      <c r="P308" s="100">
        <v>0</v>
      </c>
      <c r="Q308" s="100">
        <v>0</v>
      </c>
      <c r="R308" s="100">
        <v>0</v>
      </c>
      <c r="S308" s="100">
        <v>0</v>
      </c>
      <c r="T308" s="106">
        <f t="shared" si="43"/>
        <v>0</v>
      </c>
      <c r="U308" s="107">
        <f t="shared" si="49"/>
        <v>0</v>
      </c>
      <c r="V308" s="108">
        <f t="shared" si="50"/>
        <v>0</v>
      </c>
      <c r="W308" s="97">
        <v>158</v>
      </c>
      <c r="X308" s="109">
        <f t="shared" si="51"/>
        <v>0</v>
      </c>
    </row>
    <row r="309" spans="1:24" x14ac:dyDescent="0.35">
      <c r="A309" s="31" t="s">
        <v>314</v>
      </c>
      <c r="B309" s="97" t="s">
        <v>2574</v>
      </c>
      <c r="C309" s="97" t="s">
        <v>2533</v>
      </c>
      <c r="D309" s="98">
        <f t="shared" si="44"/>
        <v>251</v>
      </c>
      <c r="E309" s="98">
        <f t="shared" si="45"/>
        <v>0</v>
      </c>
      <c r="F309" s="98">
        <f t="shared" si="46"/>
        <v>251</v>
      </c>
      <c r="G309" s="99">
        <f t="shared" si="42"/>
        <v>251</v>
      </c>
      <c r="H309" s="100">
        <v>251</v>
      </c>
      <c r="I309" s="100">
        <v>0</v>
      </c>
      <c r="J309" s="102">
        <f t="shared" si="47"/>
        <v>0</v>
      </c>
      <c r="K309" s="100">
        <v>0</v>
      </c>
      <c r="L309" s="111">
        <v>0</v>
      </c>
      <c r="M309" s="101">
        <f t="shared" si="48"/>
        <v>0</v>
      </c>
      <c r="N309" s="100">
        <v>0</v>
      </c>
      <c r="O309" s="100">
        <v>0</v>
      </c>
      <c r="P309" s="100">
        <v>0</v>
      </c>
      <c r="Q309" s="100">
        <v>0</v>
      </c>
      <c r="R309" s="100">
        <v>0</v>
      </c>
      <c r="S309" s="100">
        <v>0</v>
      </c>
      <c r="T309" s="106">
        <f t="shared" si="43"/>
        <v>0</v>
      </c>
      <c r="U309" s="107">
        <f t="shared" si="49"/>
        <v>251</v>
      </c>
      <c r="V309" s="108">
        <f t="shared" si="50"/>
        <v>0</v>
      </c>
      <c r="W309" s="97">
        <v>415</v>
      </c>
      <c r="X309" s="109">
        <f t="shared" si="51"/>
        <v>0.60481927710843375</v>
      </c>
    </row>
    <row r="310" spans="1:24" x14ac:dyDescent="0.35">
      <c r="A310" s="31" t="s">
        <v>315</v>
      </c>
      <c r="B310" s="97" t="s">
        <v>2575</v>
      </c>
      <c r="C310" s="97" t="s">
        <v>2533</v>
      </c>
      <c r="D310" s="98">
        <f t="shared" si="44"/>
        <v>56</v>
      </c>
      <c r="E310" s="98">
        <f t="shared" si="45"/>
        <v>0</v>
      </c>
      <c r="F310" s="98">
        <f t="shared" si="46"/>
        <v>56</v>
      </c>
      <c r="G310" s="99">
        <f t="shared" si="42"/>
        <v>56</v>
      </c>
      <c r="H310" s="100">
        <v>56</v>
      </c>
      <c r="I310" s="100">
        <v>0</v>
      </c>
      <c r="J310" s="102">
        <f t="shared" si="47"/>
        <v>0</v>
      </c>
      <c r="K310" s="100">
        <v>0</v>
      </c>
      <c r="L310" s="111">
        <v>0</v>
      </c>
      <c r="M310" s="101">
        <f t="shared" si="48"/>
        <v>0</v>
      </c>
      <c r="N310" s="100">
        <v>0</v>
      </c>
      <c r="O310" s="100">
        <v>0</v>
      </c>
      <c r="P310" s="100">
        <v>0</v>
      </c>
      <c r="Q310" s="100">
        <v>0</v>
      </c>
      <c r="R310" s="100">
        <v>0</v>
      </c>
      <c r="S310" s="100">
        <v>0</v>
      </c>
      <c r="T310" s="106">
        <f t="shared" si="43"/>
        <v>0</v>
      </c>
      <c r="U310" s="107">
        <f t="shared" si="49"/>
        <v>56</v>
      </c>
      <c r="V310" s="108">
        <f t="shared" si="50"/>
        <v>0</v>
      </c>
      <c r="W310" s="97">
        <v>240</v>
      </c>
      <c r="X310" s="109">
        <f t="shared" si="51"/>
        <v>0.23333333333333334</v>
      </c>
    </row>
    <row r="311" spans="1:24" x14ac:dyDescent="0.35">
      <c r="A311" s="31" t="s">
        <v>316</v>
      </c>
      <c r="B311" s="97" t="s">
        <v>2576</v>
      </c>
      <c r="C311" s="97" t="s">
        <v>2533</v>
      </c>
      <c r="D311" s="98">
        <f t="shared" si="44"/>
        <v>54</v>
      </c>
      <c r="E311" s="98">
        <f t="shared" si="45"/>
        <v>54</v>
      </c>
      <c r="F311" s="98">
        <f t="shared" si="46"/>
        <v>0</v>
      </c>
      <c r="G311" s="99">
        <f t="shared" si="42"/>
        <v>54</v>
      </c>
      <c r="H311" s="100">
        <v>0</v>
      </c>
      <c r="I311" s="100">
        <v>54</v>
      </c>
      <c r="J311" s="102">
        <f t="shared" si="47"/>
        <v>0</v>
      </c>
      <c r="K311" s="100">
        <v>0</v>
      </c>
      <c r="L311" s="111">
        <v>0</v>
      </c>
      <c r="M311" s="101">
        <f t="shared" si="48"/>
        <v>0</v>
      </c>
      <c r="N311" s="100">
        <v>0</v>
      </c>
      <c r="O311" s="100">
        <v>0</v>
      </c>
      <c r="P311" s="100">
        <v>0</v>
      </c>
      <c r="Q311" s="100">
        <v>0</v>
      </c>
      <c r="R311" s="100">
        <v>0</v>
      </c>
      <c r="S311" s="100">
        <v>0</v>
      </c>
      <c r="T311" s="106">
        <f t="shared" si="43"/>
        <v>0</v>
      </c>
      <c r="U311" s="107">
        <f t="shared" si="49"/>
        <v>0</v>
      </c>
      <c r="V311" s="108">
        <f t="shared" si="50"/>
        <v>54</v>
      </c>
      <c r="W311" s="97">
        <v>186</v>
      </c>
      <c r="X311" s="109">
        <f t="shared" si="51"/>
        <v>0.29032258064516131</v>
      </c>
    </row>
    <row r="312" spans="1:24" x14ac:dyDescent="0.35">
      <c r="A312" s="31" t="s">
        <v>317</v>
      </c>
      <c r="B312" s="97" t="s">
        <v>2577</v>
      </c>
      <c r="C312" s="97" t="s">
        <v>2533</v>
      </c>
      <c r="D312" s="98">
        <f t="shared" si="44"/>
        <v>0</v>
      </c>
      <c r="E312" s="98">
        <f t="shared" si="45"/>
        <v>0</v>
      </c>
      <c r="F312" s="98">
        <f t="shared" si="46"/>
        <v>0</v>
      </c>
      <c r="G312" s="99">
        <f t="shared" si="42"/>
        <v>0</v>
      </c>
      <c r="H312" s="100">
        <v>0</v>
      </c>
      <c r="I312" s="100">
        <v>0</v>
      </c>
      <c r="J312" s="102">
        <f t="shared" si="47"/>
        <v>0</v>
      </c>
      <c r="K312" s="100">
        <v>0</v>
      </c>
      <c r="L312" s="111">
        <v>0</v>
      </c>
      <c r="M312" s="101">
        <f t="shared" si="48"/>
        <v>0</v>
      </c>
      <c r="N312" s="100">
        <v>0</v>
      </c>
      <c r="O312" s="100">
        <v>0</v>
      </c>
      <c r="P312" s="100">
        <v>0</v>
      </c>
      <c r="Q312" s="100">
        <v>0</v>
      </c>
      <c r="R312" s="100">
        <v>0</v>
      </c>
      <c r="S312" s="100">
        <v>0</v>
      </c>
      <c r="T312" s="106">
        <f t="shared" si="43"/>
        <v>0</v>
      </c>
      <c r="U312" s="107">
        <f t="shared" si="49"/>
        <v>0</v>
      </c>
      <c r="V312" s="108">
        <f t="shared" si="50"/>
        <v>0</v>
      </c>
      <c r="W312" s="97">
        <v>76</v>
      </c>
      <c r="X312" s="109">
        <f t="shared" si="51"/>
        <v>0</v>
      </c>
    </row>
    <row r="313" spans="1:24" x14ac:dyDescent="0.35">
      <c r="A313" s="31" t="s">
        <v>318</v>
      </c>
      <c r="B313" s="97" t="s">
        <v>2578</v>
      </c>
      <c r="C313" s="97" t="s">
        <v>2533</v>
      </c>
      <c r="D313" s="98">
        <f t="shared" si="44"/>
        <v>0</v>
      </c>
      <c r="E313" s="98">
        <f t="shared" si="45"/>
        <v>0</v>
      </c>
      <c r="F313" s="98">
        <f t="shared" si="46"/>
        <v>0</v>
      </c>
      <c r="G313" s="99">
        <f t="shared" si="42"/>
        <v>0</v>
      </c>
      <c r="H313" s="100">
        <v>0</v>
      </c>
      <c r="I313" s="100">
        <v>0</v>
      </c>
      <c r="J313" s="102">
        <f t="shared" si="47"/>
        <v>0</v>
      </c>
      <c r="K313" s="100">
        <v>0</v>
      </c>
      <c r="L313" s="111">
        <v>0</v>
      </c>
      <c r="M313" s="101">
        <f t="shared" si="48"/>
        <v>0</v>
      </c>
      <c r="N313" s="100">
        <v>0</v>
      </c>
      <c r="O313" s="100">
        <v>0</v>
      </c>
      <c r="P313" s="100">
        <v>0</v>
      </c>
      <c r="Q313" s="100">
        <v>0</v>
      </c>
      <c r="R313" s="100">
        <v>0</v>
      </c>
      <c r="S313" s="100">
        <v>0</v>
      </c>
      <c r="T313" s="106">
        <f t="shared" si="43"/>
        <v>0</v>
      </c>
      <c r="U313" s="107">
        <f t="shared" si="49"/>
        <v>0</v>
      </c>
      <c r="V313" s="108">
        <f t="shared" si="50"/>
        <v>0</v>
      </c>
      <c r="W313" s="97">
        <v>159</v>
      </c>
      <c r="X313" s="109">
        <f t="shared" si="51"/>
        <v>0</v>
      </c>
    </row>
    <row r="314" spans="1:24" x14ac:dyDescent="0.35">
      <c r="A314" s="31" t="s">
        <v>319</v>
      </c>
      <c r="B314" s="97" t="s">
        <v>2579</v>
      </c>
      <c r="C314" s="97" t="s">
        <v>2533</v>
      </c>
      <c r="D314" s="98">
        <f t="shared" si="44"/>
        <v>0</v>
      </c>
      <c r="E314" s="98">
        <f t="shared" si="45"/>
        <v>0</v>
      </c>
      <c r="F314" s="98">
        <f t="shared" si="46"/>
        <v>0</v>
      </c>
      <c r="G314" s="99">
        <f t="shared" si="42"/>
        <v>0</v>
      </c>
      <c r="H314" s="100">
        <v>0</v>
      </c>
      <c r="I314" s="100">
        <v>0</v>
      </c>
      <c r="J314" s="102">
        <f t="shared" si="47"/>
        <v>0</v>
      </c>
      <c r="K314" s="100">
        <v>0</v>
      </c>
      <c r="L314" s="111">
        <v>0</v>
      </c>
      <c r="M314" s="101">
        <f t="shared" si="48"/>
        <v>0</v>
      </c>
      <c r="N314" s="100">
        <v>0</v>
      </c>
      <c r="O314" s="100">
        <v>0</v>
      </c>
      <c r="P314" s="100">
        <v>0</v>
      </c>
      <c r="Q314" s="100">
        <v>0</v>
      </c>
      <c r="R314" s="100">
        <v>0</v>
      </c>
      <c r="S314" s="100">
        <v>0</v>
      </c>
      <c r="T314" s="106">
        <f t="shared" si="43"/>
        <v>0</v>
      </c>
      <c r="U314" s="107">
        <f t="shared" si="49"/>
        <v>0</v>
      </c>
      <c r="V314" s="108">
        <f t="shared" si="50"/>
        <v>0</v>
      </c>
      <c r="W314" s="97">
        <v>333</v>
      </c>
      <c r="X314" s="109">
        <f t="shared" si="51"/>
        <v>0</v>
      </c>
    </row>
    <row r="315" spans="1:24" x14ac:dyDescent="0.35">
      <c r="A315" s="31" t="s">
        <v>320</v>
      </c>
      <c r="B315" s="97" t="s">
        <v>2580</v>
      </c>
      <c r="C315" s="97" t="s">
        <v>2533</v>
      </c>
      <c r="D315" s="98">
        <f t="shared" si="44"/>
        <v>0</v>
      </c>
      <c r="E315" s="98">
        <f t="shared" si="45"/>
        <v>0</v>
      </c>
      <c r="F315" s="98">
        <f t="shared" si="46"/>
        <v>0</v>
      </c>
      <c r="G315" s="99">
        <f t="shared" si="42"/>
        <v>0</v>
      </c>
      <c r="H315" s="100">
        <v>0</v>
      </c>
      <c r="I315" s="100">
        <v>0</v>
      </c>
      <c r="J315" s="102">
        <f t="shared" si="47"/>
        <v>0</v>
      </c>
      <c r="K315" s="100">
        <v>0</v>
      </c>
      <c r="L315" s="111">
        <v>0</v>
      </c>
      <c r="M315" s="101">
        <f t="shared" si="48"/>
        <v>0</v>
      </c>
      <c r="N315" s="100">
        <v>0</v>
      </c>
      <c r="O315" s="100">
        <v>0</v>
      </c>
      <c r="P315" s="100">
        <v>0</v>
      </c>
      <c r="Q315" s="100">
        <v>0</v>
      </c>
      <c r="R315" s="100">
        <v>0</v>
      </c>
      <c r="S315" s="100">
        <v>0</v>
      </c>
      <c r="T315" s="106">
        <f t="shared" si="43"/>
        <v>0</v>
      </c>
      <c r="U315" s="107">
        <f t="shared" si="49"/>
        <v>0</v>
      </c>
      <c r="V315" s="108">
        <f t="shared" si="50"/>
        <v>0</v>
      </c>
      <c r="W315" s="97">
        <v>114</v>
      </c>
      <c r="X315" s="109">
        <f t="shared" si="51"/>
        <v>0</v>
      </c>
    </row>
    <row r="316" spans="1:24" x14ac:dyDescent="0.35">
      <c r="A316" s="31" t="s">
        <v>321</v>
      </c>
      <c r="B316" s="97" t="s">
        <v>2581</v>
      </c>
      <c r="C316" s="97" t="s">
        <v>2533</v>
      </c>
      <c r="D316" s="98">
        <f t="shared" si="44"/>
        <v>0</v>
      </c>
      <c r="E316" s="98">
        <f t="shared" si="45"/>
        <v>0</v>
      </c>
      <c r="F316" s="98">
        <f t="shared" si="46"/>
        <v>0</v>
      </c>
      <c r="G316" s="99">
        <f t="shared" si="42"/>
        <v>0</v>
      </c>
      <c r="H316" s="100">
        <v>0</v>
      </c>
      <c r="I316" s="100">
        <v>0</v>
      </c>
      <c r="J316" s="102">
        <f t="shared" si="47"/>
        <v>0</v>
      </c>
      <c r="K316" s="100">
        <v>0</v>
      </c>
      <c r="L316" s="111">
        <v>0</v>
      </c>
      <c r="M316" s="101">
        <f t="shared" si="48"/>
        <v>0</v>
      </c>
      <c r="N316" s="100">
        <v>0</v>
      </c>
      <c r="O316" s="100">
        <v>0</v>
      </c>
      <c r="P316" s="100">
        <v>0</v>
      </c>
      <c r="Q316" s="100">
        <v>0</v>
      </c>
      <c r="R316" s="100">
        <v>0</v>
      </c>
      <c r="S316" s="100">
        <v>0</v>
      </c>
      <c r="T316" s="106">
        <f t="shared" si="43"/>
        <v>0</v>
      </c>
      <c r="U316" s="107">
        <f t="shared" si="49"/>
        <v>0</v>
      </c>
      <c r="V316" s="108">
        <f t="shared" si="50"/>
        <v>0</v>
      </c>
      <c r="W316" s="97">
        <v>277</v>
      </c>
      <c r="X316" s="109">
        <f t="shared" si="51"/>
        <v>0</v>
      </c>
    </row>
    <row r="317" spans="1:24" x14ac:dyDescent="0.35">
      <c r="A317" s="31" t="s">
        <v>322</v>
      </c>
      <c r="B317" s="97" t="s">
        <v>2582</v>
      </c>
      <c r="C317" s="97" t="s">
        <v>2533</v>
      </c>
      <c r="D317" s="98">
        <f t="shared" si="44"/>
        <v>36</v>
      </c>
      <c r="E317" s="98">
        <f t="shared" si="45"/>
        <v>0</v>
      </c>
      <c r="F317" s="98">
        <f t="shared" si="46"/>
        <v>36</v>
      </c>
      <c r="G317" s="99">
        <f t="shared" si="42"/>
        <v>36</v>
      </c>
      <c r="H317" s="100">
        <v>36</v>
      </c>
      <c r="I317" s="100">
        <v>0</v>
      </c>
      <c r="J317" s="102">
        <f t="shared" si="47"/>
        <v>0</v>
      </c>
      <c r="K317" s="100">
        <v>0</v>
      </c>
      <c r="L317" s="111">
        <v>0</v>
      </c>
      <c r="M317" s="101">
        <f t="shared" si="48"/>
        <v>0</v>
      </c>
      <c r="N317" s="100">
        <v>0</v>
      </c>
      <c r="O317" s="100">
        <v>0</v>
      </c>
      <c r="P317" s="100">
        <v>0</v>
      </c>
      <c r="Q317" s="100">
        <v>0</v>
      </c>
      <c r="R317" s="100">
        <v>0</v>
      </c>
      <c r="S317" s="100">
        <v>0</v>
      </c>
      <c r="T317" s="106">
        <f t="shared" si="43"/>
        <v>0</v>
      </c>
      <c r="U317" s="107">
        <f t="shared" si="49"/>
        <v>36</v>
      </c>
      <c r="V317" s="108">
        <f t="shared" si="50"/>
        <v>0</v>
      </c>
      <c r="W317" s="97">
        <v>111</v>
      </c>
      <c r="X317" s="109">
        <f t="shared" si="51"/>
        <v>0.32432432432432434</v>
      </c>
    </row>
    <row r="318" spans="1:24" x14ac:dyDescent="0.35">
      <c r="A318" s="31" t="s">
        <v>323</v>
      </c>
      <c r="B318" s="97" t="s">
        <v>2583</v>
      </c>
      <c r="C318" s="97" t="s">
        <v>2533</v>
      </c>
      <c r="D318" s="98">
        <f t="shared" si="44"/>
        <v>0</v>
      </c>
      <c r="E318" s="98">
        <f t="shared" si="45"/>
        <v>0</v>
      </c>
      <c r="F318" s="98">
        <f t="shared" si="46"/>
        <v>0</v>
      </c>
      <c r="G318" s="99">
        <f t="shared" si="42"/>
        <v>0</v>
      </c>
      <c r="H318" s="100">
        <v>0</v>
      </c>
      <c r="I318" s="100">
        <v>0</v>
      </c>
      <c r="J318" s="102">
        <f t="shared" si="47"/>
        <v>0</v>
      </c>
      <c r="K318" s="100">
        <v>0</v>
      </c>
      <c r="L318" s="111">
        <v>0</v>
      </c>
      <c r="M318" s="101">
        <f t="shared" si="48"/>
        <v>0</v>
      </c>
      <c r="N318" s="100">
        <v>0</v>
      </c>
      <c r="O318" s="100">
        <v>0</v>
      </c>
      <c r="P318" s="100">
        <v>0</v>
      </c>
      <c r="Q318" s="100">
        <v>0</v>
      </c>
      <c r="R318" s="100">
        <v>0</v>
      </c>
      <c r="S318" s="100">
        <v>0</v>
      </c>
      <c r="T318" s="106">
        <f t="shared" si="43"/>
        <v>0</v>
      </c>
      <c r="U318" s="107">
        <f t="shared" si="49"/>
        <v>0</v>
      </c>
      <c r="V318" s="108">
        <f t="shared" si="50"/>
        <v>0</v>
      </c>
      <c r="W318" s="97">
        <v>124</v>
      </c>
      <c r="X318" s="109">
        <f t="shared" si="51"/>
        <v>0</v>
      </c>
    </row>
    <row r="319" spans="1:24" x14ac:dyDescent="0.35">
      <c r="A319" s="31" t="s">
        <v>324</v>
      </c>
      <c r="B319" s="97" t="s">
        <v>2584</v>
      </c>
      <c r="C319" s="97" t="s">
        <v>2533</v>
      </c>
      <c r="D319" s="98">
        <f t="shared" si="44"/>
        <v>0</v>
      </c>
      <c r="E319" s="98">
        <f t="shared" si="45"/>
        <v>0</v>
      </c>
      <c r="F319" s="98">
        <f t="shared" si="46"/>
        <v>0</v>
      </c>
      <c r="G319" s="99">
        <f t="shared" si="42"/>
        <v>0</v>
      </c>
      <c r="H319" s="100">
        <v>0</v>
      </c>
      <c r="I319" s="100">
        <v>0</v>
      </c>
      <c r="J319" s="102">
        <f t="shared" si="47"/>
        <v>0</v>
      </c>
      <c r="K319" s="100">
        <v>0</v>
      </c>
      <c r="L319" s="111">
        <v>0</v>
      </c>
      <c r="M319" s="101">
        <f t="shared" si="48"/>
        <v>0</v>
      </c>
      <c r="N319" s="100">
        <v>0</v>
      </c>
      <c r="O319" s="100">
        <v>0</v>
      </c>
      <c r="P319" s="100">
        <v>0</v>
      </c>
      <c r="Q319" s="100">
        <v>0</v>
      </c>
      <c r="R319" s="100">
        <v>0</v>
      </c>
      <c r="S319" s="100">
        <v>0</v>
      </c>
      <c r="T319" s="106">
        <f t="shared" si="43"/>
        <v>0</v>
      </c>
      <c r="U319" s="107">
        <f t="shared" si="49"/>
        <v>0</v>
      </c>
      <c r="V319" s="108">
        <f t="shared" si="50"/>
        <v>0</v>
      </c>
      <c r="W319" s="97">
        <v>283</v>
      </c>
      <c r="X319" s="109">
        <f t="shared" si="51"/>
        <v>0</v>
      </c>
    </row>
    <row r="320" spans="1:24" x14ac:dyDescent="0.35">
      <c r="A320" s="31" t="s">
        <v>325</v>
      </c>
      <c r="B320" s="97" t="s">
        <v>2585</v>
      </c>
      <c r="C320" s="97" t="s">
        <v>2533</v>
      </c>
      <c r="D320" s="98">
        <f t="shared" si="44"/>
        <v>0</v>
      </c>
      <c r="E320" s="98">
        <f t="shared" si="45"/>
        <v>0</v>
      </c>
      <c r="F320" s="98">
        <f t="shared" si="46"/>
        <v>0</v>
      </c>
      <c r="G320" s="99">
        <f t="shared" si="42"/>
        <v>0</v>
      </c>
      <c r="H320" s="100">
        <v>0</v>
      </c>
      <c r="I320" s="100">
        <v>0</v>
      </c>
      <c r="J320" s="102">
        <f t="shared" si="47"/>
        <v>0</v>
      </c>
      <c r="K320" s="100">
        <v>0</v>
      </c>
      <c r="L320" s="111">
        <v>0</v>
      </c>
      <c r="M320" s="101">
        <f t="shared" si="48"/>
        <v>0</v>
      </c>
      <c r="N320" s="100">
        <v>0</v>
      </c>
      <c r="O320" s="100">
        <v>0</v>
      </c>
      <c r="P320" s="100">
        <v>0</v>
      </c>
      <c r="Q320" s="100">
        <v>0</v>
      </c>
      <c r="R320" s="100">
        <v>0</v>
      </c>
      <c r="S320" s="100">
        <v>0</v>
      </c>
      <c r="T320" s="106">
        <f t="shared" si="43"/>
        <v>0</v>
      </c>
      <c r="U320" s="107">
        <f t="shared" si="49"/>
        <v>0</v>
      </c>
      <c r="V320" s="108">
        <f t="shared" si="50"/>
        <v>0</v>
      </c>
      <c r="W320" s="97">
        <v>175</v>
      </c>
      <c r="X320" s="109">
        <f t="shared" si="51"/>
        <v>0</v>
      </c>
    </row>
    <row r="321" spans="1:24" x14ac:dyDescent="0.35">
      <c r="A321" s="31" t="s">
        <v>326</v>
      </c>
      <c r="B321" s="97" t="s">
        <v>2586</v>
      </c>
      <c r="C321" s="97" t="s">
        <v>2533</v>
      </c>
      <c r="D321" s="98">
        <f t="shared" si="44"/>
        <v>0</v>
      </c>
      <c r="E321" s="98">
        <f t="shared" si="45"/>
        <v>0</v>
      </c>
      <c r="F321" s="98">
        <f t="shared" si="46"/>
        <v>0</v>
      </c>
      <c r="G321" s="99">
        <f t="shared" si="42"/>
        <v>0</v>
      </c>
      <c r="H321" s="100">
        <v>0</v>
      </c>
      <c r="I321" s="100">
        <v>0</v>
      </c>
      <c r="J321" s="102">
        <f t="shared" si="47"/>
        <v>0</v>
      </c>
      <c r="K321" s="100">
        <v>0</v>
      </c>
      <c r="L321" s="111">
        <v>0</v>
      </c>
      <c r="M321" s="101">
        <f t="shared" si="48"/>
        <v>0</v>
      </c>
      <c r="N321" s="100">
        <v>0</v>
      </c>
      <c r="O321" s="100">
        <v>0</v>
      </c>
      <c r="P321" s="100">
        <v>0</v>
      </c>
      <c r="Q321" s="100">
        <v>0</v>
      </c>
      <c r="R321" s="100">
        <v>0</v>
      </c>
      <c r="S321" s="100">
        <v>0</v>
      </c>
      <c r="T321" s="106">
        <f t="shared" si="43"/>
        <v>0</v>
      </c>
      <c r="U321" s="107">
        <f t="shared" si="49"/>
        <v>0</v>
      </c>
      <c r="V321" s="108">
        <f t="shared" si="50"/>
        <v>0</v>
      </c>
      <c r="W321" s="97">
        <v>155</v>
      </c>
      <c r="X321" s="109">
        <f t="shared" si="51"/>
        <v>0</v>
      </c>
    </row>
    <row r="322" spans="1:24" x14ac:dyDescent="0.35">
      <c r="A322" s="31" t="s">
        <v>327</v>
      </c>
      <c r="B322" s="97" t="s">
        <v>2587</v>
      </c>
      <c r="C322" s="97" t="s">
        <v>2533</v>
      </c>
      <c r="D322" s="98">
        <f t="shared" si="44"/>
        <v>163</v>
      </c>
      <c r="E322" s="98">
        <f t="shared" si="45"/>
        <v>0</v>
      </c>
      <c r="F322" s="98">
        <f t="shared" si="46"/>
        <v>163</v>
      </c>
      <c r="G322" s="99">
        <f t="shared" si="42"/>
        <v>163</v>
      </c>
      <c r="H322" s="100">
        <v>163</v>
      </c>
      <c r="I322" s="100">
        <v>0</v>
      </c>
      <c r="J322" s="102">
        <f t="shared" si="47"/>
        <v>0</v>
      </c>
      <c r="K322" s="100">
        <v>0</v>
      </c>
      <c r="L322" s="111">
        <v>0</v>
      </c>
      <c r="M322" s="101">
        <f t="shared" si="48"/>
        <v>0</v>
      </c>
      <c r="N322" s="100">
        <v>0</v>
      </c>
      <c r="O322" s="100">
        <v>0</v>
      </c>
      <c r="P322" s="100">
        <v>0</v>
      </c>
      <c r="Q322" s="100">
        <v>0</v>
      </c>
      <c r="R322" s="100">
        <v>0</v>
      </c>
      <c r="S322" s="100">
        <v>0</v>
      </c>
      <c r="T322" s="106">
        <f t="shared" si="43"/>
        <v>0</v>
      </c>
      <c r="U322" s="107">
        <f t="shared" si="49"/>
        <v>163</v>
      </c>
      <c r="V322" s="108">
        <f t="shared" si="50"/>
        <v>0</v>
      </c>
      <c r="W322" s="97">
        <v>305</v>
      </c>
      <c r="X322" s="109">
        <f t="shared" si="51"/>
        <v>0.53442622950819674</v>
      </c>
    </row>
    <row r="323" spans="1:24" x14ac:dyDescent="0.35">
      <c r="A323" s="31" t="s">
        <v>328</v>
      </c>
      <c r="B323" s="97" t="s">
        <v>2588</v>
      </c>
      <c r="C323" s="97" t="s">
        <v>2533</v>
      </c>
      <c r="D323" s="98">
        <f t="shared" si="44"/>
        <v>0</v>
      </c>
      <c r="E323" s="98">
        <f t="shared" si="45"/>
        <v>0</v>
      </c>
      <c r="F323" s="98">
        <f t="shared" si="46"/>
        <v>0</v>
      </c>
      <c r="G323" s="99">
        <f t="shared" si="42"/>
        <v>0</v>
      </c>
      <c r="H323" s="100">
        <v>0</v>
      </c>
      <c r="I323" s="100">
        <v>0</v>
      </c>
      <c r="J323" s="102">
        <f t="shared" si="47"/>
        <v>0</v>
      </c>
      <c r="K323" s="100">
        <v>0</v>
      </c>
      <c r="L323" s="111">
        <v>0</v>
      </c>
      <c r="M323" s="101">
        <f t="shared" si="48"/>
        <v>0</v>
      </c>
      <c r="N323" s="100">
        <v>0</v>
      </c>
      <c r="O323" s="100">
        <v>0</v>
      </c>
      <c r="P323" s="100">
        <v>0</v>
      </c>
      <c r="Q323" s="100">
        <v>0</v>
      </c>
      <c r="R323" s="100">
        <v>0</v>
      </c>
      <c r="S323" s="100">
        <v>0</v>
      </c>
      <c r="T323" s="106">
        <f t="shared" si="43"/>
        <v>0</v>
      </c>
      <c r="U323" s="107">
        <f t="shared" si="49"/>
        <v>0</v>
      </c>
      <c r="V323" s="108">
        <f t="shared" si="50"/>
        <v>0</v>
      </c>
      <c r="W323" s="97">
        <v>449</v>
      </c>
      <c r="X323" s="109">
        <f t="shared" si="51"/>
        <v>0</v>
      </c>
    </row>
    <row r="324" spans="1:24" x14ac:dyDescent="0.35">
      <c r="A324" s="31" t="s">
        <v>329</v>
      </c>
      <c r="B324" s="97" t="s">
        <v>2589</v>
      </c>
      <c r="C324" s="97" t="s">
        <v>1014</v>
      </c>
      <c r="D324" s="98">
        <f t="shared" si="44"/>
        <v>68141</v>
      </c>
      <c r="E324" s="98">
        <f t="shared" si="45"/>
        <v>66126</v>
      </c>
      <c r="F324" s="98">
        <f t="shared" si="46"/>
        <v>2015</v>
      </c>
      <c r="G324" s="102">
        <f t="shared" ref="G324:G387" si="52">H324+I324</f>
        <v>58034</v>
      </c>
      <c r="H324" s="100">
        <v>2015</v>
      </c>
      <c r="I324" s="100">
        <v>56019</v>
      </c>
      <c r="J324" s="102">
        <f t="shared" si="47"/>
        <v>34313</v>
      </c>
      <c r="K324" s="100">
        <v>9225</v>
      </c>
      <c r="L324" s="111">
        <v>34313</v>
      </c>
      <c r="M324" s="101">
        <f t="shared" si="48"/>
        <v>43538</v>
      </c>
      <c r="N324" s="100">
        <v>882</v>
      </c>
      <c r="O324" s="100">
        <v>0</v>
      </c>
      <c r="P324" s="100">
        <v>0</v>
      </c>
      <c r="Q324" s="100">
        <v>0</v>
      </c>
      <c r="R324" s="100">
        <v>0</v>
      </c>
      <c r="S324" s="100">
        <v>0</v>
      </c>
      <c r="T324" s="106">
        <f t="shared" ref="T324:T387" si="53">SUM(N324:S324)</f>
        <v>882</v>
      </c>
      <c r="U324" s="107">
        <f t="shared" si="49"/>
        <v>2015</v>
      </c>
      <c r="V324" s="108">
        <f t="shared" si="50"/>
        <v>65244</v>
      </c>
      <c r="W324" s="97">
        <v>72336</v>
      </c>
      <c r="X324" s="109">
        <f t="shared" si="51"/>
        <v>0.92981364742313644</v>
      </c>
    </row>
    <row r="325" spans="1:24" x14ac:dyDescent="0.35">
      <c r="A325" s="31" t="s">
        <v>330</v>
      </c>
      <c r="B325" s="97" t="s">
        <v>2590</v>
      </c>
      <c r="C325" s="97" t="s">
        <v>2273</v>
      </c>
      <c r="D325" s="98">
        <f t="shared" ref="D325:D388" si="54">E325+F325</f>
        <v>73</v>
      </c>
      <c r="E325" s="98">
        <f t="shared" ref="E325:E388" si="55">I325+K325+N325+Q325</f>
        <v>0</v>
      </c>
      <c r="F325" s="98">
        <f t="shared" ref="F325:F388" si="56">H325+P325+S325</f>
        <v>73</v>
      </c>
      <c r="G325" s="99">
        <f t="shared" si="52"/>
        <v>73</v>
      </c>
      <c r="H325" s="100">
        <v>73</v>
      </c>
      <c r="I325" s="100">
        <v>0</v>
      </c>
      <c r="J325" s="102">
        <f t="shared" ref="J325:J388" si="57">L325+O325+R325</f>
        <v>0</v>
      </c>
      <c r="K325" s="100">
        <v>0</v>
      </c>
      <c r="L325" s="111">
        <v>0</v>
      </c>
      <c r="M325" s="101">
        <f t="shared" ref="M325:M388" si="58">K325+L325</f>
        <v>0</v>
      </c>
      <c r="N325" s="100">
        <v>0</v>
      </c>
      <c r="O325" s="100">
        <v>0</v>
      </c>
      <c r="P325" s="100">
        <v>0</v>
      </c>
      <c r="Q325" s="100">
        <v>0</v>
      </c>
      <c r="R325" s="100">
        <v>0</v>
      </c>
      <c r="S325" s="100">
        <v>0</v>
      </c>
      <c r="T325" s="106">
        <f t="shared" si="53"/>
        <v>0</v>
      </c>
      <c r="U325" s="107">
        <f t="shared" ref="U325:U388" si="59">H325+S325</f>
        <v>73</v>
      </c>
      <c r="V325" s="108">
        <f t="shared" ref="V325:V388" si="60">I325+K325+Q325</f>
        <v>0</v>
      </c>
      <c r="W325" s="97">
        <v>129</v>
      </c>
      <c r="X325" s="109">
        <f t="shared" ref="X325:X388" si="61">MIN(100%,((V325+U325)/W325))</f>
        <v>0.56589147286821706</v>
      </c>
    </row>
    <row r="326" spans="1:24" x14ac:dyDescent="0.35">
      <c r="A326" s="31" t="s">
        <v>331</v>
      </c>
      <c r="B326" s="97" t="s">
        <v>2591</v>
      </c>
      <c r="C326" s="97" t="s">
        <v>2273</v>
      </c>
      <c r="D326" s="98">
        <f t="shared" si="54"/>
        <v>172</v>
      </c>
      <c r="E326" s="98">
        <f t="shared" si="55"/>
        <v>55</v>
      </c>
      <c r="F326" s="98">
        <f t="shared" si="56"/>
        <v>117</v>
      </c>
      <c r="G326" s="99">
        <f t="shared" si="52"/>
        <v>172</v>
      </c>
      <c r="H326" s="100">
        <v>117</v>
      </c>
      <c r="I326" s="100">
        <v>55</v>
      </c>
      <c r="J326" s="102">
        <f t="shared" si="57"/>
        <v>0</v>
      </c>
      <c r="K326" s="100">
        <v>0</v>
      </c>
      <c r="L326" s="111">
        <v>0</v>
      </c>
      <c r="M326" s="101">
        <f t="shared" si="58"/>
        <v>0</v>
      </c>
      <c r="N326" s="100">
        <v>0</v>
      </c>
      <c r="O326" s="100">
        <v>0</v>
      </c>
      <c r="P326" s="100">
        <v>0</v>
      </c>
      <c r="Q326" s="100">
        <v>0</v>
      </c>
      <c r="R326" s="100">
        <v>0</v>
      </c>
      <c r="S326" s="100">
        <v>0</v>
      </c>
      <c r="T326" s="106">
        <f t="shared" si="53"/>
        <v>0</v>
      </c>
      <c r="U326" s="107">
        <f t="shared" si="59"/>
        <v>117</v>
      </c>
      <c r="V326" s="108">
        <f t="shared" si="60"/>
        <v>55</v>
      </c>
      <c r="W326" s="97">
        <v>260</v>
      </c>
      <c r="X326" s="109">
        <f t="shared" si="61"/>
        <v>0.66153846153846152</v>
      </c>
    </row>
    <row r="327" spans="1:24" x14ac:dyDescent="0.35">
      <c r="A327" s="31" t="s">
        <v>332</v>
      </c>
      <c r="B327" s="97" t="s">
        <v>2592</v>
      </c>
      <c r="C327" s="97" t="s">
        <v>2273</v>
      </c>
      <c r="D327" s="98">
        <f t="shared" si="54"/>
        <v>47</v>
      </c>
      <c r="E327" s="98">
        <f t="shared" si="55"/>
        <v>0</v>
      </c>
      <c r="F327" s="98">
        <f t="shared" si="56"/>
        <v>47</v>
      </c>
      <c r="G327" s="99">
        <f t="shared" si="52"/>
        <v>47</v>
      </c>
      <c r="H327" s="100">
        <v>47</v>
      </c>
      <c r="I327" s="100">
        <v>0</v>
      </c>
      <c r="J327" s="102">
        <f t="shared" si="57"/>
        <v>0</v>
      </c>
      <c r="K327" s="100">
        <v>0</v>
      </c>
      <c r="L327" s="111">
        <v>0</v>
      </c>
      <c r="M327" s="101">
        <f t="shared" si="58"/>
        <v>0</v>
      </c>
      <c r="N327" s="100">
        <v>0</v>
      </c>
      <c r="O327" s="100">
        <v>0</v>
      </c>
      <c r="P327" s="100">
        <v>0</v>
      </c>
      <c r="Q327" s="100">
        <v>0</v>
      </c>
      <c r="R327" s="100">
        <v>0</v>
      </c>
      <c r="S327" s="100">
        <v>0</v>
      </c>
      <c r="T327" s="106">
        <f t="shared" si="53"/>
        <v>0</v>
      </c>
      <c r="U327" s="107">
        <f t="shared" si="59"/>
        <v>47</v>
      </c>
      <c r="V327" s="108">
        <f t="shared" si="60"/>
        <v>0</v>
      </c>
      <c r="W327" s="97">
        <v>72</v>
      </c>
      <c r="X327" s="109">
        <f t="shared" si="61"/>
        <v>0.65277777777777779</v>
      </c>
    </row>
    <row r="328" spans="1:24" x14ac:dyDescent="0.35">
      <c r="A328" s="31" t="s">
        <v>333</v>
      </c>
      <c r="B328" s="97" t="s">
        <v>2593</v>
      </c>
      <c r="C328" s="97" t="s">
        <v>2273</v>
      </c>
      <c r="D328" s="98">
        <f t="shared" si="54"/>
        <v>116</v>
      </c>
      <c r="E328" s="98">
        <f t="shared" si="55"/>
        <v>116</v>
      </c>
      <c r="F328" s="98">
        <f t="shared" si="56"/>
        <v>0</v>
      </c>
      <c r="G328" s="99">
        <f t="shared" si="52"/>
        <v>116</v>
      </c>
      <c r="H328" s="100">
        <v>0</v>
      </c>
      <c r="I328" s="100">
        <v>116</v>
      </c>
      <c r="J328" s="102">
        <f t="shared" si="57"/>
        <v>0</v>
      </c>
      <c r="K328" s="100">
        <v>0</v>
      </c>
      <c r="L328" s="111">
        <v>0</v>
      </c>
      <c r="M328" s="101">
        <f t="shared" si="58"/>
        <v>0</v>
      </c>
      <c r="N328" s="100">
        <v>0</v>
      </c>
      <c r="O328" s="100">
        <v>0</v>
      </c>
      <c r="P328" s="100">
        <v>0</v>
      </c>
      <c r="Q328" s="100">
        <v>0</v>
      </c>
      <c r="R328" s="100">
        <v>0</v>
      </c>
      <c r="S328" s="100">
        <v>0</v>
      </c>
      <c r="T328" s="106">
        <f t="shared" si="53"/>
        <v>0</v>
      </c>
      <c r="U328" s="107">
        <f t="shared" si="59"/>
        <v>0</v>
      </c>
      <c r="V328" s="108">
        <f t="shared" si="60"/>
        <v>116</v>
      </c>
      <c r="W328" s="97">
        <v>209</v>
      </c>
      <c r="X328" s="109">
        <f t="shared" si="61"/>
        <v>0.55502392344497609</v>
      </c>
    </row>
    <row r="329" spans="1:24" x14ac:dyDescent="0.35">
      <c r="A329" s="31" t="s">
        <v>334</v>
      </c>
      <c r="B329" s="97" t="s">
        <v>2594</v>
      </c>
      <c r="C329" s="97" t="s">
        <v>2273</v>
      </c>
      <c r="D329" s="98">
        <f t="shared" si="54"/>
        <v>595</v>
      </c>
      <c r="E329" s="98">
        <f t="shared" si="55"/>
        <v>595</v>
      </c>
      <c r="F329" s="98">
        <f t="shared" si="56"/>
        <v>0</v>
      </c>
      <c r="G329" s="99">
        <f t="shared" si="52"/>
        <v>491</v>
      </c>
      <c r="H329" s="100">
        <v>0</v>
      </c>
      <c r="I329" s="100">
        <v>491</v>
      </c>
      <c r="J329" s="102">
        <f t="shared" si="57"/>
        <v>0</v>
      </c>
      <c r="K329" s="100">
        <v>36</v>
      </c>
      <c r="L329" s="111">
        <v>0</v>
      </c>
      <c r="M329" s="101">
        <f t="shared" si="58"/>
        <v>36</v>
      </c>
      <c r="N329" s="100">
        <v>68</v>
      </c>
      <c r="O329" s="100">
        <v>0</v>
      </c>
      <c r="P329" s="100">
        <v>0</v>
      </c>
      <c r="Q329" s="100">
        <v>0</v>
      </c>
      <c r="R329" s="100">
        <v>0</v>
      </c>
      <c r="S329" s="100">
        <v>0</v>
      </c>
      <c r="T329" s="106">
        <f t="shared" si="53"/>
        <v>68</v>
      </c>
      <c r="U329" s="107">
        <f t="shared" si="59"/>
        <v>0</v>
      </c>
      <c r="V329" s="108">
        <f t="shared" si="60"/>
        <v>527</v>
      </c>
      <c r="W329" s="97">
        <v>424</v>
      </c>
      <c r="X329" s="109">
        <f t="shared" si="61"/>
        <v>1</v>
      </c>
    </row>
    <row r="330" spans="1:24" x14ac:dyDescent="0.35">
      <c r="A330" s="31" t="s">
        <v>335</v>
      </c>
      <c r="B330" s="97" t="s">
        <v>2595</v>
      </c>
      <c r="C330" s="97" t="s">
        <v>2273</v>
      </c>
      <c r="D330" s="98">
        <f t="shared" si="54"/>
        <v>115</v>
      </c>
      <c r="E330" s="98">
        <f t="shared" si="55"/>
        <v>36</v>
      </c>
      <c r="F330" s="98">
        <f t="shared" si="56"/>
        <v>79</v>
      </c>
      <c r="G330" s="99">
        <f t="shared" si="52"/>
        <v>115</v>
      </c>
      <c r="H330" s="100">
        <v>79</v>
      </c>
      <c r="I330" s="100">
        <v>36</v>
      </c>
      <c r="J330" s="102">
        <f t="shared" si="57"/>
        <v>0</v>
      </c>
      <c r="K330" s="100">
        <v>0</v>
      </c>
      <c r="L330" s="111">
        <v>0</v>
      </c>
      <c r="M330" s="101">
        <f t="shared" si="58"/>
        <v>0</v>
      </c>
      <c r="N330" s="100">
        <v>0</v>
      </c>
      <c r="O330" s="100">
        <v>0</v>
      </c>
      <c r="P330" s="100">
        <v>0</v>
      </c>
      <c r="Q330" s="100">
        <v>0</v>
      </c>
      <c r="R330" s="100">
        <v>0</v>
      </c>
      <c r="S330" s="100">
        <v>0</v>
      </c>
      <c r="T330" s="106">
        <f t="shared" si="53"/>
        <v>0</v>
      </c>
      <c r="U330" s="107">
        <f t="shared" si="59"/>
        <v>79</v>
      </c>
      <c r="V330" s="108">
        <f t="shared" si="60"/>
        <v>36</v>
      </c>
      <c r="W330" s="97">
        <v>180</v>
      </c>
      <c r="X330" s="109">
        <f t="shared" si="61"/>
        <v>0.63888888888888884</v>
      </c>
    </row>
    <row r="331" spans="1:24" x14ac:dyDescent="0.35">
      <c r="A331" s="31" t="s">
        <v>336</v>
      </c>
      <c r="B331" s="97" t="s">
        <v>2596</v>
      </c>
      <c r="C331" s="97" t="s">
        <v>2273</v>
      </c>
      <c r="D331" s="98">
        <f t="shared" si="54"/>
        <v>35</v>
      </c>
      <c r="E331" s="98">
        <f t="shared" si="55"/>
        <v>0</v>
      </c>
      <c r="F331" s="98">
        <f t="shared" si="56"/>
        <v>35</v>
      </c>
      <c r="G331" s="99">
        <f t="shared" si="52"/>
        <v>35</v>
      </c>
      <c r="H331" s="100">
        <v>35</v>
      </c>
      <c r="I331" s="100">
        <v>0</v>
      </c>
      <c r="J331" s="102">
        <f t="shared" si="57"/>
        <v>0</v>
      </c>
      <c r="K331" s="100">
        <v>0</v>
      </c>
      <c r="L331" s="111">
        <v>0</v>
      </c>
      <c r="M331" s="101">
        <f t="shared" si="58"/>
        <v>0</v>
      </c>
      <c r="N331" s="100">
        <v>0</v>
      </c>
      <c r="O331" s="100">
        <v>0</v>
      </c>
      <c r="P331" s="100">
        <v>0</v>
      </c>
      <c r="Q331" s="100">
        <v>0</v>
      </c>
      <c r="R331" s="100">
        <v>0</v>
      </c>
      <c r="S331" s="100">
        <v>0</v>
      </c>
      <c r="T331" s="106">
        <f t="shared" si="53"/>
        <v>0</v>
      </c>
      <c r="U331" s="107">
        <f t="shared" si="59"/>
        <v>35</v>
      </c>
      <c r="V331" s="108">
        <f t="shared" si="60"/>
        <v>0</v>
      </c>
      <c r="W331" s="97">
        <v>150</v>
      </c>
      <c r="X331" s="109">
        <f t="shared" si="61"/>
        <v>0.23333333333333334</v>
      </c>
    </row>
    <row r="332" spans="1:24" x14ac:dyDescent="0.35">
      <c r="A332" s="31" t="s">
        <v>337</v>
      </c>
      <c r="B332" s="97" t="s">
        <v>2597</v>
      </c>
      <c r="C332" s="97" t="s">
        <v>2273</v>
      </c>
      <c r="D332" s="98">
        <f t="shared" si="54"/>
        <v>65</v>
      </c>
      <c r="E332" s="98">
        <f t="shared" si="55"/>
        <v>0</v>
      </c>
      <c r="F332" s="98">
        <f t="shared" si="56"/>
        <v>65</v>
      </c>
      <c r="G332" s="99">
        <f t="shared" si="52"/>
        <v>65</v>
      </c>
      <c r="H332" s="100">
        <v>65</v>
      </c>
      <c r="I332" s="100">
        <v>0</v>
      </c>
      <c r="J332" s="102">
        <f t="shared" si="57"/>
        <v>0</v>
      </c>
      <c r="K332" s="100">
        <v>0</v>
      </c>
      <c r="L332" s="111">
        <v>0</v>
      </c>
      <c r="M332" s="101">
        <f t="shared" si="58"/>
        <v>0</v>
      </c>
      <c r="N332" s="100">
        <v>0</v>
      </c>
      <c r="O332" s="100">
        <v>0</v>
      </c>
      <c r="P332" s="100">
        <v>0</v>
      </c>
      <c r="Q332" s="100">
        <v>0</v>
      </c>
      <c r="R332" s="100">
        <v>0</v>
      </c>
      <c r="S332" s="100">
        <v>0</v>
      </c>
      <c r="T332" s="106">
        <f t="shared" si="53"/>
        <v>0</v>
      </c>
      <c r="U332" s="107">
        <f t="shared" si="59"/>
        <v>65</v>
      </c>
      <c r="V332" s="108">
        <f t="shared" si="60"/>
        <v>0</v>
      </c>
      <c r="W332" s="97">
        <v>75</v>
      </c>
      <c r="X332" s="109">
        <f t="shared" si="61"/>
        <v>0.8666666666666667</v>
      </c>
    </row>
    <row r="333" spans="1:24" x14ac:dyDescent="0.35">
      <c r="A333" s="31" t="s">
        <v>338</v>
      </c>
      <c r="B333" s="97" t="s">
        <v>2598</v>
      </c>
      <c r="C333" s="97" t="s">
        <v>2273</v>
      </c>
      <c r="D333" s="98">
        <f t="shared" si="54"/>
        <v>36</v>
      </c>
      <c r="E333" s="98">
        <f t="shared" si="55"/>
        <v>0</v>
      </c>
      <c r="F333" s="98">
        <f t="shared" si="56"/>
        <v>36</v>
      </c>
      <c r="G333" s="99">
        <f t="shared" si="52"/>
        <v>36</v>
      </c>
      <c r="H333" s="100">
        <v>36</v>
      </c>
      <c r="I333" s="100">
        <v>0</v>
      </c>
      <c r="J333" s="102">
        <f t="shared" si="57"/>
        <v>0</v>
      </c>
      <c r="K333" s="100">
        <v>0</v>
      </c>
      <c r="L333" s="111">
        <v>0</v>
      </c>
      <c r="M333" s="101">
        <f t="shared" si="58"/>
        <v>0</v>
      </c>
      <c r="N333" s="100">
        <v>0</v>
      </c>
      <c r="O333" s="100">
        <v>0</v>
      </c>
      <c r="P333" s="100">
        <v>0</v>
      </c>
      <c r="Q333" s="100">
        <v>0</v>
      </c>
      <c r="R333" s="100">
        <v>0</v>
      </c>
      <c r="S333" s="100">
        <v>0</v>
      </c>
      <c r="T333" s="106">
        <f t="shared" si="53"/>
        <v>0</v>
      </c>
      <c r="U333" s="107">
        <f t="shared" si="59"/>
        <v>36</v>
      </c>
      <c r="V333" s="108">
        <f t="shared" si="60"/>
        <v>0</v>
      </c>
      <c r="W333" s="97">
        <v>36</v>
      </c>
      <c r="X333" s="109">
        <f t="shared" si="61"/>
        <v>1</v>
      </c>
    </row>
    <row r="334" spans="1:24" x14ac:dyDescent="0.35">
      <c r="A334" s="31" t="s">
        <v>339</v>
      </c>
      <c r="B334" s="97" t="s">
        <v>2599</v>
      </c>
      <c r="C334" s="97" t="s">
        <v>2273</v>
      </c>
      <c r="D334" s="98">
        <f t="shared" si="54"/>
        <v>33</v>
      </c>
      <c r="E334" s="98">
        <f t="shared" si="55"/>
        <v>0</v>
      </c>
      <c r="F334" s="98">
        <f t="shared" si="56"/>
        <v>33</v>
      </c>
      <c r="G334" s="99">
        <f t="shared" si="52"/>
        <v>33</v>
      </c>
      <c r="H334" s="100">
        <v>33</v>
      </c>
      <c r="I334" s="100">
        <v>0</v>
      </c>
      <c r="J334" s="102">
        <f t="shared" si="57"/>
        <v>0</v>
      </c>
      <c r="K334" s="100">
        <v>0</v>
      </c>
      <c r="L334" s="111">
        <v>0</v>
      </c>
      <c r="M334" s="101">
        <f t="shared" si="58"/>
        <v>0</v>
      </c>
      <c r="N334" s="100">
        <v>0</v>
      </c>
      <c r="O334" s="100">
        <v>0</v>
      </c>
      <c r="P334" s="100">
        <v>0</v>
      </c>
      <c r="Q334" s="100">
        <v>0</v>
      </c>
      <c r="R334" s="100">
        <v>0</v>
      </c>
      <c r="S334" s="100">
        <v>0</v>
      </c>
      <c r="T334" s="106">
        <f t="shared" si="53"/>
        <v>0</v>
      </c>
      <c r="U334" s="107">
        <f t="shared" si="59"/>
        <v>33</v>
      </c>
      <c r="V334" s="108">
        <f t="shared" si="60"/>
        <v>0</v>
      </c>
      <c r="W334" s="97">
        <v>68</v>
      </c>
      <c r="X334" s="109">
        <f t="shared" si="61"/>
        <v>0.48529411764705882</v>
      </c>
    </row>
    <row r="335" spans="1:24" x14ac:dyDescent="0.35">
      <c r="A335" s="31" t="s">
        <v>340</v>
      </c>
      <c r="B335" s="97" t="s">
        <v>2600</v>
      </c>
      <c r="C335" s="97" t="s">
        <v>2440</v>
      </c>
      <c r="D335" s="98">
        <f t="shared" si="54"/>
        <v>49</v>
      </c>
      <c r="E335" s="98">
        <f t="shared" si="55"/>
        <v>0</v>
      </c>
      <c r="F335" s="98">
        <f t="shared" si="56"/>
        <v>49</v>
      </c>
      <c r="G335" s="99">
        <f t="shared" si="52"/>
        <v>49</v>
      </c>
      <c r="H335" s="100">
        <v>49</v>
      </c>
      <c r="I335" s="100">
        <v>0</v>
      </c>
      <c r="J335" s="102">
        <f t="shared" si="57"/>
        <v>0</v>
      </c>
      <c r="K335" s="100">
        <v>0</v>
      </c>
      <c r="L335" s="111">
        <v>0</v>
      </c>
      <c r="M335" s="101">
        <f t="shared" si="58"/>
        <v>0</v>
      </c>
      <c r="N335" s="100">
        <v>0</v>
      </c>
      <c r="O335" s="100">
        <v>0</v>
      </c>
      <c r="P335" s="100">
        <v>0</v>
      </c>
      <c r="Q335" s="100">
        <v>0</v>
      </c>
      <c r="R335" s="100">
        <v>0</v>
      </c>
      <c r="S335" s="100">
        <v>0</v>
      </c>
      <c r="T335" s="106">
        <f t="shared" si="53"/>
        <v>0</v>
      </c>
      <c r="U335" s="107">
        <f t="shared" si="59"/>
        <v>49</v>
      </c>
      <c r="V335" s="108">
        <f t="shared" si="60"/>
        <v>0</v>
      </c>
      <c r="W335" s="97">
        <v>64</v>
      </c>
      <c r="X335" s="109">
        <f t="shared" si="61"/>
        <v>0.765625</v>
      </c>
    </row>
    <row r="336" spans="1:24" x14ac:dyDescent="0.35">
      <c r="A336" s="31" t="s">
        <v>341</v>
      </c>
      <c r="B336" s="97" t="s">
        <v>2601</v>
      </c>
      <c r="C336" s="97" t="s">
        <v>2440</v>
      </c>
      <c r="D336" s="98">
        <f t="shared" si="54"/>
        <v>100</v>
      </c>
      <c r="E336" s="98">
        <f t="shared" si="55"/>
        <v>0</v>
      </c>
      <c r="F336" s="98">
        <f t="shared" si="56"/>
        <v>100</v>
      </c>
      <c r="G336" s="99">
        <f t="shared" si="52"/>
        <v>100</v>
      </c>
      <c r="H336" s="100">
        <v>100</v>
      </c>
      <c r="I336" s="100">
        <v>0</v>
      </c>
      <c r="J336" s="102">
        <f t="shared" si="57"/>
        <v>0</v>
      </c>
      <c r="K336" s="100">
        <v>0</v>
      </c>
      <c r="L336" s="111">
        <v>0</v>
      </c>
      <c r="M336" s="101">
        <f t="shared" si="58"/>
        <v>0</v>
      </c>
      <c r="N336" s="100">
        <v>0</v>
      </c>
      <c r="O336" s="100">
        <v>0</v>
      </c>
      <c r="P336" s="100">
        <v>0</v>
      </c>
      <c r="Q336" s="100">
        <v>0</v>
      </c>
      <c r="R336" s="100">
        <v>0</v>
      </c>
      <c r="S336" s="100">
        <v>0</v>
      </c>
      <c r="T336" s="106">
        <f t="shared" si="53"/>
        <v>0</v>
      </c>
      <c r="U336" s="107">
        <f t="shared" si="59"/>
        <v>100</v>
      </c>
      <c r="V336" s="108">
        <f t="shared" si="60"/>
        <v>0</v>
      </c>
      <c r="W336" s="97">
        <v>104</v>
      </c>
      <c r="X336" s="109">
        <f t="shared" si="61"/>
        <v>0.96153846153846156</v>
      </c>
    </row>
    <row r="337" spans="1:24" x14ac:dyDescent="0.35">
      <c r="A337" s="31" t="s">
        <v>342</v>
      </c>
      <c r="B337" s="97" t="s">
        <v>2602</v>
      </c>
      <c r="C337" s="97" t="s">
        <v>2440</v>
      </c>
      <c r="D337" s="98">
        <f t="shared" si="54"/>
        <v>0</v>
      </c>
      <c r="E337" s="98">
        <f t="shared" si="55"/>
        <v>0</v>
      </c>
      <c r="F337" s="98">
        <f t="shared" si="56"/>
        <v>0</v>
      </c>
      <c r="G337" s="99">
        <f t="shared" si="52"/>
        <v>0</v>
      </c>
      <c r="H337" s="100">
        <v>0</v>
      </c>
      <c r="I337" s="100">
        <v>0</v>
      </c>
      <c r="J337" s="102">
        <f t="shared" si="57"/>
        <v>0</v>
      </c>
      <c r="K337" s="100">
        <v>0</v>
      </c>
      <c r="L337" s="111">
        <v>0</v>
      </c>
      <c r="M337" s="101">
        <f t="shared" si="58"/>
        <v>0</v>
      </c>
      <c r="N337" s="100">
        <v>0</v>
      </c>
      <c r="O337" s="100">
        <v>0</v>
      </c>
      <c r="P337" s="100">
        <v>0</v>
      </c>
      <c r="Q337" s="100">
        <v>0</v>
      </c>
      <c r="R337" s="100">
        <v>0</v>
      </c>
      <c r="S337" s="100">
        <v>0</v>
      </c>
      <c r="T337" s="106">
        <f t="shared" si="53"/>
        <v>0</v>
      </c>
      <c r="U337" s="107">
        <f t="shared" si="59"/>
        <v>0</v>
      </c>
      <c r="V337" s="108">
        <f t="shared" si="60"/>
        <v>0</v>
      </c>
      <c r="W337" s="97">
        <v>67</v>
      </c>
      <c r="X337" s="109">
        <f t="shared" si="61"/>
        <v>0</v>
      </c>
    </row>
    <row r="338" spans="1:24" x14ac:dyDescent="0.35">
      <c r="A338" s="31" t="s">
        <v>343</v>
      </c>
      <c r="B338" s="97" t="s">
        <v>2603</v>
      </c>
      <c r="C338" s="97" t="s">
        <v>2440</v>
      </c>
      <c r="D338" s="98">
        <f t="shared" si="54"/>
        <v>0</v>
      </c>
      <c r="E338" s="98">
        <f t="shared" si="55"/>
        <v>0</v>
      </c>
      <c r="F338" s="98">
        <f t="shared" si="56"/>
        <v>0</v>
      </c>
      <c r="G338" s="99">
        <f t="shared" si="52"/>
        <v>0</v>
      </c>
      <c r="H338" s="100">
        <v>0</v>
      </c>
      <c r="I338" s="100">
        <v>0</v>
      </c>
      <c r="J338" s="102">
        <f t="shared" si="57"/>
        <v>0</v>
      </c>
      <c r="K338" s="100">
        <v>0</v>
      </c>
      <c r="L338" s="111">
        <v>0</v>
      </c>
      <c r="M338" s="101">
        <f t="shared" si="58"/>
        <v>0</v>
      </c>
      <c r="N338" s="100">
        <v>0</v>
      </c>
      <c r="O338" s="100">
        <v>0</v>
      </c>
      <c r="P338" s="100">
        <v>0</v>
      </c>
      <c r="Q338" s="100">
        <v>0</v>
      </c>
      <c r="R338" s="100">
        <v>0</v>
      </c>
      <c r="S338" s="100">
        <v>0</v>
      </c>
      <c r="T338" s="106">
        <f t="shared" si="53"/>
        <v>0</v>
      </c>
      <c r="U338" s="107">
        <f t="shared" si="59"/>
        <v>0</v>
      </c>
      <c r="V338" s="108">
        <f t="shared" si="60"/>
        <v>0</v>
      </c>
      <c r="W338" s="97">
        <v>139</v>
      </c>
      <c r="X338" s="109">
        <f t="shared" si="61"/>
        <v>0</v>
      </c>
    </row>
    <row r="339" spans="1:24" x14ac:dyDescent="0.35">
      <c r="A339" s="31" t="s">
        <v>344</v>
      </c>
      <c r="B339" s="97" t="s">
        <v>2604</v>
      </c>
      <c r="C339" s="97" t="s">
        <v>2440</v>
      </c>
      <c r="D339" s="98">
        <f t="shared" si="54"/>
        <v>0</v>
      </c>
      <c r="E339" s="98">
        <f t="shared" si="55"/>
        <v>0</v>
      </c>
      <c r="F339" s="98">
        <f t="shared" si="56"/>
        <v>0</v>
      </c>
      <c r="G339" s="99">
        <f t="shared" si="52"/>
        <v>0</v>
      </c>
      <c r="H339" s="100">
        <v>0</v>
      </c>
      <c r="I339" s="100">
        <v>0</v>
      </c>
      <c r="J339" s="102">
        <f t="shared" si="57"/>
        <v>0</v>
      </c>
      <c r="K339" s="100">
        <v>0</v>
      </c>
      <c r="L339" s="111">
        <v>0</v>
      </c>
      <c r="M339" s="101">
        <f t="shared" si="58"/>
        <v>0</v>
      </c>
      <c r="N339" s="100">
        <v>0</v>
      </c>
      <c r="O339" s="100">
        <v>0</v>
      </c>
      <c r="P339" s="100">
        <v>0</v>
      </c>
      <c r="Q339" s="100">
        <v>0</v>
      </c>
      <c r="R339" s="100">
        <v>0</v>
      </c>
      <c r="S339" s="100">
        <v>0</v>
      </c>
      <c r="T339" s="106">
        <f t="shared" si="53"/>
        <v>0</v>
      </c>
      <c r="U339" s="107">
        <f t="shared" si="59"/>
        <v>0</v>
      </c>
      <c r="V339" s="108">
        <f t="shared" si="60"/>
        <v>0</v>
      </c>
      <c r="W339" s="97">
        <v>28</v>
      </c>
      <c r="X339" s="109">
        <f t="shared" si="61"/>
        <v>0</v>
      </c>
    </row>
    <row r="340" spans="1:24" x14ac:dyDescent="0.35">
      <c r="A340" s="31" t="s">
        <v>345</v>
      </c>
      <c r="B340" s="97" t="s">
        <v>2605</v>
      </c>
      <c r="C340" s="97" t="s">
        <v>2440</v>
      </c>
      <c r="D340" s="98">
        <f t="shared" si="54"/>
        <v>33</v>
      </c>
      <c r="E340" s="98">
        <f t="shared" si="55"/>
        <v>0</v>
      </c>
      <c r="F340" s="98">
        <f t="shared" si="56"/>
        <v>33</v>
      </c>
      <c r="G340" s="99">
        <f t="shared" si="52"/>
        <v>33</v>
      </c>
      <c r="H340" s="100">
        <v>33</v>
      </c>
      <c r="I340" s="100">
        <v>0</v>
      </c>
      <c r="J340" s="102">
        <f t="shared" si="57"/>
        <v>0</v>
      </c>
      <c r="K340" s="100">
        <v>0</v>
      </c>
      <c r="L340" s="111">
        <v>0</v>
      </c>
      <c r="M340" s="101">
        <f t="shared" si="58"/>
        <v>0</v>
      </c>
      <c r="N340" s="100">
        <v>0</v>
      </c>
      <c r="O340" s="100">
        <v>0</v>
      </c>
      <c r="P340" s="100">
        <v>0</v>
      </c>
      <c r="Q340" s="100">
        <v>0</v>
      </c>
      <c r="R340" s="100">
        <v>0</v>
      </c>
      <c r="S340" s="100">
        <v>0</v>
      </c>
      <c r="T340" s="106">
        <f t="shared" si="53"/>
        <v>0</v>
      </c>
      <c r="U340" s="107">
        <f t="shared" si="59"/>
        <v>33</v>
      </c>
      <c r="V340" s="108">
        <f t="shared" si="60"/>
        <v>0</v>
      </c>
      <c r="W340" s="97">
        <v>49</v>
      </c>
      <c r="X340" s="109">
        <f t="shared" si="61"/>
        <v>0.67346938775510201</v>
      </c>
    </row>
    <row r="341" spans="1:24" x14ac:dyDescent="0.35">
      <c r="A341" s="31" t="s">
        <v>346</v>
      </c>
      <c r="B341" s="97" t="s">
        <v>2606</v>
      </c>
      <c r="C341" s="97" t="s">
        <v>2440</v>
      </c>
      <c r="D341" s="98">
        <f t="shared" si="54"/>
        <v>18</v>
      </c>
      <c r="E341" s="98">
        <f t="shared" si="55"/>
        <v>18</v>
      </c>
      <c r="F341" s="98">
        <f t="shared" si="56"/>
        <v>0</v>
      </c>
      <c r="G341" s="99">
        <f t="shared" si="52"/>
        <v>18</v>
      </c>
      <c r="H341" s="100">
        <v>0</v>
      </c>
      <c r="I341" s="100">
        <v>18</v>
      </c>
      <c r="J341" s="102">
        <f t="shared" si="57"/>
        <v>0</v>
      </c>
      <c r="K341" s="100">
        <v>0</v>
      </c>
      <c r="L341" s="111">
        <v>0</v>
      </c>
      <c r="M341" s="101">
        <f t="shared" si="58"/>
        <v>0</v>
      </c>
      <c r="N341" s="100">
        <v>0</v>
      </c>
      <c r="O341" s="100">
        <v>0</v>
      </c>
      <c r="P341" s="100">
        <v>0</v>
      </c>
      <c r="Q341" s="100">
        <v>0</v>
      </c>
      <c r="R341" s="100">
        <v>0</v>
      </c>
      <c r="S341" s="100">
        <v>0</v>
      </c>
      <c r="T341" s="106">
        <f t="shared" si="53"/>
        <v>0</v>
      </c>
      <c r="U341" s="107">
        <f t="shared" si="59"/>
        <v>0</v>
      </c>
      <c r="V341" s="108">
        <f t="shared" si="60"/>
        <v>18</v>
      </c>
      <c r="W341" s="97">
        <v>27</v>
      </c>
      <c r="X341" s="109">
        <f t="shared" si="61"/>
        <v>0.66666666666666663</v>
      </c>
    </row>
    <row r="342" spans="1:24" x14ac:dyDescent="0.35">
      <c r="A342" s="31" t="s">
        <v>347</v>
      </c>
      <c r="B342" s="97" t="s">
        <v>2607</v>
      </c>
      <c r="C342" s="97" t="s">
        <v>2440</v>
      </c>
      <c r="D342" s="98">
        <f t="shared" si="54"/>
        <v>290</v>
      </c>
      <c r="E342" s="98">
        <f t="shared" si="55"/>
        <v>290</v>
      </c>
      <c r="F342" s="98">
        <f t="shared" si="56"/>
        <v>0</v>
      </c>
      <c r="G342" s="99">
        <f t="shared" si="52"/>
        <v>290</v>
      </c>
      <c r="H342" s="100">
        <v>0</v>
      </c>
      <c r="I342" s="100">
        <v>290</v>
      </c>
      <c r="J342" s="102">
        <f t="shared" si="57"/>
        <v>0</v>
      </c>
      <c r="K342" s="100">
        <v>0</v>
      </c>
      <c r="L342" s="111">
        <v>0</v>
      </c>
      <c r="M342" s="101">
        <f t="shared" si="58"/>
        <v>0</v>
      </c>
      <c r="N342" s="100">
        <v>0</v>
      </c>
      <c r="O342" s="100">
        <v>0</v>
      </c>
      <c r="P342" s="100">
        <v>0</v>
      </c>
      <c r="Q342" s="100">
        <v>0</v>
      </c>
      <c r="R342" s="100">
        <v>0</v>
      </c>
      <c r="S342" s="100">
        <v>0</v>
      </c>
      <c r="T342" s="106">
        <f t="shared" si="53"/>
        <v>0</v>
      </c>
      <c r="U342" s="107">
        <f t="shared" si="59"/>
        <v>0</v>
      </c>
      <c r="V342" s="108">
        <f t="shared" si="60"/>
        <v>290</v>
      </c>
      <c r="W342" s="97">
        <v>383</v>
      </c>
      <c r="X342" s="109">
        <f t="shared" si="61"/>
        <v>0.75718015665796345</v>
      </c>
    </row>
    <row r="343" spans="1:24" x14ac:dyDescent="0.35">
      <c r="A343" s="31" t="s">
        <v>348</v>
      </c>
      <c r="B343" s="97" t="s">
        <v>2608</v>
      </c>
      <c r="C343" s="97" t="s">
        <v>2440</v>
      </c>
      <c r="D343" s="98">
        <f t="shared" si="54"/>
        <v>34</v>
      </c>
      <c r="E343" s="98">
        <f t="shared" si="55"/>
        <v>34</v>
      </c>
      <c r="F343" s="98">
        <f t="shared" si="56"/>
        <v>0</v>
      </c>
      <c r="G343" s="99">
        <f t="shared" si="52"/>
        <v>34</v>
      </c>
      <c r="H343" s="100">
        <v>0</v>
      </c>
      <c r="I343" s="100">
        <v>34</v>
      </c>
      <c r="J343" s="102">
        <f t="shared" si="57"/>
        <v>0</v>
      </c>
      <c r="K343" s="100">
        <v>0</v>
      </c>
      <c r="L343" s="111">
        <v>0</v>
      </c>
      <c r="M343" s="101">
        <f t="shared" si="58"/>
        <v>0</v>
      </c>
      <c r="N343" s="100">
        <v>0</v>
      </c>
      <c r="O343" s="100">
        <v>0</v>
      </c>
      <c r="P343" s="100">
        <v>0</v>
      </c>
      <c r="Q343" s="100">
        <v>0</v>
      </c>
      <c r="R343" s="100">
        <v>0</v>
      </c>
      <c r="S343" s="100">
        <v>0</v>
      </c>
      <c r="T343" s="106">
        <f t="shared" si="53"/>
        <v>0</v>
      </c>
      <c r="U343" s="107">
        <f t="shared" si="59"/>
        <v>0</v>
      </c>
      <c r="V343" s="108">
        <f t="shared" si="60"/>
        <v>34</v>
      </c>
      <c r="W343" s="97">
        <v>40</v>
      </c>
      <c r="X343" s="109">
        <f t="shared" si="61"/>
        <v>0.85</v>
      </c>
    </row>
    <row r="344" spans="1:24" x14ac:dyDescent="0.35">
      <c r="A344" s="31" t="s">
        <v>349</v>
      </c>
      <c r="B344" s="97" t="s">
        <v>2609</v>
      </c>
      <c r="C344" s="97" t="s">
        <v>2440</v>
      </c>
      <c r="D344" s="98">
        <f t="shared" si="54"/>
        <v>76</v>
      </c>
      <c r="E344" s="98">
        <f t="shared" si="55"/>
        <v>0</v>
      </c>
      <c r="F344" s="98">
        <f t="shared" si="56"/>
        <v>76</v>
      </c>
      <c r="G344" s="99">
        <f t="shared" si="52"/>
        <v>76</v>
      </c>
      <c r="H344" s="100">
        <v>76</v>
      </c>
      <c r="I344" s="100">
        <v>0</v>
      </c>
      <c r="J344" s="102">
        <f t="shared" si="57"/>
        <v>0</v>
      </c>
      <c r="K344" s="100">
        <v>0</v>
      </c>
      <c r="L344" s="111">
        <v>0</v>
      </c>
      <c r="M344" s="101">
        <f t="shared" si="58"/>
        <v>0</v>
      </c>
      <c r="N344" s="100">
        <v>0</v>
      </c>
      <c r="O344" s="100">
        <v>0</v>
      </c>
      <c r="P344" s="100">
        <v>0</v>
      </c>
      <c r="Q344" s="100">
        <v>0</v>
      </c>
      <c r="R344" s="100">
        <v>0</v>
      </c>
      <c r="S344" s="100">
        <v>0</v>
      </c>
      <c r="T344" s="106">
        <f t="shared" si="53"/>
        <v>0</v>
      </c>
      <c r="U344" s="107">
        <f t="shared" si="59"/>
        <v>76</v>
      </c>
      <c r="V344" s="108">
        <f t="shared" si="60"/>
        <v>0</v>
      </c>
      <c r="W344" s="97">
        <v>86</v>
      </c>
      <c r="X344" s="109">
        <f t="shared" si="61"/>
        <v>0.88372093023255816</v>
      </c>
    </row>
    <row r="345" spans="1:24" x14ac:dyDescent="0.35">
      <c r="A345" s="31" t="s">
        <v>350</v>
      </c>
      <c r="B345" s="97" t="s">
        <v>2610</v>
      </c>
      <c r="C345" s="97" t="s">
        <v>2440</v>
      </c>
      <c r="D345" s="98">
        <f t="shared" si="54"/>
        <v>18</v>
      </c>
      <c r="E345" s="98">
        <f t="shared" si="55"/>
        <v>18</v>
      </c>
      <c r="F345" s="98">
        <f t="shared" si="56"/>
        <v>0</v>
      </c>
      <c r="G345" s="99">
        <f t="shared" si="52"/>
        <v>18</v>
      </c>
      <c r="H345" s="100">
        <v>0</v>
      </c>
      <c r="I345" s="100">
        <v>18</v>
      </c>
      <c r="J345" s="102">
        <f t="shared" si="57"/>
        <v>0</v>
      </c>
      <c r="K345" s="100">
        <v>0</v>
      </c>
      <c r="L345" s="111">
        <v>0</v>
      </c>
      <c r="M345" s="101">
        <f t="shared" si="58"/>
        <v>0</v>
      </c>
      <c r="N345" s="100">
        <v>0</v>
      </c>
      <c r="O345" s="100">
        <v>0</v>
      </c>
      <c r="P345" s="100">
        <v>0</v>
      </c>
      <c r="Q345" s="100">
        <v>0</v>
      </c>
      <c r="R345" s="100">
        <v>0</v>
      </c>
      <c r="S345" s="100">
        <v>0</v>
      </c>
      <c r="T345" s="106">
        <f t="shared" si="53"/>
        <v>0</v>
      </c>
      <c r="U345" s="107">
        <f t="shared" si="59"/>
        <v>0</v>
      </c>
      <c r="V345" s="108">
        <f t="shared" si="60"/>
        <v>18</v>
      </c>
      <c r="W345" s="97">
        <v>79</v>
      </c>
      <c r="X345" s="109">
        <f t="shared" si="61"/>
        <v>0.22784810126582278</v>
      </c>
    </row>
    <row r="346" spans="1:24" x14ac:dyDescent="0.35">
      <c r="A346" s="31" t="s">
        <v>351</v>
      </c>
      <c r="B346" s="97" t="s">
        <v>2611</v>
      </c>
      <c r="C346" s="97" t="s">
        <v>2440</v>
      </c>
      <c r="D346" s="98">
        <f t="shared" si="54"/>
        <v>521</v>
      </c>
      <c r="E346" s="98">
        <f t="shared" si="55"/>
        <v>0</v>
      </c>
      <c r="F346" s="98">
        <f t="shared" si="56"/>
        <v>521</v>
      </c>
      <c r="G346" s="99">
        <f t="shared" si="52"/>
        <v>521</v>
      </c>
      <c r="H346" s="100">
        <v>521</v>
      </c>
      <c r="I346" s="100">
        <v>0</v>
      </c>
      <c r="J346" s="102">
        <f t="shared" si="57"/>
        <v>0</v>
      </c>
      <c r="K346" s="100">
        <v>0</v>
      </c>
      <c r="L346" s="111">
        <v>0</v>
      </c>
      <c r="M346" s="101">
        <f t="shared" si="58"/>
        <v>0</v>
      </c>
      <c r="N346" s="100">
        <v>0</v>
      </c>
      <c r="O346" s="100">
        <v>0</v>
      </c>
      <c r="P346" s="100">
        <v>0</v>
      </c>
      <c r="Q346" s="100">
        <v>0</v>
      </c>
      <c r="R346" s="100">
        <v>0</v>
      </c>
      <c r="S346" s="100">
        <v>0</v>
      </c>
      <c r="T346" s="106">
        <f t="shared" si="53"/>
        <v>0</v>
      </c>
      <c r="U346" s="107">
        <f t="shared" si="59"/>
        <v>521</v>
      </c>
      <c r="V346" s="108">
        <f t="shared" si="60"/>
        <v>0</v>
      </c>
      <c r="W346" s="97">
        <v>720</v>
      </c>
      <c r="X346" s="109">
        <f t="shared" si="61"/>
        <v>0.72361111111111109</v>
      </c>
    </row>
    <row r="347" spans="1:24" x14ac:dyDescent="0.35">
      <c r="A347" s="31" t="s">
        <v>352</v>
      </c>
      <c r="B347" s="97" t="s">
        <v>2612</v>
      </c>
      <c r="C347" s="97" t="s">
        <v>2440</v>
      </c>
      <c r="D347" s="98">
        <f t="shared" si="54"/>
        <v>27</v>
      </c>
      <c r="E347" s="98">
        <f t="shared" si="55"/>
        <v>0</v>
      </c>
      <c r="F347" s="98">
        <f t="shared" si="56"/>
        <v>27</v>
      </c>
      <c r="G347" s="99">
        <f t="shared" si="52"/>
        <v>27</v>
      </c>
      <c r="H347" s="100">
        <v>27</v>
      </c>
      <c r="I347" s="100">
        <v>0</v>
      </c>
      <c r="J347" s="102">
        <f t="shared" si="57"/>
        <v>0</v>
      </c>
      <c r="K347" s="100">
        <v>0</v>
      </c>
      <c r="L347" s="111">
        <v>0</v>
      </c>
      <c r="M347" s="101">
        <f t="shared" si="58"/>
        <v>0</v>
      </c>
      <c r="N347" s="100">
        <v>0</v>
      </c>
      <c r="O347" s="100">
        <v>0</v>
      </c>
      <c r="P347" s="100">
        <v>0</v>
      </c>
      <c r="Q347" s="100">
        <v>0</v>
      </c>
      <c r="R347" s="100">
        <v>0</v>
      </c>
      <c r="S347" s="100">
        <v>0</v>
      </c>
      <c r="T347" s="106">
        <f t="shared" si="53"/>
        <v>0</v>
      </c>
      <c r="U347" s="107">
        <f t="shared" si="59"/>
        <v>27</v>
      </c>
      <c r="V347" s="108">
        <f t="shared" si="60"/>
        <v>0</v>
      </c>
      <c r="W347" s="97">
        <v>45</v>
      </c>
      <c r="X347" s="109">
        <f t="shared" si="61"/>
        <v>0.6</v>
      </c>
    </row>
    <row r="348" spans="1:24" x14ac:dyDescent="0.35">
      <c r="A348" s="31" t="s">
        <v>353</v>
      </c>
      <c r="B348" s="97" t="s">
        <v>2613</v>
      </c>
      <c r="C348" s="97" t="s">
        <v>2440</v>
      </c>
      <c r="D348" s="98">
        <f t="shared" si="54"/>
        <v>17</v>
      </c>
      <c r="E348" s="98">
        <f t="shared" si="55"/>
        <v>0</v>
      </c>
      <c r="F348" s="98">
        <f t="shared" si="56"/>
        <v>17</v>
      </c>
      <c r="G348" s="99">
        <f t="shared" si="52"/>
        <v>17</v>
      </c>
      <c r="H348" s="100">
        <v>17</v>
      </c>
      <c r="I348" s="100">
        <v>0</v>
      </c>
      <c r="J348" s="102">
        <f t="shared" si="57"/>
        <v>0</v>
      </c>
      <c r="K348" s="100">
        <v>0</v>
      </c>
      <c r="L348" s="111">
        <v>0</v>
      </c>
      <c r="M348" s="101">
        <f t="shared" si="58"/>
        <v>0</v>
      </c>
      <c r="N348" s="100">
        <v>0</v>
      </c>
      <c r="O348" s="100">
        <v>0</v>
      </c>
      <c r="P348" s="100">
        <v>0</v>
      </c>
      <c r="Q348" s="100">
        <v>0</v>
      </c>
      <c r="R348" s="100">
        <v>0</v>
      </c>
      <c r="S348" s="100">
        <v>0</v>
      </c>
      <c r="T348" s="106">
        <f t="shared" si="53"/>
        <v>0</v>
      </c>
      <c r="U348" s="107">
        <f t="shared" si="59"/>
        <v>17</v>
      </c>
      <c r="V348" s="108">
        <f t="shared" si="60"/>
        <v>0</v>
      </c>
      <c r="W348" s="97">
        <v>27</v>
      </c>
      <c r="X348" s="109">
        <f t="shared" si="61"/>
        <v>0.62962962962962965</v>
      </c>
    </row>
    <row r="349" spans="1:24" x14ac:dyDescent="0.35">
      <c r="A349" s="31" t="s">
        <v>354</v>
      </c>
      <c r="B349" s="97" t="s">
        <v>2614</v>
      </c>
      <c r="C349" s="97" t="s">
        <v>2440</v>
      </c>
      <c r="D349" s="98">
        <f t="shared" si="54"/>
        <v>0</v>
      </c>
      <c r="E349" s="98">
        <f t="shared" si="55"/>
        <v>0</v>
      </c>
      <c r="F349" s="98">
        <f t="shared" si="56"/>
        <v>0</v>
      </c>
      <c r="G349" s="99">
        <f t="shared" si="52"/>
        <v>0</v>
      </c>
      <c r="H349" s="100">
        <v>0</v>
      </c>
      <c r="I349" s="100">
        <v>0</v>
      </c>
      <c r="J349" s="102">
        <f t="shared" si="57"/>
        <v>0</v>
      </c>
      <c r="K349" s="100">
        <v>0</v>
      </c>
      <c r="L349" s="111">
        <v>0</v>
      </c>
      <c r="M349" s="101">
        <f t="shared" si="58"/>
        <v>0</v>
      </c>
      <c r="N349" s="100">
        <v>0</v>
      </c>
      <c r="O349" s="100">
        <v>0</v>
      </c>
      <c r="P349" s="100">
        <v>0</v>
      </c>
      <c r="Q349" s="100">
        <v>0</v>
      </c>
      <c r="R349" s="100">
        <v>0</v>
      </c>
      <c r="S349" s="100">
        <v>0</v>
      </c>
      <c r="T349" s="106">
        <f t="shared" si="53"/>
        <v>0</v>
      </c>
      <c r="U349" s="107">
        <f t="shared" si="59"/>
        <v>0</v>
      </c>
      <c r="V349" s="108">
        <f t="shared" si="60"/>
        <v>0</v>
      </c>
      <c r="W349" s="97">
        <v>188</v>
      </c>
      <c r="X349" s="109">
        <f t="shared" si="61"/>
        <v>0</v>
      </c>
    </row>
    <row r="350" spans="1:24" x14ac:dyDescent="0.35">
      <c r="A350" s="31" t="s">
        <v>355</v>
      </c>
      <c r="B350" s="97" t="s">
        <v>2615</v>
      </c>
      <c r="C350" s="97" t="s">
        <v>2311</v>
      </c>
      <c r="D350" s="98">
        <f t="shared" si="54"/>
        <v>0</v>
      </c>
      <c r="E350" s="98">
        <f t="shared" si="55"/>
        <v>0</v>
      </c>
      <c r="F350" s="98">
        <f t="shared" si="56"/>
        <v>0</v>
      </c>
      <c r="G350" s="99">
        <f t="shared" si="52"/>
        <v>0</v>
      </c>
      <c r="H350" s="100">
        <v>0</v>
      </c>
      <c r="I350" s="100">
        <v>0</v>
      </c>
      <c r="J350" s="102">
        <f t="shared" si="57"/>
        <v>0</v>
      </c>
      <c r="K350" s="100">
        <v>0</v>
      </c>
      <c r="L350" s="111">
        <v>0</v>
      </c>
      <c r="M350" s="101">
        <f t="shared" si="58"/>
        <v>0</v>
      </c>
      <c r="N350" s="100">
        <v>0</v>
      </c>
      <c r="O350" s="100">
        <v>0</v>
      </c>
      <c r="P350" s="100">
        <v>0</v>
      </c>
      <c r="Q350" s="100">
        <v>0</v>
      </c>
      <c r="R350" s="100">
        <v>0</v>
      </c>
      <c r="S350" s="100">
        <v>0</v>
      </c>
      <c r="T350" s="106">
        <f t="shared" si="53"/>
        <v>0</v>
      </c>
      <c r="U350" s="107">
        <f t="shared" si="59"/>
        <v>0</v>
      </c>
      <c r="V350" s="108">
        <f t="shared" si="60"/>
        <v>0</v>
      </c>
      <c r="W350" s="97">
        <v>253</v>
      </c>
      <c r="X350" s="109">
        <f t="shared" si="61"/>
        <v>0</v>
      </c>
    </row>
    <row r="351" spans="1:24" x14ac:dyDescent="0.35">
      <c r="A351" s="31" t="s">
        <v>356</v>
      </c>
      <c r="B351" s="97" t="s">
        <v>2616</v>
      </c>
      <c r="C351" s="97" t="s">
        <v>2311</v>
      </c>
      <c r="D351" s="98">
        <f t="shared" si="54"/>
        <v>227</v>
      </c>
      <c r="E351" s="98">
        <f t="shared" si="55"/>
        <v>0</v>
      </c>
      <c r="F351" s="98">
        <f t="shared" si="56"/>
        <v>227</v>
      </c>
      <c r="G351" s="99">
        <f t="shared" si="52"/>
        <v>227</v>
      </c>
      <c r="H351" s="100">
        <v>227</v>
      </c>
      <c r="I351" s="100">
        <v>0</v>
      </c>
      <c r="J351" s="102">
        <f t="shared" si="57"/>
        <v>0</v>
      </c>
      <c r="K351" s="100">
        <v>0</v>
      </c>
      <c r="L351" s="111">
        <v>0</v>
      </c>
      <c r="M351" s="101">
        <f t="shared" si="58"/>
        <v>0</v>
      </c>
      <c r="N351" s="100">
        <v>0</v>
      </c>
      <c r="O351" s="100">
        <v>0</v>
      </c>
      <c r="P351" s="100">
        <v>0</v>
      </c>
      <c r="Q351" s="100">
        <v>0</v>
      </c>
      <c r="R351" s="100">
        <v>0</v>
      </c>
      <c r="S351" s="100">
        <v>0</v>
      </c>
      <c r="T351" s="106">
        <f t="shared" si="53"/>
        <v>0</v>
      </c>
      <c r="U351" s="107">
        <f t="shared" si="59"/>
        <v>227</v>
      </c>
      <c r="V351" s="108">
        <f t="shared" si="60"/>
        <v>0</v>
      </c>
      <c r="W351" s="97">
        <v>505</v>
      </c>
      <c r="X351" s="109">
        <f t="shared" si="61"/>
        <v>0.44950495049504952</v>
      </c>
    </row>
    <row r="352" spans="1:24" x14ac:dyDescent="0.35">
      <c r="A352" s="31" t="s">
        <v>357</v>
      </c>
      <c r="B352" s="97" t="s">
        <v>2617</v>
      </c>
      <c r="C352" s="97" t="s">
        <v>2311</v>
      </c>
      <c r="D352" s="98">
        <f t="shared" si="54"/>
        <v>156</v>
      </c>
      <c r="E352" s="98">
        <f t="shared" si="55"/>
        <v>0</v>
      </c>
      <c r="F352" s="98">
        <f t="shared" si="56"/>
        <v>156</v>
      </c>
      <c r="G352" s="99">
        <f t="shared" si="52"/>
        <v>156</v>
      </c>
      <c r="H352" s="100">
        <v>156</v>
      </c>
      <c r="I352" s="100">
        <v>0</v>
      </c>
      <c r="J352" s="102">
        <f t="shared" si="57"/>
        <v>0</v>
      </c>
      <c r="K352" s="100">
        <v>0</v>
      </c>
      <c r="L352" s="111">
        <v>0</v>
      </c>
      <c r="M352" s="101">
        <f t="shared" si="58"/>
        <v>0</v>
      </c>
      <c r="N352" s="100">
        <v>0</v>
      </c>
      <c r="O352" s="100">
        <v>0</v>
      </c>
      <c r="P352" s="100">
        <v>0</v>
      </c>
      <c r="Q352" s="100">
        <v>0</v>
      </c>
      <c r="R352" s="100">
        <v>0</v>
      </c>
      <c r="S352" s="100">
        <v>0</v>
      </c>
      <c r="T352" s="106">
        <f t="shared" si="53"/>
        <v>0</v>
      </c>
      <c r="U352" s="107">
        <f t="shared" si="59"/>
        <v>156</v>
      </c>
      <c r="V352" s="108">
        <f t="shared" si="60"/>
        <v>0</v>
      </c>
      <c r="W352" s="97">
        <v>164</v>
      </c>
      <c r="X352" s="109">
        <f t="shared" si="61"/>
        <v>0.95121951219512191</v>
      </c>
    </row>
    <row r="353" spans="1:24" x14ac:dyDescent="0.35">
      <c r="A353" s="31" t="s">
        <v>358</v>
      </c>
      <c r="B353" s="97" t="s">
        <v>2618</v>
      </c>
      <c r="C353" s="97" t="s">
        <v>2311</v>
      </c>
      <c r="D353" s="98">
        <f t="shared" si="54"/>
        <v>0</v>
      </c>
      <c r="E353" s="98">
        <f t="shared" si="55"/>
        <v>0</v>
      </c>
      <c r="F353" s="98">
        <f t="shared" si="56"/>
        <v>0</v>
      </c>
      <c r="G353" s="99">
        <f t="shared" si="52"/>
        <v>0</v>
      </c>
      <c r="H353" s="100">
        <v>0</v>
      </c>
      <c r="I353" s="100">
        <v>0</v>
      </c>
      <c r="J353" s="102">
        <f t="shared" si="57"/>
        <v>0</v>
      </c>
      <c r="K353" s="100">
        <v>0</v>
      </c>
      <c r="L353" s="111">
        <v>0</v>
      </c>
      <c r="M353" s="101">
        <f t="shared" si="58"/>
        <v>0</v>
      </c>
      <c r="N353" s="100">
        <v>0</v>
      </c>
      <c r="O353" s="100">
        <v>0</v>
      </c>
      <c r="P353" s="100">
        <v>0</v>
      </c>
      <c r="Q353" s="100">
        <v>0</v>
      </c>
      <c r="R353" s="100">
        <v>0</v>
      </c>
      <c r="S353" s="100">
        <v>0</v>
      </c>
      <c r="T353" s="106">
        <f t="shared" si="53"/>
        <v>0</v>
      </c>
      <c r="U353" s="107">
        <f t="shared" si="59"/>
        <v>0</v>
      </c>
      <c r="V353" s="108">
        <f t="shared" si="60"/>
        <v>0</v>
      </c>
      <c r="W353" s="97">
        <v>193</v>
      </c>
      <c r="X353" s="109">
        <f t="shared" si="61"/>
        <v>0</v>
      </c>
    </row>
    <row r="354" spans="1:24" x14ac:dyDescent="0.35">
      <c r="A354" s="31" t="s">
        <v>359</v>
      </c>
      <c r="B354" s="97" t="s">
        <v>2619</v>
      </c>
      <c r="C354" s="97" t="s">
        <v>2311</v>
      </c>
      <c r="D354" s="98">
        <f t="shared" si="54"/>
        <v>140</v>
      </c>
      <c r="E354" s="98">
        <f t="shared" si="55"/>
        <v>140</v>
      </c>
      <c r="F354" s="98">
        <f t="shared" si="56"/>
        <v>0</v>
      </c>
      <c r="G354" s="99">
        <f t="shared" si="52"/>
        <v>105</v>
      </c>
      <c r="H354" s="100">
        <v>0</v>
      </c>
      <c r="I354" s="100">
        <v>105</v>
      </c>
      <c r="J354" s="102">
        <f t="shared" si="57"/>
        <v>37</v>
      </c>
      <c r="K354" s="100">
        <v>35</v>
      </c>
      <c r="L354" s="111">
        <v>37</v>
      </c>
      <c r="M354" s="101">
        <f>K354+L354</f>
        <v>72</v>
      </c>
      <c r="N354" s="100">
        <v>0</v>
      </c>
      <c r="O354" s="100">
        <v>0</v>
      </c>
      <c r="P354" s="100">
        <v>0</v>
      </c>
      <c r="Q354" s="100">
        <v>0</v>
      </c>
      <c r="R354" s="100">
        <v>0</v>
      </c>
      <c r="S354" s="100">
        <v>0</v>
      </c>
      <c r="T354" s="106">
        <f t="shared" si="53"/>
        <v>0</v>
      </c>
      <c r="U354" s="107">
        <f t="shared" si="59"/>
        <v>0</v>
      </c>
      <c r="V354" s="108">
        <f t="shared" si="60"/>
        <v>140</v>
      </c>
      <c r="W354" s="97">
        <v>70</v>
      </c>
      <c r="X354" s="109">
        <f t="shared" si="61"/>
        <v>1</v>
      </c>
    </row>
    <row r="355" spans="1:24" x14ac:dyDescent="0.35">
      <c r="A355" s="31" t="s">
        <v>360</v>
      </c>
      <c r="B355" s="97" t="s">
        <v>2620</v>
      </c>
      <c r="C355" s="97" t="s">
        <v>2311</v>
      </c>
      <c r="D355" s="98">
        <f t="shared" si="54"/>
        <v>0</v>
      </c>
      <c r="E355" s="98">
        <f t="shared" si="55"/>
        <v>0</v>
      </c>
      <c r="F355" s="98">
        <f t="shared" si="56"/>
        <v>0</v>
      </c>
      <c r="G355" s="99">
        <f t="shared" si="52"/>
        <v>0</v>
      </c>
      <c r="H355" s="100">
        <v>0</v>
      </c>
      <c r="I355" s="100">
        <v>0</v>
      </c>
      <c r="J355" s="102">
        <f t="shared" si="57"/>
        <v>0</v>
      </c>
      <c r="K355" s="100">
        <v>0</v>
      </c>
      <c r="L355" s="111">
        <v>0</v>
      </c>
      <c r="M355" s="101">
        <f t="shared" si="58"/>
        <v>0</v>
      </c>
      <c r="N355" s="100">
        <v>0</v>
      </c>
      <c r="O355" s="100">
        <v>0</v>
      </c>
      <c r="P355" s="100">
        <v>0</v>
      </c>
      <c r="Q355" s="100">
        <v>0</v>
      </c>
      <c r="R355" s="100">
        <v>0</v>
      </c>
      <c r="S355" s="100">
        <v>0</v>
      </c>
      <c r="T355" s="106">
        <f t="shared" si="53"/>
        <v>0</v>
      </c>
      <c r="U355" s="107">
        <f t="shared" si="59"/>
        <v>0</v>
      </c>
      <c r="V355" s="108">
        <f t="shared" si="60"/>
        <v>0</v>
      </c>
      <c r="W355" s="97">
        <v>34</v>
      </c>
      <c r="X355" s="109">
        <f t="shared" si="61"/>
        <v>0</v>
      </c>
    </row>
    <row r="356" spans="1:24" x14ac:dyDescent="0.35">
      <c r="A356" s="31" t="s">
        <v>361</v>
      </c>
      <c r="B356" s="97" t="s">
        <v>2621</v>
      </c>
      <c r="C356" s="97" t="s">
        <v>2311</v>
      </c>
      <c r="D356" s="98">
        <f t="shared" si="54"/>
        <v>0</v>
      </c>
      <c r="E356" s="98">
        <f t="shared" si="55"/>
        <v>0</v>
      </c>
      <c r="F356" s="98">
        <f t="shared" si="56"/>
        <v>0</v>
      </c>
      <c r="G356" s="99">
        <f t="shared" si="52"/>
        <v>0</v>
      </c>
      <c r="H356" s="100">
        <v>0</v>
      </c>
      <c r="I356" s="100">
        <v>0</v>
      </c>
      <c r="J356" s="102">
        <f t="shared" si="57"/>
        <v>0</v>
      </c>
      <c r="K356" s="100">
        <v>0</v>
      </c>
      <c r="L356" s="111">
        <v>0</v>
      </c>
      <c r="M356" s="101">
        <f t="shared" si="58"/>
        <v>0</v>
      </c>
      <c r="N356" s="100">
        <v>0</v>
      </c>
      <c r="O356" s="100">
        <v>0</v>
      </c>
      <c r="P356" s="100">
        <v>0</v>
      </c>
      <c r="Q356" s="100">
        <v>0</v>
      </c>
      <c r="R356" s="100">
        <v>0</v>
      </c>
      <c r="S356" s="100">
        <v>0</v>
      </c>
      <c r="T356" s="106">
        <f t="shared" si="53"/>
        <v>0</v>
      </c>
      <c r="U356" s="107">
        <f t="shared" si="59"/>
        <v>0</v>
      </c>
      <c r="V356" s="108">
        <f t="shared" si="60"/>
        <v>0</v>
      </c>
      <c r="W356" s="97">
        <v>86</v>
      </c>
      <c r="X356" s="109">
        <f t="shared" si="61"/>
        <v>0</v>
      </c>
    </row>
    <row r="357" spans="1:24" x14ac:dyDescent="0.35">
      <c r="A357" s="31" t="s">
        <v>362</v>
      </c>
      <c r="B357" s="97" t="s">
        <v>2622</v>
      </c>
      <c r="C357" s="97" t="s">
        <v>2311</v>
      </c>
      <c r="D357" s="98">
        <f t="shared" si="54"/>
        <v>72</v>
      </c>
      <c r="E357" s="98">
        <f t="shared" si="55"/>
        <v>72</v>
      </c>
      <c r="F357" s="98">
        <f t="shared" si="56"/>
        <v>0</v>
      </c>
      <c r="G357" s="99">
        <f t="shared" si="52"/>
        <v>72</v>
      </c>
      <c r="H357" s="100">
        <v>0</v>
      </c>
      <c r="I357" s="100">
        <v>72</v>
      </c>
      <c r="J357" s="102">
        <f t="shared" si="57"/>
        <v>0</v>
      </c>
      <c r="K357" s="100">
        <v>0</v>
      </c>
      <c r="L357" s="111">
        <v>0</v>
      </c>
      <c r="M357" s="101">
        <f t="shared" si="58"/>
        <v>0</v>
      </c>
      <c r="N357" s="100">
        <v>0</v>
      </c>
      <c r="O357" s="100">
        <v>0</v>
      </c>
      <c r="P357" s="100">
        <v>0</v>
      </c>
      <c r="Q357" s="100">
        <v>0</v>
      </c>
      <c r="R357" s="100">
        <v>0</v>
      </c>
      <c r="S357" s="100">
        <v>0</v>
      </c>
      <c r="T357" s="106">
        <f t="shared" si="53"/>
        <v>0</v>
      </c>
      <c r="U357" s="107">
        <f t="shared" si="59"/>
        <v>0</v>
      </c>
      <c r="V357" s="108">
        <f t="shared" si="60"/>
        <v>72</v>
      </c>
      <c r="W357" s="97">
        <v>83</v>
      </c>
      <c r="X357" s="109">
        <f t="shared" si="61"/>
        <v>0.86746987951807231</v>
      </c>
    </row>
    <row r="358" spans="1:24" x14ac:dyDescent="0.35">
      <c r="A358" s="31" t="s">
        <v>363</v>
      </c>
      <c r="B358" s="97" t="s">
        <v>2623</v>
      </c>
      <c r="C358" s="97" t="s">
        <v>2311</v>
      </c>
      <c r="D358" s="98">
        <f t="shared" si="54"/>
        <v>35</v>
      </c>
      <c r="E358" s="98">
        <f t="shared" si="55"/>
        <v>16</v>
      </c>
      <c r="F358" s="98">
        <f t="shared" si="56"/>
        <v>19</v>
      </c>
      <c r="G358" s="99">
        <f t="shared" si="52"/>
        <v>35</v>
      </c>
      <c r="H358" s="100">
        <v>19</v>
      </c>
      <c r="I358" s="100">
        <v>16</v>
      </c>
      <c r="J358" s="102">
        <f t="shared" si="57"/>
        <v>0</v>
      </c>
      <c r="K358" s="100">
        <v>0</v>
      </c>
      <c r="L358" s="111">
        <v>0</v>
      </c>
      <c r="M358" s="101">
        <f t="shared" si="58"/>
        <v>0</v>
      </c>
      <c r="N358" s="100">
        <v>0</v>
      </c>
      <c r="O358" s="100">
        <v>0</v>
      </c>
      <c r="P358" s="100">
        <v>0</v>
      </c>
      <c r="Q358" s="100">
        <v>0</v>
      </c>
      <c r="R358" s="100">
        <v>0</v>
      </c>
      <c r="S358" s="100">
        <v>0</v>
      </c>
      <c r="T358" s="106">
        <f t="shared" si="53"/>
        <v>0</v>
      </c>
      <c r="U358" s="107">
        <f t="shared" si="59"/>
        <v>19</v>
      </c>
      <c r="V358" s="108">
        <f t="shared" si="60"/>
        <v>16</v>
      </c>
      <c r="W358" s="97">
        <v>64</v>
      </c>
      <c r="X358" s="109">
        <f t="shared" si="61"/>
        <v>0.546875</v>
      </c>
    </row>
    <row r="359" spans="1:24" x14ac:dyDescent="0.35">
      <c r="A359" s="31" t="s">
        <v>364</v>
      </c>
      <c r="B359" s="97" t="s">
        <v>2624</v>
      </c>
      <c r="C359" s="97" t="s">
        <v>2311</v>
      </c>
      <c r="D359" s="98">
        <f t="shared" si="54"/>
        <v>0</v>
      </c>
      <c r="E359" s="98">
        <f t="shared" si="55"/>
        <v>0</v>
      </c>
      <c r="F359" s="98">
        <f t="shared" si="56"/>
        <v>0</v>
      </c>
      <c r="G359" s="99">
        <f t="shared" si="52"/>
        <v>0</v>
      </c>
      <c r="H359" s="100">
        <v>0</v>
      </c>
      <c r="I359" s="100">
        <v>0</v>
      </c>
      <c r="J359" s="102">
        <f t="shared" si="57"/>
        <v>0</v>
      </c>
      <c r="K359" s="100">
        <v>0</v>
      </c>
      <c r="L359" s="111">
        <v>0</v>
      </c>
      <c r="M359" s="101">
        <f t="shared" si="58"/>
        <v>0</v>
      </c>
      <c r="N359" s="100">
        <v>0</v>
      </c>
      <c r="O359" s="100">
        <v>0</v>
      </c>
      <c r="P359" s="100">
        <v>0</v>
      </c>
      <c r="Q359" s="100">
        <v>0</v>
      </c>
      <c r="R359" s="100">
        <v>0</v>
      </c>
      <c r="S359" s="100">
        <v>0</v>
      </c>
      <c r="T359" s="106">
        <f t="shared" si="53"/>
        <v>0</v>
      </c>
      <c r="U359" s="107">
        <f t="shared" si="59"/>
        <v>0</v>
      </c>
      <c r="V359" s="108">
        <f t="shared" si="60"/>
        <v>0</v>
      </c>
      <c r="W359" s="97">
        <v>346</v>
      </c>
      <c r="X359" s="109">
        <f t="shared" si="61"/>
        <v>0</v>
      </c>
    </row>
    <row r="360" spans="1:24" x14ac:dyDescent="0.35">
      <c r="A360" s="31" t="s">
        <v>365</v>
      </c>
      <c r="B360" s="97" t="s">
        <v>2625</v>
      </c>
      <c r="C360" s="97" t="s">
        <v>2311</v>
      </c>
      <c r="D360" s="98">
        <f t="shared" si="54"/>
        <v>0</v>
      </c>
      <c r="E360" s="98">
        <f t="shared" si="55"/>
        <v>0</v>
      </c>
      <c r="F360" s="98">
        <f t="shared" si="56"/>
        <v>0</v>
      </c>
      <c r="G360" s="99">
        <f t="shared" si="52"/>
        <v>0</v>
      </c>
      <c r="H360" s="100">
        <v>0</v>
      </c>
      <c r="I360" s="100">
        <v>0</v>
      </c>
      <c r="J360" s="102">
        <f t="shared" si="57"/>
        <v>0</v>
      </c>
      <c r="K360" s="100">
        <v>0</v>
      </c>
      <c r="L360" s="111">
        <v>0</v>
      </c>
      <c r="M360" s="101">
        <f t="shared" si="58"/>
        <v>0</v>
      </c>
      <c r="N360" s="100">
        <v>0</v>
      </c>
      <c r="O360" s="100">
        <v>0</v>
      </c>
      <c r="P360" s="100">
        <v>0</v>
      </c>
      <c r="Q360" s="100">
        <v>0</v>
      </c>
      <c r="R360" s="100">
        <v>0</v>
      </c>
      <c r="S360" s="100">
        <v>0</v>
      </c>
      <c r="T360" s="106">
        <f t="shared" si="53"/>
        <v>0</v>
      </c>
      <c r="U360" s="107">
        <f t="shared" si="59"/>
        <v>0</v>
      </c>
      <c r="V360" s="108">
        <f t="shared" si="60"/>
        <v>0</v>
      </c>
      <c r="W360" s="97">
        <v>221</v>
      </c>
      <c r="X360" s="109">
        <f t="shared" si="61"/>
        <v>0</v>
      </c>
    </row>
    <row r="361" spans="1:24" x14ac:dyDescent="0.35">
      <c r="A361" s="31" t="s">
        <v>366</v>
      </c>
      <c r="B361" s="97" t="s">
        <v>2626</v>
      </c>
      <c r="C361" s="97" t="s">
        <v>2311</v>
      </c>
      <c r="D361" s="98">
        <f t="shared" si="54"/>
        <v>0</v>
      </c>
      <c r="E361" s="98">
        <f t="shared" si="55"/>
        <v>0</v>
      </c>
      <c r="F361" s="98">
        <f t="shared" si="56"/>
        <v>0</v>
      </c>
      <c r="G361" s="99">
        <f t="shared" si="52"/>
        <v>0</v>
      </c>
      <c r="H361" s="100">
        <v>0</v>
      </c>
      <c r="I361" s="100">
        <v>0</v>
      </c>
      <c r="J361" s="102">
        <f t="shared" si="57"/>
        <v>0</v>
      </c>
      <c r="K361" s="100">
        <v>0</v>
      </c>
      <c r="L361" s="111">
        <v>0</v>
      </c>
      <c r="M361" s="101">
        <f t="shared" si="58"/>
        <v>0</v>
      </c>
      <c r="N361" s="100">
        <v>0</v>
      </c>
      <c r="O361" s="100">
        <v>0</v>
      </c>
      <c r="P361" s="100">
        <v>0</v>
      </c>
      <c r="Q361" s="100">
        <v>0</v>
      </c>
      <c r="R361" s="100">
        <v>0</v>
      </c>
      <c r="S361" s="100">
        <v>0</v>
      </c>
      <c r="T361" s="106">
        <f t="shared" si="53"/>
        <v>0</v>
      </c>
      <c r="U361" s="107">
        <f t="shared" si="59"/>
        <v>0</v>
      </c>
      <c r="V361" s="108">
        <f t="shared" si="60"/>
        <v>0</v>
      </c>
      <c r="W361" s="97">
        <v>75</v>
      </c>
      <c r="X361" s="109">
        <f t="shared" si="61"/>
        <v>0</v>
      </c>
    </row>
    <row r="362" spans="1:24" x14ac:dyDescent="0.35">
      <c r="A362" s="31" t="s">
        <v>367</v>
      </c>
      <c r="B362" s="97" t="s">
        <v>2627</v>
      </c>
      <c r="C362" s="97" t="s">
        <v>2311</v>
      </c>
      <c r="D362" s="98">
        <f t="shared" si="54"/>
        <v>35</v>
      </c>
      <c r="E362" s="98">
        <f t="shared" si="55"/>
        <v>0</v>
      </c>
      <c r="F362" s="98">
        <f t="shared" si="56"/>
        <v>35</v>
      </c>
      <c r="G362" s="99">
        <f t="shared" si="52"/>
        <v>35</v>
      </c>
      <c r="H362" s="100">
        <v>35</v>
      </c>
      <c r="I362" s="100">
        <v>0</v>
      </c>
      <c r="J362" s="102">
        <f t="shared" si="57"/>
        <v>0</v>
      </c>
      <c r="K362" s="100">
        <v>0</v>
      </c>
      <c r="L362" s="111">
        <v>0</v>
      </c>
      <c r="M362" s="101">
        <f t="shared" si="58"/>
        <v>0</v>
      </c>
      <c r="N362" s="100">
        <v>0</v>
      </c>
      <c r="O362" s="100">
        <v>0</v>
      </c>
      <c r="P362" s="100">
        <v>0</v>
      </c>
      <c r="Q362" s="100">
        <v>0</v>
      </c>
      <c r="R362" s="100">
        <v>0</v>
      </c>
      <c r="S362" s="100">
        <v>0</v>
      </c>
      <c r="T362" s="106">
        <f t="shared" si="53"/>
        <v>0</v>
      </c>
      <c r="U362" s="107">
        <f t="shared" si="59"/>
        <v>35</v>
      </c>
      <c r="V362" s="108">
        <f t="shared" si="60"/>
        <v>0</v>
      </c>
      <c r="W362" s="97">
        <v>45</v>
      </c>
      <c r="X362" s="109">
        <f t="shared" si="61"/>
        <v>0.77777777777777779</v>
      </c>
    </row>
    <row r="363" spans="1:24" x14ac:dyDescent="0.35">
      <c r="A363" s="31" t="s">
        <v>368</v>
      </c>
      <c r="B363" s="97" t="s">
        <v>2628</v>
      </c>
      <c r="C363" s="97" t="s">
        <v>2311</v>
      </c>
      <c r="D363" s="98">
        <f t="shared" si="54"/>
        <v>173</v>
      </c>
      <c r="E363" s="98">
        <f t="shared" si="55"/>
        <v>0</v>
      </c>
      <c r="F363" s="98">
        <f t="shared" si="56"/>
        <v>173</v>
      </c>
      <c r="G363" s="99">
        <f t="shared" si="52"/>
        <v>173</v>
      </c>
      <c r="H363" s="100">
        <v>173</v>
      </c>
      <c r="I363" s="100">
        <v>0</v>
      </c>
      <c r="J363" s="102">
        <f t="shared" si="57"/>
        <v>0</v>
      </c>
      <c r="K363" s="100">
        <v>0</v>
      </c>
      <c r="L363" s="111">
        <v>0</v>
      </c>
      <c r="M363" s="101">
        <f t="shared" si="58"/>
        <v>0</v>
      </c>
      <c r="N363" s="100">
        <v>0</v>
      </c>
      <c r="O363" s="100">
        <v>0</v>
      </c>
      <c r="P363" s="100">
        <v>0</v>
      </c>
      <c r="Q363" s="100">
        <v>0</v>
      </c>
      <c r="R363" s="100">
        <v>0</v>
      </c>
      <c r="S363" s="100">
        <v>0</v>
      </c>
      <c r="T363" s="106">
        <f t="shared" si="53"/>
        <v>0</v>
      </c>
      <c r="U363" s="107">
        <f t="shared" si="59"/>
        <v>173</v>
      </c>
      <c r="V363" s="108">
        <f t="shared" si="60"/>
        <v>0</v>
      </c>
      <c r="W363" s="97">
        <v>390</v>
      </c>
      <c r="X363" s="109">
        <f t="shared" si="61"/>
        <v>0.44358974358974357</v>
      </c>
    </row>
    <row r="364" spans="1:24" x14ac:dyDescent="0.35">
      <c r="A364" s="31" t="s">
        <v>369</v>
      </c>
      <c r="B364" s="97" t="s">
        <v>2629</v>
      </c>
      <c r="C364" s="97" t="s">
        <v>2311</v>
      </c>
      <c r="D364" s="98">
        <f t="shared" si="54"/>
        <v>42</v>
      </c>
      <c r="E364" s="98">
        <f t="shared" si="55"/>
        <v>36</v>
      </c>
      <c r="F364" s="98">
        <f t="shared" si="56"/>
        <v>6</v>
      </c>
      <c r="G364" s="99">
        <f t="shared" si="52"/>
        <v>18</v>
      </c>
      <c r="H364" s="100">
        <v>0</v>
      </c>
      <c r="I364" s="100">
        <v>18</v>
      </c>
      <c r="J364" s="102">
        <f t="shared" si="57"/>
        <v>18</v>
      </c>
      <c r="K364" s="100">
        <v>18</v>
      </c>
      <c r="L364" s="111">
        <v>18</v>
      </c>
      <c r="M364" s="101">
        <f t="shared" si="58"/>
        <v>36</v>
      </c>
      <c r="N364" s="100">
        <v>0</v>
      </c>
      <c r="O364" s="100">
        <v>0</v>
      </c>
      <c r="P364" s="100">
        <v>6</v>
      </c>
      <c r="Q364" s="100">
        <v>0</v>
      </c>
      <c r="R364" s="100">
        <v>0</v>
      </c>
      <c r="S364" s="100">
        <v>0</v>
      </c>
      <c r="T364" s="106">
        <f t="shared" si="53"/>
        <v>6</v>
      </c>
      <c r="U364" s="107">
        <f t="shared" si="59"/>
        <v>0</v>
      </c>
      <c r="V364" s="108">
        <f t="shared" si="60"/>
        <v>36</v>
      </c>
      <c r="W364" s="97">
        <v>32</v>
      </c>
      <c r="X364" s="109">
        <f t="shared" si="61"/>
        <v>1</v>
      </c>
    </row>
    <row r="365" spans="1:24" x14ac:dyDescent="0.35">
      <c r="A365" s="31" t="s">
        <v>370</v>
      </c>
      <c r="B365" s="97" t="s">
        <v>2630</v>
      </c>
      <c r="C365" s="97" t="s">
        <v>2311</v>
      </c>
      <c r="D365" s="98">
        <f t="shared" si="54"/>
        <v>0</v>
      </c>
      <c r="E365" s="98">
        <f t="shared" si="55"/>
        <v>0</v>
      </c>
      <c r="F365" s="98">
        <f t="shared" si="56"/>
        <v>0</v>
      </c>
      <c r="G365" s="99">
        <f t="shared" si="52"/>
        <v>0</v>
      </c>
      <c r="H365" s="100">
        <v>0</v>
      </c>
      <c r="I365" s="100">
        <v>0</v>
      </c>
      <c r="J365" s="102">
        <f t="shared" si="57"/>
        <v>0</v>
      </c>
      <c r="K365" s="100">
        <v>0</v>
      </c>
      <c r="L365" s="111">
        <v>0</v>
      </c>
      <c r="M365" s="101">
        <f t="shared" si="58"/>
        <v>0</v>
      </c>
      <c r="N365" s="100">
        <v>0</v>
      </c>
      <c r="O365" s="100">
        <v>0</v>
      </c>
      <c r="P365" s="100">
        <v>0</v>
      </c>
      <c r="Q365" s="100">
        <v>0</v>
      </c>
      <c r="R365" s="100">
        <v>0</v>
      </c>
      <c r="S365" s="100">
        <v>0</v>
      </c>
      <c r="T365" s="106">
        <f t="shared" si="53"/>
        <v>0</v>
      </c>
      <c r="U365" s="107">
        <f t="shared" si="59"/>
        <v>0</v>
      </c>
      <c r="V365" s="108">
        <f t="shared" si="60"/>
        <v>0</v>
      </c>
      <c r="W365" s="97">
        <v>63</v>
      </c>
      <c r="X365" s="109">
        <f t="shared" si="61"/>
        <v>0</v>
      </c>
    </row>
    <row r="366" spans="1:24" x14ac:dyDescent="0.35">
      <c r="A366" s="31" t="s">
        <v>371</v>
      </c>
      <c r="B366" s="97" t="s">
        <v>2631</v>
      </c>
      <c r="C366" s="97" t="s">
        <v>2311</v>
      </c>
      <c r="D366" s="98">
        <f t="shared" si="54"/>
        <v>1881</v>
      </c>
      <c r="E366" s="98">
        <f t="shared" si="55"/>
        <v>1410</v>
      </c>
      <c r="F366" s="98">
        <f t="shared" si="56"/>
        <v>471</v>
      </c>
      <c r="G366" s="99">
        <f t="shared" si="52"/>
        <v>1782</v>
      </c>
      <c r="H366" s="100">
        <v>471</v>
      </c>
      <c r="I366" s="100">
        <v>1311</v>
      </c>
      <c r="J366" s="102">
        <f t="shared" si="57"/>
        <v>74</v>
      </c>
      <c r="K366" s="100">
        <v>99</v>
      </c>
      <c r="L366" s="111">
        <v>74</v>
      </c>
      <c r="M366" s="101">
        <f t="shared" si="58"/>
        <v>173</v>
      </c>
      <c r="N366" s="100">
        <v>0</v>
      </c>
      <c r="O366" s="100">
        <v>0</v>
      </c>
      <c r="P366" s="100">
        <v>0</v>
      </c>
      <c r="Q366" s="100">
        <v>0</v>
      </c>
      <c r="R366" s="100">
        <v>0</v>
      </c>
      <c r="S366" s="100">
        <v>0</v>
      </c>
      <c r="T366" s="106">
        <f t="shared" si="53"/>
        <v>0</v>
      </c>
      <c r="U366" s="107">
        <f t="shared" si="59"/>
        <v>471</v>
      </c>
      <c r="V366" s="108">
        <f t="shared" si="60"/>
        <v>1410</v>
      </c>
      <c r="W366" s="97">
        <v>1425</v>
      </c>
      <c r="X366" s="109">
        <f t="shared" si="61"/>
        <v>1</v>
      </c>
    </row>
    <row r="367" spans="1:24" x14ac:dyDescent="0.35">
      <c r="A367" s="31" t="s">
        <v>372</v>
      </c>
      <c r="B367" s="97" t="s">
        <v>2632</v>
      </c>
      <c r="C367" s="97" t="s">
        <v>2311</v>
      </c>
      <c r="D367" s="98">
        <f t="shared" si="54"/>
        <v>0</v>
      </c>
      <c r="E367" s="98">
        <f t="shared" si="55"/>
        <v>0</v>
      </c>
      <c r="F367" s="98">
        <f t="shared" si="56"/>
        <v>0</v>
      </c>
      <c r="G367" s="99">
        <f t="shared" si="52"/>
        <v>0</v>
      </c>
      <c r="H367" s="100">
        <v>0</v>
      </c>
      <c r="I367" s="100">
        <v>0</v>
      </c>
      <c r="J367" s="102">
        <f t="shared" si="57"/>
        <v>0</v>
      </c>
      <c r="K367" s="100">
        <v>0</v>
      </c>
      <c r="L367" s="111">
        <v>0</v>
      </c>
      <c r="M367" s="101">
        <f t="shared" si="58"/>
        <v>0</v>
      </c>
      <c r="N367" s="100">
        <v>0</v>
      </c>
      <c r="O367" s="100">
        <v>0</v>
      </c>
      <c r="P367" s="100">
        <v>0</v>
      </c>
      <c r="Q367" s="100">
        <v>0</v>
      </c>
      <c r="R367" s="100">
        <v>0</v>
      </c>
      <c r="S367" s="100">
        <v>0</v>
      </c>
      <c r="T367" s="106">
        <f t="shared" si="53"/>
        <v>0</v>
      </c>
      <c r="U367" s="107">
        <f t="shared" si="59"/>
        <v>0</v>
      </c>
      <c r="V367" s="108">
        <f t="shared" si="60"/>
        <v>0</v>
      </c>
      <c r="W367" s="97">
        <v>37</v>
      </c>
      <c r="X367" s="109">
        <f t="shared" si="61"/>
        <v>0</v>
      </c>
    </row>
    <row r="368" spans="1:24" x14ac:dyDescent="0.35">
      <c r="A368" s="31" t="s">
        <v>373</v>
      </c>
      <c r="B368" s="97" t="s">
        <v>2633</v>
      </c>
      <c r="C368" s="97" t="s">
        <v>2447</v>
      </c>
      <c r="D368" s="98">
        <f t="shared" si="54"/>
        <v>118</v>
      </c>
      <c r="E368" s="98">
        <f t="shared" si="55"/>
        <v>0</v>
      </c>
      <c r="F368" s="98">
        <f t="shared" si="56"/>
        <v>118</v>
      </c>
      <c r="G368" s="99">
        <f t="shared" si="52"/>
        <v>118</v>
      </c>
      <c r="H368" s="100">
        <v>118</v>
      </c>
      <c r="I368" s="100">
        <v>0</v>
      </c>
      <c r="J368" s="102">
        <f t="shared" si="57"/>
        <v>0</v>
      </c>
      <c r="K368" s="100">
        <v>0</v>
      </c>
      <c r="L368" s="111">
        <v>0</v>
      </c>
      <c r="M368" s="101">
        <f t="shared" si="58"/>
        <v>0</v>
      </c>
      <c r="N368" s="100">
        <v>0</v>
      </c>
      <c r="O368" s="100">
        <v>0</v>
      </c>
      <c r="P368" s="100">
        <v>0</v>
      </c>
      <c r="Q368" s="100">
        <v>0</v>
      </c>
      <c r="R368" s="100">
        <v>0</v>
      </c>
      <c r="S368" s="100">
        <v>0</v>
      </c>
      <c r="T368" s="106">
        <f t="shared" si="53"/>
        <v>0</v>
      </c>
      <c r="U368" s="107">
        <f t="shared" si="59"/>
        <v>118</v>
      </c>
      <c r="V368" s="108">
        <f t="shared" si="60"/>
        <v>0</v>
      </c>
      <c r="W368" s="97">
        <v>187</v>
      </c>
      <c r="X368" s="109">
        <f t="shared" si="61"/>
        <v>0.63101604278074863</v>
      </c>
    </row>
    <row r="369" spans="1:24" x14ac:dyDescent="0.35">
      <c r="A369" s="31" t="s">
        <v>374</v>
      </c>
      <c r="B369" s="97" t="s">
        <v>2634</v>
      </c>
      <c r="C369" s="97" t="s">
        <v>2447</v>
      </c>
      <c r="D369" s="98">
        <f t="shared" si="54"/>
        <v>36</v>
      </c>
      <c r="E369" s="98">
        <f t="shared" si="55"/>
        <v>0</v>
      </c>
      <c r="F369" s="98">
        <f t="shared" si="56"/>
        <v>36</v>
      </c>
      <c r="G369" s="99">
        <f t="shared" si="52"/>
        <v>36</v>
      </c>
      <c r="H369" s="100">
        <v>36</v>
      </c>
      <c r="I369" s="100">
        <v>0</v>
      </c>
      <c r="J369" s="102">
        <f t="shared" si="57"/>
        <v>0</v>
      </c>
      <c r="K369" s="100">
        <v>0</v>
      </c>
      <c r="L369" s="111">
        <v>0</v>
      </c>
      <c r="M369" s="101">
        <f t="shared" si="58"/>
        <v>0</v>
      </c>
      <c r="N369" s="100">
        <v>0</v>
      </c>
      <c r="O369" s="100">
        <v>0</v>
      </c>
      <c r="P369" s="100">
        <v>0</v>
      </c>
      <c r="Q369" s="100">
        <v>0</v>
      </c>
      <c r="R369" s="100">
        <v>0</v>
      </c>
      <c r="S369" s="100">
        <v>0</v>
      </c>
      <c r="T369" s="106">
        <f t="shared" si="53"/>
        <v>0</v>
      </c>
      <c r="U369" s="107">
        <f t="shared" si="59"/>
        <v>36</v>
      </c>
      <c r="V369" s="108">
        <f t="shared" si="60"/>
        <v>0</v>
      </c>
      <c r="W369" s="97">
        <v>43</v>
      </c>
      <c r="X369" s="109">
        <f t="shared" si="61"/>
        <v>0.83720930232558144</v>
      </c>
    </row>
    <row r="370" spans="1:24" x14ac:dyDescent="0.35">
      <c r="A370" s="31" t="s">
        <v>375</v>
      </c>
      <c r="B370" s="97" t="s">
        <v>2635</v>
      </c>
      <c r="C370" s="97" t="s">
        <v>2447</v>
      </c>
      <c r="D370" s="98">
        <f t="shared" si="54"/>
        <v>191</v>
      </c>
      <c r="E370" s="98">
        <f t="shared" si="55"/>
        <v>33</v>
      </c>
      <c r="F370" s="98">
        <f t="shared" si="56"/>
        <v>158</v>
      </c>
      <c r="G370" s="99">
        <f t="shared" si="52"/>
        <v>173</v>
      </c>
      <c r="H370" s="100">
        <v>140</v>
      </c>
      <c r="I370" s="100">
        <v>33</v>
      </c>
      <c r="J370" s="102">
        <f t="shared" si="57"/>
        <v>0</v>
      </c>
      <c r="K370" s="100">
        <v>0</v>
      </c>
      <c r="L370" s="111">
        <v>0</v>
      </c>
      <c r="M370" s="101">
        <f t="shared" si="58"/>
        <v>0</v>
      </c>
      <c r="N370" s="100">
        <v>0</v>
      </c>
      <c r="O370" s="100">
        <v>0</v>
      </c>
      <c r="P370" s="100">
        <v>18</v>
      </c>
      <c r="Q370" s="100">
        <v>0</v>
      </c>
      <c r="R370" s="100">
        <v>0</v>
      </c>
      <c r="S370" s="100">
        <v>0</v>
      </c>
      <c r="T370" s="106">
        <f t="shared" si="53"/>
        <v>18</v>
      </c>
      <c r="U370" s="107">
        <f t="shared" si="59"/>
        <v>140</v>
      </c>
      <c r="V370" s="108">
        <f t="shared" si="60"/>
        <v>33</v>
      </c>
      <c r="W370" s="97">
        <v>134</v>
      </c>
      <c r="X370" s="109">
        <f t="shared" si="61"/>
        <v>1</v>
      </c>
    </row>
    <row r="371" spans="1:24" x14ac:dyDescent="0.35">
      <c r="A371" s="31" t="s">
        <v>376</v>
      </c>
      <c r="B371" s="97" t="s">
        <v>2636</v>
      </c>
      <c r="C371" s="97" t="s">
        <v>2447</v>
      </c>
      <c r="D371" s="98">
        <f t="shared" si="54"/>
        <v>51</v>
      </c>
      <c r="E371" s="98">
        <f t="shared" si="55"/>
        <v>0</v>
      </c>
      <c r="F371" s="98">
        <f t="shared" si="56"/>
        <v>51</v>
      </c>
      <c r="G371" s="99">
        <f t="shared" si="52"/>
        <v>51</v>
      </c>
      <c r="H371" s="100">
        <v>51</v>
      </c>
      <c r="I371" s="100">
        <v>0</v>
      </c>
      <c r="J371" s="102">
        <f t="shared" si="57"/>
        <v>54</v>
      </c>
      <c r="K371" s="100">
        <v>0</v>
      </c>
      <c r="L371" s="111">
        <v>0</v>
      </c>
      <c r="M371" s="101">
        <f t="shared" si="58"/>
        <v>0</v>
      </c>
      <c r="N371" s="100">
        <v>0</v>
      </c>
      <c r="O371" s="100">
        <v>0</v>
      </c>
      <c r="P371" s="100">
        <v>0</v>
      </c>
      <c r="Q371" s="100">
        <v>0</v>
      </c>
      <c r="R371" s="100">
        <v>54</v>
      </c>
      <c r="S371" s="100">
        <v>0</v>
      </c>
      <c r="T371" s="106">
        <f t="shared" si="53"/>
        <v>54</v>
      </c>
      <c r="U371" s="107">
        <f t="shared" si="59"/>
        <v>51</v>
      </c>
      <c r="V371" s="108">
        <f t="shared" si="60"/>
        <v>0</v>
      </c>
      <c r="W371" s="97">
        <v>62</v>
      </c>
      <c r="X371" s="109">
        <f t="shared" si="61"/>
        <v>0.82258064516129037</v>
      </c>
    </row>
    <row r="372" spans="1:24" x14ac:dyDescent="0.35">
      <c r="A372" s="31" t="s">
        <v>377</v>
      </c>
      <c r="B372" s="97" t="s">
        <v>2637</v>
      </c>
      <c r="C372" s="97" t="s">
        <v>2447</v>
      </c>
      <c r="D372" s="98">
        <f t="shared" si="54"/>
        <v>18</v>
      </c>
      <c r="E372" s="98">
        <f t="shared" si="55"/>
        <v>0</v>
      </c>
      <c r="F372" s="98">
        <f t="shared" si="56"/>
        <v>18</v>
      </c>
      <c r="G372" s="99">
        <f t="shared" si="52"/>
        <v>18</v>
      </c>
      <c r="H372" s="100">
        <v>18</v>
      </c>
      <c r="I372" s="100">
        <v>0</v>
      </c>
      <c r="J372" s="102">
        <f t="shared" si="57"/>
        <v>0</v>
      </c>
      <c r="K372" s="100">
        <v>0</v>
      </c>
      <c r="L372" s="111">
        <v>0</v>
      </c>
      <c r="M372" s="101">
        <f t="shared" si="58"/>
        <v>0</v>
      </c>
      <c r="N372" s="100">
        <v>0</v>
      </c>
      <c r="O372" s="100">
        <v>0</v>
      </c>
      <c r="P372" s="100">
        <v>0</v>
      </c>
      <c r="Q372" s="100">
        <v>0</v>
      </c>
      <c r="R372" s="100">
        <v>0</v>
      </c>
      <c r="S372" s="100">
        <v>0</v>
      </c>
      <c r="T372" s="106">
        <f t="shared" si="53"/>
        <v>0</v>
      </c>
      <c r="U372" s="107">
        <f t="shared" si="59"/>
        <v>18</v>
      </c>
      <c r="V372" s="108">
        <f t="shared" si="60"/>
        <v>0</v>
      </c>
      <c r="W372" s="97">
        <v>45</v>
      </c>
      <c r="X372" s="109">
        <f t="shared" si="61"/>
        <v>0.4</v>
      </c>
    </row>
    <row r="373" spans="1:24" x14ac:dyDescent="0.35">
      <c r="A373" s="31" t="s">
        <v>378</v>
      </c>
      <c r="B373" s="97" t="s">
        <v>2638</v>
      </c>
      <c r="C373" s="97" t="s">
        <v>2447</v>
      </c>
      <c r="D373" s="98">
        <f t="shared" si="54"/>
        <v>32</v>
      </c>
      <c r="E373" s="98">
        <f t="shared" si="55"/>
        <v>0</v>
      </c>
      <c r="F373" s="98">
        <f t="shared" si="56"/>
        <v>32</v>
      </c>
      <c r="G373" s="99">
        <f t="shared" si="52"/>
        <v>32</v>
      </c>
      <c r="H373" s="100">
        <v>32</v>
      </c>
      <c r="I373" s="100">
        <v>0</v>
      </c>
      <c r="J373" s="102">
        <f t="shared" si="57"/>
        <v>0</v>
      </c>
      <c r="K373" s="100">
        <v>0</v>
      </c>
      <c r="L373" s="111">
        <v>0</v>
      </c>
      <c r="M373" s="101">
        <f t="shared" si="58"/>
        <v>0</v>
      </c>
      <c r="N373" s="100">
        <v>0</v>
      </c>
      <c r="O373" s="100">
        <v>0</v>
      </c>
      <c r="P373" s="100">
        <v>0</v>
      </c>
      <c r="Q373" s="100">
        <v>0</v>
      </c>
      <c r="R373" s="100">
        <v>0</v>
      </c>
      <c r="S373" s="100">
        <v>0</v>
      </c>
      <c r="T373" s="106">
        <f t="shared" si="53"/>
        <v>0</v>
      </c>
      <c r="U373" s="107">
        <f t="shared" si="59"/>
        <v>32</v>
      </c>
      <c r="V373" s="108">
        <f t="shared" si="60"/>
        <v>0</v>
      </c>
      <c r="W373" s="97">
        <v>39</v>
      </c>
      <c r="X373" s="109">
        <f t="shared" si="61"/>
        <v>0.82051282051282048</v>
      </c>
    </row>
    <row r="374" spans="1:24" x14ac:dyDescent="0.35">
      <c r="A374" s="31" t="s">
        <v>379</v>
      </c>
      <c r="B374" s="97" t="s">
        <v>2639</v>
      </c>
      <c r="C374" s="97" t="s">
        <v>2447</v>
      </c>
      <c r="D374" s="98">
        <f t="shared" si="54"/>
        <v>48</v>
      </c>
      <c r="E374" s="98">
        <f t="shared" si="55"/>
        <v>0</v>
      </c>
      <c r="F374" s="98">
        <f t="shared" si="56"/>
        <v>48</v>
      </c>
      <c r="G374" s="99">
        <f t="shared" si="52"/>
        <v>48</v>
      </c>
      <c r="H374" s="100">
        <v>48</v>
      </c>
      <c r="I374" s="100">
        <v>0</v>
      </c>
      <c r="J374" s="102">
        <f t="shared" si="57"/>
        <v>16</v>
      </c>
      <c r="K374" s="100">
        <v>0</v>
      </c>
      <c r="L374" s="111">
        <v>0</v>
      </c>
      <c r="M374" s="101">
        <f t="shared" si="58"/>
        <v>0</v>
      </c>
      <c r="N374" s="100">
        <v>0</v>
      </c>
      <c r="O374" s="100">
        <v>0</v>
      </c>
      <c r="P374" s="100">
        <v>0</v>
      </c>
      <c r="Q374" s="100">
        <v>0</v>
      </c>
      <c r="R374" s="100">
        <v>16</v>
      </c>
      <c r="S374" s="100">
        <v>0</v>
      </c>
      <c r="T374" s="106">
        <f t="shared" si="53"/>
        <v>16</v>
      </c>
      <c r="U374" s="107">
        <f t="shared" si="59"/>
        <v>48</v>
      </c>
      <c r="V374" s="108">
        <f t="shared" si="60"/>
        <v>0</v>
      </c>
      <c r="W374" s="97">
        <v>107</v>
      </c>
      <c r="X374" s="109">
        <f t="shared" si="61"/>
        <v>0.44859813084112149</v>
      </c>
    </row>
    <row r="375" spans="1:24" x14ac:dyDescent="0.35">
      <c r="A375" s="31" t="s">
        <v>380</v>
      </c>
      <c r="B375" s="97" t="s">
        <v>2640</v>
      </c>
      <c r="C375" s="97" t="s">
        <v>2447</v>
      </c>
      <c r="D375" s="98">
        <f t="shared" si="54"/>
        <v>57</v>
      </c>
      <c r="E375" s="98">
        <f t="shared" si="55"/>
        <v>0</v>
      </c>
      <c r="F375" s="98">
        <f t="shared" si="56"/>
        <v>57</v>
      </c>
      <c r="G375" s="99">
        <f t="shared" si="52"/>
        <v>28</v>
      </c>
      <c r="H375" s="100">
        <v>28</v>
      </c>
      <c r="I375" s="100">
        <v>0</v>
      </c>
      <c r="J375" s="102">
        <f t="shared" si="57"/>
        <v>0</v>
      </c>
      <c r="K375" s="100">
        <v>0</v>
      </c>
      <c r="L375" s="111">
        <v>0</v>
      </c>
      <c r="M375" s="101">
        <f t="shared" si="58"/>
        <v>0</v>
      </c>
      <c r="N375" s="100">
        <v>0</v>
      </c>
      <c r="O375" s="100">
        <v>0</v>
      </c>
      <c r="P375" s="100">
        <v>0</v>
      </c>
      <c r="Q375" s="100">
        <v>0</v>
      </c>
      <c r="R375" s="100">
        <v>0</v>
      </c>
      <c r="S375" s="100">
        <v>29</v>
      </c>
      <c r="T375" s="106">
        <f t="shared" si="53"/>
        <v>29</v>
      </c>
      <c r="U375" s="107">
        <f t="shared" si="59"/>
        <v>57</v>
      </c>
      <c r="V375" s="108">
        <f t="shared" si="60"/>
        <v>0</v>
      </c>
      <c r="W375" s="97">
        <v>27</v>
      </c>
      <c r="X375" s="109">
        <f t="shared" si="61"/>
        <v>1</v>
      </c>
    </row>
    <row r="376" spans="1:24" x14ac:dyDescent="0.35">
      <c r="A376" s="31" t="s">
        <v>381</v>
      </c>
      <c r="B376" s="97" t="s">
        <v>2641</v>
      </c>
      <c r="C376" s="97" t="s">
        <v>2447</v>
      </c>
      <c r="D376" s="98">
        <f t="shared" si="54"/>
        <v>149</v>
      </c>
      <c r="E376" s="98">
        <f t="shared" si="55"/>
        <v>50</v>
      </c>
      <c r="F376" s="98">
        <f t="shared" si="56"/>
        <v>99</v>
      </c>
      <c r="G376" s="99">
        <f t="shared" si="52"/>
        <v>99</v>
      </c>
      <c r="H376" s="100">
        <v>99</v>
      </c>
      <c r="I376" s="100">
        <v>0</v>
      </c>
      <c r="J376" s="102">
        <f t="shared" si="57"/>
        <v>0</v>
      </c>
      <c r="K376" s="100">
        <v>50</v>
      </c>
      <c r="L376" s="111">
        <v>0</v>
      </c>
      <c r="M376" s="101">
        <f t="shared" si="58"/>
        <v>50</v>
      </c>
      <c r="N376" s="100">
        <v>0</v>
      </c>
      <c r="O376" s="100">
        <v>0</v>
      </c>
      <c r="P376" s="100">
        <v>0</v>
      </c>
      <c r="Q376" s="100">
        <v>0</v>
      </c>
      <c r="R376" s="100">
        <v>0</v>
      </c>
      <c r="S376" s="100">
        <v>0</v>
      </c>
      <c r="T376" s="106">
        <f t="shared" si="53"/>
        <v>0</v>
      </c>
      <c r="U376" s="107">
        <f t="shared" si="59"/>
        <v>99</v>
      </c>
      <c r="V376" s="108">
        <f t="shared" si="60"/>
        <v>50</v>
      </c>
      <c r="W376" s="97">
        <v>294</v>
      </c>
      <c r="X376" s="109">
        <f t="shared" si="61"/>
        <v>0.50680272108843538</v>
      </c>
    </row>
    <row r="377" spans="1:24" x14ac:dyDescent="0.35">
      <c r="A377" s="31" t="s">
        <v>382</v>
      </c>
      <c r="B377" s="97" t="s">
        <v>2642</v>
      </c>
      <c r="C377" s="97" t="s">
        <v>2380</v>
      </c>
      <c r="D377" s="98">
        <f t="shared" si="54"/>
        <v>113</v>
      </c>
      <c r="E377" s="98">
        <f t="shared" si="55"/>
        <v>0</v>
      </c>
      <c r="F377" s="98">
        <f t="shared" si="56"/>
        <v>113</v>
      </c>
      <c r="G377" s="99">
        <f t="shared" si="52"/>
        <v>113</v>
      </c>
      <c r="H377" s="100">
        <v>113</v>
      </c>
      <c r="I377" s="100">
        <v>0</v>
      </c>
      <c r="J377" s="102">
        <f t="shared" si="57"/>
        <v>0</v>
      </c>
      <c r="K377" s="100">
        <v>0</v>
      </c>
      <c r="L377" s="111">
        <v>0</v>
      </c>
      <c r="M377" s="101">
        <f t="shared" si="58"/>
        <v>0</v>
      </c>
      <c r="N377" s="100">
        <v>0</v>
      </c>
      <c r="O377" s="100">
        <v>0</v>
      </c>
      <c r="P377" s="100">
        <v>0</v>
      </c>
      <c r="Q377" s="100">
        <v>0</v>
      </c>
      <c r="R377" s="100">
        <v>0</v>
      </c>
      <c r="S377" s="100">
        <v>0</v>
      </c>
      <c r="T377" s="106">
        <f t="shared" si="53"/>
        <v>0</v>
      </c>
      <c r="U377" s="107">
        <f t="shared" si="59"/>
        <v>113</v>
      </c>
      <c r="V377" s="108">
        <f t="shared" si="60"/>
        <v>0</v>
      </c>
      <c r="W377" s="97">
        <v>169</v>
      </c>
      <c r="X377" s="109">
        <f t="shared" si="61"/>
        <v>0.66863905325443784</v>
      </c>
    </row>
    <row r="378" spans="1:24" x14ac:dyDescent="0.35">
      <c r="A378" s="31" t="s">
        <v>383</v>
      </c>
      <c r="B378" s="97" t="s">
        <v>2643</v>
      </c>
      <c r="C378" s="97" t="s">
        <v>2380</v>
      </c>
      <c r="D378" s="98">
        <f t="shared" si="54"/>
        <v>0</v>
      </c>
      <c r="E378" s="98">
        <f t="shared" si="55"/>
        <v>0</v>
      </c>
      <c r="F378" s="98">
        <f t="shared" si="56"/>
        <v>0</v>
      </c>
      <c r="G378" s="99">
        <f t="shared" si="52"/>
        <v>0</v>
      </c>
      <c r="H378" s="100">
        <v>0</v>
      </c>
      <c r="I378" s="100">
        <v>0</v>
      </c>
      <c r="J378" s="102">
        <f t="shared" si="57"/>
        <v>0</v>
      </c>
      <c r="K378" s="100">
        <v>0</v>
      </c>
      <c r="L378" s="111">
        <v>0</v>
      </c>
      <c r="M378" s="101">
        <f t="shared" si="58"/>
        <v>0</v>
      </c>
      <c r="N378" s="100">
        <v>0</v>
      </c>
      <c r="O378" s="100">
        <v>0</v>
      </c>
      <c r="P378" s="100">
        <v>0</v>
      </c>
      <c r="Q378" s="100">
        <v>0</v>
      </c>
      <c r="R378" s="100">
        <v>0</v>
      </c>
      <c r="S378" s="100">
        <v>0</v>
      </c>
      <c r="T378" s="106">
        <f t="shared" si="53"/>
        <v>0</v>
      </c>
      <c r="U378" s="107">
        <f t="shared" si="59"/>
        <v>0</v>
      </c>
      <c r="V378" s="108">
        <f t="shared" si="60"/>
        <v>0</v>
      </c>
      <c r="W378" s="97">
        <v>40</v>
      </c>
      <c r="X378" s="109">
        <f t="shared" si="61"/>
        <v>0</v>
      </c>
    </row>
    <row r="379" spans="1:24" x14ac:dyDescent="0.35">
      <c r="A379" s="31" t="s">
        <v>384</v>
      </c>
      <c r="B379" s="97" t="s">
        <v>2644</v>
      </c>
      <c r="C379" s="97" t="s">
        <v>2380</v>
      </c>
      <c r="D379" s="98">
        <f t="shared" si="54"/>
        <v>0</v>
      </c>
      <c r="E379" s="98">
        <f t="shared" si="55"/>
        <v>0</v>
      </c>
      <c r="F379" s="98">
        <f t="shared" si="56"/>
        <v>0</v>
      </c>
      <c r="G379" s="99">
        <f t="shared" si="52"/>
        <v>0</v>
      </c>
      <c r="H379" s="100">
        <v>0</v>
      </c>
      <c r="I379" s="100">
        <v>0</v>
      </c>
      <c r="J379" s="102">
        <f t="shared" si="57"/>
        <v>0</v>
      </c>
      <c r="K379" s="100">
        <v>0</v>
      </c>
      <c r="L379" s="111">
        <v>0</v>
      </c>
      <c r="M379" s="101">
        <f t="shared" si="58"/>
        <v>0</v>
      </c>
      <c r="N379" s="100">
        <v>0</v>
      </c>
      <c r="O379" s="100">
        <v>0</v>
      </c>
      <c r="P379" s="100">
        <v>0</v>
      </c>
      <c r="Q379" s="100">
        <v>0</v>
      </c>
      <c r="R379" s="100">
        <v>0</v>
      </c>
      <c r="S379" s="100">
        <v>0</v>
      </c>
      <c r="T379" s="106">
        <f t="shared" si="53"/>
        <v>0</v>
      </c>
      <c r="U379" s="107">
        <f t="shared" si="59"/>
        <v>0</v>
      </c>
      <c r="V379" s="108">
        <f t="shared" si="60"/>
        <v>0</v>
      </c>
      <c r="W379" s="97">
        <v>144</v>
      </c>
      <c r="X379" s="109">
        <f t="shared" si="61"/>
        <v>0</v>
      </c>
    </row>
    <row r="380" spans="1:24" x14ac:dyDescent="0.35">
      <c r="A380" s="31" t="s">
        <v>385</v>
      </c>
      <c r="B380" s="97" t="s">
        <v>2645</v>
      </c>
      <c r="C380" s="97" t="s">
        <v>2380</v>
      </c>
      <c r="D380" s="98">
        <f t="shared" si="54"/>
        <v>136</v>
      </c>
      <c r="E380" s="98">
        <f t="shared" si="55"/>
        <v>0</v>
      </c>
      <c r="F380" s="98">
        <f t="shared" si="56"/>
        <v>136</v>
      </c>
      <c r="G380" s="99">
        <f t="shared" si="52"/>
        <v>136</v>
      </c>
      <c r="H380" s="100">
        <v>136</v>
      </c>
      <c r="I380" s="100">
        <v>0</v>
      </c>
      <c r="J380" s="102">
        <f t="shared" si="57"/>
        <v>0</v>
      </c>
      <c r="K380" s="100">
        <v>0</v>
      </c>
      <c r="L380" s="111">
        <v>0</v>
      </c>
      <c r="M380" s="101">
        <f t="shared" si="58"/>
        <v>0</v>
      </c>
      <c r="N380" s="100">
        <v>0</v>
      </c>
      <c r="O380" s="100">
        <v>0</v>
      </c>
      <c r="P380" s="100">
        <v>0</v>
      </c>
      <c r="Q380" s="100">
        <v>0</v>
      </c>
      <c r="R380" s="100">
        <v>0</v>
      </c>
      <c r="S380" s="100">
        <v>0</v>
      </c>
      <c r="T380" s="106">
        <f t="shared" si="53"/>
        <v>0</v>
      </c>
      <c r="U380" s="107">
        <f t="shared" si="59"/>
        <v>136</v>
      </c>
      <c r="V380" s="108">
        <f t="shared" si="60"/>
        <v>0</v>
      </c>
      <c r="W380" s="97">
        <v>387</v>
      </c>
      <c r="X380" s="109">
        <f t="shared" si="61"/>
        <v>0.35142118863049093</v>
      </c>
    </row>
    <row r="381" spans="1:24" x14ac:dyDescent="0.35">
      <c r="A381" s="31" t="s">
        <v>386</v>
      </c>
      <c r="B381" s="97" t="s">
        <v>2646</v>
      </c>
      <c r="C381" s="97" t="s">
        <v>2380</v>
      </c>
      <c r="D381" s="98">
        <f t="shared" si="54"/>
        <v>0</v>
      </c>
      <c r="E381" s="98">
        <f t="shared" si="55"/>
        <v>0</v>
      </c>
      <c r="F381" s="98">
        <f t="shared" si="56"/>
        <v>0</v>
      </c>
      <c r="G381" s="99">
        <f t="shared" si="52"/>
        <v>0</v>
      </c>
      <c r="H381" s="100">
        <v>0</v>
      </c>
      <c r="I381" s="100">
        <v>0</v>
      </c>
      <c r="J381" s="102">
        <f t="shared" si="57"/>
        <v>0</v>
      </c>
      <c r="K381" s="100">
        <v>0</v>
      </c>
      <c r="L381" s="111">
        <v>0</v>
      </c>
      <c r="M381" s="101">
        <f t="shared" si="58"/>
        <v>0</v>
      </c>
      <c r="N381" s="100">
        <v>0</v>
      </c>
      <c r="O381" s="100">
        <v>0</v>
      </c>
      <c r="P381" s="100">
        <v>0</v>
      </c>
      <c r="Q381" s="100">
        <v>0</v>
      </c>
      <c r="R381" s="100">
        <v>0</v>
      </c>
      <c r="S381" s="100">
        <v>0</v>
      </c>
      <c r="T381" s="106">
        <f t="shared" si="53"/>
        <v>0</v>
      </c>
      <c r="U381" s="107">
        <f t="shared" si="59"/>
        <v>0</v>
      </c>
      <c r="V381" s="108">
        <f t="shared" si="60"/>
        <v>0</v>
      </c>
      <c r="W381" s="97">
        <v>174</v>
      </c>
      <c r="X381" s="109">
        <f t="shared" si="61"/>
        <v>0</v>
      </c>
    </row>
    <row r="382" spans="1:24" x14ac:dyDescent="0.35">
      <c r="A382" s="31" t="s">
        <v>387</v>
      </c>
      <c r="B382" s="97" t="s">
        <v>2647</v>
      </c>
      <c r="C382" s="97" t="s">
        <v>2380</v>
      </c>
      <c r="D382" s="98">
        <f t="shared" si="54"/>
        <v>0</v>
      </c>
      <c r="E382" s="98">
        <f t="shared" si="55"/>
        <v>0</v>
      </c>
      <c r="F382" s="98">
        <f t="shared" si="56"/>
        <v>0</v>
      </c>
      <c r="G382" s="99">
        <f t="shared" si="52"/>
        <v>0</v>
      </c>
      <c r="H382" s="100">
        <v>0</v>
      </c>
      <c r="I382" s="100">
        <v>0</v>
      </c>
      <c r="J382" s="102">
        <f t="shared" si="57"/>
        <v>0</v>
      </c>
      <c r="K382" s="100">
        <v>0</v>
      </c>
      <c r="L382" s="111">
        <v>0</v>
      </c>
      <c r="M382" s="101">
        <f t="shared" si="58"/>
        <v>0</v>
      </c>
      <c r="N382" s="100">
        <v>0</v>
      </c>
      <c r="O382" s="100">
        <v>0</v>
      </c>
      <c r="P382" s="100">
        <v>0</v>
      </c>
      <c r="Q382" s="100">
        <v>0</v>
      </c>
      <c r="R382" s="100">
        <v>0</v>
      </c>
      <c r="S382" s="100">
        <v>0</v>
      </c>
      <c r="T382" s="106">
        <f t="shared" si="53"/>
        <v>0</v>
      </c>
      <c r="U382" s="107">
        <f t="shared" si="59"/>
        <v>0</v>
      </c>
      <c r="V382" s="108">
        <f t="shared" si="60"/>
        <v>0</v>
      </c>
      <c r="W382" s="97">
        <v>46</v>
      </c>
      <c r="X382" s="109">
        <f t="shared" si="61"/>
        <v>0</v>
      </c>
    </row>
    <row r="383" spans="1:24" x14ac:dyDescent="0.35">
      <c r="A383" s="31" t="s">
        <v>388</v>
      </c>
      <c r="B383" s="97" t="s">
        <v>2648</v>
      </c>
      <c r="C383" s="97" t="s">
        <v>2380</v>
      </c>
      <c r="D383" s="98">
        <f t="shared" si="54"/>
        <v>260</v>
      </c>
      <c r="E383" s="98">
        <f t="shared" si="55"/>
        <v>21</v>
      </c>
      <c r="F383" s="98">
        <f t="shared" si="56"/>
        <v>239</v>
      </c>
      <c r="G383" s="99">
        <f t="shared" si="52"/>
        <v>260</v>
      </c>
      <c r="H383" s="100">
        <v>239</v>
      </c>
      <c r="I383" s="100">
        <v>21</v>
      </c>
      <c r="J383" s="102">
        <f t="shared" si="57"/>
        <v>0</v>
      </c>
      <c r="K383" s="100">
        <v>0</v>
      </c>
      <c r="L383" s="111">
        <v>0</v>
      </c>
      <c r="M383" s="101">
        <f t="shared" si="58"/>
        <v>0</v>
      </c>
      <c r="N383" s="100">
        <v>0</v>
      </c>
      <c r="O383" s="100">
        <v>0</v>
      </c>
      <c r="P383" s="100">
        <v>0</v>
      </c>
      <c r="Q383" s="100">
        <v>0</v>
      </c>
      <c r="R383" s="100">
        <v>0</v>
      </c>
      <c r="S383" s="100">
        <v>0</v>
      </c>
      <c r="T383" s="106">
        <f t="shared" si="53"/>
        <v>0</v>
      </c>
      <c r="U383" s="107">
        <f t="shared" si="59"/>
        <v>239</v>
      </c>
      <c r="V383" s="108">
        <f t="shared" si="60"/>
        <v>21</v>
      </c>
      <c r="W383" s="97">
        <v>419</v>
      </c>
      <c r="X383" s="109">
        <f t="shared" si="61"/>
        <v>0.62052505966587113</v>
      </c>
    </row>
    <row r="384" spans="1:24" x14ac:dyDescent="0.35">
      <c r="A384" s="31" t="s">
        <v>389</v>
      </c>
      <c r="B384" s="97" t="s">
        <v>2649</v>
      </c>
      <c r="C384" s="97" t="s">
        <v>2380</v>
      </c>
      <c r="D384" s="98">
        <f t="shared" si="54"/>
        <v>104</v>
      </c>
      <c r="E384" s="98">
        <f t="shared" si="55"/>
        <v>104</v>
      </c>
      <c r="F384" s="98">
        <f t="shared" si="56"/>
        <v>0</v>
      </c>
      <c r="G384" s="99">
        <f t="shared" si="52"/>
        <v>104</v>
      </c>
      <c r="H384" s="100">
        <v>0</v>
      </c>
      <c r="I384" s="100">
        <v>104</v>
      </c>
      <c r="J384" s="102">
        <f t="shared" si="57"/>
        <v>0</v>
      </c>
      <c r="K384" s="100">
        <v>0</v>
      </c>
      <c r="L384" s="111">
        <v>0</v>
      </c>
      <c r="M384" s="101">
        <f t="shared" si="58"/>
        <v>0</v>
      </c>
      <c r="N384" s="100">
        <v>0</v>
      </c>
      <c r="O384" s="100">
        <v>0</v>
      </c>
      <c r="P384" s="100">
        <v>0</v>
      </c>
      <c r="Q384" s="100">
        <v>0</v>
      </c>
      <c r="R384" s="100">
        <v>0</v>
      </c>
      <c r="S384" s="100">
        <v>0</v>
      </c>
      <c r="T384" s="106">
        <f t="shared" si="53"/>
        <v>0</v>
      </c>
      <c r="U384" s="107">
        <f t="shared" si="59"/>
        <v>0</v>
      </c>
      <c r="V384" s="108">
        <f t="shared" si="60"/>
        <v>104</v>
      </c>
      <c r="W384" s="97">
        <v>201</v>
      </c>
      <c r="X384" s="109">
        <f t="shared" si="61"/>
        <v>0.51741293532338306</v>
      </c>
    </row>
    <row r="385" spans="1:24" x14ac:dyDescent="0.35">
      <c r="A385" s="31" t="s">
        <v>390</v>
      </c>
      <c r="B385" s="97" t="s">
        <v>2650</v>
      </c>
      <c r="C385" s="97" t="s">
        <v>2380</v>
      </c>
      <c r="D385" s="98">
        <f t="shared" si="54"/>
        <v>0</v>
      </c>
      <c r="E385" s="98">
        <f t="shared" si="55"/>
        <v>0</v>
      </c>
      <c r="F385" s="98">
        <f t="shared" si="56"/>
        <v>0</v>
      </c>
      <c r="G385" s="99">
        <f t="shared" si="52"/>
        <v>0</v>
      </c>
      <c r="H385" s="100">
        <v>0</v>
      </c>
      <c r="I385" s="100">
        <v>0</v>
      </c>
      <c r="J385" s="102">
        <f t="shared" si="57"/>
        <v>0</v>
      </c>
      <c r="K385" s="100">
        <v>0</v>
      </c>
      <c r="L385" s="111">
        <v>0</v>
      </c>
      <c r="M385" s="101">
        <f t="shared" si="58"/>
        <v>0</v>
      </c>
      <c r="N385" s="100">
        <v>0</v>
      </c>
      <c r="O385" s="100">
        <v>0</v>
      </c>
      <c r="P385" s="100">
        <v>0</v>
      </c>
      <c r="Q385" s="100">
        <v>0</v>
      </c>
      <c r="R385" s="100">
        <v>0</v>
      </c>
      <c r="S385" s="100">
        <v>0</v>
      </c>
      <c r="T385" s="106">
        <f t="shared" si="53"/>
        <v>0</v>
      </c>
      <c r="U385" s="107">
        <f t="shared" si="59"/>
        <v>0</v>
      </c>
      <c r="V385" s="108">
        <f t="shared" si="60"/>
        <v>0</v>
      </c>
      <c r="W385" s="97">
        <v>1252</v>
      </c>
      <c r="X385" s="109">
        <f t="shared" si="61"/>
        <v>0</v>
      </c>
    </row>
    <row r="386" spans="1:24" x14ac:dyDescent="0.35">
      <c r="A386" s="31" t="s">
        <v>391</v>
      </c>
      <c r="B386" s="97" t="s">
        <v>2651</v>
      </c>
      <c r="C386" s="97" t="s">
        <v>2380</v>
      </c>
      <c r="D386" s="98">
        <f t="shared" si="54"/>
        <v>466</v>
      </c>
      <c r="E386" s="98">
        <f t="shared" si="55"/>
        <v>0</v>
      </c>
      <c r="F386" s="98">
        <f t="shared" si="56"/>
        <v>466</v>
      </c>
      <c r="G386" s="99">
        <f t="shared" si="52"/>
        <v>466</v>
      </c>
      <c r="H386" s="100">
        <v>466</v>
      </c>
      <c r="I386" s="100">
        <v>0</v>
      </c>
      <c r="J386" s="102">
        <f t="shared" si="57"/>
        <v>0</v>
      </c>
      <c r="K386" s="100">
        <v>0</v>
      </c>
      <c r="L386" s="111">
        <v>0</v>
      </c>
      <c r="M386" s="101">
        <f t="shared" si="58"/>
        <v>0</v>
      </c>
      <c r="N386" s="100">
        <v>0</v>
      </c>
      <c r="O386" s="100">
        <v>0</v>
      </c>
      <c r="P386" s="100">
        <v>0</v>
      </c>
      <c r="Q386" s="100">
        <v>0</v>
      </c>
      <c r="R386" s="100">
        <v>0</v>
      </c>
      <c r="S386" s="100">
        <v>0</v>
      </c>
      <c r="T386" s="106">
        <f t="shared" si="53"/>
        <v>0</v>
      </c>
      <c r="U386" s="107">
        <f t="shared" si="59"/>
        <v>466</v>
      </c>
      <c r="V386" s="108">
        <f t="shared" si="60"/>
        <v>0</v>
      </c>
      <c r="W386" s="97">
        <v>1059</v>
      </c>
      <c r="X386" s="109">
        <f t="shared" si="61"/>
        <v>0.4400377714825307</v>
      </c>
    </row>
    <row r="387" spans="1:24" x14ac:dyDescent="0.35">
      <c r="A387" s="31" t="s">
        <v>392</v>
      </c>
      <c r="B387" s="97" t="s">
        <v>2652</v>
      </c>
      <c r="C387" s="97" t="s">
        <v>2380</v>
      </c>
      <c r="D387" s="98">
        <f t="shared" si="54"/>
        <v>149</v>
      </c>
      <c r="E387" s="98">
        <f t="shared" si="55"/>
        <v>114</v>
      </c>
      <c r="F387" s="98">
        <f t="shared" si="56"/>
        <v>35</v>
      </c>
      <c r="G387" s="99">
        <f t="shared" si="52"/>
        <v>90</v>
      </c>
      <c r="H387" s="100">
        <v>35</v>
      </c>
      <c r="I387" s="100">
        <v>55</v>
      </c>
      <c r="J387" s="102">
        <f t="shared" si="57"/>
        <v>55</v>
      </c>
      <c r="K387" s="100">
        <v>59</v>
      </c>
      <c r="L387" s="111">
        <v>55</v>
      </c>
      <c r="M387" s="101">
        <f t="shared" si="58"/>
        <v>114</v>
      </c>
      <c r="N387" s="100">
        <v>0</v>
      </c>
      <c r="O387" s="100">
        <v>0</v>
      </c>
      <c r="P387" s="100">
        <v>0</v>
      </c>
      <c r="Q387" s="100">
        <v>0</v>
      </c>
      <c r="R387" s="100">
        <v>0</v>
      </c>
      <c r="S387" s="100">
        <v>0</v>
      </c>
      <c r="T387" s="106">
        <f t="shared" si="53"/>
        <v>0</v>
      </c>
      <c r="U387" s="107">
        <f t="shared" si="59"/>
        <v>35</v>
      </c>
      <c r="V387" s="108">
        <f t="shared" si="60"/>
        <v>114</v>
      </c>
      <c r="W387" s="97">
        <v>249</v>
      </c>
      <c r="X387" s="109">
        <f t="shared" si="61"/>
        <v>0.59839357429718876</v>
      </c>
    </row>
    <row r="388" spans="1:24" x14ac:dyDescent="0.35">
      <c r="A388" s="31" t="s">
        <v>393</v>
      </c>
      <c r="B388" s="97" t="s">
        <v>2653</v>
      </c>
      <c r="C388" s="97" t="s">
        <v>2380</v>
      </c>
      <c r="D388" s="98">
        <f t="shared" si="54"/>
        <v>641</v>
      </c>
      <c r="E388" s="98">
        <f t="shared" si="55"/>
        <v>538</v>
      </c>
      <c r="F388" s="98">
        <f t="shared" si="56"/>
        <v>103</v>
      </c>
      <c r="G388" s="99">
        <f t="shared" ref="G388:G451" si="62">H388+I388</f>
        <v>599</v>
      </c>
      <c r="H388" s="100">
        <v>103</v>
      </c>
      <c r="I388" s="100">
        <v>496</v>
      </c>
      <c r="J388" s="102">
        <f t="shared" si="57"/>
        <v>495</v>
      </c>
      <c r="K388" s="100">
        <v>42</v>
      </c>
      <c r="L388" s="111">
        <v>495</v>
      </c>
      <c r="M388" s="101">
        <f t="shared" si="58"/>
        <v>537</v>
      </c>
      <c r="N388" s="100">
        <v>0</v>
      </c>
      <c r="O388" s="100">
        <v>0</v>
      </c>
      <c r="P388" s="100">
        <v>0</v>
      </c>
      <c r="Q388" s="100">
        <v>0</v>
      </c>
      <c r="R388" s="100">
        <v>0</v>
      </c>
      <c r="S388" s="100">
        <v>0</v>
      </c>
      <c r="T388" s="106">
        <f t="shared" ref="T388:T451" si="63">SUM(N388:S388)</f>
        <v>0</v>
      </c>
      <c r="U388" s="107">
        <f t="shared" si="59"/>
        <v>103</v>
      </c>
      <c r="V388" s="108">
        <f t="shared" si="60"/>
        <v>538</v>
      </c>
      <c r="W388" s="97">
        <v>636</v>
      </c>
      <c r="X388" s="109">
        <f t="shared" si="61"/>
        <v>1</v>
      </c>
    </row>
    <row r="389" spans="1:24" x14ac:dyDescent="0.35">
      <c r="A389" s="31" t="s">
        <v>394</v>
      </c>
      <c r="B389" s="97" t="s">
        <v>2654</v>
      </c>
      <c r="C389" s="97" t="s">
        <v>2380</v>
      </c>
      <c r="D389" s="98">
        <f t="shared" ref="D389:D452" si="64">E389+F389</f>
        <v>37</v>
      </c>
      <c r="E389" s="98">
        <f t="shared" ref="E389:E452" si="65">I389+K389+N389+Q389</f>
        <v>8</v>
      </c>
      <c r="F389" s="98">
        <f t="shared" ref="F389:F452" si="66">H389+P389+S389</f>
        <v>29</v>
      </c>
      <c r="G389" s="99">
        <f t="shared" si="62"/>
        <v>37</v>
      </c>
      <c r="H389" s="100">
        <v>29</v>
      </c>
      <c r="I389" s="100">
        <v>8</v>
      </c>
      <c r="J389" s="102">
        <f t="shared" ref="J389:J452" si="67">L389+O389+R389</f>
        <v>0</v>
      </c>
      <c r="K389" s="100">
        <v>0</v>
      </c>
      <c r="L389" s="111">
        <v>0</v>
      </c>
      <c r="M389" s="101">
        <f t="shared" ref="M389:M452" si="68">K389+L389</f>
        <v>0</v>
      </c>
      <c r="N389" s="100">
        <v>0</v>
      </c>
      <c r="O389" s="100">
        <v>0</v>
      </c>
      <c r="P389" s="100">
        <v>0</v>
      </c>
      <c r="Q389" s="100">
        <v>0</v>
      </c>
      <c r="R389" s="100">
        <v>0</v>
      </c>
      <c r="S389" s="100">
        <v>0</v>
      </c>
      <c r="T389" s="106">
        <f t="shared" si="63"/>
        <v>0</v>
      </c>
      <c r="U389" s="107">
        <f t="shared" ref="U389:U452" si="69">H389+S389</f>
        <v>29</v>
      </c>
      <c r="V389" s="108">
        <f t="shared" ref="V389:V452" si="70">I389+K389+Q389</f>
        <v>8</v>
      </c>
      <c r="W389" s="97">
        <v>134</v>
      </c>
      <c r="X389" s="109">
        <f t="shared" ref="X389:X452" si="71">MIN(100%,((V389+U389)/W389))</f>
        <v>0.27611940298507465</v>
      </c>
    </row>
    <row r="390" spans="1:24" x14ac:dyDescent="0.35">
      <c r="A390" s="31" t="s">
        <v>395</v>
      </c>
      <c r="B390" s="97" t="s">
        <v>2655</v>
      </c>
      <c r="C390" s="97" t="s">
        <v>2380</v>
      </c>
      <c r="D390" s="98">
        <f t="shared" si="64"/>
        <v>0</v>
      </c>
      <c r="E390" s="98">
        <f t="shared" si="65"/>
        <v>0</v>
      </c>
      <c r="F390" s="98">
        <f t="shared" si="66"/>
        <v>0</v>
      </c>
      <c r="G390" s="99">
        <f t="shared" si="62"/>
        <v>0</v>
      </c>
      <c r="H390" s="100">
        <v>0</v>
      </c>
      <c r="I390" s="100">
        <v>0</v>
      </c>
      <c r="J390" s="102">
        <f t="shared" si="67"/>
        <v>0</v>
      </c>
      <c r="K390" s="100">
        <v>0</v>
      </c>
      <c r="L390" s="111">
        <v>0</v>
      </c>
      <c r="M390" s="101">
        <f t="shared" si="68"/>
        <v>0</v>
      </c>
      <c r="N390" s="100">
        <v>0</v>
      </c>
      <c r="O390" s="100">
        <v>0</v>
      </c>
      <c r="P390" s="100">
        <v>0</v>
      </c>
      <c r="Q390" s="100">
        <v>0</v>
      </c>
      <c r="R390" s="100">
        <v>0</v>
      </c>
      <c r="S390" s="100">
        <v>0</v>
      </c>
      <c r="T390" s="106">
        <f t="shared" si="63"/>
        <v>0</v>
      </c>
      <c r="U390" s="107">
        <f t="shared" si="69"/>
        <v>0</v>
      </c>
      <c r="V390" s="108">
        <f t="shared" si="70"/>
        <v>0</v>
      </c>
      <c r="W390" s="97">
        <v>24</v>
      </c>
      <c r="X390" s="109">
        <f t="shared" si="71"/>
        <v>0</v>
      </c>
    </row>
    <row r="391" spans="1:24" x14ac:dyDescent="0.35">
      <c r="A391" s="31" t="s">
        <v>396</v>
      </c>
      <c r="B391" s="97" t="s">
        <v>2656</v>
      </c>
      <c r="C391" s="97" t="s">
        <v>2380</v>
      </c>
      <c r="D391" s="98">
        <f t="shared" si="64"/>
        <v>0</v>
      </c>
      <c r="E391" s="98">
        <f t="shared" si="65"/>
        <v>0</v>
      </c>
      <c r="F391" s="98">
        <f t="shared" si="66"/>
        <v>0</v>
      </c>
      <c r="G391" s="99">
        <f t="shared" si="62"/>
        <v>0</v>
      </c>
      <c r="H391" s="100">
        <v>0</v>
      </c>
      <c r="I391" s="100">
        <v>0</v>
      </c>
      <c r="J391" s="102">
        <f t="shared" si="67"/>
        <v>0</v>
      </c>
      <c r="K391" s="100">
        <v>0</v>
      </c>
      <c r="L391" s="111">
        <v>0</v>
      </c>
      <c r="M391" s="101">
        <f t="shared" si="68"/>
        <v>0</v>
      </c>
      <c r="N391" s="100">
        <v>0</v>
      </c>
      <c r="O391" s="100">
        <v>0</v>
      </c>
      <c r="P391" s="100">
        <v>0</v>
      </c>
      <c r="Q391" s="100">
        <v>0</v>
      </c>
      <c r="R391" s="100">
        <v>0</v>
      </c>
      <c r="S391" s="100">
        <v>0</v>
      </c>
      <c r="T391" s="106">
        <f t="shared" si="63"/>
        <v>0</v>
      </c>
      <c r="U391" s="107">
        <f t="shared" si="69"/>
        <v>0</v>
      </c>
      <c r="V391" s="108">
        <f t="shared" si="70"/>
        <v>0</v>
      </c>
      <c r="W391" s="97">
        <v>219</v>
      </c>
      <c r="X391" s="109">
        <f t="shared" si="71"/>
        <v>0</v>
      </c>
    </row>
    <row r="392" spans="1:24" x14ac:dyDescent="0.35">
      <c r="A392" s="31" t="s">
        <v>397</v>
      </c>
      <c r="B392" s="97" t="s">
        <v>2657</v>
      </c>
      <c r="C392" s="97" t="s">
        <v>2380</v>
      </c>
      <c r="D392" s="98">
        <f t="shared" si="64"/>
        <v>0</v>
      </c>
      <c r="E392" s="98">
        <f t="shared" si="65"/>
        <v>0</v>
      </c>
      <c r="F392" s="98">
        <f t="shared" si="66"/>
        <v>0</v>
      </c>
      <c r="G392" s="99">
        <f t="shared" si="62"/>
        <v>0</v>
      </c>
      <c r="H392" s="100">
        <v>0</v>
      </c>
      <c r="I392" s="100">
        <v>0</v>
      </c>
      <c r="J392" s="102">
        <f t="shared" si="67"/>
        <v>0</v>
      </c>
      <c r="K392" s="100">
        <v>0</v>
      </c>
      <c r="L392" s="111">
        <v>0</v>
      </c>
      <c r="M392" s="101">
        <f t="shared" si="68"/>
        <v>0</v>
      </c>
      <c r="N392" s="100">
        <v>0</v>
      </c>
      <c r="O392" s="100">
        <v>0</v>
      </c>
      <c r="P392" s="100">
        <v>0</v>
      </c>
      <c r="Q392" s="100">
        <v>0</v>
      </c>
      <c r="R392" s="100">
        <v>0</v>
      </c>
      <c r="S392" s="100">
        <v>0</v>
      </c>
      <c r="T392" s="106">
        <f t="shared" si="63"/>
        <v>0</v>
      </c>
      <c r="U392" s="107">
        <f t="shared" si="69"/>
        <v>0</v>
      </c>
      <c r="V392" s="108">
        <f t="shared" si="70"/>
        <v>0</v>
      </c>
      <c r="W392" s="97">
        <v>22</v>
      </c>
      <c r="X392" s="109">
        <f t="shared" si="71"/>
        <v>0</v>
      </c>
    </row>
    <row r="393" spans="1:24" x14ac:dyDescent="0.35">
      <c r="A393" s="31" t="s">
        <v>398</v>
      </c>
      <c r="B393" s="97" t="s">
        <v>2658</v>
      </c>
      <c r="C393" s="97" t="s">
        <v>2380</v>
      </c>
      <c r="D393" s="98">
        <f t="shared" si="64"/>
        <v>18</v>
      </c>
      <c r="E393" s="98">
        <f t="shared" si="65"/>
        <v>18</v>
      </c>
      <c r="F393" s="98">
        <f t="shared" si="66"/>
        <v>0</v>
      </c>
      <c r="G393" s="99">
        <f t="shared" si="62"/>
        <v>0</v>
      </c>
      <c r="H393" s="100">
        <v>0</v>
      </c>
      <c r="I393" s="100">
        <v>0</v>
      </c>
      <c r="J393" s="102">
        <f t="shared" si="67"/>
        <v>0</v>
      </c>
      <c r="K393" s="100">
        <v>18</v>
      </c>
      <c r="L393" s="111">
        <v>0</v>
      </c>
      <c r="M393" s="101">
        <f t="shared" si="68"/>
        <v>18</v>
      </c>
      <c r="N393" s="100">
        <v>0</v>
      </c>
      <c r="O393" s="100">
        <v>0</v>
      </c>
      <c r="P393" s="100">
        <v>0</v>
      </c>
      <c r="Q393" s="100">
        <v>0</v>
      </c>
      <c r="R393" s="100">
        <v>0</v>
      </c>
      <c r="S393" s="100">
        <v>0</v>
      </c>
      <c r="T393" s="106">
        <f t="shared" si="63"/>
        <v>0</v>
      </c>
      <c r="U393" s="107">
        <f t="shared" si="69"/>
        <v>0</v>
      </c>
      <c r="V393" s="108">
        <f t="shared" si="70"/>
        <v>18</v>
      </c>
      <c r="W393" s="97">
        <v>33</v>
      </c>
      <c r="X393" s="109">
        <f t="shared" si="71"/>
        <v>0.54545454545454541</v>
      </c>
    </row>
    <row r="394" spans="1:24" x14ac:dyDescent="0.35">
      <c r="A394" s="31" t="s">
        <v>399</v>
      </c>
      <c r="B394" s="97" t="s">
        <v>2659</v>
      </c>
      <c r="C394" s="97" t="s">
        <v>2447</v>
      </c>
      <c r="D394" s="98">
        <f t="shared" si="64"/>
        <v>96</v>
      </c>
      <c r="E394" s="98">
        <f t="shared" si="65"/>
        <v>0</v>
      </c>
      <c r="F394" s="98">
        <f t="shared" si="66"/>
        <v>96</v>
      </c>
      <c r="G394" s="99">
        <f t="shared" si="62"/>
        <v>96</v>
      </c>
      <c r="H394" s="100">
        <v>96</v>
      </c>
      <c r="I394" s="100">
        <v>0</v>
      </c>
      <c r="J394" s="102">
        <f t="shared" si="67"/>
        <v>0</v>
      </c>
      <c r="K394" s="100">
        <v>0</v>
      </c>
      <c r="L394" s="111">
        <v>0</v>
      </c>
      <c r="M394" s="101">
        <f t="shared" si="68"/>
        <v>0</v>
      </c>
      <c r="N394" s="100">
        <v>0</v>
      </c>
      <c r="O394" s="100">
        <v>0</v>
      </c>
      <c r="P394" s="100">
        <v>0</v>
      </c>
      <c r="Q394" s="100">
        <v>0</v>
      </c>
      <c r="R394" s="100">
        <v>0</v>
      </c>
      <c r="S394" s="100">
        <v>0</v>
      </c>
      <c r="T394" s="106">
        <f t="shared" si="63"/>
        <v>0</v>
      </c>
      <c r="U394" s="107">
        <f t="shared" si="69"/>
        <v>96</v>
      </c>
      <c r="V394" s="108">
        <f t="shared" si="70"/>
        <v>0</v>
      </c>
      <c r="W394" s="97">
        <v>118</v>
      </c>
      <c r="X394" s="109">
        <f t="shared" si="71"/>
        <v>0.81355932203389836</v>
      </c>
    </row>
    <row r="395" spans="1:24" x14ac:dyDescent="0.35">
      <c r="A395" s="31" t="s">
        <v>400</v>
      </c>
      <c r="B395" s="97" t="s">
        <v>2660</v>
      </c>
      <c r="C395" s="97" t="s">
        <v>2447</v>
      </c>
      <c r="D395" s="98">
        <f t="shared" si="64"/>
        <v>37</v>
      </c>
      <c r="E395" s="98">
        <f t="shared" si="65"/>
        <v>0</v>
      </c>
      <c r="F395" s="98">
        <f t="shared" si="66"/>
        <v>37</v>
      </c>
      <c r="G395" s="99">
        <f t="shared" si="62"/>
        <v>37</v>
      </c>
      <c r="H395" s="100">
        <v>37</v>
      </c>
      <c r="I395" s="100">
        <v>0</v>
      </c>
      <c r="J395" s="102">
        <f t="shared" si="67"/>
        <v>0</v>
      </c>
      <c r="K395" s="100">
        <v>0</v>
      </c>
      <c r="L395" s="111">
        <v>0</v>
      </c>
      <c r="M395" s="101">
        <f t="shared" si="68"/>
        <v>0</v>
      </c>
      <c r="N395" s="100">
        <v>0</v>
      </c>
      <c r="O395" s="100">
        <v>0</v>
      </c>
      <c r="P395" s="100">
        <v>0</v>
      </c>
      <c r="Q395" s="100">
        <v>0</v>
      </c>
      <c r="R395" s="100">
        <v>0</v>
      </c>
      <c r="S395" s="100">
        <v>0</v>
      </c>
      <c r="T395" s="106">
        <f t="shared" si="63"/>
        <v>0</v>
      </c>
      <c r="U395" s="107">
        <f t="shared" si="69"/>
        <v>37</v>
      </c>
      <c r="V395" s="108">
        <f t="shared" si="70"/>
        <v>0</v>
      </c>
      <c r="W395" s="97">
        <v>40</v>
      </c>
      <c r="X395" s="109">
        <f t="shared" si="71"/>
        <v>0.92500000000000004</v>
      </c>
    </row>
    <row r="396" spans="1:24" x14ac:dyDescent="0.35">
      <c r="A396" s="31" t="s">
        <v>401</v>
      </c>
      <c r="B396" s="97" t="s">
        <v>2661</v>
      </c>
      <c r="C396" s="97" t="s">
        <v>2447</v>
      </c>
      <c r="D396" s="98">
        <f t="shared" si="64"/>
        <v>76</v>
      </c>
      <c r="E396" s="98">
        <f t="shared" si="65"/>
        <v>0</v>
      </c>
      <c r="F396" s="98">
        <f t="shared" si="66"/>
        <v>76</v>
      </c>
      <c r="G396" s="99">
        <f t="shared" si="62"/>
        <v>76</v>
      </c>
      <c r="H396" s="100">
        <v>76</v>
      </c>
      <c r="I396" s="100">
        <v>0</v>
      </c>
      <c r="J396" s="102">
        <f t="shared" si="67"/>
        <v>0</v>
      </c>
      <c r="K396" s="100">
        <v>0</v>
      </c>
      <c r="L396" s="111">
        <v>0</v>
      </c>
      <c r="M396" s="101">
        <f t="shared" si="68"/>
        <v>0</v>
      </c>
      <c r="N396" s="100">
        <v>0</v>
      </c>
      <c r="O396" s="100">
        <v>0</v>
      </c>
      <c r="P396" s="100">
        <v>0</v>
      </c>
      <c r="Q396" s="100">
        <v>0</v>
      </c>
      <c r="R396" s="100">
        <v>0</v>
      </c>
      <c r="S396" s="100">
        <v>0</v>
      </c>
      <c r="T396" s="106">
        <f t="shared" si="63"/>
        <v>0</v>
      </c>
      <c r="U396" s="107">
        <f t="shared" si="69"/>
        <v>76</v>
      </c>
      <c r="V396" s="108">
        <f t="shared" si="70"/>
        <v>0</v>
      </c>
      <c r="W396" s="97">
        <v>69</v>
      </c>
      <c r="X396" s="109">
        <f t="shared" si="71"/>
        <v>1</v>
      </c>
    </row>
    <row r="397" spans="1:24" x14ac:dyDescent="0.35">
      <c r="A397" s="31" t="s">
        <v>402</v>
      </c>
      <c r="B397" s="97" t="s">
        <v>2662</v>
      </c>
      <c r="C397" s="97" t="s">
        <v>2447</v>
      </c>
      <c r="D397" s="98">
        <f t="shared" si="64"/>
        <v>63</v>
      </c>
      <c r="E397" s="98">
        <f t="shared" si="65"/>
        <v>0</v>
      </c>
      <c r="F397" s="98">
        <f t="shared" si="66"/>
        <v>63</v>
      </c>
      <c r="G397" s="99">
        <f t="shared" si="62"/>
        <v>63</v>
      </c>
      <c r="H397" s="100">
        <v>63</v>
      </c>
      <c r="I397" s="100">
        <v>0</v>
      </c>
      <c r="J397" s="102">
        <f t="shared" si="67"/>
        <v>0</v>
      </c>
      <c r="K397" s="100">
        <v>0</v>
      </c>
      <c r="L397" s="111">
        <v>0</v>
      </c>
      <c r="M397" s="101">
        <f t="shared" si="68"/>
        <v>0</v>
      </c>
      <c r="N397" s="100">
        <v>0</v>
      </c>
      <c r="O397" s="100">
        <v>0</v>
      </c>
      <c r="P397" s="100">
        <v>0</v>
      </c>
      <c r="Q397" s="100">
        <v>0</v>
      </c>
      <c r="R397" s="100">
        <v>0</v>
      </c>
      <c r="S397" s="100">
        <v>0</v>
      </c>
      <c r="T397" s="106">
        <f t="shared" si="63"/>
        <v>0</v>
      </c>
      <c r="U397" s="107">
        <f t="shared" si="69"/>
        <v>63</v>
      </c>
      <c r="V397" s="108">
        <f t="shared" si="70"/>
        <v>0</v>
      </c>
      <c r="W397" s="97">
        <v>86</v>
      </c>
      <c r="X397" s="109">
        <f t="shared" si="71"/>
        <v>0.73255813953488369</v>
      </c>
    </row>
    <row r="398" spans="1:24" x14ac:dyDescent="0.35">
      <c r="A398" s="31" t="s">
        <v>403</v>
      </c>
      <c r="B398" s="97" t="s">
        <v>2663</v>
      </c>
      <c r="C398" s="97" t="s">
        <v>2447</v>
      </c>
      <c r="D398" s="98">
        <f t="shared" si="64"/>
        <v>53</v>
      </c>
      <c r="E398" s="98">
        <f t="shared" si="65"/>
        <v>20</v>
      </c>
      <c r="F398" s="98">
        <f t="shared" si="66"/>
        <v>33</v>
      </c>
      <c r="G398" s="99">
        <f t="shared" si="62"/>
        <v>33</v>
      </c>
      <c r="H398" s="100">
        <v>33</v>
      </c>
      <c r="I398" s="100">
        <v>0</v>
      </c>
      <c r="J398" s="102">
        <f t="shared" si="67"/>
        <v>21</v>
      </c>
      <c r="K398" s="100">
        <v>0</v>
      </c>
      <c r="L398" s="111">
        <v>0</v>
      </c>
      <c r="M398" s="101">
        <f t="shared" si="68"/>
        <v>0</v>
      </c>
      <c r="N398" s="100">
        <v>14</v>
      </c>
      <c r="O398" s="100">
        <v>0</v>
      </c>
      <c r="P398" s="100">
        <v>0</v>
      </c>
      <c r="Q398" s="100">
        <v>6</v>
      </c>
      <c r="R398" s="100">
        <v>21</v>
      </c>
      <c r="S398" s="100">
        <v>0</v>
      </c>
      <c r="T398" s="106">
        <f t="shared" si="63"/>
        <v>41</v>
      </c>
      <c r="U398" s="107">
        <f t="shared" si="69"/>
        <v>33</v>
      </c>
      <c r="V398" s="108">
        <f t="shared" si="70"/>
        <v>6</v>
      </c>
      <c r="W398" s="97">
        <v>37</v>
      </c>
      <c r="X398" s="109">
        <f t="shared" si="71"/>
        <v>1</v>
      </c>
    </row>
    <row r="399" spans="1:24" x14ac:dyDescent="0.35">
      <c r="A399" s="31" t="s">
        <v>404</v>
      </c>
      <c r="B399" s="97" t="s">
        <v>2664</v>
      </c>
      <c r="C399" s="97" t="s">
        <v>2311</v>
      </c>
      <c r="D399" s="98">
        <f t="shared" si="64"/>
        <v>32</v>
      </c>
      <c r="E399" s="98">
        <f t="shared" si="65"/>
        <v>0</v>
      </c>
      <c r="F399" s="98">
        <f t="shared" si="66"/>
        <v>32</v>
      </c>
      <c r="G399" s="99">
        <f t="shared" si="62"/>
        <v>32</v>
      </c>
      <c r="H399" s="100">
        <v>32</v>
      </c>
      <c r="I399" s="100">
        <v>0</v>
      </c>
      <c r="J399" s="102">
        <f t="shared" si="67"/>
        <v>0</v>
      </c>
      <c r="K399" s="100">
        <v>0</v>
      </c>
      <c r="L399" s="111">
        <v>0</v>
      </c>
      <c r="M399" s="101">
        <f t="shared" si="68"/>
        <v>0</v>
      </c>
      <c r="N399" s="100">
        <v>0</v>
      </c>
      <c r="O399" s="100">
        <v>0</v>
      </c>
      <c r="P399" s="100">
        <v>0</v>
      </c>
      <c r="Q399" s="100">
        <v>0</v>
      </c>
      <c r="R399" s="100">
        <v>0</v>
      </c>
      <c r="S399" s="100">
        <v>0</v>
      </c>
      <c r="T399" s="106">
        <f t="shared" si="63"/>
        <v>0</v>
      </c>
      <c r="U399" s="107">
        <f t="shared" si="69"/>
        <v>32</v>
      </c>
      <c r="V399" s="108">
        <f t="shared" si="70"/>
        <v>0</v>
      </c>
      <c r="W399" s="97">
        <v>51</v>
      </c>
      <c r="X399" s="109">
        <f t="shared" si="71"/>
        <v>0.62745098039215685</v>
      </c>
    </row>
    <row r="400" spans="1:24" x14ac:dyDescent="0.35">
      <c r="A400" s="31" t="s">
        <v>405</v>
      </c>
      <c r="B400" s="97" t="s">
        <v>2665</v>
      </c>
      <c r="C400" s="97" t="s">
        <v>2311</v>
      </c>
      <c r="D400" s="98">
        <f t="shared" si="64"/>
        <v>161</v>
      </c>
      <c r="E400" s="98">
        <f t="shared" si="65"/>
        <v>0</v>
      </c>
      <c r="F400" s="98">
        <f t="shared" si="66"/>
        <v>161</v>
      </c>
      <c r="G400" s="99">
        <f t="shared" si="62"/>
        <v>161</v>
      </c>
      <c r="H400" s="100">
        <v>161</v>
      </c>
      <c r="I400" s="100">
        <v>0</v>
      </c>
      <c r="J400" s="102">
        <f t="shared" si="67"/>
        <v>0</v>
      </c>
      <c r="K400" s="100">
        <v>0</v>
      </c>
      <c r="L400" s="111">
        <v>0</v>
      </c>
      <c r="M400" s="101">
        <f t="shared" si="68"/>
        <v>0</v>
      </c>
      <c r="N400" s="100">
        <v>0</v>
      </c>
      <c r="O400" s="100">
        <v>0</v>
      </c>
      <c r="P400" s="100">
        <v>0</v>
      </c>
      <c r="Q400" s="100">
        <v>0</v>
      </c>
      <c r="R400" s="100">
        <v>0</v>
      </c>
      <c r="S400" s="100">
        <v>0</v>
      </c>
      <c r="T400" s="106">
        <f t="shared" si="63"/>
        <v>0</v>
      </c>
      <c r="U400" s="107">
        <f t="shared" si="69"/>
        <v>161</v>
      </c>
      <c r="V400" s="108">
        <f t="shared" si="70"/>
        <v>0</v>
      </c>
      <c r="W400" s="97">
        <v>180</v>
      </c>
      <c r="X400" s="109">
        <f t="shared" si="71"/>
        <v>0.89444444444444449</v>
      </c>
    </row>
    <row r="401" spans="1:24" x14ac:dyDescent="0.35">
      <c r="A401" s="31" t="s">
        <v>406</v>
      </c>
      <c r="B401" s="97" t="s">
        <v>2666</v>
      </c>
      <c r="C401" s="97" t="s">
        <v>2311</v>
      </c>
      <c r="D401" s="98">
        <f t="shared" si="64"/>
        <v>59</v>
      </c>
      <c r="E401" s="98">
        <f t="shared" si="65"/>
        <v>0</v>
      </c>
      <c r="F401" s="98">
        <f t="shared" si="66"/>
        <v>59</v>
      </c>
      <c r="G401" s="99">
        <f t="shared" si="62"/>
        <v>59</v>
      </c>
      <c r="H401" s="100">
        <v>59</v>
      </c>
      <c r="I401" s="100">
        <v>0</v>
      </c>
      <c r="J401" s="102">
        <f t="shared" si="67"/>
        <v>0</v>
      </c>
      <c r="K401" s="100">
        <v>0</v>
      </c>
      <c r="L401" s="111">
        <v>0</v>
      </c>
      <c r="M401" s="101">
        <f t="shared" si="68"/>
        <v>0</v>
      </c>
      <c r="N401" s="100">
        <v>0</v>
      </c>
      <c r="O401" s="100">
        <v>0</v>
      </c>
      <c r="P401" s="100">
        <v>0</v>
      </c>
      <c r="Q401" s="100">
        <v>0</v>
      </c>
      <c r="R401" s="100">
        <v>0</v>
      </c>
      <c r="S401" s="100">
        <v>0</v>
      </c>
      <c r="T401" s="106">
        <f t="shared" si="63"/>
        <v>0</v>
      </c>
      <c r="U401" s="107">
        <f t="shared" si="69"/>
        <v>59</v>
      </c>
      <c r="V401" s="108">
        <f t="shared" si="70"/>
        <v>0</v>
      </c>
      <c r="W401" s="97">
        <v>49</v>
      </c>
      <c r="X401" s="109">
        <f t="shared" si="71"/>
        <v>1</v>
      </c>
    </row>
    <row r="402" spans="1:24" x14ac:dyDescent="0.35">
      <c r="A402" s="31" t="s">
        <v>407</v>
      </c>
      <c r="B402" s="97" t="s">
        <v>2667</v>
      </c>
      <c r="C402" s="97" t="s">
        <v>2311</v>
      </c>
      <c r="D402" s="98">
        <f t="shared" si="64"/>
        <v>120</v>
      </c>
      <c r="E402" s="98">
        <f t="shared" si="65"/>
        <v>0</v>
      </c>
      <c r="F402" s="98">
        <f t="shared" si="66"/>
        <v>120</v>
      </c>
      <c r="G402" s="99">
        <f t="shared" si="62"/>
        <v>120</v>
      </c>
      <c r="H402" s="100">
        <v>120</v>
      </c>
      <c r="I402" s="100">
        <v>0</v>
      </c>
      <c r="J402" s="102">
        <f t="shared" si="67"/>
        <v>0</v>
      </c>
      <c r="K402" s="100">
        <v>0</v>
      </c>
      <c r="L402" s="111">
        <v>0</v>
      </c>
      <c r="M402" s="101">
        <f t="shared" si="68"/>
        <v>0</v>
      </c>
      <c r="N402" s="100">
        <v>0</v>
      </c>
      <c r="O402" s="100">
        <v>0</v>
      </c>
      <c r="P402" s="100">
        <v>0</v>
      </c>
      <c r="Q402" s="100">
        <v>0</v>
      </c>
      <c r="R402" s="100">
        <v>0</v>
      </c>
      <c r="S402" s="100">
        <v>0</v>
      </c>
      <c r="T402" s="106">
        <f t="shared" si="63"/>
        <v>0</v>
      </c>
      <c r="U402" s="107">
        <f t="shared" si="69"/>
        <v>120</v>
      </c>
      <c r="V402" s="108">
        <f t="shared" si="70"/>
        <v>0</v>
      </c>
      <c r="W402" s="97">
        <v>204</v>
      </c>
      <c r="X402" s="109">
        <f t="shared" si="71"/>
        <v>0.58823529411764708</v>
      </c>
    </row>
    <row r="403" spans="1:24" x14ac:dyDescent="0.35">
      <c r="A403" s="31" t="s">
        <v>408</v>
      </c>
      <c r="B403" s="97" t="s">
        <v>2668</v>
      </c>
      <c r="C403" s="97" t="s">
        <v>2311</v>
      </c>
      <c r="D403" s="98">
        <f t="shared" si="64"/>
        <v>108</v>
      </c>
      <c r="E403" s="98">
        <f t="shared" si="65"/>
        <v>0</v>
      </c>
      <c r="F403" s="98">
        <f t="shared" si="66"/>
        <v>108</v>
      </c>
      <c r="G403" s="99">
        <f t="shared" si="62"/>
        <v>108</v>
      </c>
      <c r="H403" s="100">
        <v>108</v>
      </c>
      <c r="I403" s="100">
        <v>0</v>
      </c>
      <c r="J403" s="102">
        <f t="shared" si="67"/>
        <v>0</v>
      </c>
      <c r="K403" s="100">
        <v>0</v>
      </c>
      <c r="L403" s="111">
        <v>0</v>
      </c>
      <c r="M403" s="101">
        <f t="shared" si="68"/>
        <v>0</v>
      </c>
      <c r="N403" s="100">
        <v>0</v>
      </c>
      <c r="O403" s="100">
        <v>0</v>
      </c>
      <c r="P403" s="100">
        <v>0</v>
      </c>
      <c r="Q403" s="100">
        <v>0</v>
      </c>
      <c r="R403" s="100">
        <v>0</v>
      </c>
      <c r="S403" s="100">
        <v>0</v>
      </c>
      <c r="T403" s="106">
        <f t="shared" si="63"/>
        <v>0</v>
      </c>
      <c r="U403" s="107">
        <f t="shared" si="69"/>
        <v>108</v>
      </c>
      <c r="V403" s="108">
        <f t="shared" si="70"/>
        <v>0</v>
      </c>
      <c r="W403" s="97">
        <v>124</v>
      </c>
      <c r="X403" s="109">
        <f t="shared" si="71"/>
        <v>0.87096774193548387</v>
      </c>
    </row>
    <row r="404" spans="1:24" x14ac:dyDescent="0.35">
      <c r="A404" s="31" t="s">
        <v>409</v>
      </c>
      <c r="B404" s="97" t="s">
        <v>2669</v>
      </c>
      <c r="C404" s="97" t="s">
        <v>2311</v>
      </c>
      <c r="D404" s="98">
        <f t="shared" si="64"/>
        <v>111</v>
      </c>
      <c r="E404" s="98">
        <f t="shared" si="65"/>
        <v>16</v>
      </c>
      <c r="F404" s="98">
        <f t="shared" si="66"/>
        <v>95</v>
      </c>
      <c r="G404" s="99">
        <f t="shared" si="62"/>
        <v>111</v>
      </c>
      <c r="H404" s="100">
        <v>95</v>
      </c>
      <c r="I404" s="100">
        <v>16</v>
      </c>
      <c r="J404" s="102">
        <f t="shared" si="67"/>
        <v>0</v>
      </c>
      <c r="K404" s="100">
        <v>0</v>
      </c>
      <c r="L404" s="111">
        <v>0</v>
      </c>
      <c r="M404" s="101">
        <f t="shared" si="68"/>
        <v>0</v>
      </c>
      <c r="N404" s="100">
        <v>0</v>
      </c>
      <c r="O404" s="100">
        <v>0</v>
      </c>
      <c r="P404" s="100">
        <v>0</v>
      </c>
      <c r="Q404" s="100">
        <v>0</v>
      </c>
      <c r="R404" s="100">
        <v>0</v>
      </c>
      <c r="S404" s="100">
        <v>0</v>
      </c>
      <c r="T404" s="106">
        <f t="shared" si="63"/>
        <v>0</v>
      </c>
      <c r="U404" s="107">
        <f t="shared" si="69"/>
        <v>95</v>
      </c>
      <c r="V404" s="108">
        <f t="shared" si="70"/>
        <v>16</v>
      </c>
      <c r="W404" s="97">
        <v>251</v>
      </c>
      <c r="X404" s="109">
        <f t="shared" si="71"/>
        <v>0.44223107569721115</v>
      </c>
    </row>
    <row r="405" spans="1:24" x14ac:dyDescent="0.35">
      <c r="A405" s="31" t="s">
        <v>410</v>
      </c>
      <c r="B405" s="97" t="s">
        <v>2670</v>
      </c>
      <c r="C405" s="97" t="s">
        <v>2311</v>
      </c>
      <c r="D405" s="98">
        <f t="shared" si="64"/>
        <v>46</v>
      </c>
      <c r="E405" s="98">
        <f t="shared" si="65"/>
        <v>0</v>
      </c>
      <c r="F405" s="98">
        <f t="shared" si="66"/>
        <v>46</v>
      </c>
      <c r="G405" s="99">
        <f t="shared" si="62"/>
        <v>46</v>
      </c>
      <c r="H405" s="100">
        <v>46</v>
      </c>
      <c r="I405" s="100">
        <v>0</v>
      </c>
      <c r="J405" s="102">
        <f t="shared" si="67"/>
        <v>0</v>
      </c>
      <c r="K405" s="100">
        <v>0</v>
      </c>
      <c r="L405" s="111">
        <v>0</v>
      </c>
      <c r="M405" s="101">
        <f t="shared" si="68"/>
        <v>0</v>
      </c>
      <c r="N405" s="100">
        <v>0</v>
      </c>
      <c r="O405" s="100">
        <v>0</v>
      </c>
      <c r="P405" s="100">
        <v>0</v>
      </c>
      <c r="Q405" s="100">
        <v>0</v>
      </c>
      <c r="R405" s="100">
        <v>0</v>
      </c>
      <c r="S405" s="100">
        <v>0</v>
      </c>
      <c r="T405" s="106">
        <f t="shared" si="63"/>
        <v>0</v>
      </c>
      <c r="U405" s="107">
        <f t="shared" si="69"/>
        <v>46</v>
      </c>
      <c r="V405" s="108">
        <f t="shared" si="70"/>
        <v>0</v>
      </c>
      <c r="W405" s="97">
        <v>54</v>
      </c>
      <c r="X405" s="109">
        <f t="shared" si="71"/>
        <v>0.85185185185185186</v>
      </c>
    </row>
    <row r="406" spans="1:24" x14ac:dyDescent="0.35">
      <c r="A406" s="31" t="s">
        <v>411</v>
      </c>
      <c r="B406" s="97" t="s">
        <v>2671</v>
      </c>
      <c r="C406" s="97" t="s">
        <v>2311</v>
      </c>
      <c r="D406" s="98">
        <f t="shared" si="64"/>
        <v>40</v>
      </c>
      <c r="E406" s="98">
        <f t="shared" si="65"/>
        <v>0</v>
      </c>
      <c r="F406" s="98">
        <f t="shared" si="66"/>
        <v>40</v>
      </c>
      <c r="G406" s="99">
        <f t="shared" si="62"/>
        <v>40</v>
      </c>
      <c r="H406" s="100">
        <v>40</v>
      </c>
      <c r="I406" s="100">
        <v>0</v>
      </c>
      <c r="J406" s="102">
        <f t="shared" si="67"/>
        <v>0</v>
      </c>
      <c r="K406" s="100">
        <v>0</v>
      </c>
      <c r="L406" s="111">
        <v>0</v>
      </c>
      <c r="M406" s="101">
        <f t="shared" si="68"/>
        <v>0</v>
      </c>
      <c r="N406" s="100">
        <v>0</v>
      </c>
      <c r="O406" s="100">
        <v>0</v>
      </c>
      <c r="P406" s="100">
        <v>0</v>
      </c>
      <c r="Q406" s="100">
        <v>0</v>
      </c>
      <c r="R406" s="100">
        <v>0</v>
      </c>
      <c r="S406" s="100">
        <v>0</v>
      </c>
      <c r="T406" s="106">
        <f t="shared" si="63"/>
        <v>0</v>
      </c>
      <c r="U406" s="107">
        <f t="shared" si="69"/>
        <v>40</v>
      </c>
      <c r="V406" s="108">
        <f t="shared" si="70"/>
        <v>0</v>
      </c>
      <c r="W406" s="97">
        <v>44</v>
      </c>
      <c r="X406" s="109">
        <f t="shared" si="71"/>
        <v>0.90909090909090906</v>
      </c>
    </row>
    <row r="407" spans="1:24" x14ac:dyDescent="0.35">
      <c r="A407" s="31" t="s">
        <v>412</v>
      </c>
      <c r="B407" s="97" t="s">
        <v>2672</v>
      </c>
      <c r="C407" s="97" t="s">
        <v>2311</v>
      </c>
      <c r="D407" s="98">
        <f t="shared" si="64"/>
        <v>60</v>
      </c>
      <c r="E407" s="98">
        <f t="shared" si="65"/>
        <v>20</v>
      </c>
      <c r="F407" s="98">
        <f t="shared" si="66"/>
        <v>40</v>
      </c>
      <c r="G407" s="99">
        <f t="shared" si="62"/>
        <v>60</v>
      </c>
      <c r="H407" s="100">
        <v>40</v>
      </c>
      <c r="I407" s="100">
        <v>20</v>
      </c>
      <c r="J407" s="102">
        <f t="shared" si="67"/>
        <v>0</v>
      </c>
      <c r="K407" s="100">
        <v>0</v>
      </c>
      <c r="L407" s="111">
        <v>0</v>
      </c>
      <c r="M407" s="101">
        <f t="shared" si="68"/>
        <v>0</v>
      </c>
      <c r="N407" s="100">
        <v>0</v>
      </c>
      <c r="O407" s="100">
        <v>0</v>
      </c>
      <c r="P407" s="100">
        <v>0</v>
      </c>
      <c r="Q407" s="100">
        <v>0</v>
      </c>
      <c r="R407" s="100">
        <v>0</v>
      </c>
      <c r="S407" s="100">
        <v>0</v>
      </c>
      <c r="T407" s="106">
        <f t="shared" si="63"/>
        <v>0</v>
      </c>
      <c r="U407" s="107">
        <f t="shared" si="69"/>
        <v>40</v>
      </c>
      <c r="V407" s="108">
        <f t="shared" si="70"/>
        <v>20</v>
      </c>
      <c r="W407" s="97">
        <v>102</v>
      </c>
      <c r="X407" s="109">
        <f t="shared" si="71"/>
        <v>0.58823529411764708</v>
      </c>
    </row>
    <row r="408" spans="1:24" x14ac:dyDescent="0.35">
      <c r="A408" s="31" t="s">
        <v>413</v>
      </c>
      <c r="B408" s="97" t="s">
        <v>2673</v>
      </c>
      <c r="C408" s="97" t="s">
        <v>2440</v>
      </c>
      <c r="D408" s="98">
        <f t="shared" si="64"/>
        <v>0</v>
      </c>
      <c r="E408" s="98">
        <f t="shared" si="65"/>
        <v>0</v>
      </c>
      <c r="F408" s="98">
        <f t="shared" si="66"/>
        <v>0</v>
      </c>
      <c r="G408" s="99">
        <f t="shared" si="62"/>
        <v>0</v>
      </c>
      <c r="H408" s="100">
        <v>0</v>
      </c>
      <c r="I408" s="100">
        <v>0</v>
      </c>
      <c r="J408" s="102">
        <f t="shared" si="67"/>
        <v>0</v>
      </c>
      <c r="K408" s="100">
        <v>0</v>
      </c>
      <c r="L408" s="111">
        <v>0</v>
      </c>
      <c r="M408" s="101">
        <f t="shared" si="68"/>
        <v>0</v>
      </c>
      <c r="N408" s="100">
        <v>0</v>
      </c>
      <c r="O408" s="100">
        <v>0</v>
      </c>
      <c r="P408" s="100">
        <v>0</v>
      </c>
      <c r="Q408" s="100">
        <v>0</v>
      </c>
      <c r="R408" s="100">
        <v>0</v>
      </c>
      <c r="S408" s="100">
        <v>0</v>
      </c>
      <c r="T408" s="106">
        <f t="shared" si="63"/>
        <v>0</v>
      </c>
      <c r="U408" s="107">
        <f t="shared" si="69"/>
        <v>0</v>
      </c>
      <c r="V408" s="108">
        <f t="shared" si="70"/>
        <v>0</v>
      </c>
      <c r="W408" s="97">
        <v>23</v>
      </c>
      <c r="X408" s="109">
        <f t="shared" si="71"/>
        <v>0</v>
      </c>
    </row>
    <row r="409" spans="1:24" x14ac:dyDescent="0.35">
      <c r="A409" s="31" t="s">
        <v>414</v>
      </c>
      <c r="B409" s="97" t="s">
        <v>2674</v>
      </c>
      <c r="C409" s="97" t="s">
        <v>2440</v>
      </c>
      <c r="D409" s="98">
        <f t="shared" si="64"/>
        <v>17</v>
      </c>
      <c r="E409" s="98">
        <f t="shared" si="65"/>
        <v>17</v>
      </c>
      <c r="F409" s="98">
        <f t="shared" si="66"/>
        <v>0</v>
      </c>
      <c r="G409" s="99">
        <f t="shared" si="62"/>
        <v>17</v>
      </c>
      <c r="H409" s="100">
        <v>0</v>
      </c>
      <c r="I409" s="100">
        <v>17</v>
      </c>
      <c r="J409" s="102">
        <f t="shared" si="67"/>
        <v>0</v>
      </c>
      <c r="K409" s="100">
        <v>0</v>
      </c>
      <c r="L409" s="111">
        <v>0</v>
      </c>
      <c r="M409" s="101">
        <f t="shared" si="68"/>
        <v>0</v>
      </c>
      <c r="N409" s="100">
        <v>0</v>
      </c>
      <c r="O409" s="100">
        <v>0</v>
      </c>
      <c r="P409" s="100">
        <v>0</v>
      </c>
      <c r="Q409" s="100">
        <v>0</v>
      </c>
      <c r="R409" s="100">
        <v>0</v>
      </c>
      <c r="S409" s="100">
        <v>0</v>
      </c>
      <c r="T409" s="106">
        <f t="shared" si="63"/>
        <v>0</v>
      </c>
      <c r="U409" s="107">
        <f t="shared" si="69"/>
        <v>0</v>
      </c>
      <c r="V409" s="108">
        <f t="shared" si="70"/>
        <v>17</v>
      </c>
      <c r="W409" s="97">
        <v>30</v>
      </c>
      <c r="X409" s="109">
        <f t="shared" si="71"/>
        <v>0.56666666666666665</v>
      </c>
    </row>
    <row r="410" spans="1:24" x14ac:dyDescent="0.35">
      <c r="A410" s="31" t="s">
        <v>415</v>
      </c>
      <c r="B410" s="97" t="s">
        <v>2675</v>
      </c>
      <c r="C410" s="97" t="s">
        <v>2440</v>
      </c>
      <c r="D410" s="98">
        <f t="shared" si="64"/>
        <v>0</v>
      </c>
      <c r="E410" s="98">
        <f t="shared" si="65"/>
        <v>0</v>
      </c>
      <c r="F410" s="98">
        <f t="shared" si="66"/>
        <v>0</v>
      </c>
      <c r="G410" s="99">
        <f t="shared" si="62"/>
        <v>0</v>
      </c>
      <c r="H410" s="100">
        <v>0</v>
      </c>
      <c r="I410" s="100">
        <v>0</v>
      </c>
      <c r="J410" s="102">
        <f t="shared" si="67"/>
        <v>0</v>
      </c>
      <c r="K410" s="100">
        <v>0</v>
      </c>
      <c r="L410" s="111">
        <v>0</v>
      </c>
      <c r="M410" s="101">
        <f t="shared" si="68"/>
        <v>0</v>
      </c>
      <c r="N410" s="100">
        <v>0</v>
      </c>
      <c r="O410" s="100">
        <v>0</v>
      </c>
      <c r="P410" s="100">
        <v>0</v>
      </c>
      <c r="Q410" s="100">
        <v>0</v>
      </c>
      <c r="R410" s="100">
        <v>0</v>
      </c>
      <c r="S410" s="100">
        <v>0</v>
      </c>
      <c r="T410" s="106">
        <f t="shared" si="63"/>
        <v>0</v>
      </c>
      <c r="U410" s="107">
        <f t="shared" si="69"/>
        <v>0</v>
      </c>
      <c r="V410" s="108">
        <f t="shared" si="70"/>
        <v>0</v>
      </c>
      <c r="W410" s="97">
        <v>19</v>
      </c>
      <c r="X410" s="109">
        <f t="shared" si="71"/>
        <v>0</v>
      </c>
    </row>
    <row r="411" spans="1:24" x14ac:dyDescent="0.35">
      <c r="A411" s="31" t="s">
        <v>416</v>
      </c>
      <c r="B411" s="97" t="s">
        <v>2676</v>
      </c>
      <c r="C411" s="97" t="s">
        <v>2440</v>
      </c>
      <c r="D411" s="98">
        <f t="shared" si="64"/>
        <v>9</v>
      </c>
      <c r="E411" s="98">
        <f t="shared" si="65"/>
        <v>9</v>
      </c>
      <c r="F411" s="98">
        <f t="shared" si="66"/>
        <v>0</v>
      </c>
      <c r="G411" s="99">
        <f t="shared" si="62"/>
        <v>9</v>
      </c>
      <c r="H411" s="100">
        <v>0</v>
      </c>
      <c r="I411" s="100">
        <v>9</v>
      </c>
      <c r="J411" s="102">
        <f t="shared" si="67"/>
        <v>0</v>
      </c>
      <c r="K411" s="100">
        <v>0</v>
      </c>
      <c r="L411" s="111">
        <v>0</v>
      </c>
      <c r="M411" s="101">
        <f t="shared" si="68"/>
        <v>0</v>
      </c>
      <c r="N411" s="100">
        <v>0</v>
      </c>
      <c r="O411" s="100">
        <v>0</v>
      </c>
      <c r="P411" s="100">
        <v>0</v>
      </c>
      <c r="Q411" s="100">
        <v>0</v>
      </c>
      <c r="R411" s="100">
        <v>0</v>
      </c>
      <c r="S411" s="100">
        <v>0</v>
      </c>
      <c r="T411" s="106">
        <f t="shared" si="63"/>
        <v>0</v>
      </c>
      <c r="U411" s="107">
        <f t="shared" si="69"/>
        <v>0</v>
      </c>
      <c r="V411" s="108">
        <f t="shared" si="70"/>
        <v>9</v>
      </c>
      <c r="W411" s="97">
        <v>10</v>
      </c>
      <c r="X411" s="109">
        <f t="shared" si="71"/>
        <v>0.9</v>
      </c>
    </row>
    <row r="412" spans="1:24" x14ac:dyDescent="0.35">
      <c r="A412" s="31" t="s">
        <v>417</v>
      </c>
      <c r="B412" s="97" t="s">
        <v>2677</v>
      </c>
      <c r="C412" s="97" t="s">
        <v>2440</v>
      </c>
      <c r="D412" s="98">
        <f t="shared" si="64"/>
        <v>26</v>
      </c>
      <c r="E412" s="98">
        <f t="shared" si="65"/>
        <v>26</v>
      </c>
      <c r="F412" s="98">
        <f t="shared" si="66"/>
        <v>0</v>
      </c>
      <c r="G412" s="99">
        <f t="shared" si="62"/>
        <v>26</v>
      </c>
      <c r="H412" s="100">
        <v>0</v>
      </c>
      <c r="I412" s="100">
        <v>26</v>
      </c>
      <c r="J412" s="102">
        <f t="shared" si="67"/>
        <v>0</v>
      </c>
      <c r="K412" s="100">
        <v>0</v>
      </c>
      <c r="L412" s="111">
        <v>0</v>
      </c>
      <c r="M412" s="101">
        <f t="shared" si="68"/>
        <v>0</v>
      </c>
      <c r="N412" s="100">
        <v>0</v>
      </c>
      <c r="O412" s="100">
        <v>0</v>
      </c>
      <c r="P412" s="100">
        <v>0</v>
      </c>
      <c r="Q412" s="100">
        <v>0</v>
      </c>
      <c r="R412" s="100">
        <v>0</v>
      </c>
      <c r="S412" s="100">
        <v>0</v>
      </c>
      <c r="T412" s="106">
        <f t="shared" si="63"/>
        <v>0</v>
      </c>
      <c r="U412" s="107">
        <f t="shared" si="69"/>
        <v>0</v>
      </c>
      <c r="V412" s="108">
        <f t="shared" si="70"/>
        <v>26</v>
      </c>
      <c r="W412" s="97">
        <v>22</v>
      </c>
      <c r="X412" s="109">
        <f t="shared" si="71"/>
        <v>1</v>
      </c>
    </row>
    <row r="413" spans="1:24" x14ac:dyDescent="0.35">
      <c r="A413" s="31" t="s">
        <v>418</v>
      </c>
      <c r="B413" s="97" t="s">
        <v>2678</v>
      </c>
      <c r="C413" s="97" t="s">
        <v>2440</v>
      </c>
      <c r="D413" s="98">
        <f t="shared" si="64"/>
        <v>12</v>
      </c>
      <c r="E413" s="98">
        <f t="shared" si="65"/>
        <v>12</v>
      </c>
      <c r="F413" s="98">
        <f t="shared" si="66"/>
        <v>0</v>
      </c>
      <c r="G413" s="99">
        <f t="shared" si="62"/>
        <v>12</v>
      </c>
      <c r="H413" s="100">
        <v>0</v>
      </c>
      <c r="I413" s="100">
        <v>12</v>
      </c>
      <c r="J413" s="102">
        <f t="shared" si="67"/>
        <v>0</v>
      </c>
      <c r="K413" s="100">
        <v>0</v>
      </c>
      <c r="L413" s="111">
        <v>0</v>
      </c>
      <c r="M413" s="101">
        <f t="shared" si="68"/>
        <v>0</v>
      </c>
      <c r="N413" s="100">
        <v>0</v>
      </c>
      <c r="O413" s="100">
        <v>0</v>
      </c>
      <c r="P413" s="100">
        <v>0</v>
      </c>
      <c r="Q413" s="100">
        <v>0</v>
      </c>
      <c r="R413" s="100">
        <v>0</v>
      </c>
      <c r="S413" s="100">
        <v>0</v>
      </c>
      <c r="T413" s="106">
        <f t="shared" si="63"/>
        <v>0</v>
      </c>
      <c r="U413" s="107">
        <f t="shared" si="69"/>
        <v>0</v>
      </c>
      <c r="V413" s="108">
        <f t="shared" si="70"/>
        <v>12</v>
      </c>
      <c r="W413" s="97">
        <v>7</v>
      </c>
      <c r="X413" s="109">
        <f t="shared" si="71"/>
        <v>1</v>
      </c>
    </row>
    <row r="414" spans="1:24" x14ac:dyDescent="0.35">
      <c r="A414" s="31" t="s">
        <v>419</v>
      </c>
      <c r="B414" s="97" t="s">
        <v>2679</v>
      </c>
      <c r="C414" s="97" t="s">
        <v>2440</v>
      </c>
      <c r="D414" s="98">
        <f t="shared" si="64"/>
        <v>94</v>
      </c>
      <c r="E414" s="98">
        <f t="shared" si="65"/>
        <v>0</v>
      </c>
      <c r="F414" s="98">
        <f t="shared" si="66"/>
        <v>94</v>
      </c>
      <c r="G414" s="99">
        <f t="shared" si="62"/>
        <v>94</v>
      </c>
      <c r="H414" s="100">
        <v>94</v>
      </c>
      <c r="I414" s="100">
        <v>0</v>
      </c>
      <c r="J414" s="102">
        <f t="shared" si="67"/>
        <v>0</v>
      </c>
      <c r="K414" s="100">
        <v>0</v>
      </c>
      <c r="L414" s="111">
        <v>0</v>
      </c>
      <c r="M414" s="101">
        <f t="shared" si="68"/>
        <v>0</v>
      </c>
      <c r="N414" s="100">
        <v>0</v>
      </c>
      <c r="O414" s="100">
        <v>0</v>
      </c>
      <c r="P414" s="100">
        <v>0</v>
      </c>
      <c r="Q414" s="100">
        <v>0</v>
      </c>
      <c r="R414" s="100">
        <v>0</v>
      </c>
      <c r="S414" s="100">
        <v>0</v>
      </c>
      <c r="T414" s="106">
        <f t="shared" si="63"/>
        <v>0</v>
      </c>
      <c r="U414" s="107">
        <f t="shared" si="69"/>
        <v>94</v>
      </c>
      <c r="V414" s="108">
        <f t="shared" si="70"/>
        <v>0</v>
      </c>
      <c r="W414" s="97">
        <v>109</v>
      </c>
      <c r="X414" s="109">
        <f t="shared" si="71"/>
        <v>0.86238532110091748</v>
      </c>
    </row>
    <row r="415" spans="1:24" x14ac:dyDescent="0.35">
      <c r="A415" s="31" t="s">
        <v>420</v>
      </c>
      <c r="B415" s="97" t="s">
        <v>2680</v>
      </c>
      <c r="C415" s="97" t="s">
        <v>2440</v>
      </c>
      <c r="D415" s="98">
        <f t="shared" si="64"/>
        <v>0</v>
      </c>
      <c r="E415" s="98">
        <f t="shared" si="65"/>
        <v>0</v>
      </c>
      <c r="F415" s="98">
        <f t="shared" si="66"/>
        <v>0</v>
      </c>
      <c r="G415" s="99">
        <f t="shared" si="62"/>
        <v>0</v>
      </c>
      <c r="H415" s="100">
        <v>0</v>
      </c>
      <c r="I415" s="100">
        <v>0</v>
      </c>
      <c r="J415" s="102">
        <f t="shared" si="67"/>
        <v>0</v>
      </c>
      <c r="K415" s="100">
        <v>0</v>
      </c>
      <c r="L415" s="111">
        <v>0</v>
      </c>
      <c r="M415" s="101">
        <f t="shared" si="68"/>
        <v>0</v>
      </c>
      <c r="N415" s="100">
        <v>0</v>
      </c>
      <c r="O415" s="100">
        <v>0</v>
      </c>
      <c r="P415" s="100">
        <v>0</v>
      </c>
      <c r="Q415" s="100">
        <v>0</v>
      </c>
      <c r="R415" s="100">
        <v>0</v>
      </c>
      <c r="S415" s="100">
        <v>0</v>
      </c>
      <c r="T415" s="106">
        <f t="shared" si="63"/>
        <v>0</v>
      </c>
      <c r="U415" s="107">
        <f t="shared" si="69"/>
        <v>0</v>
      </c>
      <c r="V415" s="108">
        <f t="shared" si="70"/>
        <v>0</v>
      </c>
      <c r="W415" s="97">
        <v>45</v>
      </c>
      <c r="X415" s="109">
        <f t="shared" si="71"/>
        <v>0</v>
      </c>
    </row>
    <row r="416" spans="1:24" x14ac:dyDescent="0.35">
      <c r="A416" s="31" t="s">
        <v>421</v>
      </c>
      <c r="B416" s="97" t="s">
        <v>2681</v>
      </c>
      <c r="C416" s="97" t="s">
        <v>2440</v>
      </c>
      <c r="D416" s="98">
        <f t="shared" si="64"/>
        <v>0</v>
      </c>
      <c r="E416" s="98">
        <f t="shared" si="65"/>
        <v>0</v>
      </c>
      <c r="F416" s="98">
        <f t="shared" si="66"/>
        <v>0</v>
      </c>
      <c r="G416" s="99">
        <f t="shared" si="62"/>
        <v>0</v>
      </c>
      <c r="H416" s="100">
        <v>0</v>
      </c>
      <c r="I416" s="100">
        <v>0</v>
      </c>
      <c r="J416" s="102">
        <f t="shared" si="67"/>
        <v>0</v>
      </c>
      <c r="K416" s="100">
        <v>0</v>
      </c>
      <c r="L416" s="111">
        <v>0</v>
      </c>
      <c r="M416" s="101">
        <f t="shared" si="68"/>
        <v>0</v>
      </c>
      <c r="N416" s="100">
        <v>0</v>
      </c>
      <c r="O416" s="100">
        <v>0</v>
      </c>
      <c r="P416" s="100">
        <v>0</v>
      </c>
      <c r="Q416" s="100">
        <v>0</v>
      </c>
      <c r="R416" s="100">
        <v>0</v>
      </c>
      <c r="S416" s="100">
        <v>0</v>
      </c>
      <c r="T416" s="106">
        <f t="shared" si="63"/>
        <v>0</v>
      </c>
      <c r="U416" s="107">
        <f t="shared" si="69"/>
        <v>0</v>
      </c>
      <c r="V416" s="108">
        <f t="shared" si="70"/>
        <v>0</v>
      </c>
      <c r="W416" s="97">
        <v>41</v>
      </c>
      <c r="X416" s="109">
        <f t="shared" si="71"/>
        <v>0</v>
      </c>
    </row>
    <row r="417" spans="1:24" x14ac:dyDescent="0.35">
      <c r="A417" s="31" t="s">
        <v>422</v>
      </c>
      <c r="B417" s="97" t="s">
        <v>2682</v>
      </c>
      <c r="C417" s="97" t="s">
        <v>2440</v>
      </c>
      <c r="D417" s="98">
        <f t="shared" si="64"/>
        <v>19</v>
      </c>
      <c r="E417" s="98">
        <f t="shared" si="65"/>
        <v>0</v>
      </c>
      <c r="F417" s="98">
        <f t="shared" si="66"/>
        <v>19</v>
      </c>
      <c r="G417" s="99">
        <f t="shared" si="62"/>
        <v>19</v>
      </c>
      <c r="H417" s="100">
        <v>19</v>
      </c>
      <c r="I417" s="100">
        <v>0</v>
      </c>
      <c r="J417" s="102">
        <f t="shared" si="67"/>
        <v>0</v>
      </c>
      <c r="K417" s="100">
        <v>0</v>
      </c>
      <c r="L417" s="111">
        <v>0</v>
      </c>
      <c r="M417" s="101">
        <f t="shared" si="68"/>
        <v>0</v>
      </c>
      <c r="N417" s="100">
        <v>0</v>
      </c>
      <c r="O417" s="100">
        <v>0</v>
      </c>
      <c r="P417" s="100">
        <v>0</v>
      </c>
      <c r="Q417" s="100">
        <v>0</v>
      </c>
      <c r="R417" s="100">
        <v>0</v>
      </c>
      <c r="S417" s="100">
        <v>0</v>
      </c>
      <c r="T417" s="106">
        <f t="shared" si="63"/>
        <v>0</v>
      </c>
      <c r="U417" s="107">
        <f t="shared" si="69"/>
        <v>19</v>
      </c>
      <c r="V417" s="108">
        <f t="shared" si="70"/>
        <v>0</v>
      </c>
      <c r="W417" s="97">
        <v>31</v>
      </c>
      <c r="X417" s="109">
        <f t="shared" si="71"/>
        <v>0.61290322580645162</v>
      </c>
    </row>
    <row r="418" spans="1:24" x14ac:dyDescent="0.35">
      <c r="A418" s="31" t="s">
        <v>423</v>
      </c>
      <c r="B418" s="97" t="s">
        <v>2683</v>
      </c>
      <c r="C418" s="97" t="s">
        <v>2440</v>
      </c>
      <c r="D418" s="98">
        <f t="shared" si="64"/>
        <v>27</v>
      </c>
      <c r="E418" s="98">
        <f t="shared" si="65"/>
        <v>27</v>
      </c>
      <c r="F418" s="98">
        <f t="shared" si="66"/>
        <v>0</v>
      </c>
      <c r="G418" s="99">
        <f t="shared" si="62"/>
        <v>27</v>
      </c>
      <c r="H418" s="100">
        <v>0</v>
      </c>
      <c r="I418" s="100">
        <v>27</v>
      </c>
      <c r="J418" s="102">
        <f t="shared" si="67"/>
        <v>0</v>
      </c>
      <c r="K418" s="100">
        <v>0</v>
      </c>
      <c r="L418" s="111">
        <v>0</v>
      </c>
      <c r="M418" s="101">
        <f t="shared" si="68"/>
        <v>0</v>
      </c>
      <c r="N418" s="100">
        <v>0</v>
      </c>
      <c r="O418" s="100">
        <v>0</v>
      </c>
      <c r="P418" s="100">
        <v>0</v>
      </c>
      <c r="Q418" s="100">
        <v>0</v>
      </c>
      <c r="R418" s="100">
        <v>0</v>
      </c>
      <c r="S418" s="100">
        <v>0</v>
      </c>
      <c r="T418" s="106">
        <f t="shared" si="63"/>
        <v>0</v>
      </c>
      <c r="U418" s="107">
        <f t="shared" si="69"/>
        <v>0</v>
      </c>
      <c r="V418" s="108">
        <f t="shared" si="70"/>
        <v>27</v>
      </c>
      <c r="W418" s="97">
        <v>28</v>
      </c>
      <c r="X418" s="109">
        <f t="shared" si="71"/>
        <v>0.9642857142857143</v>
      </c>
    </row>
    <row r="419" spans="1:24" x14ac:dyDescent="0.35">
      <c r="A419" s="31" t="s">
        <v>424</v>
      </c>
      <c r="B419" s="97" t="s">
        <v>2684</v>
      </c>
      <c r="C419" s="97" t="s">
        <v>2440</v>
      </c>
      <c r="D419" s="98">
        <f t="shared" si="64"/>
        <v>12</v>
      </c>
      <c r="E419" s="98">
        <f t="shared" si="65"/>
        <v>12</v>
      </c>
      <c r="F419" s="98">
        <f t="shared" si="66"/>
        <v>0</v>
      </c>
      <c r="G419" s="99">
        <f t="shared" si="62"/>
        <v>12</v>
      </c>
      <c r="H419" s="100">
        <v>0</v>
      </c>
      <c r="I419" s="100">
        <v>12</v>
      </c>
      <c r="J419" s="102">
        <f t="shared" si="67"/>
        <v>0</v>
      </c>
      <c r="K419" s="100">
        <v>0</v>
      </c>
      <c r="L419" s="111">
        <v>0</v>
      </c>
      <c r="M419" s="101">
        <f t="shared" si="68"/>
        <v>0</v>
      </c>
      <c r="N419" s="100">
        <v>0</v>
      </c>
      <c r="O419" s="100">
        <v>0</v>
      </c>
      <c r="P419" s="100">
        <v>0</v>
      </c>
      <c r="Q419" s="100">
        <v>0</v>
      </c>
      <c r="R419" s="100">
        <v>0</v>
      </c>
      <c r="S419" s="100">
        <v>0</v>
      </c>
      <c r="T419" s="106">
        <f t="shared" si="63"/>
        <v>0</v>
      </c>
      <c r="U419" s="107">
        <f t="shared" si="69"/>
        <v>0</v>
      </c>
      <c r="V419" s="108">
        <f t="shared" si="70"/>
        <v>12</v>
      </c>
      <c r="W419" s="97">
        <v>22</v>
      </c>
      <c r="X419" s="109">
        <f t="shared" si="71"/>
        <v>0.54545454545454541</v>
      </c>
    </row>
    <row r="420" spans="1:24" x14ac:dyDescent="0.35">
      <c r="A420" s="31" t="s">
        <v>425</v>
      </c>
      <c r="B420" s="97" t="s">
        <v>2685</v>
      </c>
      <c r="C420" s="97" t="s">
        <v>2380</v>
      </c>
      <c r="D420" s="98">
        <f t="shared" si="64"/>
        <v>0</v>
      </c>
      <c r="E420" s="98">
        <f t="shared" si="65"/>
        <v>0</v>
      </c>
      <c r="F420" s="98">
        <f t="shared" si="66"/>
        <v>0</v>
      </c>
      <c r="G420" s="99">
        <f t="shared" si="62"/>
        <v>0</v>
      </c>
      <c r="H420" s="100">
        <v>0</v>
      </c>
      <c r="I420" s="100">
        <v>0</v>
      </c>
      <c r="J420" s="102">
        <f t="shared" si="67"/>
        <v>0</v>
      </c>
      <c r="K420" s="100">
        <v>0</v>
      </c>
      <c r="L420" s="111">
        <v>0</v>
      </c>
      <c r="M420" s="101">
        <f t="shared" si="68"/>
        <v>0</v>
      </c>
      <c r="N420" s="100">
        <v>0</v>
      </c>
      <c r="O420" s="100">
        <v>0</v>
      </c>
      <c r="P420" s="100">
        <v>0</v>
      </c>
      <c r="Q420" s="100">
        <v>0</v>
      </c>
      <c r="R420" s="100">
        <v>0</v>
      </c>
      <c r="S420" s="100">
        <v>0</v>
      </c>
      <c r="T420" s="106">
        <f t="shared" si="63"/>
        <v>0</v>
      </c>
      <c r="U420" s="107">
        <f t="shared" si="69"/>
        <v>0</v>
      </c>
      <c r="V420" s="108">
        <f t="shared" si="70"/>
        <v>0</v>
      </c>
      <c r="W420" s="97">
        <v>170</v>
      </c>
      <c r="X420" s="109">
        <f t="shared" si="71"/>
        <v>0</v>
      </c>
    </row>
    <row r="421" spans="1:24" x14ac:dyDescent="0.35">
      <c r="A421" s="31" t="s">
        <v>426</v>
      </c>
      <c r="B421" s="97" t="s">
        <v>2686</v>
      </c>
      <c r="C421" s="97" t="s">
        <v>2380</v>
      </c>
      <c r="D421" s="98">
        <f t="shared" si="64"/>
        <v>0</v>
      </c>
      <c r="E421" s="98">
        <f t="shared" si="65"/>
        <v>0</v>
      </c>
      <c r="F421" s="98">
        <f t="shared" si="66"/>
        <v>0</v>
      </c>
      <c r="G421" s="99">
        <f t="shared" si="62"/>
        <v>0</v>
      </c>
      <c r="H421" s="100">
        <v>0</v>
      </c>
      <c r="I421" s="100">
        <v>0</v>
      </c>
      <c r="J421" s="102">
        <f t="shared" si="67"/>
        <v>0</v>
      </c>
      <c r="K421" s="100">
        <v>0</v>
      </c>
      <c r="L421" s="111">
        <v>0</v>
      </c>
      <c r="M421" s="101">
        <f t="shared" si="68"/>
        <v>0</v>
      </c>
      <c r="N421" s="100">
        <v>0</v>
      </c>
      <c r="O421" s="100">
        <v>0</v>
      </c>
      <c r="P421" s="100">
        <v>0</v>
      </c>
      <c r="Q421" s="100">
        <v>0</v>
      </c>
      <c r="R421" s="100">
        <v>0</v>
      </c>
      <c r="S421" s="100">
        <v>0</v>
      </c>
      <c r="T421" s="106">
        <f t="shared" si="63"/>
        <v>0</v>
      </c>
      <c r="U421" s="107">
        <f t="shared" si="69"/>
        <v>0</v>
      </c>
      <c r="V421" s="108">
        <f t="shared" si="70"/>
        <v>0</v>
      </c>
      <c r="W421" s="97">
        <v>218</v>
      </c>
      <c r="X421" s="109">
        <f t="shared" si="71"/>
        <v>0</v>
      </c>
    </row>
    <row r="422" spans="1:24" x14ac:dyDescent="0.35">
      <c r="A422" s="31" t="s">
        <v>427</v>
      </c>
      <c r="B422" s="97" t="s">
        <v>2687</v>
      </c>
      <c r="C422" s="97" t="s">
        <v>2380</v>
      </c>
      <c r="D422" s="98">
        <f t="shared" si="64"/>
        <v>0</v>
      </c>
      <c r="E422" s="98">
        <f t="shared" si="65"/>
        <v>0</v>
      </c>
      <c r="F422" s="98">
        <f t="shared" si="66"/>
        <v>0</v>
      </c>
      <c r="G422" s="99">
        <f t="shared" si="62"/>
        <v>0</v>
      </c>
      <c r="H422" s="100">
        <v>0</v>
      </c>
      <c r="I422" s="100">
        <v>0</v>
      </c>
      <c r="J422" s="102">
        <f t="shared" si="67"/>
        <v>0</v>
      </c>
      <c r="K422" s="100">
        <v>0</v>
      </c>
      <c r="L422" s="111">
        <v>0</v>
      </c>
      <c r="M422" s="101">
        <f t="shared" si="68"/>
        <v>0</v>
      </c>
      <c r="N422" s="100">
        <v>0</v>
      </c>
      <c r="O422" s="100">
        <v>0</v>
      </c>
      <c r="P422" s="100">
        <v>0</v>
      </c>
      <c r="Q422" s="100">
        <v>0</v>
      </c>
      <c r="R422" s="100">
        <v>0</v>
      </c>
      <c r="S422" s="100">
        <v>0</v>
      </c>
      <c r="T422" s="106">
        <f t="shared" si="63"/>
        <v>0</v>
      </c>
      <c r="U422" s="107">
        <f t="shared" si="69"/>
        <v>0</v>
      </c>
      <c r="V422" s="108">
        <f t="shared" si="70"/>
        <v>0</v>
      </c>
      <c r="W422" s="97">
        <v>57</v>
      </c>
      <c r="X422" s="109">
        <f t="shared" si="71"/>
        <v>0</v>
      </c>
    </row>
    <row r="423" spans="1:24" x14ac:dyDescent="0.35">
      <c r="A423" s="31" t="s">
        <v>428</v>
      </c>
      <c r="B423" s="97" t="s">
        <v>2688</v>
      </c>
      <c r="C423" s="97" t="s">
        <v>2380</v>
      </c>
      <c r="D423" s="98">
        <f t="shared" si="64"/>
        <v>0</v>
      </c>
      <c r="E423" s="98">
        <f t="shared" si="65"/>
        <v>0</v>
      </c>
      <c r="F423" s="98">
        <f t="shared" si="66"/>
        <v>0</v>
      </c>
      <c r="G423" s="99">
        <f t="shared" si="62"/>
        <v>0</v>
      </c>
      <c r="H423" s="100">
        <v>0</v>
      </c>
      <c r="I423" s="100">
        <v>0</v>
      </c>
      <c r="J423" s="102">
        <f t="shared" si="67"/>
        <v>0</v>
      </c>
      <c r="K423" s="100">
        <v>0</v>
      </c>
      <c r="L423" s="111">
        <v>0</v>
      </c>
      <c r="M423" s="101">
        <f t="shared" si="68"/>
        <v>0</v>
      </c>
      <c r="N423" s="100">
        <v>0</v>
      </c>
      <c r="O423" s="100">
        <v>0</v>
      </c>
      <c r="P423" s="100">
        <v>0</v>
      </c>
      <c r="Q423" s="100">
        <v>0</v>
      </c>
      <c r="R423" s="100">
        <v>0</v>
      </c>
      <c r="S423" s="100">
        <v>0</v>
      </c>
      <c r="T423" s="106">
        <f t="shared" si="63"/>
        <v>0</v>
      </c>
      <c r="U423" s="107">
        <f t="shared" si="69"/>
        <v>0</v>
      </c>
      <c r="V423" s="108">
        <f t="shared" si="70"/>
        <v>0</v>
      </c>
      <c r="W423" s="97">
        <v>17</v>
      </c>
      <c r="X423" s="109">
        <f t="shared" si="71"/>
        <v>0</v>
      </c>
    </row>
    <row r="424" spans="1:24" x14ac:dyDescent="0.35">
      <c r="A424" s="31" t="s">
        <v>429</v>
      </c>
      <c r="B424" s="97" t="s">
        <v>2689</v>
      </c>
      <c r="C424" s="97" t="s">
        <v>2380</v>
      </c>
      <c r="D424" s="98">
        <f t="shared" si="64"/>
        <v>0</v>
      </c>
      <c r="E424" s="98">
        <f t="shared" si="65"/>
        <v>0</v>
      </c>
      <c r="F424" s="98">
        <f t="shared" si="66"/>
        <v>0</v>
      </c>
      <c r="G424" s="99">
        <f t="shared" si="62"/>
        <v>0</v>
      </c>
      <c r="H424" s="100">
        <v>0</v>
      </c>
      <c r="I424" s="100">
        <v>0</v>
      </c>
      <c r="J424" s="102">
        <f t="shared" si="67"/>
        <v>0</v>
      </c>
      <c r="K424" s="100">
        <v>0</v>
      </c>
      <c r="L424" s="111">
        <v>0</v>
      </c>
      <c r="M424" s="101">
        <f t="shared" si="68"/>
        <v>0</v>
      </c>
      <c r="N424" s="100">
        <v>0</v>
      </c>
      <c r="O424" s="100">
        <v>0</v>
      </c>
      <c r="P424" s="100">
        <v>0</v>
      </c>
      <c r="Q424" s="100">
        <v>0</v>
      </c>
      <c r="R424" s="100">
        <v>0</v>
      </c>
      <c r="S424" s="100">
        <v>0</v>
      </c>
      <c r="T424" s="106">
        <f t="shared" si="63"/>
        <v>0</v>
      </c>
      <c r="U424" s="107">
        <f t="shared" si="69"/>
        <v>0</v>
      </c>
      <c r="V424" s="108">
        <f t="shared" si="70"/>
        <v>0</v>
      </c>
      <c r="W424" s="97">
        <v>92</v>
      </c>
      <c r="X424" s="109">
        <f t="shared" si="71"/>
        <v>0</v>
      </c>
    </row>
    <row r="425" spans="1:24" x14ac:dyDescent="0.35">
      <c r="A425" s="31" t="s">
        <v>430</v>
      </c>
      <c r="B425" s="97" t="s">
        <v>2690</v>
      </c>
      <c r="C425" s="97" t="s">
        <v>2380</v>
      </c>
      <c r="D425" s="98">
        <f t="shared" si="64"/>
        <v>0</v>
      </c>
      <c r="E425" s="98">
        <f t="shared" si="65"/>
        <v>0</v>
      </c>
      <c r="F425" s="98">
        <f t="shared" si="66"/>
        <v>0</v>
      </c>
      <c r="G425" s="99">
        <f t="shared" si="62"/>
        <v>0</v>
      </c>
      <c r="H425" s="100">
        <v>0</v>
      </c>
      <c r="I425" s="100">
        <v>0</v>
      </c>
      <c r="J425" s="102">
        <f t="shared" si="67"/>
        <v>0</v>
      </c>
      <c r="K425" s="100">
        <v>0</v>
      </c>
      <c r="L425" s="111">
        <v>0</v>
      </c>
      <c r="M425" s="101">
        <f t="shared" si="68"/>
        <v>0</v>
      </c>
      <c r="N425" s="100">
        <v>0</v>
      </c>
      <c r="O425" s="100">
        <v>0</v>
      </c>
      <c r="P425" s="100">
        <v>0</v>
      </c>
      <c r="Q425" s="100">
        <v>0</v>
      </c>
      <c r="R425" s="100">
        <v>0</v>
      </c>
      <c r="S425" s="100">
        <v>0</v>
      </c>
      <c r="T425" s="106">
        <f t="shared" si="63"/>
        <v>0</v>
      </c>
      <c r="U425" s="107">
        <f t="shared" si="69"/>
        <v>0</v>
      </c>
      <c r="V425" s="108">
        <f t="shared" si="70"/>
        <v>0</v>
      </c>
      <c r="W425" s="97">
        <v>162</v>
      </c>
      <c r="X425" s="109">
        <f t="shared" si="71"/>
        <v>0</v>
      </c>
    </row>
    <row r="426" spans="1:24" x14ac:dyDescent="0.35">
      <c r="A426" s="31" t="s">
        <v>431</v>
      </c>
      <c r="B426" s="97" t="s">
        <v>2691</v>
      </c>
      <c r="C426" s="97" t="s">
        <v>2260</v>
      </c>
      <c r="D426" s="98">
        <f t="shared" si="64"/>
        <v>36</v>
      </c>
      <c r="E426" s="98">
        <f t="shared" si="65"/>
        <v>36</v>
      </c>
      <c r="F426" s="98">
        <f t="shared" si="66"/>
        <v>0</v>
      </c>
      <c r="G426" s="99">
        <f t="shared" si="62"/>
        <v>36</v>
      </c>
      <c r="H426" s="100">
        <v>0</v>
      </c>
      <c r="I426" s="100">
        <v>36</v>
      </c>
      <c r="J426" s="102">
        <f t="shared" si="67"/>
        <v>0</v>
      </c>
      <c r="K426" s="100">
        <v>0</v>
      </c>
      <c r="L426" s="111">
        <v>0</v>
      </c>
      <c r="M426" s="101">
        <f t="shared" si="68"/>
        <v>0</v>
      </c>
      <c r="N426" s="100">
        <v>0</v>
      </c>
      <c r="O426" s="100">
        <v>0</v>
      </c>
      <c r="P426" s="100">
        <v>0</v>
      </c>
      <c r="Q426" s="100">
        <v>0</v>
      </c>
      <c r="R426" s="100">
        <v>0</v>
      </c>
      <c r="S426" s="100">
        <v>0</v>
      </c>
      <c r="T426" s="106">
        <f t="shared" si="63"/>
        <v>0</v>
      </c>
      <c r="U426" s="107">
        <f t="shared" si="69"/>
        <v>0</v>
      </c>
      <c r="V426" s="108">
        <f t="shared" si="70"/>
        <v>36</v>
      </c>
      <c r="W426" s="97">
        <v>32</v>
      </c>
      <c r="X426" s="109">
        <f t="shared" si="71"/>
        <v>1</v>
      </c>
    </row>
    <row r="427" spans="1:24" x14ac:dyDescent="0.35">
      <c r="A427" s="31" t="s">
        <v>432</v>
      </c>
      <c r="B427" s="97" t="s">
        <v>2692</v>
      </c>
      <c r="C427" s="97" t="s">
        <v>2260</v>
      </c>
      <c r="D427" s="98">
        <f t="shared" si="64"/>
        <v>0</v>
      </c>
      <c r="E427" s="98">
        <f t="shared" si="65"/>
        <v>0</v>
      </c>
      <c r="F427" s="98">
        <f t="shared" si="66"/>
        <v>0</v>
      </c>
      <c r="G427" s="99">
        <f t="shared" si="62"/>
        <v>0</v>
      </c>
      <c r="H427" s="100">
        <v>0</v>
      </c>
      <c r="I427" s="100">
        <v>0</v>
      </c>
      <c r="J427" s="102">
        <f t="shared" si="67"/>
        <v>0</v>
      </c>
      <c r="K427" s="100">
        <v>0</v>
      </c>
      <c r="L427" s="111">
        <v>0</v>
      </c>
      <c r="M427" s="101">
        <f t="shared" si="68"/>
        <v>0</v>
      </c>
      <c r="N427" s="100">
        <v>0</v>
      </c>
      <c r="O427" s="100">
        <v>0</v>
      </c>
      <c r="P427" s="100">
        <v>0</v>
      </c>
      <c r="Q427" s="100">
        <v>0</v>
      </c>
      <c r="R427" s="100">
        <v>0</v>
      </c>
      <c r="S427" s="100">
        <v>0</v>
      </c>
      <c r="T427" s="106">
        <f t="shared" si="63"/>
        <v>0</v>
      </c>
      <c r="U427" s="107">
        <f t="shared" si="69"/>
        <v>0</v>
      </c>
      <c r="V427" s="108">
        <f t="shared" si="70"/>
        <v>0</v>
      </c>
      <c r="W427" s="97">
        <v>51</v>
      </c>
      <c r="X427" s="109">
        <f t="shared" si="71"/>
        <v>0</v>
      </c>
    </row>
    <row r="428" spans="1:24" x14ac:dyDescent="0.35">
      <c r="A428" s="31" t="s">
        <v>433</v>
      </c>
      <c r="B428" s="97" t="s">
        <v>2693</v>
      </c>
      <c r="C428" s="97" t="s">
        <v>2260</v>
      </c>
      <c r="D428" s="98">
        <f t="shared" si="64"/>
        <v>0</v>
      </c>
      <c r="E428" s="98">
        <f t="shared" si="65"/>
        <v>0</v>
      </c>
      <c r="F428" s="98">
        <f t="shared" si="66"/>
        <v>0</v>
      </c>
      <c r="G428" s="99">
        <f t="shared" si="62"/>
        <v>0</v>
      </c>
      <c r="H428" s="100">
        <v>0</v>
      </c>
      <c r="I428" s="100">
        <v>0</v>
      </c>
      <c r="J428" s="102">
        <f t="shared" si="67"/>
        <v>0</v>
      </c>
      <c r="K428" s="100">
        <v>0</v>
      </c>
      <c r="L428" s="111">
        <v>0</v>
      </c>
      <c r="M428" s="101">
        <f t="shared" si="68"/>
        <v>0</v>
      </c>
      <c r="N428" s="100">
        <v>0</v>
      </c>
      <c r="O428" s="100">
        <v>0</v>
      </c>
      <c r="P428" s="100">
        <v>0</v>
      </c>
      <c r="Q428" s="100">
        <v>0</v>
      </c>
      <c r="R428" s="100">
        <v>0</v>
      </c>
      <c r="S428" s="100">
        <v>0</v>
      </c>
      <c r="T428" s="106">
        <f t="shared" si="63"/>
        <v>0</v>
      </c>
      <c r="U428" s="107">
        <f t="shared" si="69"/>
        <v>0</v>
      </c>
      <c r="V428" s="108">
        <f t="shared" si="70"/>
        <v>0</v>
      </c>
      <c r="W428" s="97">
        <v>312</v>
      </c>
      <c r="X428" s="109">
        <f t="shared" si="71"/>
        <v>0</v>
      </c>
    </row>
    <row r="429" spans="1:24" x14ac:dyDescent="0.35">
      <c r="A429" s="31" t="s">
        <v>434</v>
      </c>
      <c r="B429" s="97" t="s">
        <v>2694</v>
      </c>
      <c r="C429" s="97" t="s">
        <v>2260</v>
      </c>
      <c r="D429" s="98">
        <f t="shared" si="64"/>
        <v>36</v>
      </c>
      <c r="E429" s="98">
        <f t="shared" si="65"/>
        <v>36</v>
      </c>
      <c r="F429" s="98">
        <f t="shared" si="66"/>
        <v>0</v>
      </c>
      <c r="G429" s="99">
        <f t="shared" si="62"/>
        <v>36</v>
      </c>
      <c r="H429" s="100">
        <v>0</v>
      </c>
      <c r="I429" s="100">
        <v>36</v>
      </c>
      <c r="J429" s="102">
        <f t="shared" si="67"/>
        <v>0</v>
      </c>
      <c r="K429" s="100">
        <v>0</v>
      </c>
      <c r="L429" s="111">
        <v>0</v>
      </c>
      <c r="M429" s="101">
        <f t="shared" si="68"/>
        <v>0</v>
      </c>
      <c r="N429" s="100">
        <v>0</v>
      </c>
      <c r="O429" s="100">
        <v>0</v>
      </c>
      <c r="P429" s="100">
        <v>0</v>
      </c>
      <c r="Q429" s="100">
        <v>0</v>
      </c>
      <c r="R429" s="100">
        <v>0</v>
      </c>
      <c r="S429" s="100">
        <v>0</v>
      </c>
      <c r="T429" s="106">
        <f t="shared" si="63"/>
        <v>0</v>
      </c>
      <c r="U429" s="107">
        <f t="shared" si="69"/>
        <v>0</v>
      </c>
      <c r="V429" s="108">
        <f t="shared" si="70"/>
        <v>36</v>
      </c>
      <c r="W429" s="97">
        <v>54</v>
      </c>
      <c r="X429" s="109">
        <f t="shared" si="71"/>
        <v>0.66666666666666663</v>
      </c>
    </row>
    <row r="430" spans="1:24" x14ac:dyDescent="0.35">
      <c r="A430" s="31" t="s">
        <v>435</v>
      </c>
      <c r="B430" s="97" t="s">
        <v>2695</v>
      </c>
      <c r="C430" s="97" t="s">
        <v>2260</v>
      </c>
      <c r="D430" s="98">
        <f t="shared" si="64"/>
        <v>122</v>
      </c>
      <c r="E430" s="98">
        <f t="shared" si="65"/>
        <v>122</v>
      </c>
      <c r="F430" s="98">
        <f t="shared" si="66"/>
        <v>0</v>
      </c>
      <c r="G430" s="99">
        <f t="shared" si="62"/>
        <v>86</v>
      </c>
      <c r="H430" s="100">
        <v>0</v>
      </c>
      <c r="I430" s="100">
        <v>86</v>
      </c>
      <c r="J430" s="102">
        <f t="shared" si="67"/>
        <v>0</v>
      </c>
      <c r="K430" s="100">
        <v>36</v>
      </c>
      <c r="L430" s="111">
        <v>0</v>
      </c>
      <c r="M430" s="101">
        <f t="shared" si="68"/>
        <v>36</v>
      </c>
      <c r="N430" s="100">
        <v>0</v>
      </c>
      <c r="O430" s="100">
        <v>0</v>
      </c>
      <c r="P430" s="100">
        <v>0</v>
      </c>
      <c r="Q430" s="100">
        <v>0</v>
      </c>
      <c r="R430" s="100">
        <v>0</v>
      </c>
      <c r="S430" s="100">
        <v>0</v>
      </c>
      <c r="T430" s="106">
        <f t="shared" si="63"/>
        <v>0</v>
      </c>
      <c r="U430" s="107">
        <f t="shared" si="69"/>
        <v>0</v>
      </c>
      <c r="V430" s="108">
        <f t="shared" si="70"/>
        <v>122</v>
      </c>
      <c r="W430" s="97">
        <v>120</v>
      </c>
      <c r="X430" s="109">
        <f t="shared" si="71"/>
        <v>1</v>
      </c>
    </row>
    <row r="431" spans="1:24" x14ac:dyDescent="0.35">
      <c r="A431" s="31" t="s">
        <v>436</v>
      </c>
      <c r="B431" s="97" t="s">
        <v>2696</v>
      </c>
      <c r="C431" s="97" t="s">
        <v>2260</v>
      </c>
      <c r="D431" s="98">
        <f t="shared" si="64"/>
        <v>0</v>
      </c>
      <c r="E431" s="98">
        <f t="shared" si="65"/>
        <v>0</v>
      </c>
      <c r="F431" s="98">
        <f t="shared" si="66"/>
        <v>0</v>
      </c>
      <c r="G431" s="99">
        <f t="shared" si="62"/>
        <v>0</v>
      </c>
      <c r="H431" s="100">
        <v>0</v>
      </c>
      <c r="I431" s="100">
        <v>0</v>
      </c>
      <c r="J431" s="102">
        <f t="shared" si="67"/>
        <v>0</v>
      </c>
      <c r="K431" s="100">
        <v>0</v>
      </c>
      <c r="L431" s="111">
        <v>0</v>
      </c>
      <c r="M431" s="101">
        <f t="shared" si="68"/>
        <v>0</v>
      </c>
      <c r="N431" s="100">
        <v>0</v>
      </c>
      <c r="O431" s="100">
        <v>0</v>
      </c>
      <c r="P431" s="100">
        <v>0</v>
      </c>
      <c r="Q431" s="100">
        <v>0</v>
      </c>
      <c r="R431" s="100">
        <v>0</v>
      </c>
      <c r="S431" s="100">
        <v>0</v>
      </c>
      <c r="T431" s="106">
        <f t="shared" si="63"/>
        <v>0</v>
      </c>
      <c r="U431" s="107">
        <f t="shared" si="69"/>
        <v>0</v>
      </c>
      <c r="V431" s="108">
        <f t="shared" si="70"/>
        <v>0</v>
      </c>
      <c r="W431" s="97">
        <v>29</v>
      </c>
      <c r="X431" s="109">
        <f t="shared" si="71"/>
        <v>0</v>
      </c>
    </row>
    <row r="432" spans="1:24" x14ac:dyDescent="0.35">
      <c r="A432" s="31" t="s">
        <v>437</v>
      </c>
      <c r="B432" s="97" t="s">
        <v>2697</v>
      </c>
      <c r="C432" s="97" t="s">
        <v>2260</v>
      </c>
      <c r="D432" s="98">
        <f t="shared" si="64"/>
        <v>74</v>
      </c>
      <c r="E432" s="98">
        <f t="shared" si="65"/>
        <v>74</v>
      </c>
      <c r="F432" s="98">
        <f t="shared" si="66"/>
        <v>0</v>
      </c>
      <c r="G432" s="99">
        <f t="shared" si="62"/>
        <v>46</v>
      </c>
      <c r="H432" s="100">
        <v>0</v>
      </c>
      <c r="I432" s="100">
        <v>46</v>
      </c>
      <c r="J432" s="102">
        <f t="shared" si="67"/>
        <v>0</v>
      </c>
      <c r="K432" s="100">
        <v>18</v>
      </c>
      <c r="L432" s="111">
        <v>0</v>
      </c>
      <c r="M432" s="101">
        <f t="shared" si="68"/>
        <v>18</v>
      </c>
      <c r="N432" s="100">
        <v>10</v>
      </c>
      <c r="O432" s="100">
        <v>0</v>
      </c>
      <c r="P432" s="100">
        <v>0</v>
      </c>
      <c r="Q432" s="100">
        <v>0</v>
      </c>
      <c r="R432" s="100">
        <v>0</v>
      </c>
      <c r="S432" s="100">
        <v>0</v>
      </c>
      <c r="T432" s="106">
        <f t="shared" si="63"/>
        <v>10</v>
      </c>
      <c r="U432" s="107">
        <f t="shared" si="69"/>
        <v>0</v>
      </c>
      <c r="V432" s="108">
        <f t="shared" si="70"/>
        <v>64</v>
      </c>
      <c r="W432" s="97">
        <v>75</v>
      </c>
      <c r="X432" s="109">
        <f t="shared" si="71"/>
        <v>0.85333333333333339</v>
      </c>
    </row>
    <row r="433" spans="1:24" x14ac:dyDescent="0.35">
      <c r="A433" s="31" t="s">
        <v>438</v>
      </c>
      <c r="B433" s="97" t="s">
        <v>2698</v>
      </c>
      <c r="C433" s="97" t="s">
        <v>2260</v>
      </c>
      <c r="D433" s="98">
        <f t="shared" si="64"/>
        <v>0</v>
      </c>
      <c r="E433" s="98">
        <f t="shared" si="65"/>
        <v>0</v>
      </c>
      <c r="F433" s="98">
        <f t="shared" si="66"/>
        <v>0</v>
      </c>
      <c r="G433" s="99">
        <f t="shared" si="62"/>
        <v>0</v>
      </c>
      <c r="H433" s="100">
        <v>0</v>
      </c>
      <c r="I433" s="100">
        <v>0</v>
      </c>
      <c r="J433" s="102">
        <f t="shared" si="67"/>
        <v>0</v>
      </c>
      <c r="K433" s="100">
        <v>0</v>
      </c>
      <c r="L433" s="111">
        <v>0</v>
      </c>
      <c r="M433" s="101">
        <f t="shared" si="68"/>
        <v>0</v>
      </c>
      <c r="N433" s="100">
        <v>0</v>
      </c>
      <c r="O433" s="100">
        <v>0</v>
      </c>
      <c r="P433" s="100">
        <v>0</v>
      </c>
      <c r="Q433" s="100">
        <v>0</v>
      </c>
      <c r="R433" s="100">
        <v>0</v>
      </c>
      <c r="S433" s="100">
        <v>0</v>
      </c>
      <c r="T433" s="106">
        <f t="shared" si="63"/>
        <v>0</v>
      </c>
      <c r="U433" s="107">
        <f t="shared" si="69"/>
        <v>0</v>
      </c>
      <c r="V433" s="108">
        <f t="shared" si="70"/>
        <v>0</v>
      </c>
      <c r="W433" s="97">
        <v>166</v>
      </c>
      <c r="X433" s="109">
        <f t="shared" si="71"/>
        <v>0</v>
      </c>
    </row>
    <row r="434" spans="1:24" x14ac:dyDescent="0.35">
      <c r="A434" s="31" t="s">
        <v>439</v>
      </c>
      <c r="B434" s="97" t="s">
        <v>2699</v>
      </c>
      <c r="C434" s="97" t="s">
        <v>2260</v>
      </c>
      <c r="D434" s="98">
        <f t="shared" si="64"/>
        <v>29</v>
      </c>
      <c r="E434" s="98">
        <f t="shared" si="65"/>
        <v>29</v>
      </c>
      <c r="F434" s="98">
        <f t="shared" si="66"/>
        <v>0</v>
      </c>
      <c r="G434" s="99">
        <f t="shared" si="62"/>
        <v>29</v>
      </c>
      <c r="H434" s="100">
        <v>0</v>
      </c>
      <c r="I434" s="100">
        <v>29</v>
      </c>
      <c r="J434" s="102">
        <f t="shared" si="67"/>
        <v>0</v>
      </c>
      <c r="K434" s="100">
        <v>0</v>
      </c>
      <c r="L434" s="111">
        <v>0</v>
      </c>
      <c r="M434" s="101">
        <f t="shared" si="68"/>
        <v>0</v>
      </c>
      <c r="N434" s="100">
        <v>0</v>
      </c>
      <c r="O434" s="100">
        <v>0</v>
      </c>
      <c r="P434" s="100">
        <v>0</v>
      </c>
      <c r="Q434" s="100">
        <v>0</v>
      </c>
      <c r="R434" s="100">
        <v>0</v>
      </c>
      <c r="S434" s="100">
        <v>0</v>
      </c>
      <c r="T434" s="106">
        <f t="shared" si="63"/>
        <v>0</v>
      </c>
      <c r="U434" s="107">
        <f t="shared" si="69"/>
        <v>0</v>
      </c>
      <c r="V434" s="108">
        <f t="shared" si="70"/>
        <v>29</v>
      </c>
      <c r="W434" s="97">
        <v>39</v>
      </c>
      <c r="X434" s="109">
        <f t="shared" si="71"/>
        <v>0.74358974358974361</v>
      </c>
    </row>
    <row r="435" spans="1:24" x14ac:dyDescent="0.35">
      <c r="A435" s="31" t="s">
        <v>440</v>
      </c>
      <c r="B435" s="97" t="s">
        <v>2700</v>
      </c>
      <c r="C435" s="97" t="s">
        <v>2260</v>
      </c>
      <c r="D435" s="98">
        <f t="shared" si="64"/>
        <v>0</v>
      </c>
      <c r="E435" s="98">
        <f t="shared" si="65"/>
        <v>0</v>
      </c>
      <c r="F435" s="98">
        <f t="shared" si="66"/>
        <v>0</v>
      </c>
      <c r="G435" s="99">
        <f t="shared" si="62"/>
        <v>0</v>
      </c>
      <c r="H435" s="100">
        <v>0</v>
      </c>
      <c r="I435" s="100">
        <v>0</v>
      </c>
      <c r="J435" s="102">
        <f t="shared" si="67"/>
        <v>0</v>
      </c>
      <c r="K435" s="100">
        <v>0</v>
      </c>
      <c r="L435" s="111">
        <v>0</v>
      </c>
      <c r="M435" s="101">
        <f t="shared" si="68"/>
        <v>0</v>
      </c>
      <c r="N435" s="100">
        <v>0</v>
      </c>
      <c r="O435" s="100">
        <v>0</v>
      </c>
      <c r="P435" s="100">
        <v>0</v>
      </c>
      <c r="Q435" s="100">
        <v>0</v>
      </c>
      <c r="R435" s="100">
        <v>0</v>
      </c>
      <c r="S435" s="100">
        <v>0</v>
      </c>
      <c r="T435" s="106">
        <f t="shared" si="63"/>
        <v>0</v>
      </c>
      <c r="U435" s="107">
        <f t="shared" si="69"/>
        <v>0</v>
      </c>
      <c r="V435" s="108">
        <f t="shared" si="70"/>
        <v>0</v>
      </c>
      <c r="W435" s="97">
        <v>39</v>
      </c>
      <c r="X435" s="109">
        <f t="shared" si="71"/>
        <v>0</v>
      </c>
    </row>
    <row r="436" spans="1:24" x14ac:dyDescent="0.35">
      <c r="A436" s="31" t="s">
        <v>441</v>
      </c>
      <c r="B436" s="97" t="s">
        <v>2701</v>
      </c>
      <c r="C436" s="97" t="s">
        <v>2260</v>
      </c>
      <c r="D436" s="98">
        <f t="shared" si="64"/>
        <v>310</v>
      </c>
      <c r="E436" s="98">
        <f t="shared" si="65"/>
        <v>310</v>
      </c>
      <c r="F436" s="98">
        <f t="shared" si="66"/>
        <v>0</v>
      </c>
      <c r="G436" s="99">
        <f t="shared" si="62"/>
        <v>310</v>
      </c>
      <c r="H436" s="100">
        <v>0</v>
      </c>
      <c r="I436" s="100">
        <v>310</v>
      </c>
      <c r="J436" s="102">
        <f t="shared" si="67"/>
        <v>0</v>
      </c>
      <c r="K436" s="100">
        <v>0</v>
      </c>
      <c r="L436" s="111">
        <v>0</v>
      </c>
      <c r="M436" s="101">
        <f t="shared" si="68"/>
        <v>0</v>
      </c>
      <c r="N436" s="100">
        <v>0</v>
      </c>
      <c r="O436" s="100">
        <v>0</v>
      </c>
      <c r="P436" s="100">
        <v>0</v>
      </c>
      <c r="Q436" s="100">
        <v>0</v>
      </c>
      <c r="R436" s="100">
        <v>0</v>
      </c>
      <c r="S436" s="100">
        <v>0</v>
      </c>
      <c r="T436" s="106">
        <f t="shared" si="63"/>
        <v>0</v>
      </c>
      <c r="U436" s="107">
        <f t="shared" si="69"/>
        <v>0</v>
      </c>
      <c r="V436" s="108">
        <f t="shared" si="70"/>
        <v>310</v>
      </c>
      <c r="W436" s="97">
        <v>251</v>
      </c>
      <c r="X436" s="109">
        <f t="shared" si="71"/>
        <v>1</v>
      </c>
    </row>
    <row r="437" spans="1:24" x14ac:dyDescent="0.35">
      <c r="A437" s="31" t="s">
        <v>442</v>
      </c>
      <c r="B437" s="97" t="s">
        <v>2702</v>
      </c>
      <c r="C437" s="97" t="s">
        <v>2380</v>
      </c>
      <c r="D437" s="98">
        <f t="shared" si="64"/>
        <v>186</v>
      </c>
      <c r="E437" s="98">
        <f t="shared" si="65"/>
        <v>0</v>
      </c>
      <c r="F437" s="98">
        <f t="shared" si="66"/>
        <v>186</v>
      </c>
      <c r="G437" s="99">
        <f t="shared" si="62"/>
        <v>186</v>
      </c>
      <c r="H437" s="100">
        <v>186</v>
      </c>
      <c r="I437" s="100">
        <v>0</v>
      </c>
      <c r="J437" s="102">
        <f t="shared" si="67"/>
        <v>0</v>
      </c>
      <c r="K437" s="100">
        <v>0</v>
      </c>
      <c r="L437" s="111">
        <v>0</v>
      </c>
      <c r="M437" s="101">
        <f t="shared" si="68"/>
        <v>0</v>
      </c>
      <c r="N437" s="100">
        <v>0</v>
      </c>
      <c r="O437" s="100">
        <v>0</v>
      </c>
      <c r="P437" s="100">
        <v>0</v>
      </c>
      <c r="Q437" s="100">
        <v>0</v>
      </c>
      <c r="R437" s="100">
        <v>0</v>
      </c>
      <c r="S437" s="100">
        <v>0</v>
      </c>
      <c r="T437" s="106">
        <f t="shared" si="63"/>
        <v>0</v>
      </c>
      <c r="U437" s="107">
        <f t="shared" si="69"/>
        <v>186</v>
      </c>
      <c r="V437" s="108">
        <f t="shared" si="70"/>
        <v>0</v>
      </c>
      <c r="W437" s="97">
        <v>475</v>
      </c>
      <c r="X437" s="109">
        <f t="shared" si="71"/>
        <v>0.39157894736842103</v>
      </c>
    </row>
    <row r="438" spans="1:24" x14ac:dyDescent="0.35">
      <c r="A438" s="31" t="s">
        <v>443</v>
      </c>
      <c r="B438" s="97" t="s">
        <v>2703</v>
      </c>
      <c r="C438" s="97" t="s">
        <v>2380</v>
      </c>
      <c r="D438" s="98">
        <f t="shared" si="64"/>
        <v>42</v>
      </c>
      <c r="E438" s="98">
        <f t="shared" si="65"/>
        <v>0</v>
      </c>
      <c r="F438" s="98">
        <f t="shared" si="66"/>
        <v>42</v>
      </c>
      <c r="G438" s="99">
        <f t="shared" si="62"/>
        <v>42</v>
      </c>
      <c r="H438" s="100">
        <v>42</v>
      </c>
      <c r="I438" s="100">
        <v>0</v>
      </c>
      <c r="J438" s="102">
        <f t="shared" si="67"/>
        <v>0</v>
      </c>
      <c r="K438" s="100">
        <v>0</v>
      </c>
      <c r="L438" s="111">
        <v>0</v>
      </c>
      <c r="M438" s="101">
        <f t="shared" si="68"/>
        <v>0</v>
      </c>
      <c r="N438" s="100">
        <v>0</v>
      </c>
      <c r="O438" s="100">
        <v>0</v>
      </c>
      <c r="P438" s="100">
        <v>0</v>
      </c>
      <c r="Q438" s="100">
        <v>0</v>
      </c>
      <c r="R438" s="100">
        <v>0</v>
      </c>
      <c r="S438" s="100">
        <v>0</v>
      </c>
      <c r="T438" s="106">
        <f t="shared" si="63"/>
        <v>0</v>
      </c>
      <c r="U438" s="107">
        <f t="shared" si="69"/>
        <v>42</v>
      </c>
      <c r="V438" s="108">
        <f t="shared" si="70"/>
        <v>0</v>
      </c>
      <c r="W438" s="97">
        <v>150</v>
      </c>
      <c r="X438" s="109">
        <f t="shared" si="71"/>
        <v>0.28000000000000003</v>
      </c>
    </row>
    <row r="439" spans="1:24" x14ac:dyDescent="0.35">
      <c r="A439" s="31" t="s">
        <v>444</v>
      </c>
      <c r="B439" s="97" t="s">
        <v>2704</v>
      </c>
      <c r="C439" s="97" t="s">
        <v>2380</v>
      </c>
      <c r="D439" s="98">
        <f t="shared" si="64"/>
        <v>294</v>
      </c>
      <c r="E439" s="98">
        <f t="shared" si="65"/>
        <v>15</v>
      </c>
      <c r="F439" s="98">
        <f t="shared" si="66"/>
        <v>279</v>
      </c>
      <c r="G439" s="99">
        <f t="shared" si="62"/>
        <v>279</v>
      </c>
      <c r="H439" s="100">
        <v>279</v>
      </c>
      <c r="I439" s="100">
        <v>0</v>
      </c>
      <c r="J439" s="102">
        <f t="shared" si="67"/>
        <v>0</v>
      </c>
      <c r="K439" s="100">
        <v>15</v>
      </c>
      <c r="L439" s="111">
        <v>0</v>
      </c>
      <c r="M439" s="101">
        <f t="shared" si="68"/>
        <v>15</v>
      </c>
      <c r="N439" s="100">
        <v>0</v>
      </c>
      <c r="O439" s="100">
        <v>0</v>
      </c>
      <c r="P439" s="100">
        <v>0</v>
      </c>
      <c r="Q439" s="100">
        <v>0</v>
      </c>
      <c r="R439" s="100">
        <v>0</v>
      </c>
      <c r="S439" s="100">
        <v>0</v>
      </c>
      <c r="T439" s="106">
        <f t="shared" si="63"/>
        <v>0</v>
      </c>
      <c r="U439" s="107">
        <f t="shared" si="69"/>
        <v>279</v>
      </c>
      <c r="V439" s="108">
        <f t="shared" si="70"/>
        <v>15</v>
      </c>
      <c r="W439" s="97">
        <v>269</v>
      </c>
      <c r="X439" s="109">
        <f t="shared" si="71"/>
        <v>1</v>
      </c>
    </row>
    <row r="440" spans="1:24" x14ac:dyDescent="0.35">
      <c r="A440" s="31" t="s">
        <v>445</v>
      </c>
      <c r="B440" s="97" t="s">
        <v>2705</v>
      </c>
      <c r="C440" s="97" t="s">
        <v>2380</v>
      </c>
      <c r="D440" s="98">
        <f t="shared" si="64"/>
        <v>100</v>
      </c>
      <c r="E440" s="98">
        <f t="shared" si="65"/>
        <v>30</v>
      </c>
      <c r="F440" s="98">
        <f t="shared" si="66"/>
        <v>70</v>
      </c>
      <c r="G440" s="99">
        <f t="shared" si="62"/>
        <v>70</v>
      </c>
      <c r="H440" s="100">
        <v>70</v>
      </c>
      <c r="I440" s="100">
        <v>0</v>
      </c>
      <c r="J440" s="102">
        <f t="shared" si="67"/>
        <v>0</v>
      </c>
      <c r="K440" s="100">
        <v>30</v>
      </c>
      <c r="L440" s="111">
        <v>0</v>
      </c>
      <c r="M440" s="101">
        <f t="shared" si="68"/>
        <v>30</v>
      </c>
      <c r="N440" s="100">
        <v>0</v>
      </c>
      <c r="O440" s="100">
        <v>0</v>
      </c>
      <c r="P440" s="100">
        <v>0</v>
      </c>
      <c r="Q440" s="100">
        <v>0</v>
      </c>
      <c r="R440" s="100">
        <v>0</v>
      </c>
      <c r="S440" s="100">
        <v>0</v>
      </c>
      <c r="T440" s="106">
        <f t="shared" si="63"/>
        <v>0</v>
      </c>
      <c r="U440" s="107">
        <f t="shared" si="69"/>
        <v>70</v>
      </c>
      <c r="V440" s="108">
        <f t="shared" si="70"/>
        <v>30</v>
      </c>
      <c r="W440" s="97">
        <v>101</v>
      </c>
      <c r="X440" s="109">
        <f t="shared" si="71"/>
        <v>0.99009900990099009</v>
      </c>
    </row>
    <row r="441" spans="1:24" x14ac:dyDescent="0.35">
      <c r="A441" s="31" t="s">
        <v>446</v>
      </c>
      <c r="B441" s="97" t="s">
        <v>2706</v>
      </c>
      <c r="C441" s="97" t="s">
        <v>2380</v>
      </c>
      <c r="D441" s="98">
        <f t="shared" si="64"/>
        <v>82</v>
      </c>
      <c r="E441" s="98">
        <f t="shared" si="65"/>
        <v>25</v>
      </c>
      <c r="F441" s="98">
        <f t="shared" si="66"/>
        <v>57</v>
      </c>
      <c r="G441" s="99">
        <f t="shared" si="62"/>
        <v>67</v>
      </c>
      <c r="H441" s="100">
        <v>57</v>
      </c>
      <c r="I441" s="100">
        <v>10</v>
      </c>
      <c r="J441" s="102">
        <f t="shared" si="67"/>
        <v>0</v>
      </c>
      <c r="K441" s="100">
        <v>15</v>
      </c>
      <c r="L441" s="111">
        <v>0</v>
      </c>
      <c r="M441" s="101">
        <f t="shared" si="68"/>
        <v>15</v>
      </c>
      <c r="N441" s="100">
        <v>0</v>
      </c>
      <c r="O441" s="100">
        <v>0</v>
      </c>
      <c r="P441" s="100">
        <v>0</v>
      </c>
      <c r="Q441" s="100">
        <v>0</v>
      </c>
      <c r="R441" s="100">
        <v>0</v>
      </c>
      <c r="S441" s="100">
        <v>0</v>
      </c>
      <c r="T441" s="106">
        <f t="shared" si="63"/>
        <v>0</v>
      </c>
      <c r="U441" s="107">
        <f t="shared" si="69"/>
        <v>57</v>
      </c>
      <c r="V441" s="108">
        <f t="shared" si="70"/>
        <v>25</v>
      </c>
      <c r="W441" s="97">
        <v>156</v>
      </c>
      <c r="X441" s="109">
        <f t="shared" si="71"/>
        <v>0.52564102564102566</v>
      </c>
    </row>
    <row r="442" spans="1:24" x14ac:dyDescent="0.35">
      <c r="A442" s="31" t="s">
        <v>447</v>
      </c>
      <c r="B442" s="97" t="s">
        <v>2707</v>
      </c>
      <c r="C442" s="97" t="s">
        <v>2380</v>
      </c>
      <c r="D442" s="98">
        <f t="shared" si="64"/>
        <v>21</v>
      </c>
      <c r="E442" s="98">
        <f t="shared" si="65"/>
        <v>0</v>
      </c>
      <c r="F442" s="98">
        <f t="shared" si="66"/>
        <v>21</v>
      </c>
      <c r="G442" s="99">
        <f t="shared" si="62"/>
        <v>21</v>
      </c>
      <c r="H442" s="100">
        <v>21</v>
      </c>
      <c r="I442" s="100">
        <v>0</v>
      </c>
      <c r="J442" s="102">
        <f t="shared" si="67"/>
        <v>0</v>
      </c>
      <c r="K442" s="100">
        <v>0</v>
      </c>
      <c r="L442" s="111">
        <v>0</v>
      </c>
      <c r="M442" s="101">
        <f t="shared" si="68"/>
        <v>0</v>
      </c>
      <c r="N442" s="100">
        <v>0</v>
      </c>
      <c r="O442" s="100">
        <v>0</v>
      </c>
      <c r="P442" s="100">
        <v>0</v>
      </c>
      <c r="Q442" s="100">
        <v>0</v>
      </c>
      <c r="R442" s="100">
        <v>0</v>
      </c>
      <c r="S442" s="100">
        <v>0</v>
      </c>
      <c r="T442" s="106">
        <f t="shared" si="63"/>
        <v>0</v>
      </c>
      <c r="U442" s="107">
        <f t="shared" si="69"/>
        <v>21</v>
      </c>
      <c r="V442" s="108">
        <f t="shared" si="70"/>
        <v>0</v>
      </c>
      <c r="W442" s="97">
        <v>135</v>
      </c>
      <c r="X442" s="109">
        <f t="shared" si="71"/>
        <v>0.15555555555555556</v>
      </c>
    </row>
    <row r="443" spans="1:24" x14ac:dyDescent="0.35">
      <c r="A443" s="31" t="s">
        <v>448</v>
      </c>
      <c r="B443" s="97" t="s">
        <v>2708</v>
      </c>
      <c r="C443" s="97" t="s">
        <v>2380</v>
      </c>
      <c r="D443" s="98">
        <f t="shared" si="64"/>
        <v>122</v>
      </c>
      <c r="E443" s="98">
        <f t="shared" si="65"/>
        <v>20</v>
      </c>
      <c r="F443" s="98">
        <f t="shared" si="66"/>
        <v>102</v>
      </c>
      <c r="G443" s="99">
        <f t="shared" si="62"/>
        <v>102</v>
      </c>
      <c r="H443" s="100">
        <v>102</v>
      </c>
      <c r="I443" s="100">
        <v>0</v>
      </c>
      <c r="J443" s="102">
        <f t="shared" si="67"/>
        <v>0</v>
      </c>
      <c r="K443" s="100">
        <v>20</v>
      </c>
      <c r="L443" s="111">
        <v>0</v>
      </c>
      <c r="M443" s="101">
        <f t="shared" si="68"/>
        <v>20</v>
      </c>
      <c r="N443" s="100">
        <v>0</v>
      </c>
      <c r="O443" s="100">
        <v>0</v>
      </c>
      <c r="P443" s="100">
        <v>0</v>
      </c>
      <c r="Q443" s="100">
        <v>0</v>
      </c>
      <c r="R443" s="100">
        <v>0</v>
      </c>
      <c r="S443" s="100">
        <v>0</v>
      </c>
      <c r="T443" s="106">
        <f t="shared" si="63"/>
        <v>0</v>
      </c>
      <c r="U443" s="107">
        <f t="shared" si="69"/>
        <v>102</v>
      </c>
      <c r="V443" s="108">
        <f t="shared" si="70"/>
        <v>20</v>
      </c>
      <c r="W443" s="97">
        <v>336</v>
      </c>
      <c r="X443" s="109">
        <f t="shared" si="71"/>
        <v>0.36309523809523808</v>
      </c>
    </row>
    <row r="444" spans="1:24" x14ac:dyDescent="0.35">
      <c r="A444" s="31" t="s">
        <v>449</v>
      </c>
      <c r="B444" s="97" t="s">
        <v>2709</v>
      </c>
      <c r="C444" s="97" t="s">
        <v>2380</v>
      </c>
      <c r="D444" s="98">
        <f t="shared" si="64"/>
        <v>1832</v>
      </c>
      <c r="E444" s="98">
        <f t="shared" si="65"/>
        <v>100</v>
      </c>
      <c r="F444" s="98">
        <f t="shared" si="66"/>
        <v>1732</v>
      </c>
      <c r="G444" s="99">
        <f t="shared" si="62"/>
        <v>1793</v>
      </c>
      <c r="H444" s="100">
        <v>1693</v>
      </c>
      <c r="I444" s="100">
        <v>100</v>
      </c>
      <c r="J444" s="102">
        <f t="shared" si="67"/>
        <v>187</v>
      </c>
      <c r="K444" s="100">
        <v>0</v>
      </c>
      <c r="L444" s="111">
        <v>141</v>
      </c>
      <c r="M444" s="101">
        <f t="shared" si="68"/>
        <v>141</v>
      </c>
      <c r="N444" s="100">
        <v>0</v>
      </c>
      <c r="O444" s="100">
        <v>0</v>
      </c>
      <c r="P444" s="100">
        <v>0</v>
      </c>
      <c r="Q444" s="100">
        <v>0</v>
      </c>
      <c r="R444" s="100">
        <v>46</v>
      </c>
      <c r="S444" s="100">
        <v>39</v>
      </c>
      <c r="T444" s="106">
        <f t="shared" si="63"/>
        <v>85</v>
      </c>
      <c r="U444" s="107">
        <f t="shared" si="69"/>
        <v>1732</v>
      </c>
      <c r="V444" s="108">
        <f t="shared" si="70"/>
        <v>100</v>
      </c>
      <c r="W444" s="97">
        <v>2781</v>
      </c>
      <c r="X444" s="109">
        <f t="shared" si="71"/>
        <v>0.65875584322186265</v>
      </c>
    </row>
    <row r="445" spans="1:24" x14ac:dyDescent="0.35">
      <c r="A445" s="31" t="s">
        <v>450</v>
      </c>
      <c r="B445" s="97" t="s">
        <v>2710</v>
      </c>
      <c r="C445" s="97" t="s">
        <v>2348</v>
      </c>
      <c r="D445" s="98">
        <f t="shared" si="64"/>
        <v>36</v>
      </c>
      <c r="E445" s="98">
        <f t="shared" si="65"/>
        <v>0</v>
      </c>
      <c r="F445" s="98">
        <f t="shared" si="66"/>
        <v>36</v>
      </c>
      <c r="G445" s="99">
        <f t="shared" si="62"/>
        <v>36</v>
      </c>
      <c r="H445" s="100">
        <v>36</v>
      </c>
      <c r="I445" s="100">
        <v>0</v>
      </c>
      <c r="J445" s="102">
        <f t="shared" si="67"/>
        <v>0</v>
      </c>
      <c r="K445" s="100">
        <v>0</v>
      </c>
      <c r="L445" s="111">
        <v>0</v>
      </c>
      <c r="M445" s="101">
        <f t="shared" si="68"/>
        <v>0</v>
      </c>
      <c r="N445" s="100">
        <v>0</v>
      </c>
      <c r="O445" s="100">
        <v>0</v>
      </c>
      <c r="P445" s="100">
        <v>0</v>
      </c>
      <c r="Q445" s="100">
        <v>0</v>
      </c>
      <c r="R445" s="100">
        <v>0</v>
      </c>
      <c r="S445" s="100">
        <v>0</v>
      </c>
      <c r="T445" s="106">
        <f t="shared" si="63"/>
        <v>0</v>
      </c>
      <c r="U445" s="107">
        <f t="shared" si="69"/>
        <v>36</v>
      </c>
      <c r="V445" s="108">
        <f t="shared" si="70"/>
        <v>0</v>
      </c>
      <c r="W445" s="97">
        <v>46</v>
      </c>
      <c r="X445" s="109">
        <f t="shared" si="71"/>
        <v>0.78260869565217395</v>
      </c>
    </row>
    <row r="446" spans="1:24" x14ac:dyDescent="0.35">
      <c r="A446" s="31" t="s">
        <v>451</v>
      </c>
      <c r="B446" s="97" t="s">
        <v>2711</v>
      </c>
      <c r="C446" s="97" t="s">
        <v>2348</v>
      </c>
      <c r="D446" s="98">
        <f t="shared" si="64"/>
        <v>67</v>
      </c>
      <c r="E446" s="98">
        <f t="shared" si="65"/>
        <v>0</v>
      </c>
      <c r="F446" s="98">
        <f t="shared" si="66"/>
        <v>67</v>
      </c>
      <c r="G446" s="99">
        <f t="shared" si="62"/>
        <v>67</v>
      </c>
      <c r="H446" s="100">
        <v>67</v>
      </c>
      <c r="I446" s="100">
        <v>0</v>
      </c>
      <c r="J446" s="102">
        <f t="shared" si="67"/>
        <v>0</v>
      </c>
      <c r="K446" s="100">
        <v>0</v>
      </c>
      <c r="L446" s="111">
        <v>0</v>
      </c>
      <c r="M446" s="101">
        <f t="shared" si="68"/>
        <v>0</v>
      </c>
      <c r="N446" s="100">
        <v>0</v>
      </c>
      <c r="O446" s="100">
        <v>0</v>
      </c>
      <c r="P446" s="100">
        <v>0</v>
      </c>
      <c r="Q446" s="100">
        <v>0</v>
      </c>
      <c r="R446" s="100">
        <v>0</v>
      </c>
      <c r="S446" s="100">
        <v>0</v>
      </c>
      <c r="T446" s="106">
        <f t="shared" si="63"/>
        <v>0</v>
      </c>
      <c r="U446" s="107">
        <f t="shared" si="69"/>
        <v>67</v>
      </c>
      <c r="V446" s="108">
        <f t="shared" si="70"/>
        <v>0</v>
      </c>
      <c r="W446" s="97">
        <v>74</v>
      </c>
      <c r="X446" s="109">
        <f t="shared" si="71"/>
        <v>0.90540540540540537</v>
      </c>
    </row>
    <row r="447" spans="1:24" x14ac:dyDescent="0.35">
      <c r="A447" s="31" t="s">
        <v>452</v>
      </c>
      <c r="B447" s="97" t="s">
        <v>2712</v>
      </c>
      <c r="C447" s="97" t="s">
        <v>2348</v>
      </c>
      <c r="D447" s="98">
        <f t="shared" si="64"/>
        <v>7</v>
      </c>
      <c r="E447" s="98">
        <f t="shared" si="65"/>
        <v>0</v>
      </c>
      <c r="F447" s="98">
        <f t="shared" si="66"/>
        <v>7</v>
      </c>
      <c r="G447" s="99">
        <f t="shared" si="62"/>
        <v>7</v>
      </c>
      <c r="H447" s="100">
        <v>7</v>
      </c>
      <c r="I447" s="100">
        <v>0</v>
      </c>
      <c r="J447" s="102">
        <f t="shared" si="67"/>
        <v>0</v>
      </c>
      <c r="K447" s="100">
        <v>0</v>
      </c>
      <c r="L447" s="111">
        <v>0</v>
      </c>
      <c r="M447" s="101">
        <f t="shared" si="68"/>
        <v>0</v>
      </c>
      <c r="N447" s="100">
        <v>0</v>
      </c>
      <c r="O447" s="100">
        <v>0</v>
      </c>
      <c r="P447" s="100">
        <v>0</v>
      </c>
      <c r="Q447" s="100">
        <v>0</v>
      </c>
      <c r="R447" s="100">
        <v>0</v>
      </c>
      <c r="S447" s="100">
        <v>0</v>
      </c>
      <c r="T447" s="106">
        <f t="shared" si="63"/>
        <v>0</v>
      </c>
      <c r="U447" s="107">
        <f t="shared" si="69"/>
        <v>7</v>
      </c>
      <c r="V447" s="108">
        <f t="shared" si="70"/>
        <v>0</v>
      </c>
      <c r="W447" s="97">
        <v>5</v>
      </c>
      <c r="X447" s="109">
        <f t="shared" si="71"/>
        <v>1</v>
      </c>
    </row>
    <row r="448" spans="1:24" x14ac:dyDescent="0.35">
      <c r="A448" s="31" t="s">
        <v>453</v>
      </c>
      <c r="B448" s="97" t="s">
        <v>2713</v>
      </c>
      <c r="C448" s="97" t="s">
        <v>2348</v>
      </c>
      <c r="D448" s="98">
        <f t="shared" si="64"/>
        <v>29</v>
      </c>
      <c r="E448" s="98">
        <f t="shared" si="65"/>
        <v>0</v>
      </c>
      <c r="F448" s="98">
        <f t="shared" si="66"/>
        <v>29</v>
      </c>
      <c r="G448" s="99">
        <f t="shared" si="62"/>
        <v>29</v>
      </c>
      <c r="H448" s="100">
        <v>29</v>
      </c>
      <c r="I448" s="100">
        <v>0</v>
      </c>
      <c r="J448" s="102">
        <f t="shared" si="67"/>
        <v>0</v>
      </c>
      <c r="K448" s="100">
        <v>0</v>
      </c>
      <c r="L448" s="111">
        <v>0</v>
      </c>
      <c r="M448" s="101">
        <f t="shared" si="68"/>
        <v>0</v>
      </c>
      <c r="N448" s="100">
        <v>0</v>
      </c>
      <c r="O448" s="100">
        <v>0</v>
      </c>
      <c r="P448" s="100">
        <v>0</v>
      </c>
      <c r="Q448" s="100">
        <v>0</v>
      </c>
      <c r="R448" s="100">
        <v>0</v>
      </c>
      <c r="S448" s="100">
        <v>0</v>
      </c>
      <c r="T448" s="106">
        <f t="shared" si="63"/>
        <v>0</v>
      </c>
      <c r="U448" s="107">
        <f t="shared" si="69"/>
        <v>29</v>
      </c>
      <c r="V448" s="108">
        <f t="shared" si="70"/>
        <v>0</v>
      </c>
      <c r="W448" s="97">
        <v>23</v>
      </c>
      <c r="X448" s="109">
        <f t="shared" si="71"/>
        <v>1</v>
      </c>
    </row>
    <row r="449" spans="1:24" x14ac:dyDescent="0.35">
      <c r="A449" s="31" t="s">
        <v>454</v>
      </c>
      <c r="B449" s="97" t="s">
        <v>2714</v>
      </c>
      <c r="C449" s="97" t="s">
        <v>2348</v>
      </c>
      <c r="D449" s="98">
        <f t="shared" si="64"/>
        <v>65</v>
      </c>
      <c r="E449" s="98">
        <f t="shared" si="65"/>
        <v>54</v>
      </c>
      <c r="F449" s="98">
        <f t="shared" si="66"/>
        <v>11</v>
      </c>
      <c r="G449" s="99">
        <f t="shared" si="62"/>
        <v>65</v>
      </c>
      <c r="H449" s="100">
        <v>11</v>
      </c>
      <c r="I449" s="100">
        <v>54</v>
      </c>
      <c r="J449" s="102">
        <f t="shared" si="67"/>
        <v>0</v>
      </c>
      <c r="K449" s="100">
        <v>0</v>
      </c>
      <c r="L449" s="111">
        <v>0</v>
      </c>
      <c r="M449" s="101">
        <f t="shared" si="68"/>
        <v>0</v>
      </c>
      <c r="N449" s="100">
        <v>0</v>
      </c>
      <c r="O449" s="100">
        <v>0</v>
      </c>
      <c r="P449" s="100">
        <v>0</v>
      </c>
      <c r="Q449" s="100">
        <v>0</v>
      </c>
      <c r="R449" s="100">
        <v>0</v>
      </c>
      <c r="S449" s="100">
        <v>0</v>
      </c>
      <c r="T449" s="106">
        <f t="shared" si="63"/>
        <v>0</v>
      </c>
      <c r="U449" s="107">
        <f t="shared" si="69"/>
        <v>11</v>
      </c>
      <c r="V449" s="108">
        <f t="shared" si="70"/>
        <v>54</v>
      </c>
      <c r="W449" s="97">
        <v>88</v>
      </c>
      <c r="X449" s="109">
        <f t="shared" si="71"/>
        <v>0.73863636363636365</v>
      </c>
    </row>
    <row r="450" spans="1:24" x14ac:dyDescent="0.35">
      <c r="A450" s="31" t="s">
        <v>455</v>
      </c>
      <c r="B450" s="97" t="s">
        <v>2715</v>
      </c>
      <c r="C450" s="97" t="s">
        <v>2348</v>
      </c>
      <c r="D450" s="98">
        <f t="shared" si="64"/>
        <v>15</v>
      </c>
      <c r="E450" s="98">
        <f t="shared" si="65"/>
        <v>15</v>
      </c>
      <c r="F450" s="98">
        <f t="shared" si="66"/>
        <v>0</v>
      </c>
      <c r="G450" s="99">
        <f t="shared" si="62"/>
        <v>15</v>
      </c>
      <c r="H450" s="100">
        <v>0</v>
      </c>
      <c r="I450" s="100">
        <v>15</v>
      </c>
      <c r="J450" s="102">
        <f t="shared" si="67"/>
        <v>0</v>
      </c>
      <c r="K450" s="100">
        <v>0</v>
      </c>
      <c r="L450" s="111">
        <v>0</v>
      </c>
      <c r="M450" s="101">
        <f t="shared" si="68"/>
        <v>0</v>
      </c>
      <c r="N450" s="100">
        <v>0</v>
      </c>
      <c r="O450" s="100">
        <v>0</v>
      </c>
      <c r="P450" s="100">
        <v>0</v>
      </c>
      <c r="Q450" s="100">
        <v>0</v>
      </c>
      <c r="R450" s="100">
        <v>0</v>
      </c>
      <c r="S450" s="100">
        <v>0</v>
      </c>
      <c r="T450" s="106">
        <f t="shared" si="63"/>
        <v>0</v>
      </c>
      <c r="U450" s="107">
        <f t="shared" si="69"/>
        <v>0</v>
      </c>
      <c r="V450" s="108">
        <f t="shared" si="70"/>
        <v>15</v>
      </c>
      <c r="W450" s="97">
        <v>17</v>
      </c>
      <c r="X450" s="109">
        <f t="shared" si="71"/>
        <v>0.88235294117647056</v>
      </c>
    </row>
    <row r="451" spans="1:24" x14ac:dyDescent="0.35">
      <c r="A451" s="31" t="s">
        <v>456</v>
      </c>
      <c r="B451" s="97" t="s">
        <v>2716</v>
      </c>
      <c r="C451" s="97" t="s">
        <v>2348</v>
      </c>
      <c r="D451" s="98">
        <f t="shared" si="64"/>
        <v>26</v>
      </c>
      <c r="E451" s="98">
        <f t="shared" si="65"/>
        <v>26</v>
      </c>
      <c r="F451" s="98">
        <f t="shared" si="66"/>
        <v>0</v>
      </c>
      <c r="G451" s="99">
        <f t="shared" si="62"/>
        <v>26</v>
      </c>
      <c r="H451" s="100">
        <v>0</v>
      </c>
      <c r="I451" s="100">
        <v>26</v>
      </c>
      <c r="J451" s="102">
        <f t="shared" si="67"/>
        <v>0</v>
      </c>
      <c r="K451" s="100">
        <v>0</v>
      </c>
      <c r="L451" s="111">
        <v>0</v>
      </c>
      <c r="M451" s="101">
        <f t="shared" si="68"/>
        <v>0</v>
      </c>
      <c r="N451" s="100">
        <v>0</v>
      </c>
      <c r="O451" s="100">
        <v>0</v>
      </c>
      <c r="P451" s="100">
        <v>0</v>
      </c>
      <c r="Q451" s="100">
        <v>0</v>
      </c>
      <c r="R451" s="100">
        <v>0</v>
      </c>
      <c r="S451" s="100">
        <v>0</v>
      </c>
      <c r="T451" s="106">
        <f t="shared" si="63"/>
        <v>0</v>
      </c>
      <c r="U451" s="107">
        <f t="shared" si="69"/>
        <v>0</v>
      </c>
      <c r="V451" s="108">
        <f t="shared" si="70"/>
        <v>26</v>
      </c>
      <c r="W451" s="97">
        <v>25</v>
      </c>
      <c r="X451" s="109">
        <f t="shared" si="71"/>
        <v>1</v>
      </c>
    </row>
    <row r="452" spans="1:24" x14ac:dyDescent="0.35">
      <c r="A452" s="31" t="s">
        <v>457</v>
      </c>
      <c r="B452" s="97" t="s">
        <v>2717</v>
      </c>
      <c r="C452" s="97" t="s">
        <v>2348</v>
      </c>
      <c r="D452" s="98">
        <f t="shared" si="64"/>
        <v>23</v>
      </c>
      <c r="E452" s="98">
        <f t="shared" si="65"/>
        <v>0</v>
      </c>
      <c r="F452" s="98">
        <f t="shared" si="66"/>
        <v>23</v>
      </c>
      <c r="G452" s="99">
        <f t="shared" ref="G452:G515" si="72">H452+I452</f>
        <v>23</v>
      </c>
      <c r="H452" s="100">
        <v>23</v>
      </c>
      <c r="I452" s="100">
        <v>0</v>
      </c>
      <c r="J452" s="102">
        <f t="shared" si="67"/>
        <v>0</v>
      </c>
      <c r="K452" s="100">
        <v>0</v>
      </c>
      <c r="L452" s="111">
        <v>0</v>
      </c>
      <c r="M452" s="101">
        <f t="shared" si="68"/>
        <v>0</v>
      </c>
      <c r="N452" s="100">
        <v>0</v>
      </c>
      <c r="O452" s="100">
        <v>0</v>
      </c>
      <c r="P452" s="100">
        <v>0</v>
      </c>
      <c r="Q452" s="100">
        <v>0</v>
      </c>
      <c r="R452" s="100">
        <v>0</v>
      </c>
      <c r="S452" s="100">
        <v>0</v>
      </c>
      <c r="T452" s="106">
        <f t="shared" ref="T452:T515" si="73">SUM(N452:S452)</f>
        <v>0</v>
      </c>
      <c r="U452" s="107">
        <f t="shared" si="69"/>
        <v>23</v>
      </c>
      <c r="V452" s="108">
        <f t="shared" si="70"/>
        <v>0</v>
      </c>
      <c r="W452" s="97">
        <v>38</v>
      </c>
      <c r="X452" s="109">
        <f t="shared" si="71"/>
        <v>0.60526315789473684</v>
      </c>
    </row>
    <row r="453" spans="1:24" x14ac:dyDescent="0.35">
      <c r="A453" s="31" t="s">
        <v>458</v>
      </c>
      <c r="B453" s="97" t="s">
        <v>2718</v>
      </c>
      <c r="C453" s="97" t="s">
        <v>2348</v>
      </c>
      <c r="D453" s="98">
        <f t="shared" ref="D453:D516" si="74">E453+F453</f>
        <v>41</v>
      </c>
      <c r="E453" s="98">
        <f t="shared" ref="E453:E516" si="75">I453+K453+N453+Q453</f>
        <v>0</v>
      </c>
      <c r="F453" s="98">
        <f t="shared" ref="F453:F516" si="76">H453+P453+S453</f>
        <v>41</v>
      </c>
      <c r="G453" s="99">
        <f t="shared" si="72"/>
        <v>41</v>
      </c>
      <c r="H453" s="100">
        <v>41</v>
      </c>
      <c r="I453" s="100">
        <v>0</v>
      </c>
      <c r="J453" s="102">
        <f t="shared" ref="J453:J516" si="77">L453+O453+R453</f>
        <v>0</v>
      </c>
      <c r="K453" s="100">
        <v>0</v>
      </c>
      <c r="L453" s="111">
        <v>0</v>
      </c>
      <c r="M453" s="101">
        <f t="shared" ref="M453:M516" si="78">K453+L453</f>
        <v>0</v>
      </c>
      <c r="N453" s="100">
        <v>0</v>
      </c>
      <c r="O453" s="100">
        <v>0</v>
      </c>
      <c r="P453" s="100">
        <v>0</v>
      </c>
      <c r="Q453" s="100">
        <v>0</v>
      </c>
      <c r="R453" s="100">
        <v>0</v>
      </c>
      <c r="S453" s="100">
        <v>0</v>
      </c>
      <c r="T453" s="106">
        <f t="shared" si="73"/>
        <v>0</v>
      </c>
      <c r="U453" s="107">
        <f t="shared" ref="U453:U516" si="79">H453+S453</f>
        <v>41</v>
      </c>
      <c r="V453" s="108">
        <f t="shared" ref="V453:V516" si="80">I453+K453+Q453</f>
        <v>0</v>
      </c>
      <c r="W453" s="97">
        <v>42</v>
      </c>
      <c r="X453" s="109">
        <f t="shared" ref="X453:X516" si="81">MIN(100%,((V453+U453)/W453))</f>
        <v>0.97619047619047616</v>
      </c>
    </row>
    <row r="454" spans="1:24" x14ac:dyDescent="0.35">
      <c r="A454" s="31" t="s">
        <v>459</v>
      </c>
      <c r="B454" s="97" t="s">
        <v>2719</v>
      </c>
      <c r="C454" s="97" t="s">
        <v>2348</v>
      </c>
      <c r="D454" s="98">
        <f t="shared" si="74"/>
        <v>90</v>
      </c>
      <c r="E454" s="98">
        <f t="shared" si="75"/>
        <v>0</v>
      </c>
      <c r="F454" s="98">
        <f t="shared" si="76"/>
        <v>90</v>
      </c>
      <c r="G454" s="99">
        <f t="shared" si="72"/>
        <v>90</v>
      </c>
      <c r="H454" s="100">
        <v>90</v>
      </c>
      <c r="I454" s="100">
        <v>0</v>
      </c>
      <c r="J454" s="102">
        <f t="shared" si="77"/>
        <v>0</v>
      </c>
      <c r="K454" s="100">
        <v>0</v>
      </c>
      <c r="L454" s="111">
        <v>0</v>
      </c>
      <c r="M454" s="101">
        <f t="shared" si="78"/>
        <v>0</v>
      </c>
      <c r="N454" s="100">
        <v>0</v>
      </c>
      <c r="O454" s="100">
        <v>0</v>
      </c>
      <c r="P454" s="100">
        <v>0</v>
      </c>
      <c r="Q454" s="100">
        <v>0</v>
      </c>
      <c r="R454" s="100">
        <v>0</v>
      </c>
      <c r="S454" s="100">
        <v>0</v>
      </c>
      <c r="T454" s="106">
        <f t="shared" si="73"/>
        <v>0</v>
      </c>
      <c r="U454" s="107">
        <f t="shared" si="79"/>
        <v>90</v>
      </c>
      <c r="V454" s="108">
        <f t="shared" si="80"/>
        <v>0</v>
      </c>
      <c r="W454" s="97">
        <v>180</v>
      </c>
      <c r="X454" s="109">
        <f t="shared" si="81"/>
        <v>0.5</v>
      </c>
    </row>
    <row r="455" spans="1:24" x14ac:dyDescent="0.35">
      <c r="A455" s="31" t="s">
        <v>460</v>
      </c>
      <c r="B455" s="97" t="s">
        <v>2720</v>
      </c>
      <c r="C455" s="97" t="s">
        <v>2348</v>
      </c>
      <c r="D455" s="98">
        <f t="shared" si="74"/>
        <v>11</v>
      </c>
      <c r="E455" s="98">
        <f t="shared" si="75"/>
        <v>11</v>
      </c>
      <c r="F455" s="98">
        <f t="shared" si="76"/>
        <v>0</v>
      </c>
      <c r="G455" s="99">
        <f t="shared" si="72"/>
        <v>11</v>
      </c>
      <c r="H455" s="100">
        <v>0</v>
      </c>
      <c r="I455" s="100">
        <v>11</v>
      </c>
      <c r="J455" s="102">
        <f t="shared" si="77"/>
        <v>0</v>
      </c>
      <c r="K455" s="100">
        <v>0</v>
      </c>
      <c r="L455" s="111">
        <v>0</v>
      </c>
      <c r="M455" s="101">
        <f t="shared" si="78"/>
        <v>0</v>
      </c>
      <c r="N455" s="100">
        <v>0</v>
      </c>
      <c r="O455" s="100">
        <v>0</v>
      </c>
      <c r="P455" s="100">
        <v>0</v>
      </c>
      <c r="Q455" s="100">
        <v>0</v>
      </c>
      <c r="R455" s="100">
        <v>0</v>
      </c>
      <c r="S455" s="100">
        <v>0</v>
      </c>
      <c r="T455" s="106">
        <f t="shared" si="73"/>
        <v>0</v>
      </c>
      <c r="U455" s="107">
        <f t="shared" si="79"/>
        <v>0</v>
      </c>
      <c r="V455" s="108">
        <f t="shared" si="80"/>
        <v>11</v>
      </c>
      <c r="W455" s="97">
        <v>10</v>
      </c>
      <c r="X455" s="109">
        <f t="shared" si="81"/>
        <v>1</v>
      </c>
    </row>
    <row r="456" spans="1:24" x14ac:dyDescent="0.35">
      <c r="A456" s="31" t="s">
        <v>461</v>
      </c>
      <c r="B456" s="97" t="s">
        <v>2721</v>
      </c>
      <c r="C456" s="97" t="s">
        <v>2348</v>
      </c>
      <c r="D456" s="98">
        <f t="shared" si="74"/>
        <v>44</v>
      </c>
      <c r="E456" s="98">
        <f t="shared" si="75"/>
        <v>19</v>
      </c>
      <c r="F456" s="98">
        <f t="shared" si="76"/>
        <v>25</v>
      </c>
      <c r="G456" s="99">
        <f t="shared" si="72"/>
        <v>44</v>
      </c>
      <c r="H456" s="100">
        <v>25</v>
      </c>
      <c r="I456" s="100">
        <v>19</v>
      </c>
      <c r="J456" s="102">
        <f t="shared" si="77"/>
        <v>0</v>
      </c>
      <c r="K456" s="100">
        <v>0</v>
      </c>
      <c r="L456" s="111">
        <v>0</v>
      </c>
      <c r="M456" s="101">
        <f t="shared" si="78"/>
        <v>0</v>
      </c>
      <c r="N456" s="100">
        <v>0</v>
      </c>
      <c r="O456" s="100">
        <v>0</v>
      </c>
      <c r="P456" s="100">
        <v>0</v>
      </c>
      <c r="Q456" s="100">
        <v>0</v>
      </c>
      <c r="R456" s="100">
        <v>0</v>
      </c>
      <c r="S456" s="100">
        <v>0</v>
      </c>
      <c r="T456" s="106">
        <f t="shared" si="73"/>
        <v>0</v>
      </c>
      <c r="U456" s="107">
        <f t="shared" si="79"/>
        <v>25</v>
      </c>
      <c r="V456" s="108">
        <f t="shared" si="80"/>
        <v>19</v>
      </c>
      <c r="W456" s="97">
        <v>40</v>
      </c>
      <c r="X456" s="109">
        <f t="shared" si="81"/>
        <v>1</v>
      </c>
    </row>
    <row r="457" spans="1:24" x14ac:dyDescent="0.35">
      <c r="A457" s="31" t="s">
        <v>462</v>
      </c>
      <c r="B457" s="97" t="s">
        <v>2722</v>
      </c>
      <c r="C457" s="97" t="s">
        <v>2348</v>
      </c>
      <c r="D457" s="98">
        <f t="shared" si="74"/>
        <v>57</v>
      </c>
      <c r="E457" s="98">
        <f t="shared" si="75"/>
        <v>0</v>
      </c>
      <c r="F457" s="98">
        <f t="shared" si="76"/>
        <v>57</v>
      </c>
      <c r="G457" s="99">
        <f t="shared" si="72"/>
        <v>57</v>
      </c>
      <c r="H457" s="100">
        <v>57</v>
      </c>
      <c r="I457" s="100">
        <v>0</v>
      </c>
      <c r="J457" s="102">
        <f t="shared" si="77"/>
        <v>0</v>
      </c>
      <c r="K457" s="100">
        <v>0</v>
      </c>
      <c r="L457" s="111">
        <v>0</v>
      </c>
      <c r="M457" s="101">
        <f t="shared" si="78"/>
        <v>0</v>
      </c>
      <c r="N457" s="100">
        <v>0</v>
      </c>
      <c r="O457" s="100">
        <v>0</v>
      </c>
      <c r="P457" s="100">
        <v>0</v>
      </c>
      <c r="Q457" s="100">
        <v>0</v>
      </c>
      <c r="R457" s="100">
        <v>0</v>
      </c>
      <c r="S457" s="100">
        <v>0</v>
      </c>
      <c r="T457" s="106">
        <f t="shared" si="73"/>
        <v>0</v>
      </c>
      <c r="U457" s="107">
        <f t="shared" si="79"/>
        <v>57</v>
      </c>
      <c r="V457" s="108">
        <f t="shared" si="80"/>
        <v>0</v>
      </c>
      <c r="W457" s="97">
        <v>104</v>
      </c>
      <c r="X457" s="109">
        <f t="shared" si="81"/>
        <v>0.54807692307692313</v>
      </c>
    </row>
    <row r="458" spans="1:24" x14ac:dyDescent="0.35">
      <c r="A458" s="31" t="s">
        <v>463</v>
      </c>
      <c r="B458" s="97" t="s">
        <v>2723</v>
      </c>
      <c r="C458" s="97" t="s">
        <v>2348</v>
      </c>
      <c r="D458" s="98">
        <f t="shared" si="74"/>
        <v>39</v>
      </c>
      <c r="E458" s="98">
        <f t="shared" si="75"/>
        <v>0</v>
      </c>
      <c r="F458" s="98">
        <f t="shared" si="76"/>
        <v>39</v>
      </c>
      <c r="G458" s="99">
        <f t="shared" si="72"/>
        <v>39</v>
      </c>
      <c r="H458" s="100">
        <v>39</v>
      </c>
      <c r="I458" s="100">
        <v>0</v>
      </c>
      <c r="J458" s="102">
        <f t="shared" si="77"/>
        <v>0</v>
      </c>
      <c r="K458" s="100">
        <v>0</v>
      </c>
      <c r="L458" s="111">
        <v>0</v>
      </c>
      <c r="M458" s="101">
        <f t="shared" si="78"/>
        <v>0</v>
      </c>
      <c r="N458" s="100">
        <v>0</v>
      </c>
      <c r="O458" s="100">
        <v>0</v>
      </c>
      <c r="P458" s="100">
        <v>0</v>
      </c>
      <c r="Q458" s="100">
        <v>0</v>
      </c>
      <c r="R458" s="100">
        <v>0</v>
      </c>
      <c r="S458" s="100">
        <v>0</v>
      </c>
      <c r="T458" s="106">
        <f t="shared" si="73"/>
        <v>0</v>
      </c>
      <c r="U458" s="107">
        <f t="shared" si="79"/>
        <v>39</v>
      </c>
      <c r="V458" s="108">
        <f t="shared" si="80"/>
        <v>0</v>
      </c>
      <c r="W458" s="97">
        <v>34</v>
      </c>
      <c r="X458" s="109">
        <f t="shared" si="81"/>
        <v>1</v>
      </c>
    </row>
    <row r="459" spans="1:24" x14ac:dyDescent="0.35">
      <c r="A459" s="31" t="s">
        <v>464</v>
      </c>
      <c r="B459" s="97" t="s">
        <v>2724</v>
      </c>
      <c r="C459" s="97" t="s">
        <v>2348</v>
      </c>
      <c r="D459" s="98">
        <f t="shared" si="74"/>
        <v>15</v>
      </c>
      <c r="E459" s="98">
        <f t="shared" si="75"/>
        <v>0</v>
      </c>
      <c r="F459" s="98">
        <f t="shared" si="76"/>
        <v>15</v>
      </c>
      <c r="G459" s="99">
        <f t="shared" si="72"/>
        <v>15</v>
      </c>
      <c r="H459" s="100">
        <v>15</v>
      </c>
      <c r="I459" s="100">
        <v>0</v>
      </c>
      <c r="J459" s="102">
        <f t="shared" si="77"/>
        <v>0</v>
      </c>
      <c r="K459" s="100">
        <v>0</v>
      </c>
      <c r="L459" s="111">
        <v>0</v>
      </c>
      <c r="M459" s="101">
        <f t="shared" si="78"/>
        <v>0</v>
      </c>
      <c r="N459" s="100">
        <v>0</v>
      </c>
      <c r="O459" s="100">
        <v>0</v>
      </c>
      <c r="P459" s="100">
        <v>0</v>
      </c>
      <c r="Q459" s="100">
        <v>0</v>
      </c>
      <c r="R459" s="100">
        <v>0</v>
      </c>
      <c r="S459" s="100">
        <v>0</v>
      </c>
      <c r="T459" s="106">
        <f t="shared" si="73"/>
        <v>0</v>
      </c>
      <c r="U459" s="107">
        <f t="shared" si="79"/>
        <v>15</v>
      </c>
      <c r="V459" s="108">
        <f t="shared" si="80"/>
        <v>0</v>
      </c>
      <c r="W459" s="97">
        <v>12</v>
      </c>
      <c r="X459" s="109">
        <f t="shared" si="81"/>
        <v>1</v>
      </c>
    </row>
    <row r="460" spans="1:24" x14ac:dyDescent="0.35">
      <c r="A460" s="31" t="s">
        <v>465</v>
      </c>
      <c r="B460" s="97" t="s">
        <v>2725</v>
      </c>
      <c r="C460" s="97" t="s">
        <v>2348</v>
      </c>
      <c r="D460" s="98">
        <f t="shared" si="74"/>
        <v>73</v>
      </c>
      <c r="E460" s="98">
        <f t="shared" si="75"/>
        <v>0</v>
      </c>
      <c r="F460" s="98">
        <f t="shared" si="76"/>
        <v>73</v>
      </c>
      <c r="G460" s="99">
        <f t="shared" si="72"/>
        <v>73</v>
      </c>
      <c r="H460" s="100">
        <v>73</v>
      </c>
      <c r="I460" s="100">
        <v>0</v>
      </c>
      <c r="J460" s="102">
        <f t="shared" si="77"/>
        <v>0</v>
      </c>
      <c r="K460" s="100">
        <v>0</v>
      </c>
      <c r="L460" s="111">
        <v>0</v>
      </c>
      <c r="M460" s="101">
        <f t="shared" si="78"/>
        <v>0</v>
      </c>
      <c r="N460" s="100">
        <v>0</v>
      </c>
      <c r="O460" s="100">
        <v>0</v>
      </c>
      <c r="P460" s="100">
        <v>0</v>
      </c>
      <c r="Q460" s="100">
        <v>0</v>
      </c>
      <c r="R460" s="100">
        <v>0</v>
      </c>
      <c r="S460" s="100">
        <v>0</v>
      </c>
      <c r="T460" s="106">
        <f t="shared" si="73"/>
        <v>0</v>
      </c>
      <c r="U460" s="107">
        <f t="shared" si="79"/>
        <v>73</v>
      </c>
      <c r="V460" s="108">
        <f t="shared" si="80"/>
        <v>0</v>
      </c>
      <c r="W460" s="97">
        <v>76</v>
      </c>
      <c r="X460" s="109">
        <f t="shared" si="81"/>
        <v>0.96052631578947367</v>
      </c>
    </row>
    <row r="461" spans="1:24" x14ac:dyDescent="0.35">
      <c r="A461" s="31" t="s">
        <v>466</v>
      </c>
      <c r="B461" s="97" t="s">
        <v>2726</v>
      </c>
      <c r="C461" s="97" t="s">
        <v>2348</v>
      </c>
      <c r="D461" s="98">
        <f t="shared" si="74"/>
        <v>35</v>
      </c>
      <c r="E461" s="98">
        <f t="shared" si="75"/>
        <v>35</v>
      </c>
      <c r="F461" s="98">
        <f t="shared" si="76"/>
        <v>0</v>
      </c>
      <c r="G461" s="99">
        <f t="shared" si="72"/>
        <v>35</v>
      </c>
      <c r="H461" s="100">
        <v>0</v>
      </c>
      <c r="I461" s="100">
        <v>35</v>
      </c>
      <c r="J461" s="102">
        <f t="shared" si="77"/>
        <v>0</v>
      </c>
      <c r="K461" s="100">
        <v>0</v>
      </c>
      <c r="L461" s="111">
        <v>0</v>
      </c>
      <c r="M461" s="101">
        <f t="shared" si="78"/>
        <v>0</v>
      </c>
      <c r="N461" s="100">
        <v>0</v>
      </c>
      <c r="O461" s="100">
        <v>0</v>
      </c>
      <c r="P461" s="100">
        <v>0</v>
      </c>
      <c r="Q461" s="100">
        <v>0</v>
      </c>
      <c r="R461" s="100">
        <v>0</v>
      </c>
      <c r="S461" s="100">
        <v>0</v>
      </c>
      <c r="T461" s="106">
        <f t="shared" si="73"/>
        <v>0</v>
      </c>
      <c r="U461" s="107">
        <f t="shared" si="79"/>
        <v>0</v>
      </c>
      <c r="V461" s="108">
        <f t="shared" si="80"/>
        <v>35</v>
      </c>
      <c r="W461" s="97">
        <v>28</v>
      </c>
      <c r="X461" s="109">
        <f t="shared" si="81"/>
        <v>1</v>
      </c>
    </row>
    <row r="462" spans="1:24" x14ac:dyDescent="0.35">
      <c r="A462" s="31" t="s">
        <v>467</v>
      </c>
      <c r="B462" s="97" t="s">
        <v>2727</v>
      </c>
      <c r="C462" s="97" t="s">
        <v>2260</v>
      </c>
      <c r="D462" s="98">
        <f t="shared" si="74"/>
        <v>0</v>
      </c>
      <c r="E462" s="98">
        <f t="shared" si="75"/>
        <v>0</v>
      </c>
      <c r="F462" s="98">
        <f t="shared" si="76"/>
        <v>0</v>
      </c>
      <c r="G462" s="99">
        <f t="shared" si="72"/>
        <v>0</v>
      </c>
      <c r="H462" s="100">
        <v>0</v>
      </c>
      <c r="I462" s="100">
        <v>0</v>
      </c>
      <c r="J462" s="102">
        <f t="shared" si="77"/>
        <v>0</v>
      </c>
      <c r="K462" s="100">
        <v>0</v>
      </c>
      <c r="L462" s="111">
        <v>0</v>
      </c>
      <c r="M462" s="101">
        <f t="shared" si="78"/>
        <v>0</v>
      </c>
      <c r="N462" s="100">
        <v>0</v>
      </c>
      <c r="O462" s="100">
        <v>0</v>
      </c>
      <c r="P462" s="100">
        <v>0</v>
      </c>
      <c r="Q462" s="100">
        <v>0</v>
      </c>
      <c r="R462" s="100">
        <v>0</v>
      </c>
      <c r="S462" s="100">
        <v>0</v>
      </c>
      <c r="T462" s="106">
        <f t="shared" si="73"/>
        <v>0</v>
      </c>
      <c r="U462" s="107">
        <f t="shared" si="79"/>
        <v>0</v>
      </c>
      <c r="V462" s="108">
        <f t="shared" si="80"/>
        <v>0</v>
      </c>
      <c r="W462" s="97">
        <v>192</v>
      </c>
      <c r="X462" s="109">
        <f t="shared" si="81"/>
        <v>0</v>
      </c>
    </row>
    <row r="463" spans="1:24" x14ac:dyDescent="0.35">
      <c r="A463" s="31" t="s">
        <v>468</v>
      </c>
      <c r="B463" s="97" t="s">
        <v>2728</v>
      </c>
      <c r="C463" s="97" t="s">
        <v>2260</v>
      </c>
      <c r="D463" s="98">
        <f t="shared" si="74"/>
        <v>0</v>
      </c>
      <c r="E463" s="98">
        <f t="shared" si="75"/>
        <v>0</v>
      </c>
      <c r="F463" s="98">
        <f t="shared" si="76"/>
        <v>0</v>
      </c>
      <c r="G463" s="99">
        <f t="shared" si="72"/>
        <v>0</v>
      </c>
      <c r="H463" s="100">
        <v>0</v>
      </c>
      <c r="I463" s="100">
        <v>0</v>
      </c>
      <c r="J463" s="102">
        <f t="shared" si="77"/>
        <v>0</v>
      </c>
      <c r="K463" s="100">
        <v>0</v>
      </c>
      <c r="L463" s="111">
        <v>0</v>
      </c>
      <c r="M463" s="101">
        <f t="shared" si="78"/>
        <v>0</v>
      </c>
      <c r="N463" s="100">
        <v>0</v>
      </c>
      <c r="O463" s="100">
        <v>0</v>
      </c>
      <c r="P463" s="100">
        <v>0</v>
      </c>
      <c r="Q463" s="100">
        <v>0</v>
      </c>
      <c r="R463" s="100">
        <v>0</v>
      </c>
      <c r="S463" s="100">
        <v>0</v>
      </c>
      <c r="T463" s="106">
        <f t="shared" si="73"/>
        <v>0</v>
      </c>
      <c r="U463" s="107">
        <f t="shared" si="79"/>
        <v>0</v>
      </c>
      <c r="V463" s="108">
        <f t="shared" si="80"/>
        <v>0</v>
      </c>
      <c r="W463" s="97">
        <v>492</v>
      </c>
      <c r="X463" s="109">
        <f t="shared" si="81"/>
        <v>0</v>
      </c>
    </row>
    <row r="464" spans="1:24" x14ac:dyDescent="0.35">
      <c r="A464" s="31" t="s">
        <v>469</v>
      </c>
      <c r="B464" s="97" t="s">
        <v>2729</v>
      </c>
      <c r="C464" s="97" t="s">
        <v>2260</v>
      </c>
      <c r="D464" s="98">
        <f t="shared" si="74"/>
        <v>4</v>
      </c>
      <c r="E464" s="98">
        <f t="shared" si="75"/>
        <v>4</v>
      </c>
      <c r="F464" s="98">
        <f t="shared" si="76"/>
        <v>0</v>
      </c>
      <c r="G464" s="99">
        <f t="shared" si="72"/>
        <v>4</v>
      </c>
      <c r="H464" s="100">
        <v>0</v>
      </c>
      <c r="I464" s="100">
        <v>4</v>
      </c>
      <c r="J464" s="102">
        <f t="shared" si="77"/>
        <v>0</v>
      </c>
      <c r="K464" s="100">
        <v>0</v>
      </c>
      <c r="L464" s="111">
        <v>0</v>
      </c>
      <c r="M464" s="101">
        <f t="shared" si="78"/>
        <v>0</v>
      </c>
      <c r="N464" s="100">
        <v>0</v>
      </c>
      <c r="O464" s="100">
        <v>0</v>
      </c>
      <c r="P464" s="100">
        <v>0</v>
      </c>
      <c r="Q464" s="100">
        <v>0</v>
      </c>
      <c r="R464" s="100">
        <v>0</v>
      </c>
      <c r="S464" s="100">
        <v>0</v>
      </c>
      <c r="T464" s="106">
        <f t="shared" si="73"/>
        <v>0</v>
      </c>
      <c r="U464" s="107">
        <f t="shared" si="79"/>
        <v>0</v>
      </c>
      <c r="V464" s="108">
        <f t="shared" si="80"/>
        <v>4</v>
      </c>
      <c r="W464" s="97">
        <v>61</v>
      </c>
      <c r="X464" s="109">
        <f t="shared" si="81"/>
        <v>6.5573770491803282E-2</v>
      </c>
    </row>
    <row r="465" spans="1:24" x14ac:dyDescent="0.35">
      <c r="A465" s="31" t="s">
        <v>470</v>
      </c>
      <c r="B465" s="97" t="s">
        <v>2730</v>
      </c>
      <c r="C465" s="97" t="s">
        <v>2260</v>
      </c>
      <c r="D465" s="98">
        <f t="shared" si="74"/>
        <v>0</v>
      </c>
      <c r="E465" s="98">
        <f t="shared" si="75"/>
        <v>0</v>
      </c>
      <c r="F465" s="98">
        <f t="shared" si="76"/>
        <v>0</v>
      </c>
      <c r="G465" s="99">
        <f t="shared" si="72"/>
        <v>0</v>
      </c>
      <c r="H465" s="100">
        <v>0</v>
      </c>
      <c r="I465" s="100">
        <v>0</v>
      </c>
      <c r="J465" s="102">
        <f t="shared" si="77"/>
        <v>0</v>
      </c>
      <c r="K465" s="100">
        <v>0</v>
      </c>
      <c r="L465" s="111">
        <v>0</v>
      </c>
      <c r="M465" s="101">
        <f t="shared" si="78"/>
        <v>0</v>
      </c>
      <c r="N465" s="100">
        <v>0</v>
      </c>
      <c r="O465" s="100">
        <v>0</v>
      </c>
      <c r="P465" s="100">
        <v>0</v>
      </c>
      <c r="Q465" s="100">
        <v>0</v>
      </c>
      <c r="R465" s="100">
        <v>0</v>
      </c>
      <c r="S465" s="100">
        <v>0</v>
      </c>
      <c r="T465" s="106">
        <f t="shared" si="73"/>
        <v>0</v>
      </c>
      <c r="U465" s="107">
        <f t="shared" si="79"/>
        <v>0</v>
      </c>
      <c r="V465" s="108">
        <f t="shared" si="80"/>
        <v>0</v>
      </c>
      <c r="W465" s="97">
        <v>1</v>
      </c>
      <c r="X465" s="109">
        <f t="shared" si="81"/>
        <v>0</v>
      </c>
    </row>
    <row r="466" spans="1:24" x14ac:dyDescent="0.35">
      <c r="A466" s="31" t="s">
        <v>471</v>
      </c>
      <c r="B466" s="97" t="s">
        <v>2731</v>
      </c>
      <c r="C466" s="97" t="s">
        <v>2260</v>
      </c>
      <c r="D466" s="98">
        <f t="shared" si="74"/>
        <v>0</v>
      </c>
      <c r="E466" s="98">
        <f t="shared" si="75"/>
        <v>0</v>
      </c>
      <c r="F466" s="98">
        <f t="shared" si="76"/>
        <v>0</v>
      </c>
      <c r="G466" s="99">
        <f t="shared" si="72"/>
        <v>0</v>
      </c>
      <c r="H466" s="100">
        <v>0</v>
      </c>
      <c r="I466" s="100">
        <v>0</v>
      </c>
      <c r="J466" s="102">
        <f t="shared" si="77"/>
        <v>0</v>
      </c>
      <c r="K466" s="100">
        <v>0</v>
      </c>
      <c r="L466" s="111">
        <v>0</v>
      </c>
      <c r="M466" s="101">
        <f t="shared" si="78"/>
        <v>0</v>
      </c>
      <c r="N466" s="100">
        <v>0</v>
      </c>
      <c r="O466" s="100">
        <v>0</v>
      </c>
      <c r="P466" s="100">
        <v>0</v>
      </c>
      <c r="Q466" s="100">
        <v>0</v>
      </c>
      <c r="R466" s="100">
        <v>0</v>
      </c>
      <c r="S466" s="100">
        <v>0</v>
      </c>
      <c r="T466" s="106">
        <f t="shared" si="73"/>
        <v>0</v>
      </c>
      <c r="U466" s="107">
        <f t="shared" si="79"/>
        <v>0</v>
      </c>
      <c r="V466" s="108">
        <f t="shared" si="80"/>
        <v>0</v>
      </c>
      <c r="W466" s="97">
        <v>51</v>
      </c>
      <c r="X466" s="109">
        <f t="shared" si="81"/>
        <v>0</v>
      </c>
    </row>
    <row r="467" spans="1:24" x14ac:dyDescent="0.35">
      <c r="A467" s="31" t="s">
        <v>472</v>
      </c>
      <c r="B467" s="97" t="s">
        <v>2732</v>
      </c>
      <c r="C467" s="97" t="s">
        <v>2260</v>
      </c>
      <c r="D467" s="98">
        <f t="shared" si="74"/>
        <v>0</v>
      </c>
      <c r="E467" s="98">
        <f t="shared" si="75"/>
        <v>0</v>
      </c>
      <c r="F467" s="98">
        <f t="shared" si="76"/>
        <v>0</v>
      </c>
      <c r="G467" s="99">
        <f t="shared" si="72"/>
        <v>0</v>
      </c>
      <c r="H467" s="100">
        <v>0</v>
      </c>
      <c r="I467" s="100">
        <v>0</v>
      </c>
      <c r="J467" s="102">
        <f t="shared" si="77"/>
        <v>0</v>
      </c>
      <c r="K467" s="100">
        <v>0</v>
      </c>
      <c r="L467" s="111">
        <v>0</v>
      </c>
      <c r="M467" s="101">
        <f t="shared" si="78"/>
        <v>0</v>
      </c>
      <c r="N467" s="100">
        <v>0</v>
      </c>
      <c r="O467" s="100">
        <v>0</v>
      </c>
      <c r="P467" s="100">
        <v>0</v>
      </c>
      <c r="Q467" s="100">
        <v>0</v>
      </c>
      <c r="R467" s="100">
        <v>0</v>
      </c>
      <c r="S467" s="100">
        <v>0</v>
      </c>
      <c r="T467" s="106">
        <f t="shared" si="73"/>
        <v>0</v>
      </c>
      <c r="U467" s="107">
        <f t="shared" si="79"/>
        <v>0</v>
      </c>
      <c r="V467" s="108">
        <f t="shared" si="80"/>
        <v>0</v>
      </c>
      <c r="W467" s="97">
        <v>97</v>
      </c>
      <c r="X467" s="109">
        <f t="shared" si="81"/>
        <v>0</v>
      </c>
    </row>
    <row r="468" spans="1:24" x14ac:dyDescent="0.35">
      <c r="A468" s="31" t="s">
        <v>473</v>
      </c>
      <c r="B468" s="97" t="s">
        <v>2733</v>
      </c>
      <c r="C468" s="97" t="s">
        <v>2260</v>
      </c>
      <c r="D468" s="98">
        <f t="shared" si="74"/>
        <v>113</v>
      </c>
      <c r="E468" s="98">
        <f t="shared" si="75"/>
        <v>58</v>
      </c>
      <c r="F468" s="98">
        <f t="shared" si="76"/>
        <v>55</v>
      </c>
      <c r="G468" s="99">
        <f t="shared" si="72"/>
        <v>113</v>
      </c>
      <c r="H468" s="100">
        <v>55</v>
      </c>
      <c r="I468" s="100">
        <v>58</v>
      </c>
      <c r="J468" s="102">
        <f t="shared" si="77"/>
        <v>0</v>
      </c>
      <c r="K468" s="100">
        <v>0</v>
      </c>
      <c r="L468" s="111">
        <v>0</v>
      </c>
      <c r="M468" s="101">
        <f t="shared" si="78"/>
        <v>0</v>
      </c>
      <c r="N468" s="100">
        <v>0</v>
      </c>
      <c r="O468" s="100">
        <v>0</v>
      </c>
      <c r="P468" s="100">
        <v>0</v>
      </c>
      <c r="Q468" s="100">
        <v>0</v>
      </c>
      <c r="R468" s="100">
        <v>0</v>
      </c>
      <c r="S468" s="100">
        <v>0</v>
      </c>
      <c r="T468" s="106">
        <f t="shared" si="73"/>
        <v>0</v>
      </c>
      <c r="U468" s="107">
        <f t="shared" si="79"/>
        <v>55</v>
      </c>
      <c r="V468" s="108">
        <f t="shared" si="80"/>
        <v>58</v>
      </c>
      <c r="W468" s="97">
        <v>248</v>
      </c>
      <c r="X468" s="109">
        <f t="shared" si="81"/>
        <v>0.45564516129032256</v>
      </c>
    </row>
    <row r="469" spans="1:24" x14ac:dyDescent="0.35">
      <c r="A469" s="31" t="s">
        <v>474</v>
      </c>
      <c r="B469" s="97" t="s">
        <v>2734</v>
      </c>
      <c r="C469" s="97" t="s">
        <v>2260</v>
      </c>
      <c r="D469" s="98">
        <f t="shared" si="74"/>
        <v>108</v>
      </c>
      <c r="E469" s="98">
        <f t="shared" si="75"/>
        <v>0</v>
      </c>
      <c r="F469" s="98">
        <f t="shared" si="76"/>
        <v>108</v>
      </c>
      <c r="G469" s="99">
        <f t="shared" si="72"/>
        <v>108</v>
      </c>
      <c r="H469" s="100">
        <v>108</v>
      </c>
      <c r="I469" s="100">
        <v>0</v>
      </c>
      <c r="J469" s="102">
        <f t="shared" si="77"/>
        <v>0</v>
      </c>
      <c r="K469" s="100">
        <v>0</v>
      </c>
      <c r="L469" s="111">
        <v>0</v>
      </c>
      <c r="M469" s="101">
        <f t="shared" si="78"/>
        <v>0</v>
      </c>
      <c r="N469" s="100">
        <v>0</v>
      </c>
      <c r="O469" s="100">
        <v>0</v>
      </c>
      <c r="P469" s="100">
        <v>0</v>
      </c>
      <c r="Q469" s="100">
        <v>0</v>
      </c>
      <c r="R469" s="100">
        <v>0</v>
      </c>
      <c r="S469" s="100">
        <v>0</v>
      </c>
      <c r="T469" s="106">
        <f t="shared" si="73"/>
        <v>0</v>
      </c>
      <c r="U469" s="107">
        <f t="shared" si="79"/>
        <v>108</v>
      </c>
      <c r="V469" s="108">
        <f t="shared" si="80"/>
        <v>0</v>
      </c>
      <c r="W469" s="97">
        <v>170</v>
      </c>
      <c r="X469" s="109">
        <f t="shared" si="81"/>
        <v>0.63529411764705879</v>
      </c>
    </row>
    <row r="470" spans="1:24" x14ac:dyDescent="0.35">
      <c r="A470" s="31" t="s">
        <v>475</v>
      </c>
      <c r="B470" s="97" t="s">
        <v>2735</v>
      </c>
      <c r="C470" s="97" t="s">
        <v>2260</v>
      </c>
      <c r="D470" s="98">
        <f t="shared" si="74"/>
        <v>0</v>
      </c>
      <c r="E470" s="98">
        <f t="shared" si="75"/>
        <v>0</v>
      </c>
      <c r="F470" s="98">
        <f t="shared" si="76"/>
        <v>0</v>
      </c>
      <c r="G470" s="99">
        <f t="shared" si="72"/>
        <v>0</v>
      </c>
      <c r="H470" s="100">
        <v>0</v>
      </c>
      <c r="I470" s="100">
        <v>0</v>
      </c>
      <c r="J470" s="102">
        <f t="shared" si="77"/>
        <v>0</v>
      </c>
      <c r="K470" s="100">
        <v>0</v>
      </c>
      <c r="L470" s="111">
        <v>0</v>
      </c>
      <c r="M470" s="101">
        <f t="shared" si="78"/>
        <v>0</v>
      </c>
      <c r="N470" s="100">
        <v>0</v>
      </c>
      <c r="O470" s="100">
        <v>0</v>
      </c>
      <c r="P470" s="100">
        <v>0</v>
      </c>
      <c r="Q470" s="100">
        <v>0</v>
      </c>
      <c r="R470" s="100">
        <v>0</v>
      </c>
      <c r="S470" s="100">
        <v>0</v>
      </c>
      <c r="T470" s="106">
        <f t="shared" si="73"/>
        <v>0</v>
      </c>
      <c r="U470" s="107">
        <f t="shared" si="79"/>
        <v>0</v>
      </c>
      <c r="V470" s="108">
        <f t="shared" si="80"/>
        <v>0</v>
      </c>
      <c r="W470" s="97">
        <v>86</v>
      </c>
      <c r="X470" s="109">
        <f t="shared" si="81"/>
        <v>0</v>
      </c>
    </row>
    <row r="471" spans="1:24" x14ac:dyDescent="0.35">
      <c r="A471" s="31" t="s">
        <v>476</v>
      </c>
      <c r="B471" s="97" t="s">
        <v>2736</v>
      </c>
      <c r="C471" s="97" t="s">
        <v>2260</v>
      </c>
      <c r="D471" s="98">
        <f t="shared" si="74"/>
        <v>121</v>
      </c>
      <c r="E471" s="98">
        <f t="shared" si="75"/>
        <v>48</v>
      </c>
      <c r="F471" s="98">
        <f t="shared" si="76"/>
        <v>73</v>
      </c>
      <c r="G471" s="99">
        <f t="shared" si="72"/>
        <v>121</v>
      </c>
      <c r="H471" s="100">
        <v>73</v>
      </c>
      <c r="I471" s="100">
        <v>48</v>
      </c>
      <c r="J471" s="102">
        <f t="shared" si="77"/>
        <v>0</v>
      </c>
      <c r="K471" s="100">
        <v>0</v>
      </c>
      <c r="L471" s="111">
        <v>0</v>
      </c>
      <c r="M471" s="101">
        <f t="shared" si="78"/>
        <v>0</v>
      </c>
      <c r="N471" s="100">
        <v>0</v>
      </c>
      <c r="O471" s="100">
        <v>0</v>
      </c>
      <c r="P471" s="100">
        <v>0</v>
      </c>
      <c r="Q471" s="100">
        <v>0</v>
      </c>
      <c r="R471" s="100">
        <v>0</v>
      </c>
      <c r="S471" s="100">
        <v>0</v>
      </c>
      <c r="T471" s="106">
        <f t="shared" si="73"/>
        <v>0</v>
      </c>
      <c r="U471" s="107">
        <f t="shared" si="79"/>
        <v>73</v>
      </c>
      <c r="V471" s="108">
        <f t="shared" si="80"/>
        <v>48</v>
      </c>
      <c r="W471" s="97">
        <v>302</v>
      </c>
      <c r="X471" s="109">
        <f t="shared" si="81"/>
        <v>0.40066225165562913</v>
      </c>
    </row>
    <row r="472" spans="1:24" x14ac:dyDescent="0.35">
      <c r="A472" s="31" t="s">
        <v>477</v>
      </c>
      <c r="B472" s="97" t="s">
        <v>2737</v>
      </c>
      <c r="C472" s="97" t="s">
        <v>2260</v>
      </c>
      <c r="D472" s="98">
        <f t="shared" si="74"/>
        <v>28</v>
      </c>
      <c r="E472" s="98">
        <f t="shared" si="75"/>
        <v>0</v>
      </c>
      <c r="F472" s="98">
        <f t="shared" si="76"/>
        <v>28</v>
      </c>
      <c r="G472" s="99">
        <f t="shared" si="72"/>
        <v>28</v>
      </c>
      <c r="H472" s="100">
        <v>28</v>
      </c>
      <c r="I472" s="100">
        <v>0</v>
      </c>
      <c r="J472" s="102">
        <f t="shared" si="77"/>
        <v>0</v>
      </c>
      <c r="K472" s="100">
        <v>0</v>
      </c>
      <c r="L472" s="111">
        <v>0</v>
      </c>
      <c r="M472" s="101">
        <f t="shared" si="78"/>
        <v>0</v>
      </c>
      <c r="N472" s="100">
        <v>0</v>
      </c>
      <c r="O472" s="100">
        <v>0</v>
      </c>
      <c r="P472" s="100">
        <v>0</v>
      </c>
      <c r="Q472" s="100">
        <v>0</v>
      </c>
      <c r="R472" s="100">
        <v>0</v>
      </c>
      <c r="S472" s="100">
        <v>0</v>
      </c>
      <c r="T472" s="106">
        <f t="shared" si="73"/>
        <v>0</v>
      </c>
      <c r="U472" s="107">
        <f t="shared" si="79"/>
        <v>28</v>
      </c>
      <c r="V472" s="108">
        <f t="shared" si="80"/>
        <v>0</v>
      </c>
      <c r="W472" s="97">
        <v>81</v>
      </c>
      <c r="X472" s="109">
        <f t="shared" si="81"/>
        <v>0.34567901234567899</v>
      </c>
    </row>
    <row r="473" spans="1:24" x14ac:dyDescent="0.35">
      <c r="A473" s="31" t="s">
        <v>478</v>
      </c>
      <c r="B473" s="97" t="s">
        <v>2738</v>
      </c>
      <c r="C473" s="97" t="s">
        <v>2260</v>
      </c>
      <c r="D473" s="98">
        <f t="shared" si="74"/>
        <v>0</v>
      </c>
      <c r="E473" s="98">
        <f t="shared" si="75"/>
        <v>0</v>
      </c>
      <c r="F473" s="98">
        <f t="shared" si="76"/>
        <v>0</v>
      </c>
      <c r="G473" s="99">
        <f t="shared" si="72"/>
        <v>0</v>
      </c>
      <c r="H473" s="100">
        <v>0</v>
      </c>
      <c r="I473" s="100">
        <v>0</v>
      </c>
      <c r="J473" s="102">
        <f t="shared" si="77"/>
        <v>0</v>
      </c>
      <c r="K473" s="100">
        <v>0</v>
      </c>
      <c r="L473" s="111">
        <v>0</v>
      </c>
      <c r="M473" s="101">
        <f t="shared" si="78"/>
        <v>0</v>
      </c>
      <c r="N473" s="100">
        <v>0</v>
      </c>
      <c r="O473" s="100">
        <v>0</v>
      </c>
      <c r="P473" s="100">
        <v>0</v>
      </c>
      <c r="Q473" s="100">
        <v>0</v>
      </c>
      <c r="R473" s="100">
        <v>0</v>
      </c>
      <c r="S473" s="100">
        <v>0</v>
      </c>
      <c r="T473" s="106">
        <f t="shared" si="73"/>
        <v>0</v>
      </c>
      <c r="U473" s="107">
        <f t="shared" si="79"/>
        <v>0</v>
      </c>
      <c r="V473" s="108">
        <f t="shared" si="80"/>
        <v>0</v>
      </c>
      <c r="W473" s="97">
        <v>57</v>
      </c>
      <c r="X473" s="109">
        <f t="shared" si="81"/>
        <v>0</v>
      </c>
    </row>
    <row r="474" spans="1:24" x14ac:dyDescent="0.35">
      <c r="A474" s="31" t="s">
        <v>479</v>
      </c>
      <c r="B474" s="97" t="s">
        <v>2739</v>
      </c>
      <c r="C474" s="97" t="s">
        <v>2260</v>
      </c>
      <c r="D474" s="98">
        <f t="shared" si="74"/>
        <v>23</v>
      </c>
      <c r="E474" s="98">
        <f t="shared" si="75"/>
        <v>23</v>
      </c>
      <c r="F474" s="98">
        <f t="shared" si="76"/>
        <v>0</v>
      </c>
      <c r="G474" s="99">
        <f t="shared" si="72"/>
        <v>23</v>
      </c>
      <c r="H474" s="100">
        <v>0</v>
      </c>
      <c r="I474" s="100">
        <v>23</v>
      </c>
      <c r="J474" s="102">
        <f t="shared" si="77"/>
        <v>0</v>
      </c>
      <c r="K474" s="100">
        <v>0</v>
      </c>
      <c r="L474" s="111">
        <v>0</v>
      </c>
      <c r="M474" s="101">
        <f t="shared" si="78"/>
        <v>0</v>
      </c>
      <c r="N474" s="100">
        <v>0</v>
      </c>
      <c r="O474" s="100">
        <v>0</v>
      </c>
      <c r="P474" s="100">
        <v>0</v>
      </c>
      <c r="Q474" s="100">
        <v>0</v>
      </c>
      <c r="R474" s="100">
        <v>0</v>
      </c>
      <c r="S474" s="100">
        <v>0</v>
      </c>
      <c r="T474" s="106">
        <f t="shared" si="73"/>
        <v>0</v>
      </c>
      <c r="U474" s="107">
        <f t="shared" si="79"/>
        <v>0</v>
      </c>
      <c r="V474" s="108">
        <f t="shared" si="80"/>
        <v>23</v>
      </c>
      <c r="W474" s="97">
        <v>33</v>
      </c>
      <c r="X474" s="109">
        <f t="shared" si="81"/>
        <v>0.69696969696969702</v>
      </c>
    </row>
    <row r="475" spans="1:24" x14ac:dyDescent="0.35">
      <c r="A475" s="31" t="s">
        <v>480</v>
      </c>
      <c r="B475" s="97" t="s">
        <v>2740</v>
      </c>
      <c r="C475" s="97" t="s">
        <v>2260</v>
      </c>
      <c r="D475" s="98">
        <f t="shared" si="74"/>
        <v>0</v>
      </c>
      <c r="E475" s="98">
        <f t="shared" si="75"/>
        <v>0</v>
      </c>
      <c r="F475" s="98">
        <f t="shared" si="76"/>
        <v>0</v>
      </c>
      <c r="G475" s="99">
        <f t="shared" si="72"/>
        <v>0</v>
      </c>
      <c r="H475" s="100">
        <v>0</v>
      </c>
      <c r="I475" s="100">
        <v>0</v>
      </c>
      <c r="J475" s="102">
        <f t="shared" si="77"/>
        <v>0</v>
      </c>
      <c r="K475" s="100">
        <v>0</v>
      </c>
      <c r="L475" s="111">
        <v>0</v>
      </c>
      <c r="M475" s="101">
        <f t="shared" si="78"/>
        <v>0</v>
      </c>
      <c r="N475" s="100">
        <v>0</v>
      </c>
      <c r="O475" s="100">
        <v>0</v>
      </c>
      <c r="P475" s="100">
        <v>0</v>
      </c>
      <c r="Q475" s="100">
        <v>0</v>
      </c>
      <c r="R475" s="100">
        <v>0</v>
      </c>
      <c r="S475" s="100">
        <v>0</v>
      </c>
      <c r="T475" s="106">
        <f t="shared" si="73"/>
        <v>0</v>
      </c>
      <c r="U475" s="107">
        <f t="shared" si="79"/>
        <v>0</v>
      </c>
      <c r="V475" s="108">
        <f t="shared" si="80"/>
        <v>0</v>
      </c>
      <c r="W475" s="97">
        <v>147</v>
      </c>
      <c r="X475" s="109">
        <f t="shared" si="81"/>
        <v>0</v>
      </c>
    </row>
    <row r="476" spans="1:24" x14ac:dyDescent="0.35">
      <c r="A476" s="31" t="s">
        <v>481</v>
      </c>
      <c r="B476" s="97" t="s">
        <v>2741</v>
      </c>
      <c r="C476" s="97" t="s">
        <v>2260</v>
      </c>
      <c r="D476" s="98">
        <f t="shared" si="74"/>
        <v>0</v>
      </c>
      <c r="E476" s="98">
        <f t="shared" si="75"/>
        <v>0</v>
      </c>
      <c r="F476" s="98">
        <f t="shared" si="76"/>
        <v>0</v>
      </c>
      <c r="G476" s="99">
        <f t="shared" si="72"/>
        <v>0</v>
      </c>
      <c r="H476" s="100">
        <v>0</v>
      </c>
      <c r="I476" s="100">
        <v>0</v>
      </c>
      <c r="J476" s="102">
        <f t="shared" si="77"/>
        <v>0</v>
      </c>
      <c r="K476" s="100">
        <v>0</v>
      </c>
      <c r="L476" s="111">
        <v>0</v>
      </c>
      <c r="M476" s="101">
        <f t="shared" si="78"/>
        <v>0</v>
      </c>
      <c r="N476" s="100">
        <v>0</v>
      </c>
      <c r="O476" s="100">
        <v>0</v>
      </c>
      <c r="P476" s="100">
        <v>0</v>
      </c>
      <c r="Q476" s="100">
        <v>0</v>
      </c>
      <c r="R476" s="100">
        <v>0</v>
      </c>
      <c r="S476" s="100">
        <v>0</v>
      </c>
      <c r="T476" s="106">
        <f t="shared" si="73"/>
        <v>0</v>
      </c>
      <c r="U476" s="107">
        <f t="shared" si="79"/>
        <v>0</v>
      </c>
      <c r="V476" s="108">
        <f t="shared" si="80"/>
        <v>0</v>
      </c>
      <c r="W476" s="97">
        <v>238</v>
      </c>
      <c r="X476" s="109">
        <f t="shared" si="81"/>
        <v>0</v>
      </c>
    </row>
    <row r="477" spans="1:24" x14ac:dyDescent="0.35">
      <c r="A477" s="31" t="s">
        <v>482</v>
      </c>
      <c r="B477" s="97" t="s">
        <v>2742</v>
      </c>
      <c r="C477" s="97" t="s">
        <v>2260</v>
      </c>
      <c r="D477" s="98">
        <f t="shared" si="74"/>
        <v>0</v>
      </c>
      <c r="E477" s="98">
        <f t="shared" si="75"/>
        <v>0</v>
      </c>
      <c r="F477" s="98">
        <f t="shared" si="76"/>
        <v>0</v>
      </c>
      <c r="G477" s="99">
        <f t="shared" si="72"/>
        <v>0</v>
      </c>
      <c r="H477" s="100">
        <v>0</v>
      </c>
      <c r="I477" s="100">
        <v>0</v>
      </c>
      <c r="J477" s="102">
        <f t="shared" si="77"/>
        <v>0</v>
      </c>
      <c r="K477" s="100">
        <v>0</v>
      </c>
      <c r="L477" s="111">
        <v>0</v>
      </c>
      <c r="M477" s="101">
        <f t="shared" si="78"/>
        <v>0</v>
      </c>
      <c r="N477" s="100">
        <v>0</v>
      </c>
      <c r="O477" s="100">
        <v>0</v>
      </c>
      <c r="P477" s="100">
        <v>0</v>
      </c>
      <c r="Q477" s="100">
        <v>0</v>
      </c>
      <c r="R477" s="100">
        <v>0</v>
      </c>
      <c r="S477" s="100">
        <v>0</v>
      </c>
      <c r="T477" s="106">
        <f t="shared" si="73"/>
        <v>0</v>
      </c>
      <c r="U477" s="107">
        <f t="shared" si="79"/>
        <v>0</v>
      </c>
      <c r="V477" s="108">
        <f t="shared" si="80"/>
        <v>0</v>
      </c>
      <c r="W477" s="97">
        <v>107</v>
      </c>
      <c r="X477" s="109">
        <f t="shared" si="81"/>
        <v>0</v>
      </c>
    </row>
    <row r="478" spans="1:24" x14ac:dyDescent="0.35">
      <c r="A478" s="31" t="s">
        <v>483</v>
      </c>
      <c r="B478" s="97" t="s">
        <v>2743</v>
      </c>
      <c r="C478" s="97" t="s">
        <v>2260</v>
      </c>
      <c r="D478" s="98">
        <f t="shared" si="74"/>
        <v>0</v>
      </c>
      <c r="E478" s="98">
        <f t="shared" si="75"/>
        <v>0</v>
      </c>
      <c r="F478" s="98">
        <f t="shared" si="76"/>
        <v>0</v>
      </c>
      <c r="G478" s="99">
        <f t="shared" si="72"/>
        <v>0</v>
      </c>
      <c r="H478" s="100">
        <v>0</v>
      </c>
      <c r="I478" s="100">
        <v>0</v>
      </c>
      <c r="J478" s="102">
        <f t="shared" si="77"/>
        <v>0</v>
      </c>
      <c r="K478" s="100">
        <v>0</v>
      </c>
      <c r="L478" s="111">
        <v>0</v>
      </c>
      <c r="M478" s="101">
        <f t="shared" si="78"/>
        <v>0</v>
      </c>
      <c r="N478" s="100">
        <v>0</v>
      </c>
      <c r="O478" s="100">
        <v>0</v>
      </c>
      <c r="P478" s="100">
        <v>0</v>
      </c>
      <c r="Q478" s="100">
        <v>0</v>
      </c>
      <c r="R478" s="100">
        <v>0</v>
      </c>
      <c r="S478" s="100">
        <v>0</v>
      </c>
      <c r="T478" s="106">
        <f t="shared" si="73"/>
        <v>0</v>
      </c>
      <c r="U478" s="107">
        <f t="shared" si="79"/>
        <v>0</v>
      </c>
      <c r="V478" s="108">
        <f t="shared" si="80"/>
        <v>0</v>
      </c>
      <c r="W478" s="97">
        <v>165</v>
      </c>
      <c r="X478" s="109">
        <f t="shared" si="81"/>
        <v>0</v>
      </c>
    </row>
    <row r="479" spans="1:24" x14ac:dyDescent="0.35">
      <c r="A479" s="31" t="s">
        <v>484</v>
      </c>
      <c r="B479" s="97" t="s">
        <v>2744</v>
      </c>
      <c r="C479" s="97" t="s">
        <v>2260</v>
      </c>
      <c r="D479" s="98">
        <f t="shared" si="74"/>
        <v>424</v>
      </c>
      <c r="E479" s="98">
        <f t="shared" si="75"/>
        <v>299</v>
      </c>
      <c r="F479" s="98">
        <f t="shared" si="76"/>
        <v>125</v>
      </c>
      <c r="G479" s="99">
        <f t="shared" si="72"/>
        <v>424</v>
      </c>
      <c r="H479" s="100">
        <v>125</v>
      </c>
      <c r="I479" s="100">
        <v>299</v>
      </c>
      <c r="J479" s="102">
        <f t="shared" si="77"/>
        <v>0</v>
      </c>
      <c r="K479" s="100">
        <v>0</v>
      </c>
      <c r="L479" s="111">
        <v>0</v>
      </c>
      <c r="M479" s="101">
        <f t="shared" si="78"/>
        <v>0</v>
      </c>
      <c r="N479" s="100">
        <v>0</v>
      </c>
      <c r="O479" s="100">
        <v>0</v>
      </c>
      <c r="P479" s="100">
        <v>0</v>
      </c>
      <c r="Q479" s="100">
        <v>0</v>
      </c>
      <c r="R479" s="100">
        <v>0</v>
      </c>
      <c r="S479" s="100">
        <v>0</v>
      </c>
      <c r="T479" s="106">
        <f t="shared" si="73"/>
        <v>0</v>
      </c>
      <c r="U479" s="107">
        <f t="shared" si="79"/>
        <v>125</v>
      </c>
      <c r="V479" s="108">
        <f t="shared" si="80"/>
        <v>299</v>
      </c>
      <c r="W479" s="97">
        <v>586</v>
      </c>
      <c r="X479" s="109">
        <f t="shared" si="81"/>
        <v>0.7235494880546075</v>
      </c>
    </row>
    <row r="480" spans="1:24" x14ac:dyDescent="0.35">
      <c r="A480" s="31" t="s">
        <v>485</v>
      </c>
      <c r="B480" s="97" t="s">
        <v>2745</v>
      </c>
      <c r="C480" s="97" t="s">
        <v>2440</v>
      </c>
      <c r="D480" s="98">
        <f t="shared" si="74"/>
        <v>17</v>
      </c>
      <c r="E480" s="98">
        <f t="shared" si="75"/>
        <v>17</v>
      </c>
      <c r="F480" s="98">
        <f t="shared" si="76"/>
        <v>0</v>
      </c>
      <c r="G480" s="99">
        <f t="shared" si="72"/>
        <v>17</v>
      </c>
      <c r="H480" s="100">
        <v>0</v>
      </c>
      <c r="I480" s="100">
        <v>17</v>
      </c>
      <c r="J480" s="102">
        <f t="shared" si="77"/>
        <v>0</v>
      </c>
      <c r="K480" s="100">
        <v>0</v>
      </c>
      <c r="L480" s="111">
        <v>0</v>
      </c>
      <c r="M480" s="101">
        <f t="shared" si="78"/>
        <v>0</v>
      </c>
      <c r="N480" s="100">
        <v>0</v>
      </c>
      <c r="O480" s="100">
        <v>0</v>
      </c>
      <c r="P480" s="100">
        <v>0</v>
      </c>
      <c r="Q480" s="100">
        <v>0</v>
      </c>
      <c r="R480" s="100">
        <v>0</v>
      </c>
      <c r="S480" s="100">
        <v>0</v>
      </c>
      <c r="T480" s="106">
        <f t="shared" si="73"/>
        <v>0</v>
      </c>
      <c r="U480" s="107">
        <f t="shared" si="79"/>
        <v>0</v>
      </c>
      <c r="V480" s="108">
        <f t="shared" si="80"/>
        <v>17</v>
      </c>
      <c r="W480" s="97">
        <v>15</v>
      </c>
      <c r="X480" s="109">
        <f t="shared" si="81"/>
        <v>1</v>
      </c>
    </row>
    <row r="481" spans="1:24" x14ac:dyDescent="0.35">
      <c r="A481" s="31" t="s">
        <v>486</v>
      </c>
      <c r="B481" s="97" t="s">
        <v>2746</v>
      </c>
      <c r="C481" s="97" t="s">
        <v>2440</v>
      </c>
      <c r="D481" s="98">
        <f t="shared" si="74"/>
        <v>4</v>
      </c>
      <c r="E481" s="98">
        <f t="shared" si="75"/>
        <v>0</v>
      </c>
      <c r="F481" s="98">
        <f t="shared" si="76"/>
        <v>4</v>
      </c>
      <c r="G481" s="99">
        <f t="shared" si="72"/>
        <v>4</v>
      </c>
      <c r="H481" s="100">
        <v>4</v>
      </c>
      <c r="I481" s="100">
        <v>0</v>
      </c>
      <c r="J481" s="102">
        <f t="shared" si="77"/>
        <v>0</v>
      </c>
      <c r="K481" s="100">
        <v>0</v>
      </c>
      <c r="L481" s="111">
        <v>0</v>
      </c>
      <c r="M481" s="101">
        <f t="shared" si="78"/>
        <v>0</v>
      </c>
      <c r="N481" s="100">
        <v>0</v>
      </c>
      <c r="O481" s="100">
        <v>0</v>
      </c>
      <c r="P481" s="100">
        <v>0</v>
      </c>
      <c r="Q481" s="100">
        <v>0</v>
      </c>
      <c r="R481" s="100">
        <v>0</v>
      </c>
      <c r="S481" s="100">
        <v>0</v>
      </c>
      <c r="T481" s="106">
        <f t="shared" si="73"/>
        <v>0</v>
      </c>
      <c r="U481" s="107">
        <f t="shared" si="79"/>
        <v>4</v>
      </c>
      <c r="V481" s="108">
        <f t="shared" si="80"/>
        <v>0</v>
      </c>
      <c r="W481" s="97">
        <v>9</v>
      </c>
      <c r="X481" s="109">
        <f t="shared" si="81"/>
        <v>0.44444444444444442</v>
      </c>
    </row>
    <row r="482" spans="1:24" x14ac:dyDescent="0.35">
      <c r="A482" s="31" t="s">
        <v>487</v>
      </c>
      <c r="B482" s="97" t="s">
        <v>2747</v>
      </c>
      <c r="C482" s="97" t="s">
        <v>2440</v>
      </c>
      <c r="D482" s="98">
        <f t="shared" si="74"/>
        <v>51</v>
      </c>
      <c r="E482" s="98">
        <f t="shared" si="75"/>
        <v>16</v>
      </c>
      <c r="F482" s="98">
        <f t="shared" si="76"/>
        <v>35</v>
      </c>
      <c r="G482" s="99">
        <f t="shared" si="72"/>
        <v>51</v>
      </c>
      <c r="H482" s="100">
        <v>35</v>
      </c>
      <c r="I482" s="100">
        <v>16</v>
      </c>
      <c r="J482" s="102">
        <f t="shared" si="77"/>
        <v>0</v>
      </c>
      <c r="K482" s="100">
        <v>0</v>
      </c>
      <c r="L482" s="111">
        <v>0</v>
      </c>
      <c r="M482" s="101">
        <f t="shared" si="78"/>
        <v>0</v>
      </c>
      <c r="N482" s="100">
        <v>0</v>
      </c>
      <c r="O482" s="100">
        <v>0</v>
      </c>
      <c r="P482" s="100">
        <v>0</v>
      </c>
      <c r="Q482" s="100">
        <v>0</v>
      </c>
      <c r="R482" s="100">
        <v>0</v>
      </c>
      <c r="S482" s="100">
        <v>0</v>
      </c>
      <c r="T482" s="106">
        <f t="shared" si="73"/>
        <v>0</v>
      </c>
      <c r="U482" s="107">
        <f t="shared" si="79"/>
        <v>35</v>
      </c>
      <c r="V482" s="108">
        <f t="shared" si="80"/>
        <v>16</v>
      </c>
      <c r="W482" s="97">
        <v>33</v>
      </c>
      <c r="X482" s="109">
        <f t="shared" si="81"/>
        <v>1</v>
      </c>
    </row>
    <row r="483" spans="1:24" x14ac:dyDescent="0.35">
      <c r="A483" s="31" t="s">
        <v>488</v>
      </c>
      <c r="B483" s="97" t="s">
        <v>2748</v>
      </c>
      <c r="C483" s="97" t="s">
        <v>2440</v>
      </c>
      <c r="D483" s="98">
        <f t="shared" si="74"/>
        <v>71</v>
      </c>
      <c r="E483" s="98">
        <f t="shared" si="75"/>
        <v>71</v>
      </c>
      <c r="F483" s="98">
        <f t="shared" si="76"/>
        <v>0</v>
      </c>
      <c r="G483" s="99">
        <f t="shared" si="72"/>
        <v>71</v>
      </c>
      <c r="H483" s="100">
        <v>0</v>
      </c>
      <c r="I483" s="100">
        <v>71</v>
      </c>
      <c r="J483" s="102">
        <f t="shared" si="77"/>
        <v>0</v>
      </c>
      <c r="K483" s="100">
        <v>0</v>
      </c>
      <c r="L483" s="111">
        <v>0</v>
      </c>
      <c r="M483" s="101">
        <f t="shared" si="78"/>
        <v>0</v>
      </c>
      <c r="N483" s="100">
        <v>0</v>
      </c>
      <c r="O483" s="100">
        <v>0</v>
      </c>
      <c r="P483" s="100">
        <v>0</v>
      </c>
      <c r="Q483" s="100">
        <v>0</v>
      </c>
      <c r="R483" s="100">
        <v>0</v>
      </c>
      <c r="S483" s="100">
        <v>0</v>
      </c>
      <c r="T483" s="106">
        <f t="shared" si="73"/>
        <v>0</v>
      </c>
      <c r="U483" s="107">
        <f t="shared" si="79"/>
        <v>0</v>
      </c>
      <c r="V483" s="108">
        <f t="shared" si="80"/>
        <v>71</v>
      </c>
      <c r="W483" s="97">
        <v>77</v>
      </c>
      <c r="X483" s="109">
        <f t="shared" si="81"/>
        <v>0.92207792207792205</v>
      </c>
    </row>
    <row r="484" spans="1:24" x14ac:dyDescent="0.35">
      <c r="A484" s="31" t="s">
        <v>489</v>
      </c>
      <c r="B484" s="97" t="s">
        <v>2749</v>
      </c>
      <c r="C484" s="97" t="s">
        <v>2440</v>
      </c>
      <c r="D484" s="98">
        <f t="shared" si="74"/>
        <v>52</v>
      </c>
      <c r="E484" s="98">
        <f t="shared" si="75"/>
        <v>52</v>
      </c>
      <c r="F484" s="98">
        <f t="shared" si="76"/>
        <v>0</v>
      </c>
      <c r="G484" s="99">
        <f t="shared" si="72"/>
        <v>52</v>
      </c>
      <c r="H484" s="100">
        <v>0</v>
      </c>
      <c r="I484" s="100">
        <v>52</v>
      </c>
      <c r="J484" s="102">
        <f t="shared" si="77"/>
        <v>0</v>
      </c>
      <c r="K484" s="100">
        <v>0</v>
      </c>
      <c r="L484" s="111">
        <v>0</v>
      </c>
      <c r="M484" s="101">
        <f t="shared" si="78"/>
        <v>0</v>
      </c>
      <c r="N484" s="100">
        <v>0</v>
      </c>
      <c r="O484" s="100">
        <v>0</v>
      </c>
      <c r="P484" s="100">
        <v>0</v>
      </c>
      <c r="Q484" s="100">
        <v>0</v>
      </c>
      <c r="R484" s="100">
        <v>0</v>
      </c>
      <c r="S484" s="100">
        <v>0</v>
      </c>
      <c r="T484" s="106">
        <f t="shared" si="73"/>
        <v>0</v>
      </c>
      <c r="U484" s="107">
        <f t="shared" si="79"/>
        <v>0</v>
      </c>
      <c r="V484" s="108">
        <f t="shared" si="80"/>
        <v>52</v>
      </c>
      <c r="W484" s="97">
        <v>44</v>
      </c>
      <c r="X484" s="109">
        <f t="shared" si="81"/>
        <v>1</v>
      </c>
    </row>
    <row r="485" spans="1:24" x14ac:dyDescent="0.35">
      <c r="A485" s="31" t="s">
        <v>490</v>
      </c>
      <c r="B485" s="97" t="s">
        <v>2750</v>
      </c>
      <c r="C485" s="97" t="s">
        <v>2440</v>
      </c>
      <c r="D485" s="98">
        <f t="shared" si="74"/>
        <v>19</v>
      </c>
      <c r="E485" s="98">
        <f t="shared" si="75"/>
        <v>19</v>
      </c>
      <c r="F485" s="98">
        <f t="shared" si="76"/>
        <v>0</v>
      </c>
      <c r="G485" s="99">
        <f t="shared" si="72"/>
        <v>19</v>
      </c>
      <c r="H485" s="100">
        <v>0</v>
      </c>
      <c r="I485" s="100">
        <v>19</v>
      </c>
      <c r="J485" s="102">
        <f t="shared" si="77"/>
        <v>0</v>
      </c>
      <c r="K485" s="100">
        <v>0</v>
      </c>
      <c r="L485" s="111">
        <v>0</v>
      </c>
      <c r="M485" s="101">
        <f t="shared" si="78"/>
        <v>0</v>
      </c>
      <c r="N485" s="100">
        <v>0</v>
      </c>
      <c r="O485" s="100">
        <v>0</v>
      </c>
      <c r="P485" s="100">
        <v>0</v>
      </c>
      <c r="Q485" s="100">
        <v>0</v>
      </c>
      <c r="R485" s="100">
        <v>0</v>
      </c>
      <c r="S485" s="100">
        <v>0</v>
      </c>
      <c r="T485" s="106">
        <f t="shared" si="73"/>
        <v>0</v>
      </c>
      <c r="U485" s="107">
        <f t="shared" si="79"/>
        <v>0</v>
      </c>
      <c r="V485" s="108">
        <f t="shared" si="80"/>
        <v>19</v>
      </c>
      <c r="W485" s="97">
        <v>22</v>
      </c>
      <c r="X485" s="109">
        <f t="shared" si="81"/>
        <v>0.86363636363636365</v>
      </c>
    </row>
    <row r="486" spans="1:24" x14ac:dyDescent="0.35">
      <c r="A486" s="31" t="s">
        <v>491</v>
      </c>
      <c r="B486" s="97" t="s">
        <v>2751</v>
      </c>
      <c r="C486" s="97" t="s">
        <v>2286</v>
      </c>
      <c r="D486" s="98">
        <f t="shared" si="74"/>
        <v>74</v>
      </c>
      <c r="E486" s="98">
        <f t="shared" si="75"/>
        <v>74</v>
      </c>
      <c r="F486" s="98">
        <f t="shared" si="76"/>
        <v>0</v>
      </c>
      <c r="G486" s="99">
        <f t="shared" si="72"/>
        <v>74</v>
      </c>
      <c r="H486" s="100">
        <v>0</v>
      </c>
      <c r="I486" s="100">
        <v>74</v>
      </c>
      <c r="J486" s="102">
        <f t="shared" si="77"/>
        <v>0</v>
      </c>
      <c r="K486" s="100">
        <v>0</v>
      </c>
      <c r="L486" s="111">
        <v>0</v>
      </c>
      <c r="M486" s="101">
        <f t="shared" si="78"/>
        <v>0</v>
      </c>
      <c r="N486" s="100">
        <v>0</v>
      </c>
      <c r="O486" s="100">
        <v>0</v>
      </c>
      <c r="P486" s="100">
        <v>0</v>
      </c>
      <c r="Q486" s="100">
        <v>0</v>
      </c>
      <c r="R486" s="100">
        <v>0</v>
      </c>
      <c r="S486" s="100">
        <v>0</v>
      </c>
      <c r="T486" s="106">
        <f t="shared" si="73"/>
        <v>0</v>
      </c>
      <c r="U486" s="107">
        <f t="shared" si="79"/>
        <v>0</v>
      </c>
      <c r="V486" s="108">
        <f t="shared" si="80"/>
        <v>74</v>
      </c>
      <c r="W486" s="97">
        <v>52</v>
      </c>
      <c r="X486" s="109">
        <f t="shared" si="81"/>
        <v>1</v>
      </c>
    </row>
    <row r="487" spans="1:24" x14ac:dyDescent="0.35">
      <c r="A487" s="31" t="s">
        <v>492</v>
      </c>
      <c r="B487" s="97" t="s">
        <v>2752</v>
      </c>
      <c r="C487" s="97" t="s">
        <v>2286</v>
      </c>
      <c r="D487" s="98">
        <f t="shared" si="74"/>
        <v>76</v>
      </c>
      <c r="E487" s="98">
        <f t="shared" si="75"/>
        <v>57</v>
      </c>
      <c r="F487" s="98">
        <f t="shared" si="76"/>
        <v>19</v>
      </c>
      <c r="G487" s="99">
        <f t="shared" si="72"/>
        <v>57</v>
      </c>
      <c r="H487" s="100">
        <v>19</v>
      </c>
      <c r="I487" s="100">
        <v>38</v>
      </c>
      <c r="J487" s="102">
        <f t="shared" si="77"/>
        <v>38</v>
      </c>
      <c r="K487" s="100">
        <v>19</v>
      </c>
      <c r="L487" s="111">
        <v>38</v>
      </c>
      <c r="M487" s="101">
        <f t="shared" si="78"/>
        <v>57</v>
      </c>
      <c r="N487" s="100">
        <v>0</v>
      </c>
      <c r="O487" s="100">
        <v>0</v>
      </c>
      <c r="P487" s="100">
        <v>0</v>
      </c>
      <c r="Q487" s="100">
        <v>0</v>
      </c>
      <c r="R487" s="100">
        <v>0</v>
      </c>
      <c r="S487" s="100">
        <v>0</v>
      </c>
      <c r="T487" s="106">
        <f t="shared" si="73"/>
        <v>0</v>
      </c>
      <c r="U487" s="107">
        <f t="shared" si="79"/>
        <v>19</v>
      </c>
      <c r="V487" s="108">
        <f t="shared" si="80"/>
        <v>57</v>
      </c>
      <c r="W487" s="97">
        <v>56</v>
      </c>
      <c r="X487" s="109">
        <f t="shared" si="81"/>
        <v>1</v>
      </c>
    </row>
    <row r="488" spans="1:24" x14ac:dyDescent="0.35">
      <c r="A488" s="31" t="s">
        <v>493</v>
      </c>
      <c r="B488" s="97" t="s">
        <v>2753</v>
      </c>
      <c r="C488" s="97" t="s">
        <v>2447</v>
      </c>
      <c r="D488" s="98">
        <f t="shared" si="74"/>
        <v>41</v>
      </c>
      <c r="E488" s="98">
        <f t="shared" si="75"/>
        <v>41</v>
      </c>
      <c r="F488" s="98">
        <f t="shared" si="76"/>
        <v>0</v>
      </c>
      <c r="G488" s="99">
        <f t="shared" si="72"/>
        <v>41</v>
      </c>
      <c r="H488" s="100">
        <v>0</v>
      </c>
      <c r="I488" s="100">
        <v>41</v>
      </c>
      <c r="J488" s="102">
        <f t="shared" si="77"/>
        <v>0</v>
      </c>
      <c r="K488" s="100">
        <v>0</v>
      </c>
      <c r="L488" s="111">
        <v>0</v>
      </c>
      <c r="M488" s="101">
        <f t="shared" si="78"/>
        <v>0</v>
      </c>
      <c r="N488" s="100">
        <v>0</v>
      </c>
      <c r="O488" s="100">
        <v>0</v>
      </c>
      <c r="P488" s="100">
        <v>0</v>
      </c>
      <c r="Q488" s="100">
        <v>0</v>
      </c>
      <c r="R488" s="100">
        <v>0</v>
      </c>
      <c r="S488" s="100">
        <v>0</v>
      </c>
      <c r="T488" s="106">
        <f t="shared" si="73"/>
        <v>0</v>
      </c>
      <c r="U488" s="107">
        <f t="shared" si="79"/>
        <v>0</v>
      </c>
      <c r="V488" s="108">
        <f t="shared" si="80"/>
        <v>41</v>
      </c>
      <c r="W488" s="97">
        <v>25</v>
      </c>
      <c r="X488" s="109">
        <f t="shared" si="81"/>
        <v>1</v>
      </c>
    </row>
    <row r="489" spans="1:24" x14ac:dyDescent="0.35">
      <c r="A489" s="31" t="s">
        <v>494</v>
      </c>
      <c r="B489" s="97" t="s">
        <v>2754</v>
      </c>
      <c r="C489" s="97" t="s">
        <v>2447</v>
      </c>
      <c r="D489" s="98">
        <f t="shared" si="74"/>
        <v>41</v>
      </c>
      <c r="E489" s="98">
        <f t="shared" si="75"/>
        <v>29</v>
      </c>
      <c r="F489" s="98">
        <f t="shared" si="76"/>
        <v>12</v>
      </c>
      <c r="G489" s="99">
        <f t="shared" si="72"/>
        <v>41</v>
      </c>
      <c r="H489" s="100">
        <v>12</v>
      </c>
      <c r="I489" s="100">
        <v>29</v>
      </c>
      <c r="J489" s="102">
        <f t="shared" si="77"/>
        <v>0</v>
      </c>
      <c r="K489" s="100">
        <v>0</v>
      </c>
      <c r="L489" s="111">
        <v>0</v>
      </c>
      <c r="M489" s="101">
        <f t="shared" si="78"/>
        <v>0</v>
      </c>
      <c r="N489" s="100">
        <v>0</v>
      </c>
      <c r="O489" s="100">
        <v>0</v>
      </c>
      <c r="P489" s="100">
        <v>0</v>
      </c>
      <c r="Q489" s="100">
        <v>0</v>
      </c>
      <c r="R489" s="100">
        <v>0</v>
      </c>
      <c r="S489" s="100">
        <v>0</v>
      </c>
      <c r="T489" s="106">
        <f t="shared" si="73"/>
        <v>0</v>
      </c>
      <c r="U489" s="107">
        <f t="shared" si="79"/>
        <v>12</v>
      </c>
      <c r="V489" s="108">
        <f t="shared" si="80"/>
        <v>29</v>
      </c>
      <c r="W489" s="97">
        <v>36</v>
      </c>
      <c r="X489" s="109">
        <f t="shared" si="81"/>
        <v>1</v>
      </c>
    </row>
    <row r="490" spans="1:24" x14ac:dyDescent="0.35">
      <c r="A490" s="31" t="s">
        <v>495</v>
      </c>
      <c r="B490" s="97" t="s">
        <v>2755</v>
      </c>
      <c r="C490" s="97" t="s">
        <v>2447</v>
      </c>
      <c r="D490" s="98">
        <f t="shared" si="74"/>
        <v>30</v>
      </c>
      <c r="E490" s="98">
        <f t="shared" si="75"/>
        <v>24</v>
      </c>
      <c r="F490" s="98">
        <f t="shared" si="76"/>
        <v>6</v>
      </c>
      <c r="G490" s="99">
        <f t="shared" si="72"/>
        <v>30</v>
      </c>
      <c r="H490" s="100">
        <v>6</v>
      </c>
      <c r="I490" s="100">
        <v>24</v>
      </c>
      <c r="J490" s="102">
        <f t="shared" si="77"/>
        <v>0</v>
      </c>
      <c r="K490" s="100">
        <v>0</v>
      </c>
      <c r="L490" s="111">
        <v>0</v>
      </c>
      <c r="M490" s="101">
        <f t="shared" si="78"/>
        <v>0</v>
      </c>
      <c r="N490" s="100">
        <v>0</v>
      </c>
      <c r="O490" s="100">
        <v>0</v>
      </c>
      <c r="P490" s="100">
        <v>0</v>
      </c>
      <c r="Q490" s="100">
        <v>0</v>
      </c>
      <c r="R490" s="100">
        <v>0</v>
      </c>
      <c r="S490" s="100">
        <v>0</v>
      </c>
      <c r="T490" s="106">
        <f t="shared" si="73"/>
        <v>0</v>
      </c>
      <c r="U490" s="107">
        <f t="shared" si="79"/>
        <v>6</v>
      </c>
      <c r="V490" s="108">
        <f t="shared" si="80"/>
        <v>24</v>
      </c>
      <c r="W490" s="97">
        <v>76</v>
      </c>
      <c r="X490" s="109">
        <f t="shared" si="81"/>
        <v>0.39473684210526316</v>
      </c>
    </row>
    <row r="491" spans="1:24" x14ac:dyDescent="0.35">
      <c r="A491" s="31" t="s">
        <v>496</v>
      </c>
      <c r="B491" s="97" t="s">
        <v>2756</v>
      </c>
      <c r="C491" s="97" t="s">
        <v>2447</v>
      </c>
      <c r="D491" s="98">
        <f t="shared" si="74"/>
        <v>49</v>
      </c>
      <c r="E491" s="98">
        <f t="shared" si="75"/>
        <v>0</v>
      </c>
      <c r="F491" s="98">
        <f t="shared" si="76"/>
        <v>49</v>
      </c>
      <c r="G491" s="99">
        <f t="shared" si="72"/>
        <v>49</v>
      </c>
      <c r="H491" s="100">
        <v>49</v>
      </c>
      <c r="I491" s="100">
        <v>0</v>
      </c>
      <c r="J491" s="102">
        <f t="shared" si="77"/>
        <v>0</v>
      </c>
      <c r="K491" s="100">
        <v>0</v>
      </c>
      <c r="L491" s="111">
        <v>0</v>
      </c>
      <c r="M491" s="101">
        <f t="shared" si="78"/>
        <v>0</v>
      </c>
      <c r="N491" s="100">
        <v>0</v>
      </c>
      <c r="O491" s="100">
        <v>0</v>
      </c>
      <c r="P491" s="100">
        <v>0</v>
      </c>
      <c r="Q491" s="100">
        <v>0</v>
      </c>
      <c r="R491" s="100">
        <v>0</v>
      </c>
      <c r="S491" s="100">
        <v>0</v>
      </c>
      <c r="T491" s="106">
        <f t="shared" si="73"/>
        <v>0</v>
      </c>
      <c r="U491" s="107">
        <f t="shared" si="79"/>
        <v>49</v>
      </c>
      <c r="V491" s="108">
        <f t="shared" si="80"/>
        <v>0</v>
      </c>
      <c r="W491" s="97">
        <v>76</v>
      </c>
      <c r="X491" s="109">
        <f t="shared" si="81"/>
        <v>0.64473684210526316</v>
      </c>
    </row>
    <row r="492" spans="1:24" x14ac:dyDescent="0.35">
      <c r="A492" s="31" t="s">
        <v>497</v>
      </c>
      <c r="B492" s="97" t="s">
        <v>2757</v>
      </c>
      <c r="C492" s="97" t="s">
        <v>2286</v>
      </c>
      <c r="D492" s="98">
        <f t="shared" si="74"/>
        <v>76</v>
      </c>
      <c r="E492" s="98">
        <f t="shared" si="75"/>
        <v>76</v>
      </c>
      <c r="F492" s="98">
        <f t="shared" si="76"/>
        <v>0</v>
      </c>
      <c r="G492" s="99">
        <f t="shared" si="72"/>
        <v>76</v>
      </c>
      <c r="H492" s="100">
        <v>0</v>
      </c>
      <c r="I492" s="100">
        <v>76</v>
      </c>
      <c r="J492" s="102">
        <f t="shared" si="77"/>
        <v>0</v>
      </c>
      <c r="K492" s="100">
        <v>0</v>
      </c>
      <c r="L492" s="111">
        <v>0</v>
      </c>
      <c r="M492" s="101">
        <f t="shared" si="78"/>
        <v>0</v>
      </c>
      <c r="N492" s="100">
        <v>0</v>
      </c>
      <c r="O492" s="100">
        <v>0</v>
      </c>
      <c r="P492" s="100">
        <v>0</v>
      </c>
      <c r="Q492" s="100">
        <v>0</v>
      </c>
      <c r="R492" s="100">
        <v>0</v>
      </c>
      <c r="S492" s="100">
        <v>0</v>
      </c>
      <c r="T492" s="106">
        <f t="shared" si="73"/>
        <v>0</v>
      </c>
      <c r="U492" s="107">
        <f t="shared" si="79"/>
        <v>0</v>
      </c>
      <c r="V492" s="108">
        <f t="shared" si="80"/>
        <v>76</v>
      </c>
      <c r="W492" s="97">
        <v>65</v>
      </c>
      <c r="X492" s="109">
        <f t="shared" si="81"/>
        <v>1</v>
      </c>
    </row>
    <row r="493" spans="1:24" x14ac:dyDescent="0.35">
      <c r="A493" s="31" t="s">
        <v>498</v>
      </c>
      <c r="B493" s="97" t="s">
        <v>2758</v>
      </c>
      <c r="C493" s="97" t="s">
        <v>2286</v>
      </c>
      <c r="D493" s="98">
        <f t="shared" si="74"/>
        <v>20</v>
      </c>
      <c r="E493" s="98">
        <f t="shared" si="75"/>
        <v>20</v>
      </c>
      <c r="F493" s="98">
        <f t="shared" si="76"/>
        <v>0</v>
      </c>
      <c r="G493" s="99">
        <f t="shared" si="72"/>
        <v>20</v>
      </c>
      <c r="H493" s="100">
        <v>0</v>
      </c>
      <c r="I493" s="100">
        <v>20</v>
      </c>
      <c r="J493" s="102">
        <f t="shared" si="77"/>
        <v>0</v>
      </c>
      <c r="K493" s="100">
        <v>0</v>
      </c>
      <c r="L493" s="111">
        <v>0</v>
      </c>
      <c r="M493" s="101">
        <f t="shared" si="78"/>
        <v>0</v>
      </c>
      <c r="N493" s="100">
        <v>0</v>
      </c>
      <c r="O493" s="100">
        <v>0</v>
      </c>
      <c r="P493" s="100">
        <v>0</v>
      </c>
      <c r="Q493" s="100">
        <v>0</v>
      </c>
      <c r="R493" s="100">
        <v>0</v>
      </c>
      <c r="S493" s="100">
        <v>0</v>
      </c>
      <c r="T493" s="106">
        <f t="shared" si="73"/>
        <v>0</v>
      </c>
      <c r="U493" s="107">
        <f t="shared" si="79"/>
        <v>0</v>
      </c>
      <c r="V493" s="108">
        <f t="shared" si="80"/>
        <v>20</v>
      </c>
      <c r="W493" s="97">
        <v>28</v>
      </c>
      <c r="X493" s="109">
        <f t="shared" si="81"/>
        <v>0.7142857142857143</v>
      </c>
    </row>
    <row r="494" spans="1:24" x14ac:dyDescent="0.35">
      <c r="A494" s="31" t="s">
        <v>499</v>
      </c>
      <c r="B494" s="97" t="s">
        <v>2759</v>
      </c>
      <c r="C494" s="97" t="s">
        <v>2286</v>
      </c>
      <c r="D494" s="98">
        <f t="shared" si="74"/>
        <v>126</v>
      </c>
      <c r="E494" s="98">
        <f t="shared" si="75"/>
        <v>126</v>
      </c>
      <c r="F494" s="98">
        <f t="shared" si="76"/>
        <v>0</v>
      </c>
      <c r="G494" s="99">
        <f t="shared" si="72"/>
        <v>126</v>
      </c>
      <c r="H494" s="100">
        <v>0</v>
      </c>
      <c r="I494" s="100">
        <v>126</v>
      </c>
      <c r="J494" s="102">
        <f t="shared" si="77"/>
        <v>0</v>
      </c>
      <c r="K494" s="100">
        <v>0</v>
      </c>
      <c r="L494" s="111">
        <v>0</v>
      </c>
      <c r="M494" s="101">
        <f t="shared" si="78"/>
        <v>0</v>
      </c>
      <c r="N494" s="100">
        <v>0</v>
      </c>
      <c r="O494" s="100">
        <v>0</v>
      </c>
      <c r="P494" s="100">
        <v>0</v>
      </c>
      <c r="Q494" s="100">
        <v>0</v>
      </c>
      <c r="R494" s="100">
        <v>0</v>
      </c>
      <c r="S494" s="100">
        <v>0</v>
      </c>
      <c r="T494" s="106">
        <f t="shared" si="73"/>
        <v>0</v>
      </c>
      <c r="U494" s="107">
        <f t="shared" si="79"/>
        <v>0</v>
      </c>
      <c r="V494" s="108">
        <f t="shared" si="80"/>
        <v>126</v>
      </c>
      <c r="W494" s="97">
        <v>73</v>
      </c>
      <c r="X494" s="109">
        <f t="shared" si="81"/>
        <v>1</v>
      </c>
    </row>
    <row r="495" spans="1:24" x14ac:dyDescent="0.35">
      <c r="A495" s="31" t="s">
        <v>500</v>
      </c>
      <c r="B495" s="97" t="s">
        <v>2760</v>
      </c>
      <c r="C495" s="97" t="s">
        <v>2286</v>
      </c>
      <c r="D495" s="98">
        <f t="shared" si="74"/>
        <v>19</v>
      </c>
      <c r="E495" s="98">
        <f t="shared" si="75"/>
        <v>19</v>
      </c>
      <c r="F495" s="98">
        <f t="shared" si="76"/>
        <v>0</v>
      </c>
      <c r="G495" s="99">
        <f t="shared" si="72"/>
        <v>19</v>
      </c>
      <c r="H495" s="100">
        <v>0</v>
      </c>
      <c r="I495" s="100">
        <v>19</v>
      </c>
      <c r="J495" s="102">
        <f t="shared" si="77"/>
        <v>0</v>
      </c>
      <c r="K495" s="100">
        <v>0</v>
      </c>
      <c r="L495" s="111">
        <v>0</v>
      </c>
      <c r="M495" s="101">
        <f t="shared" si="78"/>
        <v>0</v>
      </c>
      <c r="N495" s="100">
        <v>0</v>
      </c>
      <c r="O495" s="100">
        <v>0</v>
      </c>
      <c r="P495" s="100">
        <v>0</v>
      </c>
      <c r="Q495" s="100">
        <v>0</v>
      </c>
      <c r="R495" s="100">
        <v>0</v>
      </c>
      <c r="S495" s="100">
        <v>0</v>
      </c>
      <c r="T495" s="106">
        <f t="shared" si="73"/>
        <v>0</v>
      </c>
      <c r="U495" s="107">
        <f t="shared" si="79"/>
        <v>0</v>
      </c>
      <c r="V495" s="108">
        <f t="shared" si="80"/>
        <v>19</v>
      </c>
      <c r="W495" s="97">
        <v>16</v>
      </c>
      <c r="X495" s="109">
        <f t="shared" si="81"/>
        <v>1</v>
      </c>
    </row>
    <row r="496" spans="1:24" x14ac:dyDescent="0.35">
      <c r="A496" s="31" t="s">
        <v>501</v>
      </c>
      <c r="B496" s="97" t="s">
        <v>2761</v>
      </c>
      <c r="C496" s="97" t="s">
        <v>2286</v>
      </c>
      <c r="D496" s="98">
        <f t="shared" si="74"/>
        <v>54</v>
      </c>
      <c r="E496" s="98">
        <f t="shared" si="75"/>
        <v>54</v>
      </c>
      <c r="F496" s="98">
        <f t="shared" si="76"/>
        <v>0</v>
      </c>
      <c r="G496" s="99">
        <f t="shared" si="72"/>
        <v>54</v>
      </c>
      <c r="H496" s="100">
        <v>0</v>
      </c>
      <c r="I496" s="100">
        <v>54</v>
      </c>
      <c r="J496" s="102">
        <f t="shared" si="77"/>
        <v>0</v>
      </c>
      <c r="K496" s="100">
        <v>0</v>
      </c>
      <c r="L496" s="111">
        <v>0</v>
      </c>
      <c r="M496" s="101">
        <f t="shared" si="78"/>
        <v>0</v>
      </c>
      <c r="N496" s="100">
        <v>0</v>
      </c>
      <c r="O496" s="100">
        <v>0</v>
      </c>
      <c r="P496" s="100">
        <v>0</v>
      </c>
      <c r="Q496" s="100">
        <v>0</v>
      </c>
      <c r="R496" s="100">
        <v>0</v>
      </c>
      <c r="S496" s="100">
        <v>0</v>
      </c>
      <c r="T496" s="106">
        <f t="shared" si="73"/>
        <v>0</v>
      </c>
      <c r="U496" s="107">
        <f t="shared" si="79"/>
        <v>0</v>
      </c>
      <c r="V496" s="108">
        <f t="shared" si="80"/>
        <v>54</v>
      </c>
      <c r="W496" s="97">
        <v>45</v>
      </c>
      <c r="X496" s="109">
        <f t="shared" si="81"/>
        <v>1</v>
      </c>
    </row>
    <row r="497" spans="1:24" x14ac:dyDescent="0.35">
      <c r="A497" s="31" t="s">
        <v>502</v>
      </c>
      <c r="B497" s="97" t="s">
        <v>2762</v>
      </c>
      <c r="C497" s="97" t="s">
        <v>2286</v>
      </c>
      <c r="D497" s="98">
        <f t="shared" si="74"/>
        <v>68</v>
      </c>
      <c r="E497" s="98">
        <f t="shared" si="75"/>
        <v>68</v>
      </c>
      <c r="F497" s="98">
        <f t="shared" si="76"/>
        <v>0</v>
      </c>
      <c r="G497" s="99">
        <f t="shared" si="72"/>
        <v>68</v>
      </c>
      <c r="H497" s="100">
        <v>0</v>
      </c>
      <c r="I497" s="100">
        <v>68</v>
      </c>
      <c r="J497" s="102">
        <f t="shared" si="77"/>
        <v>0</v>
      </c>
      <c r="K497" s="100">
        <v>0</v>
      </c>
      <c r="L497" s="111">
        <v>0</v>
      </c>
      <c r="M497" s="101">
        <f t="shared" si="78"/>
        <v>0</v>
      </c>
      <c r="N497" s="100">
        <v>0</v>
      </c>
      <c r="O497" s="100">
        <v>0</v>
      </c>
      <c r="P497" s="100">
        <v>0</v>
      </c>
      <c r="Q497" s="100">
        <v>0</v>
      </c>
      <c r="R497" s="100">
        <v>0</v>
      </c>
      <c r="S497" s="100">
        <v>0</v>
      </c>
      <c r="T497" s="106">
        <f t="shared" si="73"/>
        <v>0</v>
      </c>
      <c r="U497" s="107">
        <f t="shared" si="79"/>
        <v>0</v>
      </c>
      <c r="V497" s="108">
        <f t="shared" si="80"/>
        <v>68</v>
      </c>
      <c r="W497" s="97">
        <v>281</v>
      </c>
      <c r="X497" s="109">
        <f t="shared" si="81"/>
        <v>0.24199288256227758</v>
      </c>
    </row>
    <row r="498" spans="1:24" x14ac:dyDescent="0.35">
      <c r="A498" s="31" t="s">
        <v>503</v>
      </c>
      <c r="B498" s="97" t="s">
        <v>2763</v>
      </c>
      <c r="C498" s="97" t="s">
        <v>2286</v>
      </c>
      <c r="D498" s="98">
        <f t="shared" si="74"/>
        <v>51</v>
      </c>
      <c r="E498" s="98">
        <f t="shared" si="75"/>
        <v>51</v>
      </c>
      <c r="F498" s="98">
        <f t="shared" si="76"/>
        <v>0</v>
      </c>
      <c r="G498" s="99">
        <f t="shared" si="72"/>
        <v>51</v>
      </c>
      <c r="H498" s="100">
        <v>0</v>
      </c>
      <c r="I498" s="100">
        <v>51</v>
      </c>
      <c r="J498" s="102">
        <f t="shared" si="77"/>
        <v>0</v>
      </c>
      <c r="K498" s="100">
        <v>0</v>
      </c>
      <c r="L498" s="111">
        <v>0</v>
      </c>
      <c r="M498" s="101">
        <f t="shared" si="78"/>
        <v>0</v>
      </c>
      <c r="N498" s="100">
        <v>0</v>
      </c>
      <c r="O498" s="100">
        <v>0</v>
      </c>
      <c r="P498" s="100">
        <v>0</v>
      </c>
      <c r="Q498" s="100">
        <v>0</v>
      </c>
      <c r="R498" s="100">
        <v>0</v>
      </c>
      <c r="S498" s="100">
        <v>0</v>
      </c>
      <c r="T498" s="106">
        <f t="shared" si="73"/>
        <v>0</v>
      </c>
      <c r="U498" s="107">
        <f t="shared" si="79"/>
        <v>0</v>
      </c>
      <c r="V498" s="108">
        <f t="shared" si="80"/>
        <v>51</v>
      </c>
      <c r="W498" s="97">
        <v>62</v>
      </c>
      <c r="X498" s="109">
        <f t="shared" si="81"/>
        <v>0.82258064516129037</v>
      </c>
    </row>
    <row r="499" spans="1:24" x14ac:dyDescent="0.35">
      <c r="A499" s="31" t="s">
        <v>504</v>
      </c>
      <c r="B499" s="97" t="s">
        <v>2764</v>
      </c>
      <c r="C499" s="97" t="s">
        <v>2286</v>
      </c>
      <c r="D499" s="98">
        <f t="shared" si="74"/>
        <v>102</v>
      </c>
      <c r="E499" s="98">
        <f t="shared" si="75"/>
        <v>102</v>
      </c>
      <c r="F499" s="98">
        <f t="shared" si="76"/>
        <v>0</v>
      </c>
      <c r="G499" s="99">
        <f t="shared" si="72"/>
        <v>90</v>
      </c>
      <c r="H499" s="100">
        <v>0</v>
      </c>
      <c r="I499" s="100">
        <v>90</v>
      </c>
      <c r="J499" s="102">
        <f t="shared" si="77"/>
        <v>0</v>
      </c>
      <c r="K499" s="100">
        <v>0</v>
      </c>
      <c r="L499" s="111">
        <v>0</v>
      </c>
      <c r="M499" s="101">
        <f t="shared" si="78"/>
        <v>0</v>
      </c>
      <c r="N499" s="100">
        <v>12</v>
      </c>
      <c r="O499" s="100">
        <v>0</v>
      </c>
      <c r="P499" s="100">
        <v>0</v>
      </c>
      <c r="Q499" s="100">
        <v>0</v>
      </c>
      <c r="R499" s="100">
        <v>0</v>
      </c>
      <c r="S499" s="100">
        <v>0</v>
      </c>
      <c r="T499" s="106">
        <f t="shared" si="73"/>
        <v>12</v>
      </c>
      <c r="U499" s="107">
        <f t="shared" si="79"/>
        <v>0</v>
      </c>
      <c r="V499" s="108">
        <f t="shared" si="80"/>
        <v>90</v>
      </c>
      <c r="W499" s="97">
        <v>80</v>
      </c>
      <c r="X499" s="109">
        <f t="shared" si="81"/>
        <v>1</v>
      </c>
    </row>
    <row r="500" spans="1:24" x14ac:dyDescent="0.35">
      <c r="A500" s="31" t="s">
        <v>505</v>
      </c>
      <c r="B500" s="97" t="s">
        <v>2765</v>
      </c>
      <c r="C500" s="97" t="s">
        <v>2286</v>
      </c>
      <c r="D500" s="98">
        <f t="shared" si="74"/>
        <v>16</v>
      </c>
      <c r="E500" s="98">
        <f t="shared" si="75"/>
        <v>16</v>
      </c>
      <c r="F500" s="98">
        <f t="shared" si="76"/>
        <v>0</v>
      </c>
      <c r="G500" s="99">
        <f t="shared" si="72"/>
        <v>16</v>
      </c>
      <c r="H500" s="100">
        <v>0</v>
      </c>
      <c r="I500" s="100">
        <v>16</v>
      </c>
      <c r="J500" s="102">
        <f t="shared" si="77"/>
        <v>0</v>
      </c>
      <c r="K500" s="100">
        <v>0</v>
      </c>
      <c r="L500" s="111">
        <v>0</v>
      </c>
      <c r="M500" s="101">
        <f t="shared" si="78"/>
        <v>0</v>
      </c>
      <c r="N500" s="100">
        <v>0</v>
      </c>
      <c r="O500" s="100">
        <v>0</v>
      </c>
      <c r="P500" s="100">
        <v>0</v>
      </c>
      <c r="Q500" s="100">
        <v>0</v>
      </c>
      <c r="R500" s="100">
        <v>0</v>
      </c>
      <c r="S500" s="100">
        <v>0</v>
      </c>
      <c r="T500" s="106">
        <f t="shared" si="73"/>
        <v>0</v>
      </c>
      <c r="U500" s="107">
        <f t="shared" si="79"/>
        <v>0</v>
      </c>
      <c r="V500" s="108">
        <f t="shared" si="80"/>
        <v>16</v>
      </c>
      <c r="W500" s="97">
        <v>26</v>
      </c>
      <c r="X500" s="109">
        <f t="shared" si="81"/>
        <v>0.61538461538461542</v>
      </c>
    </row>
    <row r="501" spans="1:24" x14ac:dyDescent="0.35">
      <c r="A501" s="31" t="s">
        <v>506</v>
      </c>
      <c r="B501" s="97" t="s">
        <v>2766</v>
      </c>
      <c r="C501" s="97" t="s">
        <v>2286</v>
      </c>
      <c r="D501" s="98">
        <f t="shared" si="74"/>
        <v>28</v>
      </c>
      <c r="E501" s="98">
        <f t="shared" si="75"/>
        <v>28</v>
      </c>
      <c r="F501" s="98">
        <f t="shared" si="76"/>
        <v>0</v>
      </c>
      <c r="G501" s="99">
        <f t="shared" si="72"/>
        <v>28</v>
      </c>
      <c r="H501" s="100">
        <v>0</v>
      </c>
      <c r="I501" s="100">
        <v>28</v>
      </c>
      <c r="J501" s="102">
        <f t="shared" si="77"/>
        <v>0</v>
      </c>
      <c r="K501" s="100">
        <v>0</v>
      </c>
      <c r="L501" s="111">
        <v>0</v>
      </c>
      <c r="M501" s="101">
        <f t="shared" si="78"/>
        <v>0</v>
      </c>
      <c r="N501" s="100">
        <v>0</v>
      </c>
      <c r="O501" s="100">
        <v>0</v>
      </c>
      <c r="P501" s="100">
        <v>0</v>
      </c>
      <c r="Q501" s="100">
        <v>0</v>
      </c>
      <c r="R501" s="100">
        <v>0</v>
      </c>
      <c r="S501" s="100">
        <v>0</v>
      </c>
      <c r="T501" s="106">
        <f t="shared" si="73"/>
        <v>0</v>
      </c>
      <c r="U501" s="107">
        <f t="shared" si="79"/>
        <v>0</v>
      </c>
      <c r="V501" s="108">
        <f t="shared" si="80"/>
        <v>28</v>
      </c>
      <c r="W501" s="97">
        <v>21</v>
      </c>
      <c r="X501" s="109">
        <f t="shared" si="81"/>
        <v>1</v>
      </c>
    </row>
    <row r="502" spans="1:24" x14ac:dyDescent="0.35">
      <c r="A502" s="31" t="s">
        <v>507</v>
      </c>
      <c r="B502" s="97" t="s">
        <v>2767</v>
      </c>
      <c r="C502" s="97" t="s">
        <v>2286</v>
      </c>
      <c r="D502" s="98">
        <f t="shared" si="74"/>
        <v>20</v>
      </c>
      <c r="E502" s="98">
        <f t="shared" si="75"/>
        <v>20</v>
      </c>
      <c r="F502" s="98">
        <f t="shared" si="76"/>
        <v>0</v>
      </c>
      <c r="G502" s="99">
        <f t="shared" si="72"/>
        <v>20</v>
      </c>
      <c r="H502" s="100">
        <v>0</v>
      </c>
      <c r="I502" s="100">
        <v>20</v>
      </c>
      <c r="J502" s="102">
        <f t="shared" si="77"/>
        <v>0</v>
      </c>
      <c r="K502" s="100">
        <v>0</v>
      </c>
      <c r="L502" s="111">
        <v>0</v>
      </c>
      <c r="M502" s="101">
        <f t="shared" si="78"/>
        <v>0</v>
      </c>
      <c r="N502" s="100">
        <v>0</v>
      </c>
      <c r="O502" s="100">
        <v>0</v>
      </c>
      <c r="P502" s="100">
        <v>0</v>
      </c>
      <c r="Q502" s="100">
        <v>0</v>
      </c>
      <c r="R502" s="100">
        <v>0</v>
      </c>
      <c r="S502" s="100">
        <v>0</v>
      </c>
      <c r="T502" s="106">
        <f t="shared" si="73"/>
        <v>0</v>
      </c>
      <c r="U502" s="107">
        <f t="shared" si="79"/>
        <v>0</v>
      </c>
      <c r="V502" s="108">
        <f t="shared" si="80"/>
        <v>20</v>
      </c>
      <c r="W502" s="97">
        <v>32</v>
      </c>
      <c r="X502" s="109">
        <f t="shared" si="81"/>
        <v>0.625</v>
      </c>
    </row>
    <row r="503" spans="1:24" x14ac:dyDescent="0.35">
      <c r="A503" s="31" t="s">
        <v>508</v>
      </c>
      <c r="B503" s="97" t="s">
        <v>2768</v>
      </c>
      <c r="C503" s="97" t="s">
        <v>2286</v>
      </c>
      <c r="D503" s="98">
        <f t="shared" si="74"/>
        <v>30</v>
      </c>
      <c r="E503" s="98">
        <f t="shared" si="75"/>
        <v>30</v>
      </c>
      <c r="F503" s="98">
        <f t="shared" si="76"/>
        <v>0</v>
      </c>
      <c r="G503" s="99">
        <f t="shared" si="72"/>
        <v>30</v>
      </c>
      <c r="H503" s="100">
        <v>0</v>
      </c>
      <c r="I503" s="100">
        <v>30</v>
      </c>
      <c r="J503" s="102">
        <f t="shared" si="77"/>
        <v>0</v>
      </c>
      <c r="K503" s="100">
        <v>0</v>
      </c>
      <c r="L503" s="111">
        <v>0</v>
      </c>
      <c r="M503" s="101">
        <f t="shared" si="78"/>
        <v>0</v>
      </c>
      <c r="N503" s="100">
        <v>0</v>
      </c>
      <c r="O503" s="100">
        <v>0</v>
      </c>
      <c r="P503" s="100">
        <v>0</v>
      </c>
      <c r="Q503" s="100">
        <v>0</v>
      </c>
      <c r="R503" s="100">
        <v>0</v>
      </c>
      <c r="S503" s="100">
        <v>0</v>
      </c>
      <c r="T503" s="106">
        <f t="shared" si="73"/>
        <v>0</v>
      </c>
      <c r="U503" s="107">
        <f t="shared" si="79"/>
        <v>0</v>
      </c>
      <c r="V503" s="108">
        <f t="shared" si="80"/>
        <v>30</v>
      </c>
      <c r="W503" s="97">
        <v>22</v>
      </c>
      <c r="X503" s="109">
        <f t="shared" si="81"/>
        <v>1</v>
      </c>
    </row>
    <row r="504" spans="1:24" x14ac:dyDescent="0.35">
      <c r="A504" s="31" t="s">
        <v>509</v>
      </c>
      <c r="B504" s="97" t="s">
        <v>2769</v>
      </c>
      <c r="C504" s="97" t="s">
        <v>2286</v>
      </c>
      <c r="D504" s="98">
        <f t="shared" si="74"/>
        <v>66</v>
      </c>
      <c r="E504" s="98">
        <f t="shared" si="75"/>
        <v>34</v>
      </c>
      <c r="F504" s="98">
        <f t="shared" si="76"/>
        <v>32</v>
      </c>
      <c r="G504" s="99">
        <f t="shared" si="72"/>
        <v>66</v>
      </c>
      <c r="H504" s="100">
        <v>32</v>
      </c>
      <c r="I504" s="100">
        <v>34</v>
      </c>
      <c r="J504" s="102">
        <f t="shared" si="77"/>
        <v>0</v>
      </c>
      <c r="K504" s="100">
        <v>0</v>
      </c>
      <c r="L504" s="111">
        <v>0</v>
      </c>
      <c r="M504" s="101">
        <f t="shared" si="78"/>
        <v>0</v>
      </c>
      <c r="N504" s="100">
        <v>0</v>
      </c>
      <c r="O504" s="100">
        <v>0</v>
      </c>
      <c r="P504" s="100">
        <v>0</v>
      </c>
      <c r="Q504" s="100">
        <v>0</v>
      </c>
      <c r="R504" s="100">
        <v>0</v>
      </c>
      <c r="S504" s="100">
        <v>0</v>
      </c>
      <c r="T504" s="106">
        <f t="shared" si="73"/>
        <v>0</v>
      </c>
      <c r="U504" s="107">
        <f t="shared" si="79"/>
        <v>32</v>
      </c>
      <c r="V504" s="108">
        <f t="shared" si="80"/>
        <v>34</v>
      </c>
      <c r="W504" s="97">
        <v>76</v>
      </c>
      <c r="X504" s="109">
        <f t="shared" si="81"/>
        <v>0.86842105263157898</v>
      </c>
    </row>
    <row r="505" spans="1:24" x14ac:dyDescent="0.35">
      <c r="A505" s="31" t="s">
        <v>510</v>
      </c>
      <c r="B505" s="97" t="s">
        <v>2770</v>
      </c>
      <c r="C505" s="97" t="s">
        <v>2533</v>
      </c>
      <c r="D505" s="98">
        <f t="shared" si="74"/>
        <v>0</v>
      </c>
      <c r="E505" s="98">
        <f t="shared" si="75"/>
        <v>0</v>
      </c>
      <c r="F505" s="98">
        <f t="shared" si="76"/>
        <v>0</v>
      </c>
      <c r="G505" s="99">
        <f t="shared" si="72"/>
        <v>0</v>
      </c>
      <c r="H505" s="100">
        <v>0</v>
      </c>
      <c r="I505" s="100">
        <v>0</v>
      </c>
      <c r="J505" s="102">
        <f t="shared" si="77"/>
        <v>0</v>
      </c>
      <c r="K505" s="100">
        <v>0</v>
      </c>
      <c r="L505" s="111">
        <v>0</v>
      </c>
      <c r="M505" s="101">
        <f t="shared" si="78"/>
        <v>0</v>
      </c>
      <c r="N505" s="100">
        <v>0</v>
      </c>
      <c r="O505" s="100">
        <v>0</v>
      </c>
      <c r="P505" s="100">
        <v>0</v>
      </c>
      <c r="Q505" s="100">
        <v>0</v>
      </c>
      <c r="R505" s="100">
        <v>0</v>
      </c>
      <c r="S505" s="100">
        <v>0</v>
      </c>
      <c r="T505" s="106">
        <f t="shared" si="73"/>
        <v>0</v>
      </c>
      <c r="U505" s="107">
        <f t="shared" si="79"/>
        <v>0</v>
      </c>
      <c r="V505" s="108">
        <f t="shared" si="80"/>
        <v>0</v>
      </c>
      <c r="W505" s="97">
        <v>79</v>
      </c>
      <c r="X505" s="109">
        <f t="shared" si="81"/>
        <v>0</v>
      </c>
    </row>
    <row r="506" spans="1:24" x14ac:dyDescent="0.35">
      <c r="A506" s="31" t="s">
        <v>511</v>
      </c>
      <c r="B506" s="97" t="s">
        <v>2771</v>
      </c>
      <c r="C506" s="97" t="s">
        <v>2533</v>
      </c>
      <c r="D506" s="98">
        <f t="shared" si="74"/>
        <v>0</v>
      </c>
      <c r="E506" s="98">
        <f t="shared" si="75"/>
        <v>0</v>
      </c>
      <c r="F506" s="98">
        <f t="shared" si="76"/>
        <v>0</v>
      </c>
      <c r="G506" s="99">
        <f t="shared" si="72"/>
        <v>0</v>
      </c>
      <c r="H506" s="100">
        <v>0</v>
      </c>
      <c r="I506" s="100">
        <v>0</v>
      </c>
      <c r="J506" s="102">
        <f t="shared" si="77"/>
        <v>0</v>
      </c>
      <c r="K506" s="100">
        <v>0</v>
      </c>
      <c r="L506" s="111">
        <v>0</v>
      </c>
      <c r="M506" s="101">
        <f t="shared" si="78"/>
        <v>0</v>
      </c>
      <c r="N506" s="100">
        <v>0</v>
      </c>
      <c r="O506" s="100">
        <v>0</v>
      </c>
      <c r="P506" s="100">
        <v>0</v>
      </c>
      <c r="Q506" s="100">
        <v>0</v>
      </c>
      <c r="R506" s="100">
        <v>0</v>
      </c>
      <c r="S506" s="100">
        <v>0</v>
      </c>
      <c r="T506" s="106">
        <f t="shared" si="73"/>
        <v>0</v>
      </c>
      <c r="U506" s="107">
        <f t="shared" si="79"/>
        <v>0</v>
      </c>
      <c r="V506" s="108">
        <f t="shared" si="80"/>
        <v>0</v>
      </c>
      <c r="W506" s="97">
        <v>202</v>
      </c>
      <c r="X506" s="109">
        <f t="shared" si="81"/>
        <v>0</v>
      </c>
    </row>
    <row r="507" spans="1:24" x14ac:dyDescent="0.35">
      <c r="A507" s="31" t="s">
        <v>512</v>
      </c>
      <c r="B507" s="97" t="s">
        <v>2772</v>
      </c>
      <c r="C507" s="97" t="s">
        <v>2533</v>
      </c>
      <c r="D507" s="98">
        <f t="shared" si="74"/>
        <v>0</v>
      </c>
      <c r="E507" s="98">
        <f t="shared" si="75"/>
        <v>0</v>
      </c>
      <c r="F507" s="98">
        <f t="shared" si="76"/>
        <v>0</v>
      </c>
      <c r="G507" s="99">
        <f t="shared" si="72"/>
        <v>0</v>
      </c>
      <c r="H507" s="100">
        <v>0</v>
      </c>
      <c r="I507" s="100">
        <v>0</v>
      </c>
      <c r="J507" s="102">
        <f t="shared" si="77"/>
        <v>0</v>
      </c>
      <c r="K507" s="100">
        <v>0</v>
      </c>
      <c r="L507" s="111">
        <v>0</v>
      </c>
      <c r="M507" s="101">
        <f t="shared" si="78"/>
        <v>0</v>
      </c>
      <c r="N507" s="100">
        <v>0</v>
      </c>
      <c r="O507" s="100">
        <v>0</v>
      </c>
      <c r="P507" s="100">
        <v>0</v>
      </c>
      <c r="Q507" s="100">
        <v>0</v>
      </c>
      <c r="R507" s="100">
        <v>0</v>
      </c>
      <c r="S507" s="100">
        <v>0</v>
      </c>
      <c r="T507" s="106">
        <f t="shared" si="73"/>
        <v>0</v>
      </c>
      <c r="U507" s="107">
        <f t="shared" si="79"/>
        <v>0</v>
      </c>
      <c r="V507" s="108">
        <f t="shared" si="80"/>
        <v>0</v>
      </c>
      <c r="W507" s="97">
        <v>267</v>
      </c>
      <c r="X507" s="109">
        <f t="shared" si="81"/>
        <v>0</v>
      </c>
    </row>
    <row r="508" spans="1:24" x14ac:dyDescent="0.35">
      <c r="A508" s="31" t="s">
        <v>513</v>
      </c>
      <c r="B508" s="97" t="s">
        <v>2773</v>
      </c>
      <c r="C508" s="97" t="s">
        <v>2533</v>
      </c>
      <c r="D508" s="98">
        <f t="shared" si="74"/>
        <v>0</v>
      </c>
      <c r="E508" s="98">
        <f t="shared" si="75"/>
        <v>0</v>
      </c>
      <c r="F508" s="98">
        <f t="shared" si="76"/>
        <v>0</v>
      </c>
      <c r="G508" s="99">
        <f t="shared" si="72"/>
        <v>0</v>
      </c>
      <c r="H508" s="100">
        <v>0</v>
      </c>
      <c r="I508" s="100">
        <v>0</v>
      </c>
      <c r="J508" s="102">
        <f t="shared" si="77"/>
        <v>0</v>
      </c>
      <c r="K508" s="100">
        <v>0</v>
      </c>
      <c r="L508" s="111">
        <v>0</v>
      </c>
      <c r="M508" s="101">
        <f t="shared" si="78"/>
        <v>0</v>
      </c>
      <c r="N508" s="100">
        <v>0</v>
      </c>
      <c r="O508" s="100">
        <v>0</v>
      </c>
      <c r="P508" s="100">
        <v>0</v>
      </c>
      <c r="Q508" s="100">
        <v>0</v>
      </c>
      <c r="R508" s="100">
        <v>0</v>
      </c>
      <c r="S508" s="100">
        <v>0</v>
      </c>
      <c r="T508" s="106">
        <f t="shared" si="73"/>
        <v>0</v>
      </c>
      <c r="U508" s="107">
        <f t="shared" si="79"/>
        <v>0</v>
      </c>
      <c r="V508" s="108">
        <f t="shared" si="80"/>
        <v>0</v>
      </c>
      <c r="W508" s="97">
        <v>296</v>
      </c>
      <c r="X508" s="109">
        <f t="shared" si="81"/>
        <v>0</v>
      </c>
    </row>
    <row r="509" spans="1:24" x14ac:dyDescent="0.35">
      <c r="A509" s="31" t="s">
        <v>514</v>
      </c>
      <c r="B509" s="97" t="s">
        <v>2774</v>
      </c>
      <c r="C509" s="97" t="s">
        <v>2533</v>
      </c>
      <c r="D509" s="98">
        <f t="shared" si="74"/>
        <v>194</v>
      </c>
      <c r="E509" s="98">
        <f t="shared" si="75"/>
        <v>194</v>
      </c>
      <c r="F509" s="98">
        <f t="shared" si="76"/>
        <v>0</v>
      </c>
      <c r="G509" s="99">
        <f t="shared" si="72"/>
        <v>194</v>
      </c>
      <c r="H509" s="100">
        <v>0</v>
      </c>
      <c r="I509" s="100">
        <v>194</v>
      </c>
      <c r="J509" s="102">
        <f t="shared" si="77"/>
        <v>0</v>
      </c>
      <c r="K509" s="100">
        <v>0</v>
      </c>
      <c r="L509" s="111">
        <v>0</v>
      </c>
      <c r="M509" s="101">
        <f t="shared" si="78"/>
        <v>0</v>
      </c>
      <c r="N509" s="100">
        <v>0</v>
      </c>
      <c r="O509" s="100">
        <v>0</v>
      </c>
      <c r="P509" s="100">
        <v>0</v>
      </c>
      <c r="Q509" s="100">
        <v>0</v>
      </c>
      <c r="R509" s="100">
        <v>0</v>
      </c>
      <c r="S509" s="100">
        <v>0</v>
      </c>
      <c r="T509" s="106">
        <f t="shared" si="73"/>
        <v>0</v>
      </c>
      <c r="U509" s="107">
        <f t="shared" si="79"/>
        <v>0</v>
      </c>
      <c r="V509" s="108">
        <f t="shared" si="80"/>
        <v>194</v>
      </c>
      <c r="W509" s="97">
        <v>286</v>
      </c>
      <c r="X509" s="109">
        <f t="shared" si="81"/>
        <v>0.67832167832167833</v>
      </c>
    </row>
    <row r="510" spans="1:24" x14ac:dyDescent="0.35">
      <c r="A510" s="31" t="s">
        <v>515</v>
      </c>
      <c r="B510" s="97" t="s">
        <v>2775</v>
      </c>
      <c r="C510" s="97" t="s">
        <v>2533</v>
      </c>
      <c r="D510" s="98">
        <f t="shared" si="74"/>
        <v>114</v>
      </c>
      <c r="E510" s="98">
        <f t="shared" si="75"/>
        <v>0</v>
      </c>
      <c r="F510" s="98">
        <f t="shared" si="76"/>
        <v>114</v>
      </c>
      <c r="G510" s="99">
        <f t="shared" si="72"/>
        <v>114</v>
      </c>
      <c r="H510" s="100">
        <v>114</v>
      </c>
      <c r="I510" s="100">
        <v>0</v>
      </c>
      <c r="J510" s="102">
        <f t="shared" si="77"/>
        <v>0</v>
      </c>
      <c r="K510" s="100">
        <v>0</v>
      </c>
      <c r="L510" s="111">
        <v>0</v>
      </c>
      <c r="M510" s="101">
        <f t="shared" si="78"/>
        <v>0</v>
      </c>
      <c r="N510" s="100">
        <v>0</v>
      </c>
      <c r="O510" s="100">
        <v>0</v>
      </c>
      <c r="P510" s="100">
        <v>0</v>
      </c>
      <c r="Q510" s="100">
        <v>0</v>
      </c>
      <c r="R510" s="100">
        <v>0</v>
      </c>
      <c r="S510" s="100">
        <v>0</v>
      </c>
      <c r="T510" s="106">
        <f t="shared" si="73"/>
        <v>0</v>
      </c>
      <c r="U510" s="107">
        <f t="shared" si="79"/>
        <v>114</v>
      </c>
      <c r="V510" s="108">
        <f t="shared" si="80"/>
        <v>0</v>
      </c>
      <c r="W510" s="97">
        <v>148</v>
      </c>
      <c r="X510" s="109">
        <f t="shared" si="81"/>
        <v>0.77027027027027029</v>
      </c>
    </row>
    <row r="511" spans="1:24" x14ac:dyDescent="0.35">
      <c r="A511" s="31" t="s">
        <v>516</v>
      </c>
      <c r="B511" s="97" t="s">
        <v>2776</v>
      </c>
      <c r="C511" s="97" t="s">
        <v>2533</v>
      </c>
      <c r="D511" s="98">
        <f t="shared" si="74"/>
        <v>147</v>
      </c>
      <c r="E511" s="98">
        <f t="shared" si="75"/>
        <v>0</v>
      </c>
      <c r="F511" s="98">
        <f t="shared" si="76"/>
        <v>147</v>
      </c>
      <c r="G511" s="99">
        <f t="shared" si="72"/>
        <v>147</v>
      </c>
      <c r="H511" s="100">
        <v>147</v>
      </c>
      <c r="I511" s="100">
        <v>0</v>
      </c>
      <c r="J511" s="102">
        <f t="shared" si="77"/>
        <v>0</v>
      </c>
      <c r="K511" s="100">
        <v>0</v>
      </c>
      <c r="L511" s="111">
        <v>0</v>
      </c>
      <c r="M511" s="101">
        <f t="shared" si="78"/>
        <v>0</v>
      </c>
      <c r="N511" s="100">
        <v>0</v>
      </c>
      <c r="O511" s="100">
        <v>0</v>
      </c>
      <c r="P511" s="100">
        <v>0</v>
      </c>
      <c r="Q511" s="100">
        <v>0</v>
      </c>
      <c r="R511" s="100">
        <v>0</v>
      </c>
      <c r="S511" s="100">
        <v>0</v>
      </c>
      <c r="T511" s="106">
        <f t="shared" si="73"/>
        <v>0</v>
      </c>
      <c r="U511" s="107">
        <f t="shared" si="79"/>
        <v>147</v>
      </c>
      <c r="V511" s="108">
        <f t="shared" si="80"/>
        <v>0</v>
      </c>
      <c r="W511" s="97">
        <v>204</v>
      </c>
      <c r="X511" s="109">
        <f t="shared" si="81"/>
        <v>0.72058823529411764</v>
      </c>
    </row>
    <row r="512" spans="1:24" x14ac:dyDescent="0.35">
      <c r="A512" s="31" t="s">
        <v>517</v>
      </c>
      <c r="B512" s="97" t="s">
        <v>2777</v>
      </c>
      <c r="C512" s="97" t="s">
        <v>2533</v>
      </c>
      <c r="D512" s="98">
        <f t="shared" si="74"/>
        <v>107</v>
      </c>
      <c r="E512" s="98">
        <f t="shared" si="75"/>
        <v>107</v>
      </c>
      <c r="F512" s="98">
        <f t="shared" si="76"/>
        <v>0</v>
      </c>
      <c r="G512" s="99">
        <f t="shared" si="72"/>
        <v>107</v>
      </c>
      <c r="H512" s="100">
        <v>0</v>
      </c>
      <c r="I512" s="100">
        <v>107</v>
      </c>
      <c r="J512" s="102">
        <f t="shared" si="77"/>
        <v>0</v>
      </c>
      <c r="K512" s="100">
        <v>0</v>
      </c>
      <c r="L512" s="111">
        <v>0</v>
      </c>
      <c r="M512" s="101">
        <f t="shared" si="78"/>
        <v>0</v>
      </c>
      <c r="N512" s="100">
        <v>0</v>
      </c>
      <c r="O512" s="100">
        <v>0</v>
      </c>
      <c r="P512" s="100">
        <v>0</v>
      </c>
      <c r="Q512" s="100">
        <v>0</v>
      </c>
      <c r="R512" s="100">
        <v>0</v>
      </c>
      <c r="S512" s="100">
        <v>0</v>
      </c>
      <c r="T512" s="106">
        <f t="shared" si="73"/>
        <v>0</v>
      </c>
      <c r="U512" s="107">
        <f t="shared" si="79"/>
        <v>0</v>
      </c>
      <c r="V512" s="108">
        <f t="shared" si="80"/>
        <v>107</v>
      </c>
      <c r="W512" s="97">
        <v>213</v>
      </c>
      <c r="X512" s="109">
        <f t="shared" si="81"/>
        <v>0.50234741784037562</v>
      </c>
    </row>
    <row r="513" spans="1:24" x14ac:dyDescent="0.35">
      <c r="A513" s="31" t="s">
        <v>518</v>
      </c>
      <c r="B513" s="97" t="s">
        <v>2778</v>
      </c>
      <c r="C513" s="97" t="s">
        <v>2533</v>
      </c>
      <c r="D513" s="98">
        <f t="shared" si="74"/>
        <v>0</v>
      </c>
      <c r="E513" s="98">
        <f t="shared" si="75"/>
        <v>0</v>
      </c>
      <c r="F513" s="98">
        <f t="shared" si="76"/>
        <v>0</v>
      </c>
      <c r="G513" s="99">
        <f t="shared" si="72"/>
        <v>0</v>
      </c>
      <c r="H513" s="100">
        <v>0</v>
      </c>
      <c r="I513" s="100">
        <v>0</v>
      </c>
      <c r="J513" s="102">
        <f t="shared" si="77"/>
        <v>0</v>
      </c>
      <c r="K513" s="100">
        <v>0</v>
      </c>
      <c r="L513" s="111">
        <v>0</v>
      </c>
      <c r="M513" s="101">
        <f t="shared" si="78"/>
        <v>0</v>
      </c>
      <c r="N513" s="100">
        <v>0</v>
      </c>
      <c r="O513" s="100">
        <v>0</v>
      </c>
      <c r="P513" s="100">
        <v>0</v>
      </c>
      <c r="Q513" s="100">
        <v>0</v>
      </c>
      <c r="R513" s="100">
        <v>0</v>
      </c>
      <c r="S513" s="100">
        <v>0</v>
      </c>
      <c r="T513" s="106">
        <f t="shared" si="73"/>
        <v>0</v>
      </c>
      <c r="U513" s="107">
        <f t="shared" si="79"/>
        <v>0</v>
      </c>
      <c r="V513" s="108">
        <f t="shared" si="80"/>
        <v>0</v>
      </c>
      <c r="W513" s="97">
        <v>299</v>
      </c>
      <c r="X513" s="109">
        <f t="shared" si="81"/>
        <v>0</v>
      </c>
    </row>
    <row r="514" spans="1:24" x14ac:dyDescent="0.35">
      <c r="A514" s="31" t="s">
        <v>519</v>
      </c>
      <c r="B514" s="97" t="s">
        <v>2779</v>
      </c>
      <c r="C514" s="97" t="s">
        <v>2533</v>
      </c>
      <c r="D514" s="98">
        <f t="shared" si="74"/>
        <v>87</v>
      </c>
      <c r="E514" s="98">
        <f t="shared" si="75"/>
        <v>13</v>
      </c>
      <c r="F514" s="98">
        <f t="shared" si="76"/>
        <v>74</v>
      </c>
      <c r="G514" s="99">
        <f t="shared" si="72"/>
        <v>87</v>
      </c>
      <c r="H514" s="100">
        <v>74</v>
      </c>
      <c r="I514" s="100">
        <v>13</v>
      </c>
      <c r="J514" s="102">
        <f t="shared" si="77"/>
        <v>0</v>
      </c>
      <c r="K514" s="100">
        <v>0</v>
      </c>
      <c r="L514" s="111">
        <v>0</v>
      </c>
      <c r="M514" s="101">
        <f t="shared" si="78"/>
        <v>0</v>
      </c>
      <c r="N514" s="100">
        <v>0</v>
      </c>
      <c r="O514" s="100">
        <v>0</v>
      </c>
      <c r="P514" s="100">
        <v>0</v>
      </c>
      <c r="Q514" s="100">
        <v>0</v>
      </c>
      <c r="R514" s="100">
        <v>0</v>
      </c>
      <c r="S514" s="100">
        <v>0</v>
      </c>
      <c r="T514" s="106">
        <f t="shared" si="73"/>
        <v>0</v>
      </c>
      <c r="U514" s="107">
        <f t="shared" si="79"/>
        <v>74</v>
      </c>
      <c r="V514" s="108">
        <f t="shared" si="80"/>
        <v>13</v>
      </c>
      <c r="W514" s="97">
        <v>198</v>
      </c>
      <c r="X514" s="109">
        <f t="shared" si="81"/>
        <v>0.43939393939393939</v>
      </c>
    </row>
    <row r="515" spans="1:24" x14ac:dyDescent="0.35">
      <c r="A515" s="31" t="s">
        <v>520</v>
      </c>
      <c r="B515" s="97" t="s">
        <v>2780</v>
      </c>
      <c r="C515" s="97" t="s">
        <v>2533</v>
      </c>
      <c r="D515" s="98">
        <f t="shared" si="74"/>
        <v>249</v>
      </c>
      <c r="E515" s="98">
        <f t="shared" si="75"/>
        <v>0</v>
      </c>
      <c r="F515" s="98">
        <f t="shared" si="76"/>
        <v>249</v>
      </c>
      <c r="G515" s="99">
        <f t="shared" si="72"/>
        <v>249</v>
      </c>
      <c r="H515" s="100">
        <v>249</v>
      </c>
      <c r="I515" s="100">
        <v>0</v>
      </c>
      <c r="J515" s="102">
        <f t="shared" si="77"/>
        <v>0</v>
      </c>
      <c r="K515" s="100">
        <v>0</v>
      </c>
      <c r="L515" s="111">
        <v>0</v>
      </c>
      <c r="M515" s="101">
        <f t="shared" si="78"/>
        <v>0</v>
      </c>
      <c r="N515" s="100">
        <v>0</v>
      </c>
      <c r="O515" s="100">
        <v>0</v>
      </c>
      <c r="P515" s="100">
        <v>0</v>
      </c>
      <c r="Q515" s="100">
        <v>0</v>
      </c>
      <c r="R515" s="100">
        <v>0</v>
      </c>
      <c r="S515" s="100">
        <v>0</v>
      </c>
      <c r="T515" s="106">
        <f t="shared" si="73"/>
        <v>0</v>
      </c>
      <c r="U515" s="107">
        <f t="shared" si="79"/>
        <v>249</v>
      </c>
      <c r="V515" s="108">
        <f t="shared" si="80"/>
        <v>0</v>
      </c>
      <c r="W515" s="97">
        <v>581</v>
      </c>
      <c r="X515" s="109">
        <f t="shared" si="81"/>
        <v>0.42857142857142855</v>
      </c>
    </row>
    <row r="516" spans="1:24" x14ac:dyDescent="0.35">
      <c r="A516" s="31" t="s">
        <v>521</v>
      </c>
      <c r="B516" s="97" t="s">
        <v>2781</v>
      </c>
      <c r="C516" s="97" t="s">
        <v>2533</v>
      </c>
      <c r="D516" s="98">
        <f t="shared" si="74"/>
        <v>23</v>
      </c>
      <c r="E516" s="98">
        <f t="shared" si="75"/>
        <v>0</v>
      </c>
      <c r="F516" s="98">
        <f t="shared" si="76"/>
        <v>23</v>
      </c>
      <c r="G516" s="99">
        <f t="shared" ref="G516:G579" si="82">H516+I516</f>
        <v>23</v>
      </c>
      <c r="H516" s="100">
        <v>23</v>
      </c>
      <c r="I516" s="100">
        <v>0</v>
      </c>
      <c r="J516" s="102">
        <f t="shared" si="77"/>
        <v>0</v>
      </c>
      <c r="K516" s="100">
        <v>0</v>
      </c>
      <c r="L516" s="111">
        <v>0</v>
      </c>
      <c r="M516" s="101">
        <f t="shared" si="78"/>
        <v>0</v>
      </c>
      <c r="N516" s="100">
        <v>0</v>
      </c>
      <c r="O516" s="100">
        <v>0</v>
      </c>
      <c r="P516" s="100">
        <v>0</v>
      </c>
      <c r="Q516" s="100">
        <v>0</v>
      </c>
      <c r="R516" s="100">
        <v>0</v>
      </c>
      <c r="S516" s="100">
        <v>0</v>
      </c>
      <c r="T516" s="106">
        <f t="shared" ref="T516:T579" si="83">SUM(N516:S516)</f>
        <v>0</v>
      </c>
      <c r="U516" s="107">
        <f t="shared" si="79"/>
        <v>23</v>
      </c>
      <c r="V516" s="108">
        <f t="shared" si="80"/>
        <v>0</v>
      </c>
      <c r="W516" s="97">
        <v>49</v>
      </c>
      <c r="X516" s="109">
        <f t="shared" si="81"/>
        <v>0.46938775510204084</v>
      </c>
    </row>
    <row r="517" spans="1:24" x14ac:dyDescent="0.35">
      <c r="A517" s="31" t="s">
        <v>522</v>
      </c>
      <c r="B517" s="97" t="s">
        <v>2782</v>
      </c>
      <c r="C517" s="97" t="s">
        <v>2533</v>
      </c>
      <c r="D517" s="98">
        <f t="shared" ref="D517:D580" si="84">E517+F517</f>
        <v>0</v>
      </c>
      <c r="E517" s="98">
        <f t="shared" ref="E517:E580" si="85">I517+K517+N517+Q517</f>
        <v>0</v>
      </c>
      <c r="F517" s="98">
        <f t="shared" ref="F517:F580" si="86">H517+P517+S517</f>
        <v>0</v>
      </c>
      <c r="G517" s="99">
        <f t="shared" si="82"/>
        <v>0</v>
      </c>
      <c r="H517" s="100">
        <v>0</v>
      </c>
      <c r="I517" s="100">
        <v>0</v>
      </c>
      <c r="J517" s="102">
        <f t="shared" ref="J517:J580" si="87">L517+O517+R517</f>
        <v>0</v>
      </c>
      <c r="K517" s="100">
        <v>0</v>
      </c>
      <c r="L517" s="111">
        <v>0</v>
      </c>
      <c r="M517" s="101">
        <f t="shared" ref="M517:M580" si="88">K517+L517</f>
        <v>0</v>
      </c>
      <c r="N517" s="100">
        <v>0</v>
      </c>
      <c r="O517" s="100">
        <v>0</v>
      </c>
      <c r="P517" s="100">
        <v>0</v>
      </c>
      <c r="Q517" s="100">
        <v>0</v>
      </c>
      <c r="R517" s="100">
        <v>0</v>
      </c>
      <c r="S517" s="100">
        <v>0</v>
      </c>
      <c r="T517" s="106">
        <f t="shared" si="83"/>
        <v>0</v>
      </c>
      <c r="U517" s="107">
        <f t="shared" ref="U517:U580" si="89">H517+S517</f>
        <v>0</v>
      </c>
      <c r="V517" s="108">
        <f t="shared" ref="V517:V580" si="90">I517+K517+Q517</f>
        <v>0</v>
      </c>
      <c r="W517" s="97">
        <v>87</v>
      </c>
      <c r="X517" s="109">
        <f t="shared" ref="X517:X580" si="91">MIN(100%,((V517+U517)/W517))</f>
        <v>0</v>
      </c>
    </row>
    <row r="518" spans="1:24" x14ac:dyDescent="0.35">
      <c r="A518" s="31" t="s">
        <v>523</v>
      </c>
      <c r="B518" s="97" t="s">
        <v>2783</v>
      </c>
      <c r="C518" s="97" t="s">
        <v>2533</v>
      </c>
      <c r="D518" s="98">
        <f t="shared" si="84"/>
        <v>0</v>
      </c>
      <c r="E518" s="98">
        <f t="shared" si="85"/>
        <v>0</v>
      </c>
      <c r="F518" s="98">
        <f t="shared" si="86"/>
        <v>0</v>
      </c>
      <c r="G518" s="99">
        <f t="shared" si="82"/>
        <v>0</v>
      </c>
      <c r="H518" s="100">
        <v>0</v>
      </c>
      <c r="I518" s="100">
        <v>0</v>
      </c>
      <c r="J518" s="102">
        <f t="shared" si="87"/>
        <v>0</v>
      </c>
      <c r="K518" s="100">
        <v>0</v>
      </c>
      <c r="L518" s="111">
        <v>0</v>
      </c>
      <c r="M518" s="101">
        <f t="shared" si="88"/>
        <v>0</v>
      </c>
      <c r="N518" s="100">
        <v>0</v>
      </c>
      <c r="O518" s="100">
        <v>0</v>
      </c>
      <c r="P518" s="100">
        <v>0</v>
      </c>
      <c r="Q518" s="100">
        <v>0</v>
      </c>
      <c r="R518" s="100">
        <v>0</v>
      </c>
      <c r="S518" s="100">
        <v>0</v>
      </c>
      <c r="T518" s="106">
        <f t="shared" si="83"/>
        <v>0</v>
      </c>
      <c r="U518" s="107">
        <f t="shared" si="89"/>
        <v>0</v>
      </c>
      <c r="V518" s="108">
        <f t="shared" si="90"/>
        <v>0</v>
      </c>
      <c r="W518" s="97">
        <v>124</v>
      </c>
      <c r="X518" s="109">
        <f t="shared" si="91"/>
        <v>0</v>
      </c>
    </row>
    <row r="519" spans="1:24" x14ac:dyDescent="0.35">
      <c r="A519" s="31" t="s">
        <v>524</v>
      </c>
      <c r="B519" s="97" t="s">
        <v>2784</v>
      </c>
      <c r="C519" s="97" t="s">
        <v>2533</v>
      </c>
      <c r="D519" s="98">
        <f t="shared" si="84"/>
        <v>74</v>
      </c>
      <c r="E519" s="98">
        <f t="shared" si="85"/>
        <v>0</v>
      </c>
      <c r="F519" s="98">
        <f t="shared" si="86"/>
        <v>74</v>
      </c>
      <c r="G519" s="99">
        <f t="shared" si="82"/>
        <v>74</v>
      </c>
      <c r="H519" s="100">
        <v>74</v>
      </c>
      <c r="I519" s="100">
        <v>0</v>
      </c>
      <c r="J519" s="102">
        <f t="shared" si="87"/>
        <v>0</v>
      </c>
      <c r="K519" s="100">
        <v>0</v>
      </c>
      <c r="L519" s="111">
        <v>0</v>
      </c>
      <c r="M519" s="101">
        <f t="shared" si="88"/>
        <v>0</v>
      </c>
      <c r="N519" s="100">
        <v>0</v>
      </c>
      <c r="O519" s="100">
        <v>0</v>
      </c>
      <c r="P519" s="100">
        <v>0</v>
      </c>
      <c r="Q519" s="100">
        <v>0</v>
      </c>
      <c r="R519" s="100">
        <v>0</v>
      </c>
      <c r="S519" s="100">
        <v>0</v>
      </c>
      <c r="T519" s="106">
        <f t="shared" si="83"/>
        <v>0</v>
      </c>
      <c r="U519" s="107">
        <f t="shared" si="89"/>
        <v>74</v>
      </c>
      <c r="V519" s="108">
        <f t="shared" si="90"/>
        <v>0</v>
      </c>
      <c r="W519" s="97">
        <v>147</v>
      </c>
      <c r="X519" s="109">
        <f t="shared" si="91"/>
        <v>0.50340136054421769</v>
      </c>
    </row>
    <row r="520" spans="1:24" x14ac:dyDescent="0.35">
      <c r="A520" s="31" t="s">
        <v>525</v>
      </c>
      <c r="B520" s="97" t="s">
        <v>2785</v>
      </c>
      <c r="C520" s="97" t="s">
        <v>2533</v>
      </c>
      <c r="D520" s="98">
        <f t="shared" si="84"/>
        <v>505</v>
      </c>
      <c r="E520" s="98">
        <f t="shared" si="85"/>
        <v>451</v>
      </c>
      <c r="F520" s="98">
        <f t="shared" si="86"/>
        <v>54</v>
      </c>
      <c r="G520" s="99">
        <f t="shared" si="82"/>
        <v>505</v>
      </c>
      <c r="H520" s="100">
        <v>54</v>
      </c>
      <c r="I520" s="100">
        <v>451</v>
      </c>
      <c r="J520" s="102">
        <f t="shared" si="87"/>
        <v>452</v>
      </c>
      <c r="K520" s="100">
        <v>0</v>
      </c>
      <c r="L520" s="111">
        <v>452</v>
      </c>
      <c r="M520" s="101">
        <f t="shared" si="88"/>
        <v>452</v>
      </c>
      <c r="N520" s="100">
        <v>0</v>
      </c>
      <c r="O520" s="100">
        <v>0</v>
      </c>
      <c r="P520" s="100">
        <v>0</v>
      </c>
      <c r="Q520" s="100">
        <v>0</v>
      </c>
      <c r="R520" s="100">
        <v>0</v>
      </c>
      <c r="S520" s="100">
        <v>0</v>
      </c>
      <c r="T520" s="106">
        <f t="shared" si="83"/>
        <v>0</v>
      </c>
      <c r="U520" s="107">
        <f t="shared" si="89"/>
        <v>54</v>
      </c>
      <c r="V520" s="108">
        <f t="shared" si="90"/>
        <v>451</v>
      </c>
      <c r="W520" s="97">
        <v>505</v>
      </c>
      <c r="X520" s="109">
        <f t="shared" si="91"/>
        <v>1</v>
      </c>
    </row>
    <row r="521" spans="1:24" x14ac:dyDescent="0.35">
      <c r="A521" s="31" t="s">
        <v>526</v>
      </c>
      <c r="B521" s="97" t="s">
        <v>2786</v>
      </c>
      <c r="C521" s="97" t="s">
        <v>2533</v>
      </c>
      <c r="D521" s="98">
        <f t="shared" si="84"/>
        <v>218</v>
      </c>
      <c r="E521" s="98">
        <f t="shared" si="85"/>
        <v>0</v>
      </c>
      <c r="F521" s="98">
        <f t="shared" si="86"/>
        <v>218</v>
      </c>
      <c r="G521" s="99">
        <f t="shared" si="82"/>
        <v>218</v>
      </c>
      <c r="H521" s="100">
        <v>218</v>
      </c>
      <c r="I521" s="100">
        <v>0</v>
      </c>
      <c r="J521" s="102">
        <f t="shared" si="87"/>
        <v>0</v>
      </c>
      <c r="K521" s="100">
        <v>0</v>
      </c>
      <c r="L521" s="111">
        <v>0</v>
      </c>
      <c r="M521" s="101">
        <f t="shared" si="88"/>
        <v>0</v>
      </c>
      <c r="N521" s="100">
        <v>0</v>
      </c>
      <c r="O521" s="100">
        <v>0</v>
      </c>
      <c r="P521" s="100">
        <v>0</v>
      </c>
      <c r="Q521" s="100">
        <v>0</v>
      </c>
      <c r="R521" s="100">
        <v>0</v>
      </c>
      <c r="S521" s="100">
        <v>0</v>
      </c>
      <c r="T521" s="106">
        <f t="shared" si="83"/>
        <v>0</v>
      </c>
      <c r="U521" s="107">
        <f t="shared" si="89"/>
        <v>218</v>
      </c>
      <c r="V521" s="108">
        <f t="shared" si="90"/>
        <v>0</v>
      </c>
      <c r="W521" s="97">
        <v>483</v>
      </c>
      <c r="X521" s="109">
        <f t="shared" si="91"/>
        <v>0.45134575569358176</v>
      </c>
    </row>
    <row r="522" spans="1:24" x14ac:dyDescent="0.35">
      <c r="A522" s="31" t="s">
        <v>527</v>
      </c>
      <c r="B522" s="97" t="s">
        <v>2787</v>
      </c>
      <c r="C522" s="97" t="s">
        <v>2533</v>
      </c>
      <c r="D522" s="98">
        <f t="shared" si="84"/>
        <v>223</v>
      </c>
      <c r="E522" s="98">
        <f t="shared" si="85"/>
        <v>0</v>
      </c>
      <c r="F522" s="98">
        <f t="shared" si="86"/>
        <v>223</v>
      </c>
      <c r="G522" s="99">
        <f t="shared" si="82"/>
        <v>223</v>
      </c>
      <c r="H522" s="100">
        <v>223</v>
      </c>
      <c r="I522" s="100">
        <v>0</v>
      </c>
      <c r="J522" s="102">
        <f t="shared" si="87"/>
        <v>0</v>
      </c>
      <c r="K522" s="100">
        <v>0</v>
      </c>
      <c r="L522" s="111">
        <v>0</v>
      </c>
      <c r="M522" s="101">
        <f t="shared" si="88"/>
        <v>0</v>
      </c>
      <c r="N522" s="100">
        <v>0</v>
      </c>
      <c r="O522" s="100">
        <v>0</v>
      </c>
      <c r="P522" s="100">
        <v>0</v>
      </c>
      <c r="Q522" s="100">
        <v>0</v>
      </c>
      <c r="R522" s="100">
        <v>0</v>
      </c>
      <c r="S522" s="100">
        <v>0</v>
      </c>
      <c r="T522" s="106">
        <f t="shared" si="83"/>
        <v>0</v>
      </c>
      <c r="U522" s="107">
        <f t="shared" si="89"/>
        <v>223</v>
      </c>
      <c r="V522" s="108">
        <f t="shared" si="90"/>
        <v>0</v>
      </c>
      <c r="W522" s="97">
        <v>387</v>
      </c>
      <c r="X522" s="109">
        <f t="shared" si="91"/>
        <v>0.57622739018087854</v>
      </c>
    </row>
    <row r="523" spans="1:24" x14ac:dyDescent="0.35">
      <c r="A523" s="31" t="s">
        <v>528</v>
      </c>
      <c r="B523" s="97" t="s">
        <v>2788</v>
      </c>
      <c r="C523" s="97" t="s">
        <v>2533</v>
      </c>
      <c r="D523" s="98">
        <f t="shared" si="84"/>
        <v>373</v>
      </c>
      <c r="E523" s="98">
        <f t="shared" si="85"/>
        <v>0</v>
      </c>
      <c r="F523" s="98">
        <f t="shared" si="86"/>
        <v>373</v>
      </c>
      <c r="G523" s="99">
        <f t="shared" si="82"/>
        <v>373</v>
      </c>
      <c r="H523" s="100">
        <v>373</v>
      </c>
      <c r="I523" s="100">
        <v>0</v>
      </c>
      <c r="J523" s="102">
        <f t="shared" si="87"/>
        <v>0</v>
      </c>
      <c r="K523" s="100">
        <v>0</v>
      </c>
      <c r="L523" s="111">
        <v>0</v>
      </c>
      <c r="M523" s="101">
        <f t="shared" si="88"/>
        <v>0</v>
      </c>
      <c r="N523" s="100">
        <v>0</v>
      </c>
      <c r="O523" s="100">
        <v>0</v>
      </c>
      <c r="P523" s="100">
        <v>0</v>
      </c>
      <c r="Q523" s="100">
        <v>0</v>
      </c>
      <c r="R523" s="100">
        <v>0</v>
      </c>
      <c r="S523" s="100">
        <v>0</v>
      </c>
      <c r="T523" s="106">
        <f t="shared" si="83"/>
        <v>0</v>
      </c>
      <c r="U523" s="107">
        <f t="shared" si="89"/>
        <v>373</v>
      </c>
      <c r="V523" s="108">
        <f t="shared" si="90"/>
        <v>0</v>
      </c>
      <c r="W523" s="97">
        <v>500</v>
      </c>
      <c r="X523" s="109">
        <f t="shared" si="91"/>
        <v>0.746</v>
      </c>
    </row>
    <row r="524" spans="1:24" x14ac:dyDescent="0.35">
      <c r="A524" s="31" t="s">
        <v>529</v>
      </c>
      <c r="B524" s="97" t="s">
        <v>2789</v>
      </c>
      <c r="C524" s="97" t="s">
        <v>2533</v>
      </c>
      <c r="D524" s="98">
        <f t="shared" si="84"/>
        <v>48</v>
      </c>
      <c r="E524" s="98">
        <f t="shared" si="85"/>
        <v>0</v>
      </c>
      <c r="F524" s="98">
        <f t="shared" si="86"/>
        <v>48</v>
      </c>
      <c r="G524" s="99">
        <f t="shared" si="82"/>
        <v>48</v>
      </c>
      <c r="H524" s="100">
        <v>48</v>
      </c>
      <c r="I524" s="100">
        <v>0</v>
      </c>
      <c r="J524" s="102">
        <f t="shared" si="87"/>
        <v>0</v>
      </c>
      <c r="K524" s="100">
        <v>0</v>
      </c>
      <c r="L524" s="111">
        <v>0</v>
      </c>
      <c r="M524" s="101">
        <f t="shared" si="88"/>
        <v>0</v>
      </c>
      <c r="N524" s="100">
        <v>0</v>
      </c>
      <c r="O524" s="100">
        <v>0</v>
      </c>
      <c r="P524" s="100">
        <v>0</v>
      </c>
      <c r="Q524" s="100">
        <v>0</v>
      </c>
      <c r="R524" s="100">
        <v>0</v>
      </c>
      <c r="S524" s="100">
        <v>0</v>
      </c>
      <c r="T524" s="106">
        <f t="shared" si="83"/>
        <v>0</v>
      </c>
      <c r="U524" s="107">
        <f t="shared" si="89"/>
        <v>48</v>
      </c>
      <c r="V524" s="108">
        <f t="shared" si="90"/>
        <v>0</v>
      </c>
      <c r="W524" s="97">
        <v>116</v>
      </c>
      <c r="X524" s="109">
        <f t="shared" si="91"/>
        <v>0.41379310344827586</v>
      </c>
    </row>
    <row r="525" spans="1:24" x14ac:dyDescent="0.35">
      <c r="A525" s="31" t="s">
        <v>530</v>
      </c>
      <c r="B525" s="97" t="s">
        <v>2790</v>
      </c>
      <c r="C525" s="97" t="s">
        <v>2533</v>
      </c>
      <c r="D525" s="98">
        <f t="shared" si="84"/>
        <v>34</v>
      </c>
      <c r="E525" s="98">
        <f t="shared" si="85"/>
        <v>0</v>
      </c>
      <c r="F525" s="98">
        <f t="shared" si="86"/>
        <v>34</v>
      </c>
      <c r="G525" s="99">
        <f t="shared" si="82"/>
        <v>34</v>
      </c>
      <c r="H525" s="100">
        <v>34</v>
      </c>
      <c r="I525" s="100">
        <v>0</v>
      </c>
      <c r="J525" s="102">
        <f t="shared" si="87"/>
        <v>0</v>
      </c>
      <c r="K525" s="100">
        <v>0</v>
      </c>
      <c r="L525" s="111">
        <v>0</v>
      </c>
      <c r="M525" s="101">
        <f t="shared" si="88"/>
        <v>0</v>
      </c>
      <c r="N525" s="100">
        <v>0</v>
      </c>
      <c r="O525" s="100">
        <v>0</v>
      </c>
      <c r="P525" s="100">
        <v>0</v>
      </c>
      <c r="Q525" s="100">
        <v>0</v>
      </c>
      <c r="R525" s="100">
        <v>0</v>
      </c>
      <c r="S525" s="100">
        <v>0</v>
      </c>
      <c r="T525" s="106">
        <f t="shared" si="83"/>
        <v>0</v>
      </c>
      <c r="U525" s="107">
        <f t="shared" si="89"/>
        <v>34</v>
      </c>
      <c r="V525" s="108">
        <f t="shared" si="90"/>
        <v>0</v>
      </c>
      <c r="W525" s="97">
        <v>54</v>
      </c>
      <c r="X525" s="109">
        <f t="shared" si="91"/>
        <v>0.62962962962962965</v>
      </c>
    </row>
    <row r="526" spans="1:24" x14ac:dyDescent="0.35">
      <c r="A526" s="31" t="s">
        <v>531</v>
      </c>
      <c r="B526" s="97" t="s">
        <v>2791</v>
      </c>
      <c r="C526" s="97" t="s">
        <v>2533</v>
      </c>
      <c r="D526" s="98">
        <f t="shared" si="84"/>
        <v>162</v>
      </c>
      <c r="E526" s="98">
        <f t="shared" si="85"/>
        <v>73</v>
      </c>
      <c r="F526" s="98">
        <f t="shared" si="86"/>
        <v>89</v>
      </c>
      <c r="G526" s="99">
        <f t="shared" si="82"/>
        <v>162</v>
      </c>
      <c r="H526" s="100">
        <v>89</v>
      </c>
      <c r="I526" s="100">
        <v>73</v>
      </c>
      <c r="J526" s="102">
        <f t="shared" si="87"/>
        <v>0</v>
      </c>
      <c r="K526" s="100">
        <v>0</v>
      </c>
      <c r="L526" s="111">
        <v>0</v>
      </c>
      <c r="M526" s="101">
        <f t="shared" si="88"/>
        <v>0</v>
      </c>
      <c r="N526" s="100">
        <v>0</v>
      </c>
      <c r="O526" s="100">
        <v>0</v>
      </c>
      <c r="P526" s="100">
        <v>0</v>
      </c>
      <c r="Q526" s="100">
        <v>0</v>
      </c>
      <c r="R526" s="100">
        <v>0</v>
      </c>
      <c r="S526" s="100">
        <v>0</v>
      </c>
      <c r="T526" s="106">
        <f t="shared" si="83"/>
        <v>0</v>
      </c>
      <c r="U526" s="107">
        <f t="shared" si="89"/>
        <v>89</v>
      </c>
      <c r="V526" s="108">
        <f t="shared" si="90"/>
        <v>73</v>
      </c>
      <c r="W526" s="97">
        <v>214</v>
      </c>
      <c r="X526" s="109">
        <f t="shared" si="91"/>
        <v>0.7570093457943925</v>
      </c>
    </row>
    <row r="527" spans="1:24" x14ac:dyDescent="0.35">
      <c r="A527" s="31" t="s">
        <v>532</v>
      </c>
      <c r="B527" s="97" t="s">
        <v>2792</v>
      </c>
      <c r="C527" s="97" t="s">
        <v>2533</v>
      </c>
      <c r="D527" s="98">
        <f t="shared" si="84"/>
        <v>66</v>
      </c>
      <c r="E527" s="98">
        <f t="shared" si="85"/>
        <v>66</v>
      </c>
      <c r="F527" s="98">
        <f t="shared" si="86"/>
        <v>0</v>
      </c>
      <c r="G527" s="99">
        <f t="shared" si="82"/>
        <v>66</v>
      </c>
      <c r="H527" s="100">
        <v>0</v>
      </c>
      <c r="I527" s="100">
        <v>66</v>
      </c>
      <c r="J527" s="102">
        <f t="shared" si="87"/>
        <v>0</v>
      </c>
      <c r="K527" s="100">
        <v>0</v>
      </c>
      <c r="L527" s="111">
        <v>0</v>
      </c>
      <c r="M527" s="101">
        <f t="shared" si="88"/>
        <v>0</v>
      </c>
      <c r="N527" s="100">
        <v>0</v>
      </c>
      <c r="O527" s="100">
        <v>0</v>
      </c>
      <c r="P527" s="100">
        <v>0</v>
      </c>
      <c r="Q527" s="100">
        <v>0</v>
      </c>
      <c r="R527" s="100">
        <v>0</v>
      </c>
      <c r="S527" s="100">
        <v>0</v>
      </c>
      <c r="T527" s="106">
        <f t="shared" si="83"/>
        <v>0</v>
      </c>
      <c r="U527" s="107">
        <f t="shared" si="89"/>
        <v>0</v>
      </c>
      <c r="V527" s="108">
        <f t="shared" si="90"/>
        <v>66</v>
      </c>
      <c r="W527" s="97">
        <v>73</v>
      </c>
      <c r="X527" s="109">
        <f t="shared" si="91"/>
        <v>0.90410958904109584</v>
      </c>
    </row>
    <row r="528" spans="1:24" x14ac:dyDescent="0.35">
      <c r="A528" s="31" t="s">
        <v>533</v>
      </c>
      <c r="B528" s="97" t="s">
        <v>2793</v>
      </c>
      <c r="C528" s="97" t="s">
        <v>2533</v>
      </c>
      <c r="D528" s="98">
        <f t="shared" si="84"/>
        <v>6</v>
      </c>
      <c r="E528" s="98">
        <f t="shared" si="85"/>
        <v>6</v>
      </c>
      <c r="F528" s="98">
        <f t="shared" si="86"/>
        <v>0</v>
      </c>
      <c r="G528" s="99">
        <f t="shared" si="82"/>
        <v>6</v>
      </c>
      <c r="H528" s="100">
        <v>0</v>
      </c>
      <c r="I528" s="100">
        <v>6</v>
      </c>
      <c r="J528" s="102">
        <f t="shared" si="87"/>
        <v>0</v>
      </c>
      <c r="K528" s="100">
        <v>0</v>
      </c>
      <c r="L528" s="111">
        <v>0</v>
      </c>
      <c r="M528" s="101">
        <f t="shared" si="88"/>
        <v>0</v>
      </c>
      <c r="N528" s="100">
        <v>0</v>
      </c>
      <c r="O528" s="100">
        <v>0</v>
      </c>
      <c r="P528" s="100">
        <v>0</v>
      </c>
      <c r="Q528" s="100">
        <v>0</v>
      </c>
      <c r="R528" s="100">
        <v>0</v>
      </c>
      <c r="S528" s="100">
        <v>0</v>
      </c>
      <c r="T528" s="106">
        <f t="shared" si="83"/>
        <v>0</v>
      </c>
      <c r="U528" s="107">
        <f t="shared" si="89"/>
        <v>0</v>
      </c>
      <c r="V528" s="108">
        <f t="shared" si="90"/>
        <v>6</v>
      </c>
      <c r="W528" s="97">
        <v>15</v>
      </c>
      <c r="X528" s="109">
        <f t="shared" si="91"/>
        <v>0.4</v>
      </c>
    </row>
    <row r="529" spans="1:24" x14ac:dyDescent="0.35">
      <c r="A529" s="31" t="s">
        <v>534</v>
      </c>
      <c r="B529" s="97" t="s">
        <v>2794</v>
      </c>
      <c r="C529" s="97" t="s">
        <v>2533</v>
      </c>
      <c r="D529" s="98">
        <f t="shared" si="84"/>
        <v>59</v>
      </c>
      <c r="E529" s="98">
        <f t="shared" si="85"/>
        <v>0</v>
      </c>
      <c r="F529" s="98">
        <f t="shared" si="86"/>
        <v>59</v>
      </c>
      <c r="G529" s="99">
        <f t="shared" si="82"/>
        <v>59</v>
      </c>
      <c r="H529" s="100">
        <v>59</v>
      </c>
      <c r="I529" s="100">
        <v>0</v>
      </c>
      <c r="J529" s="102">
        <f t="shared" si="87"/>
        <v>0</v>
      </c>
      <c r="K529" s="100">
        <v>0</v>
      </c>
      <c r="L529" s="111">
        <v>0</v>
      </c>
      <c r="M529" s="101">
        <f t="shared" si="88"/>
        <v>0</v>
      </c>
      <c r="N529" s="100">
        <v>0</v>
      </c>
      <c r="O529" s="100">
        <v>0</v>
      </c>
      <c r="P529" s="100">
        <v>0</v>
      </c>
      <c r="Q529" s="100">
        <v>0</v>
      </c>
      <c r="R529" s="100">
        <v>0</v>
      </c>
      <c r="S529" s="100">
        <v>0</v>
      </c>
      <c r="T529" s="106">
        <f t="shared" si="83"/>
        <v>0</v>
      </c>
      <c r="U529" s="107">
        <f t="shared" si="89"/>
        <v>59</v>
      </c>
      <c r="V529" s="108">
        <f t="shared" si="90"/>
        <v>0</v>
      </c>
      <c r="W529" s="97">
        <v>56</v>
      </c>
      <c r="X529" s="109">
        <f t="shared" si="91"/>
        <v>1</v>
      </c>
    </row>
    <row r="530" spans="1:24" x14ac:dyDescent="0.35">
      <c r="A530" s="31" t="s">
        <v>535</v>
      </c>
      <c r="B530" s="97" t="s">
        <v>2795</v>
      </c>
      <c r="C530" s="97" t="s">
        <v>2533</v>
      </c>
      <c r="D530" s="98">
        <f t="shared" si="84"/>
        <v>0</v>
      </c>
      <c r="E530" s="98">
        <f t="shared" si="85"/>
        <v>0</v>
      </c>
      <c r="F530" s="98">
        <f t="shared" si="86"/>
        <v>0</v>
      </c>
      <c r="G530" s="99">
        <f t="shared" si="82"/>
        <v>0</v>
      </c>
      <c r="H530" s="100">
        <v>0</v>
      </c>
      <c r="I530" s="100">
        <v>0</v>
      </c>
      <c r="J530" s="102">
        <f t="shared" si="87"/>
        <v>0</v>
      </c>
      <c r="K530" s="100">
        <v>0</v>
      </c>
      <c r="L530" s="111">
        <v>0</v>
      </c>
      <c r="M530" s="101">
        <f t="shared" si="88"/>
        <v>0</v>
      </c>
      <c r="N530" s="100">
        <v>0</v>
      </c>
      <c r="O530" s="100">
        <v>0</v>
      </c>
      <c r="P530" s="100">
        <v>0</v>
      </c>
      <c r="Q530" s="100">
        <v>0</v>
      </c>
      <c r="R530" s="100">
        <v>0</v>
      </c>
      <c r="S530" s="100">
        <v>0</v>
      </c>
      <c r="T530" s="106">
        <f t="shared" si="83"/>
        <v>0</v>
      </c>
      <c r="U530" s="107">
        <f t="shared" si="89"/>
        <v>0</v>
      </c>
      <c r="V530" s="108">
        <f t="shared" si="90"/>
        <v>0</v>
      </c>
      <c r="W530" s="97">
        <v>51</v>
      </c>
      <c r="X530" s="109">
        <f t="shared" si="91"/>
        <v>0</v>
      </c>
    </row>
    <row r="531" spans="1:24" x14ac:dyDescent="0.35">
      <c r="A531" s="31" t="s">
        <v>536</v>
      </c>
      <c r="B531" s="97" t="s">
        <v>2796</v>
      </c>
      <c r="C531" s="97" t="s">
        <v>2533</v>
      </c>
      <c r="D531" s="98">
        <f t="shared" si="84"/>
        <v>11</v>
      </c>
      <c r="E531" s="98">
        <f t="shared" si="85"/>
        <v>11</v>
      </c>
      <c r="F531" s="98">
        <f t="shared" si="86"/>
        <v>0</v>
      </c>
      <c r="G531" s="99">
        <f t="shared" si="82"/>
        <v>11</v>
      </c>
      <c r="H531" s="100">
        <v>0</v>
      </c>
      <c r="I531" s="100">
        <v>11</v>
      </c>
      <c r="J531" s="102">
        <f t="shared" si="87"/>
        <v>0</v>
      </c>
      <c r="K531" s="100">
        <v>0</v>
      </c>
      <c r="L531" s="111">
        <v>0</v>
      </c>
      <c r="M531" s="101">
        <f t="shared" si="88"/>
        <v>0</v>
      </c>
      <c r="N531" s="100">
        <v>0</v>
      </c>
      <c r="O531" s="100">
        <v>0</v>
      </c>
      <c r="P531" s="100">
        <v>0</v>
      </c>
      <c r="Q531" s="100">
        <v>0</v>
      </c>
      <c r="R531" s="100">
        <v>0</v>
      </c>
      <c r="S531" s="100">
        <v>0</v>
      </c>
      <c r="T531" s="106">
        <f t="shared" si="83"/>
        <v>0</v>
      </c>
      <c r="U531" s="107">
        <f t="shared" si="89"/>
        <v>0</v>
      </c>
      <c r="V531" s="108">
        <f t="shared" si="90"/>
        <v>11</v>
      </c>
      <c r="W531" s="97">
        <v>22</v>
      </c>
      <c r="X531" s="109">
        <f t="shared" si="91"/>
        <v>0.5</v>
      </c>
    </row>
    <row r="532" spans="1:24" x14ac:dyDescent="0.35">
      <c r="A532" s="31" t="s">
        <v>537</v>
      </c>
      <c r="B532" s="97" t="s">
        <v>2797</v>
      </c>
      <c r="C532" s="97" t="s">
        <v>2533</v>
      </c>
      <c r="D532" s="98">
        <f t="shared" si="84"/>
        <v>0</v>
      </c>
      <c r="E532" s="98">
        <f t="shared" si="85"/>
        <v>0</v>
      </c>
      <c r="F532" s="98">
        <f t="shared" si="86"/>
        <v>0</v>
      </c>
      <c r="G532" s="99">
        <f t="shared" si="82"/>
        <v>0</v>
      </c>
      <c r="H532" s="100">
        <v>0</v>
      </c>
      <c r="I532" s="100">
        <v>0</v>
      </c>
      <c r="J532" s="102">
        <f t="shared" si="87"/>
        <v>0</v>
      </c>
      <c r="K532" s="100">
        <v>0</v>
      </c>
      <c r="L532" s="111">
        <v>0</v>
      </c>
      <c r="M532" s="101">
        <f t="shared" si="88"/>
        <v>0</v>
      </c>
      <c r="N532" s="100">
        <v>0</v>
      </c>
      <c r="O532" s="100">
        <v>0</v>
      </c>
      <c r="P532" s="100">
        <v>0</v>
      </c>
      <c r="Q532" s="100">
        <v>0</v>
      </c>
      <c r="R532" s="100">
        <v>0</v>
      </c>
      <c r="S532" s="100">
        <v>0</v>
      </c>
      <c r="T532" s="106">
        <f t="shared" si="83"/>
        <v>0</v>
      </c>
      <c r="U532" s="107">
        <f t="shared" si="89"/>
        <v>0</v>
      </c>
      <c r="V532" s="108">
        <f t="shared" si="90"/>
        <v>0</v>
      </c>
      <c r="W532" s="97">
        <v>80</v>
      </c>
      <c r="X532" s="109">
        <f t="shared" si="91"/>
        <v>0</v>
      </c>
    </row>
    <row r="533" spans="1:24" x14ac:dyDescent="0.35">
      <c r="A533" s="31" t="s">
        <v>538</v>
      </c>
      <c r="B533" s="97" t="s">
        <v>2798</v>
      </c>
      <c r="C533" s="97" t="s">
        <v>2533</v>
      </c>
      <c r="D533" s="98">
        <f t="shared" si="84"/>
        <v>0</v>
      </c>
      <c r="E533" s="98">
        <f t="shared" si="85"/>
        <v>0</v>
      </c>
      <c r="F533" s="98">
        <f t="shared" si="86"/>
        <v>0</v>
      </c>
      <c r="G533" s="99">
        <f t="shared" si="82"/>
        <v>0</v>
      </c>
      <c r="H533" s="100">
        <v>0</v>
      </c>
      <c r="I533" s="100">
        <v>0</v>
      </c>
      <c r="J533" s="102">
        <f t="shared" si="87"/>
        <v>0</v>
      </c>
      <c r="K533" s="100">
        <v>0</v>
      </c>
      <c r="L533" s="111">
        <v>0</v>
      </c>
      <c r="M533" s="101">
        <f t="shared" si="88"/>
        <v>0</v>
      </c>
      <c r="N533" s="100">
        <v>0</v>
      </c>
      <c r="O533" s="100">
        <v>0</v>
      </c>
      <c r="P533" s="100">
        <v>0</v>
      </c>
      <c r="Q533" s="100">
        <v>0</v>
      </c>
      <c r="R533" s="100">
        <v>0</v>
      </c>
      <c r="S533" s="100">
        <v>0</v>
      </c>
      <c r="T533" s="106">
        <f t="shared" si="83"/>
        <v>0</v>
      </c>
      <c r="U533" s="107">
        <f t="shared" si="89"/>
        <v>0</v>
      </c>
      <c r="V533" s="108">
        <f t="shared" si="90"/>
        <v>0</v>
      </c>
      <c r="W533" s="97">
        <v>99</v>
      </c>
      <c r="X533" s="109">
        <f t="shared" si="91"/>
        <v>0</v>
      </c>
    </row>
    <row r="534" spans="1:24" x14ac:dyDescent="0.35">
      <c r="A534" s="31" t="s">
        <v>539</v>
      </c>
      <c r="B534" s="97" t="s">
        <v>2799</v>
      </c>
      <c r="C534" s="97" t="s">
        <v>2533</v>
      </c>
      <c r="D534" s="98">
        <f t="shared" si="84"/>
        <v>121</v>
      </c>
      <c r="E534" s="98">
        <f t="shared" si="85"/>
        <v>0</v>
      </c>
      <c r="F534" s="98">
        <f t="shared" si="86"/>
        <v>121</v>
      </c>
      <c r="G534" s="99">
        <f t="shared" si="82"/>
        <v>121</v>
      </c>
      <c r="H534" s="100">
        <v>121</v>
      </c>
      <c r="I534" s="100">
        <v>0</v>
      </c>
      <c r="J534" s="102">
        <f t="shared" si="87"/>
        <v>0</v>
      </c>
      <c r="K534" s="100">
        <v>0</v>
      </c>
      <c r="L534" s="111">
        <v>0</v>
      </c>
      <c r="M534" s="101">
        <f t="shared" si="88"/>
        <v>0</v>
      </c>
      <c r="N534" s="100">
        <v>0</v>
      </c>
      <c r="O534" s="100">
        <v>0</v>
      </c>
      <c r="P534" s="100">
        <v>0</v>
      </c>
      <c r="Q534" s="100">
        <v>0</v>
      </c>
      <c r="R534" s="100">
        <v>0</v>
      </c>
      <c r="S534" s="100">
        <v>0</v>
      </c>
      <c r="T534" s="106">
        <f t="shared" si="83"/>
        <v>0</v>
      </c>
      <c r="U534" s="107">
        <f t="shared" si="89"/>
        <v>121</v>
      </c>
      <c r="V534" s="108">
        <f t="shared" si="90"/>
        <v>0</v>
      </c>
      <c r="W534" s="97">
        <v>280</v>
      </c>
      <c r="X534" s="109">
        <f t="shared" si="91"/>
        <v>0.43214285714285716</v>
      </c>
    </row>
    <row r="535" spans="1:24" x14ac:dyDescent="0.35">
      <c r="A535" s="31" t="s">
        <v>540</v>
      </c>
      <c r="B535" s="97" t="s">
        <v>2800</v>
      </c>
      <c r="C535" s="97" t="s">
        <v>2533</v>
      </c>
      <c r="D535" s="98">
        <f t="shared" si="84"/>
        <v>21</v>
      </c>
      <c r="E535" s="98">
        <f t="shared" si="85"/>
        <v>0</v>
      </c>
      <c r="F535" s="98">
        <f t="shared" si="86"/>
        <v>21</v>
      </c>
      <c r="G535" s="99">
        <f t="shared" si="82"/>
        <v>21</v>
      </c>
      <c r="H535" s="100">
        <v>21</v>
      </c>
      <c r="I535" s="100">
        <v>0</v>
      </c>
      <c r="J535" s="102">
        <f t="shared" si="87"/>
        <v>0</v>
      </c>
      <c r="K535" s="100">
        <v>0</v>
      </c>
      <c r="L535" s="111">
        <v>0</v>
      </c>
      <c r="M535" s="101">
        <f t="shared" si="88"/>
        <v>0</v>
      </c>
      <c r="N535" s="100">
        <v>0</v>
      </c>
      <c r="O535" s="100">
        <v>0</v>
      </c>
      <c r="P535" s="100">
        <v>0</v>
      </c>
      <c r="Q535" s="100">
        <v>0</v>
      </c>
      <c r="R535" s="100">
        <v>0</v>
      </c>
      <c r="S535" s="100">
        <v>0</v>
      </c>
      <c r="T535" s="106">
        <f t="shared" si="83"/>
        <v>0</v>
      </c>
      <c r="U535" s="107">
        <f t="shared" si="89"/>
        <v>21</v>
      </c>
      <c r="V535" s="108">
        <f t="shared" si="90"/>
        <v>0</v>
      </c>
      <c r="W535" s="97">
        <v>253</v>
      </c>
      <c r="X535" s="109">
        <f t="shared" si="91"/>
        <v>8.3003952569169967E-2</v>
      </c>
    </row>
    <row r="536" spans="1:24" x14ac:dyDescent="0.35">
      <c r="A536" s="31" t="s">
        <v>541</v>
      </c>
      <c r="B536" s="97" t="s">
        <v>2801</v>
      </c>
      <c r="C536" s="97" t="s">
        <v>2533</v>
      </c>
      <c r="D536" s="98">
        <f t="shared" si="84"/>
        <v>146</v>
      </c>
      <c r="E536" s="98">
        <f t="shared" si="85"/>
        <v>0</v>
      </c>
      <c r="F536" s="98">
        <f t="shared" si="86"/>
        <v>146</v>
      </c>
      <c r="G536" s="99">
        <f t="shared" si="82"/>
        <v>146</v>
      </c>
      <c r="H536" s="100">
        <v>146</v>
      </c>
      <c r="I536" s="100">
        <v>0</v>
      </c>
      <c r="J536" s="102">
        <f t="shared" si="87"/>
        <v>0</v>
      </c>
      <c r="K536" s="100">
        <v>0</v>
      </c>
      <c r="L536" s="111">
        <v>0</v>
      </c>
      <c r="M536" s="101">
        <f t="shared" si="88"/>
        <v>0</v>
      </c>
      <c r="N536" s="100">
        <v>0</v>
      </c>
      <c r="O536" s="100">
        <v>0</v>
      </c>
      <c r="P536" s="100">
        <v>0</v>
      </c>
      <c r="Q536" s="100">
        <v>0</v>
      </c>
      <c r="R536" s="100">
        <v>0</v>
      </c>
      <c r="S536" s="100">
        <v>0</v>
      </c>
      <c r="T536" s="106">
        <f t="shared" si="83"/>
        <v>0</v>
      </c>
      <c r="U536" s="107">
        <f t="shared" si="89"/>
        <v>146</v>
      </c>
      <c r="V536" s="108">
        <f t="shared" si="90"/>
        <v>0</v>
      </c>
      <c r="W536" s="97">
        <v>324</v>
      </c>
      <c r="X536" s="109">
        <f t="shared" si="91"/>
        <v>0.45061728395061729</v>
      </c>
    </row>
    <row r="537" spans="1:24" x14ac:dyDescent="0.35">
      <c r="A537" s="31" t="s">
        <v>542</v>
      </c>
      <c r="B537" s="97" t="s">
        <v>2802</v>
      </c>
      <c r="C537" s="97" t="s">
        <v>2533</v>
      </c>
      <c r="D537" s="98">
        <f t="shared" si="84"/>
        <v>63</v>
      </c>
      <c r="E537" s="98">
        <f t="shared" si="85"/>
        <v>0</v>
      </c>
      <c r="F537" s="98">
        <f t="shared" si="86"/>
        <v>63</v>
      </c>
      <c r="G537" s="99">
        <f t="shared" si="82"/>
        <v>63</v>
      </c>
      <c r="H537" s="100">
        <v>63</v>
      </c>
      <c r="I537" s="100">
        <v>0</v>
      </c>
      <c r="J537" s="102">
        <f t="shared" si="87"/>
        <v>0</v>
      </c>
      <c r="K537" s="100">
        <v>0</v>
      </c>
      <c r="L537" s="111">
        <v>0</v>
      </c>
      <c r="M537" s="101">
        <f t="shared" si="88"/>
        <v>0</v>
      </c>
      <c r="N537" s="100">
        <v>0</v>
      </c>
      <c r="O537" s="100">
        <v>0</v>
      </c>
      <c r="P537" s="100">
        <v>0</v>
      </c>
      <c r="Q537" s="100">
        <v>0</v>
      </c>
      <c r="R537" s="100">
        <v>0</v>
      </c>
      <c r="S537" s="100">
        <v>0</v>
      </c>
      <c r="T537" s="106">
        <f t="shared" si="83"/>
        <v>0</v>
      </c>
      <c r="U537" s="107">
        <f t="shared" si="89"/>
        <v>63</v>
      </c>
      <c r="V537" s="108">
        <f t="shared" si="90"/>
        <v>0</v>
      </c>
      <c r="W537" s="97">
        <v>141</v>
      </c>
      <c r="X537" s="109">
        <f t="shared" si="91"/>
        <v>0.44680851063829785</v>
      </c>
    </row>
    <row r="538" spans="1:24" x14ac:dyDescent="0.35">
      <c r="A538" s="31" t="s">
        <v>543</v>
      </c>
      <c r="B538" s="97" t="s">
        <v>2803</v>
      </c>
      <c r="C538" s="97" t="s">
        <v>2533</v>
      </c>
      <c r="D538" s="98">
        <f t="shared" si="84"/>
        <v>140</v>
      </c>
      <c r="E538" s="98">
        <f t="shared" si="85"/>
        <v>0</v>
      </c>
      <c r="F538" s="98">
        <f t="shared" si="86"/>
        <v>140</v>
      </c>
      <c r="G538" s="99">
        <f t="shared" si="82"/>
        <v>140</v>
      </c>
      <c r="H538" s="100">
        <v>140</v>
      </c>
      <c r="I538" s="100">
        <v>0</v>
      </c>
      <c r="J538" s="102">
        <f t="shared" si="87"/>
        <v>0</v>
      </c>
      <c r="K538" s="100">
        <v>0</v>
      </c>
      <c r="L538" s="111">
        <v>0</v>
      </c>
      <c r="M538" s="101">
        <f t="shared" si="88"/>
        <v>0</v>
      </c>
      <c r="N538" s="100">
        <v>0</v>
      </c>
      <c r="O538" s="100">
        <v>0</v>
      </c>
      <c r="P538" s="100">
        <v>0</v>
      </c>
      <c r="Q538" s="100">
        <v>0</v>
      </c>
      <c r="R538" s="100">
        <v>0</v>
      </c>
      <c r="S538" s="100">
        <v>0</v>
      </c>
      <c r="T538" s="106">
        <f t="shared" si="83"/>
        <v>0</v>
      </c>
      <c r="U538" s="107">
        <f t="shared" si="89"/>
        <v>140</v>
      </c>
      <c r="V538" s="108">
        <f t="shared" si="90"/>
        <v>0</v>
      </c>
      <c r="W538" s="97">
        <v>300</v>
      </c>
      <c r="X538" s="109">
        <f t="shared" si="91"/>
        <v>0.46666666666666667</v>
      </c>
    </row>
    <row r="539" spans="1:24" x14ac:dyDescent="0.35">
      <c r="A539" s="31" t="s">
        <v>544</v>
      </c>
      <c r="B539" s="97" t="s">
        <v>2804</v>
      </c>
      <c r="C539" s="97" t="s">
        <v>2533</v>
      </c>
      <c r="D539" s="98">
        <f t="shared" si="84"/>
        <v>105</v>
      </c>
      <c r="E539" s="98">
        <f t="shared" si="85"/>
        <v>0</v>
      </c>
      <c r="F539" s="98">
        <f t="shared" si="86"/>
        <v>105</v>
      </c>
      <c r="G539" s="99">
        <f t="shared" si="82"/>
        <v>105</v>
      </c>
      <c r="H539" s="100">
        <v>105</v>
      </c>
      <c r="I539" s="100">
        <v>0</v>
      </c>
      <c r="J539" s="102">
        <f t="shared" si="87"/>
        <v>0</v>
      </c>
      <c r="K539" s="100">
        <v>0</v>
      </c>
      <c r="L539" s="111">
        <v>0</v>
      </c>
      <c r="M539" s="101">
        <f t="shared" si="88"/>
        <v>0</v>
      </c>
      <c r="N539" s="100">
        <v>0</v>
      </c>
      <c r="O539" s="100">
        <v>0</v>
      </c>
      <c r="P539" s="100">
        <v>0</v>
      </c>
      <c r="Q539" s="100">
        <v>0</v>
      </c>
      <c r="R539" s="100">
        <v>0</v>
      </c>
      <c r="S539" s="100">
        <v>0</v>
      </c>
      <c r="T539" s="106">
        <f t="shared" si="83"/>
        <v>0</v>
      </c>
      <c r="U539" s="107">
        <f t="shared" si="89"/>
        <v>105</v>
      </c>
      <c r="V539" s="108">
        <f t="shared" si="90"/>
        <v>0</v>
      </c>
      <c r="W539" s="97">
        <v>339</v>
      </c>
      <c r="X539" s="109">
        <f t="shared" si="91"/>
        <v>0.30973451327433627</v>
      </c>
    </row>
    <row r="540" spans="1:24" x14ac:dyDescent="0.35">
      <c r="A540" s="31" t="s">
        <v>545</v>
      </c>
      <c r="B540" s="97" t="s">
        <v>2805</v>
      </c>
      <c r="C540" s="97" t="s">
        <v>2533</v>
      </c>
      <c r="D540" s="98">
        <f t="shared" si="84"/>
        <v>291</v>
      </c>
      <c r="E540" s="98">
        <f t="shared" si="85"/>
        <v>285</v>
      </c>
      <c r="F540" s="98">
        <f t="shared" si="86"/>
        <v>6</v>
      </c>
      <c r="G540" s="99">
        <f t="shared" si="82"/>
        <v>188</v>
      </c>
      <c r="H540" s="100">
        <v>6</v>
      </c>
      <c r="I540" s="100">
        <v>182</v>
      </c>
      <c r="J540" s="102">
        <f t="shared" si="87"/>
        <v>183</v>
      </c>
      <c r="K540" s="100">
        <v>103</v>
      </c>
      <c r="L540" s="111">
        <v>183</v>
      </c>
      <c r="M540" s="101">
        <f t="shared" si="88"/>
        <v>286</v>
      </c>
      <c r="N540" s="100">
        <v>0</v>
      </c>
      <c r="O540" s="100">
        <v>0</v>
      </c>
      <c r="P540" s="100">
        <v>0</v>
      </c>
      <c r="Q540" s="100">
        <v>0</v>
      </c>
      <c r="R540" s="100">
        <v>0</v>
      </c>
      <c r="S540" s="100">
        <v>0</v>
      </c>
      <c r="T540" s="106">
        <f t="shared" si="83"/>
        <v>0</v>
      </c>
      <c r="U540" s="107">
        <f t="shared" si="89"/>
        <v>6</v>
      </c>
      <c r="V540" s="108">
        <f t="shared" si="90"/>
        <v>285</v>
      </c>
      <c r="W540" s="97">
        <v>345</v>
      </c>
      <c r="X540" s="109">
        <f t="shared" si="91"/>
        <v>0.84347826086956523</v>
      </c>
    </row>
    <row r="541" spans="1:24" x14ac:dyDescent="0.35">
      <c r="A541" s="31" t="s">
        <v>546</v>
      </c>
      <c r="B541" s="97" t="s">
        <v>2806</v>
      </c>
      <c r="C541" s="97" t="s">
        <v>2533</v>
      </c>
      <c r="D541" s="98">
        <f t="shared" si="84"/>
        <v>0</v>
      </c>
      <c r="E541" s="98">
        <f t="shared" si="85"/>
        <v>0</v>
      </c>
      <c r="F541" s="98">
        <f t="shared" si="86"/>
        <v>0</v>
      </c>
      <c r="G541" s="99">
        <f t="shared" si="82"/>
        <v>0</v>
      </c>
      <c r="H541" s="100">
        <v>0</v>
      </c>
      <c r="I541" s="100">
        <v>0</v>
      </c>
      <c r="J541" s="102">
        <f t="shared" si="87"/>
        <v>0</v>
      </c>
      <c r="K541" s="100">
        <v>0</v>
      </c>
      <c r="L541" s="111">
        <v>0</v>
      </c>
      <c r="M541" s="101">
        <f t="shared" si="88"/>
        <v>0</v>
      </c>
      <c r="N541" s="100">
        <v>0</v>
      </c>
      <c r="O541" s="100">
        <v>0</v>
      </c>
      <c r="P541" s="100">
        <v>0</v>
      </c>
      <c r="Q541" s="100">
        <v>0</v>
      </c>
      <c r="R541" s="100">
        <v>0</v>
      </c>
      <c r="S541" s="100">
        <v>0</v>
      </c>
      <c r="T541" s="106">
        <f t="shared" si="83"/>
        <v>0</v>
      </c>
      <c r="U541" s="107">
        <f t="shared" si="89"/>
        <v>0</v>
      </c>
      <c r="V541" s="108">
        <f t="shared" si="90"/>
        <v>0</v>
      </c>
      <c r="W541" s="97">
        <v>144</v>
      </c>
      <c r="X541" s="109">
        <f t="shared" si="91"/>
        <v>0</v>
      </c>
    </row>
    <row r="542" spans="1:24" x14ac:dyDescent="0.35">
      <c r="A542" s="31" t="s">
        <v>547</v>
      </c>
      <c r="B542" s="97" t="s">
        <v>2807</v>
      </c>
      <c r="C542" s="97" t="s">
        <v>2533</v>
      </c>
      <c r="D542" s="98">
        <f t="shared" si="84"/>
        <v>79</v>
      </c>
      <c r="E542" s="98">
        <f t="shared" si="85"/>
        <v>0</v>
      </c>
      <c r="F542" s="98">
        <f t="shared" si="86"/>
        <v>79</v>
      </c>
      <c r="G542" s="99">
        <f t="shared" si="82"/>
        <v>79</v>
      </c>
      <c r="H542" s="100">
        <v>79</v>
      </c>
      <c r="I542" s="100">
        <v>0</v>
      </c>
      <c r="J542" s="102">
        <f t="shared" si="87"/>
        <v>0</v>
      </c>
      <c r="K542" s="100">
        <v>0</v>
      </c>
      <c r="L542" s="111">
        <v>0</v>
      </c>
      <c r="M542" s="101">
        <f t="shared" si="88"/>
        <v>0</v>
      </c>
      <c r="N542" s="100">
        <v>0</v>
      </c>
      <c r="O542" s="100">
        <v>0</v>
      </c>
      <c r="P542" s="100">
        <v>0</v>
      </c>
      <c r="Q542" s="100">
        <v>0</v>
      </c>
      <c r="R542" s="100">
        <v>0</v>
      </c>
      <c r="S542" s="100">
        <v>0</v>
      </c>
      <c r="T542" s="106">
        <f t="shared" si="83"/>
        <v>0</v>
      </c>
      <c r="U542" s="107">
        <f t="shared" si="89"/>
        <v>79</v>
      </c>
      <c r="V542" s="108">
        <f t="shared" si="90"/>
        <v>0</v>
      </c>
      <c r="W542" s="97">
        <v>216</v>
      </c>
      <c r="X542" s="109">
        <f t="shared" si="91"/>
        <v>0.36574074074074076</v>
      </c>
    </row>
    <row r="543" spans="1:24" x14ac:dyDescent="0.35">
      <c r="A543" s="31" t="s">
        <v>548</v>
      </c>
      <c r="B543" s="97" t="s">
        <v>2808</v>
      </c>
      <c r="C543" s="97" t="s">
        <v>2533</v>
      </c>
      <c r="D543" s="98">
        <f t="shared" si="84"/>
        <v>0</v>
      </c>
      <c r="E543" s="98">
        <f t="shared" si="85"/>
        <v>0</v>
      </c>
      <c r="F543" s="98">
        <f t="shared" si="86"/>
        <v>0</v>
      </c>
      <c r="G543" s="99">
        <f t="shared" si="82"/>
        <v>0</v>
      </c>
      <c r="H543" s="100">
        <v>0</v>
      </c>
      <c r="I543" s="100">
        <v>0</v>
      </c>
      <c r="J543" s="102">
        <f t="shared" si="87"/>
        <v>0</v>
      </c>
      <c r="K543" s="100">
        <v>0</v>
      </c>
      <c r="L543" s="111">
        <v>0</v>
      </c>
      <c r="M543" s="101">
        <f t="shared" si="88"/>
        <v>0</v>
      </c>
      <c r="N543" s="100">
        <v>0</v>
      </c>
      <c r="O543" s="100">
        <v>0</v>
      </c>
      <c r="P543" s="100">
        <v>0</v>
      </c>
      <c r="Q543" s="100">
        <v>0</v>
      </c>
      <c r="R543" s="100">
        <v>0</v>
      </c>
      <c r="S543" s="100">
        <v>0</v>
      </c>
      <c r="T543" s="106">
        <f t="shared" si="83"/>
        <v>0</v>
      </c>
      <c r="U543" s="107">
        <f t="shared" si="89"/>
        <v>0</v>
      </c>
      <c r="V543" s="108">
        <f t="shared" si="90"/>
        <v>0</v>
      </c>
      <c r="W543" s="97">
        <v>112</v>
      </c>
      <c r="X543" s="109">
        <f t="shared" si="91"/>
        <v>0</v>
      </c>
    </row>
    <row r="544" spans="1:24" x14ac:dyDescent="0.35">
      <c r="A544" s="31" t="s">
        <v>549</v>
      </c>
      <c r="B544" s="97" t="s">
        <v>2809</v>
      </c>
      <c r="C544" s="97" t="s">
        <v>2533</v>
      </c>
      <c r="D544" s="98">
        <f t="shared" si="84"/>
        <v>0</v>
      </c>
      <c r="E544" s="98">
        <f t="shared" si="85"/>
        <v>0</v>
      </c>
      <c r="F544" s="98">
        <f t="shared" si="86"/>
        <v>0</v>
      </c>
      <c r="G544" s="99">
        <f t="shared" si="82"/>
        <v>0</v>
      </c>
      <c r="H544" s="100">
        <v>0</v>
      </c>
      <c r="I544" s="100">
        <v>0</v>
      </c>
      <c r="J544" s="102">
        <f t="shared" si="87"/>
        <v>0</v>
      </c>
      <c r="K544" s="100">
        <v>0</v>
      </c>
      <c r="L544" s="111">
        <v>0</v>
      </c>
      <c r="M544" s="101">
        <f t="shared" si="88"/>
        <v>0</v>
      </c>
      <c r="N544" s="100">
        <v>0</v>
      </c>
      <c r="O544" s="100">
        <v>0</v>
      </c>
      <c r="P544" s="100">
        <v>0</v>
      </c>
      <c r="Q544" s="100">
        <v>0</v>
      </c>
      <c r="R544" s="100">
        <v>0</v>
      </c>
      <c r="S544" s="100">
        <v>0</v>
      </c>
      <c r="T544" s="106">
        <f t="shared" si="83"/>
        <v>0</v>
      </c>
      <c r="U544" s="107">
        <f t="shared" si="89"/>
        <v>0</v>
      </c>
      <c r="V544" s="108">
        <f t="shared" si="90"/>
        <v>0</v>
      </c>
      <c r="W544" s="97">
        <v>105</v>
      </c>
      <c r="X544" s="109">
        <f t="shared" si="91"/>
        <v>0</v>
      </c>
    </row>
    <row r="545" spans="1:24" x14ac:dyDescent="0.35">
      <c r="A545" s="31" t="s">
        <v>550</v>
      </c>
      <c r="B545" s="97" t="s">
        <v>2810</v>
      </c>
      <c r="C545" s="97" t="s">
        <v>2533</v>
      </c>
      <c r="D545" s="98">
        <f t="shared" si="84"/>
        <v>0</v>
      </c>
      <c r="E545" s="98">
        <f t="shared" si="85"/>
        <v>0</v>
      </c>
      <c r="F545" s="98">
        <f t="shared" si="86"/>
        <v>0</v>
      </c>
      <c r="G545" s="99">
        <f t="shared" si="82"/>
        <v>0</v>
      </c>
      <c r="H545" s="100">
        <v>0</v>
      </c>
      <c r="I545" s="100">
        <v>0</v>
      </c>
      <c r="J545" s="102">
        <f t="shared" si="87"/>
        <v>0</v>
      </c>
      <c r="K545" s="100">
        <v>0</v>
      </c>
      <c r="L545" s="111">
        <v>0</v>
      </c>
      <c r="M545" s="101">
        <f t="shared" si="88"/>
        <v>0</v>
      </c>
      <c r="N545" s="100">
        <v>0</v>
      </c>
      <c r="O545" s="100">
        <v>0</v>
      </c>
      <c r="P545" s="100">
        <v>0</v>
      </c>
      <c r="Q545" s="100">
        <v>0</v>
      </c>
      <c r="R545" s="100">
        <v>0</v>
      </c>
      <c r="S545" s="100">
        <v>0</v>
      </c>
      <c r="T545" s="106">
        <f t="shared" si="83"/>
        <v>0</v>
      </c>
      <c r="U545" s="107">
        <f t="shared" si="89"/>
        <v>0</v>
      </c>
      <c r="V545" s="108">
        <f t="shared" si="90"/>
        <v>0</v>
      </c>
      <c r="W545" s="97">
        <v>170</v>
      </c>
      <c r="X545" s="109">
        <f t="shared" si="91"/>
        <v>0</v>
      </c>
    </row>
    <row r="546" spans="1:24" x14ac:dyDescent="0.35">
      <c r="A546" s="31" t="s">
        <v>551</v>
      </c>
      <c r="B546" s="97" t="s">
        <v>2811</v>
      </c>
      <c r="C546" s="97" t="s">
        <v>2533</v>
      </c>
      <c r="D546" s="98">
        <f t="shared" si="84"/>
        <v>143</v>
      </c>
      <c r="E546" s="98">
        <f t="shared" si="85"/>
        <v>0</v>
      </c>
      <c r="F546" s="98">
        <f t="shared" si="86"/>
        <v>143</v>
      </c>
      <c r="G546" s="99">
        <f t="shared" si="82"/>
        <v>143</v>
      </c>
      <c r="H546" s="100">
        <v>143</v>
      </c>
      <c r="I546" s="100">
        <v>0</v>
      </c>
      <c r="J546" s="102">
        <f t="shared" si="87"/>
        <v>0</v>
      </c>
      <c r="K546" s="100">
        <v>0</v>
      </c>
      <c r="L546" s="111">
        <v>0</v>
      </c>
      <c r="M546" s="101">
        <f t="shared" si="88"/>
        <v>0</v>
      </c>
      <c r="N546" s="100">
        <v>0</v>
      </c>
      <c r="O546" s="100">
        <v>0</v>
      </c>
      <c r="P546" s="100">
        <v>0</v>
      </c>
      <c r="Q546" s="100">
        <v>0</v>
      </c>
      <c r="R546" s="100">
        <v>0</v>
      </c>
      <c r="S546" s="100">
        <v>0</v>
      </c>
      <c r="T546" s="106">
        <f t="shared" si="83"/>
        <v>0</v>
      </c>
      <c r="U546" s="107">
        <f t="shared" si="89"/>
        <v>143</v>
      </c>
      <c r="V546" s="108">
        <f t="shared" si="90"/>
        <v>0</v>
      </c>
      <c r="W546" s="97">
        <v>304</v>
      </c>
      <c r="X546" s="109">
        <f t="shared" si="91"/>
        <v>0.47039473684210525</v>
      </c>
    </row>
    <row r="547" spans="1:24" x14ac:dyDescent="0.35">
      <c r="A547" s="31" t="s">
        <v>552</v>
      </c>
      <c r="B547" s="97" t="s">
        <v>2812</v>
      </c>
      <c r="C547" s="97" t="s">
        <v>2533</v>
      </c>
      <c r="D547" s="98">
        <f t="shared" si="84"/>
        <v>0</v>
      </c>
      <c r="E547" s="98">
        <f t="shared" si="85"/>
        <v>0</v>
      </c>
      <c r="F547" s="98">
        <f t="shared" si="86"/>
        <v>0</v>
      </c>
      <c r="G547" s="99">
        <f t="shared" si="82"/>
        <v>0</v>
      </c>
      <c r="H547" s="100">
        <v>0</v>
      </c>
      <c r="I547" s="100">
        <v>0</v>
      </c>
      <c r="J547" s="102">
        <f t="shared" si="87"/>
        <v>0</v>
      </c>
      <c r="K547" s="100">
        <v>0</v>
      </c>
      <c r="L547" s="111">
        <v>0</v>
      </c>
      <c r="M547" s="101">
        <f t="shared" si="88"/>
        <v>0</v>
      </c>
      <c r="N547" s="100">
        <v>0</v>
      </c>
      <c r="O547" s="100">
        <v>0</v>
      </c>
      <c r="P547" s="100">
        <v>0</v>
      </c>
      <c r="Q547" s="100">
        <v>0</v>
      </c>
      <c r="R547" s="100">
        <v>0</v>
      </c>
      <c r="S547" s="100">
        <v>0</v>
      </c>
      <c r="T547" s="106">
        <f t="shared" si="83"/>
        <v>0</v>
      </c>
      <c r="U547" s="107">
        <f t="shared" si="89"/>
        <v>0</v>
      </c>
      <c r="V547" s="108">
        <f t="shared" si="90"/>
        <v>0</v>
      </c>
      <c r="W547" s="97">
        <v>144</v>
      </c>
      <c r="X547" s="109">
        <f t="shared" si="91"/>
        <v>0</v>
      </c>
    </row>
    <row r="548" spans="1:24" x14ac:dyDescent="0.35">
      <c r="A548" s="31" t="s">
        <v>553</v>
      </c>
      <c r="B548" s="97" t="s">
        <v>2813</v>
      </c>
      <c r="C548" s="97" t="s">
        <v>2533</v>
      </c>
      <c r="D548" s="98">
        <f t="shared" si="84"/>
        <v>1009</v>
      </c>
      <c r="E548" s="98">
        <f t="shared" si="85"/>
        <v>613</v>
      </c>
      <c r="F548" s="98">
        <f t="shared" si="86"/>
        <v>396</v>
      </c>
      <c r="G548" s="99">
        <f t="shared" si="82"/>
        <v>883</v>
      </c>
      <c r="H548" s="100">
        <v>396</v>
      </c>
      <c r="I548" s="100">
        <v>487</v>
      </c>
      <c r="J548" s="102">
        <f t="shared" si="87"/>
        <v>0</v>
      </c>
      <c r="K548" s="113">
        <v>126</v>
      </c>
      <c r="L548" s="111">
        <v>0</v>
      </c>
      <c r="M548" s="101">
        <f t="shared" si="88"/>
        <v>126</v>
      </c>
      <c r="N548" s="100">
        <v>0</v>
      </c>
      <c r="O548" s="100">
        <v>0</v>
      </c>
      <c r="P548" s="100">
        <v>0</v>
      </c>
      <c r="Q548" s="100">
        <v>0</v>
      </c>
      <c r="R548" s="100">
        <v>0</v>
      </c>
      <c r="S548" s="100">
        <v>0</v>
      </c>
      <c r="T548" s="106">
        <f t="shared" si="83"/>
        <v>0</v>
      </c>
      <c r="U548" s="107">
        <f t="shared" si="89"/>
        <v>396</v>
      </c>
      <c r="V548" s="108">
        <f t="shared" si="90"/>
        <v>613</v>
      </c>
      <c r="W548" s="97">
        <v>1131</v>
      </c>
      <c r="X548" s="109">
        <f t="shared" si="91"/>
        <v>0.89213085764809907</v>
      </c>
    </row>
    <row r="549" spans="1:24" x14ac:dyDescent="0.35">
      <c r="A549" s="31" t="s">
        <v>554</v>
      </c>
      <c r="B549" s="97" t="s">
        <v>2814</v>
      </c>
      <c r="C549" s="97" t="s">
        <v>2533</v>
      </c>
      <c r="D549" s="98">
        <f t="shared" si="84"/>
        <v>237</v>
      </c>
      <c r="E549" s="98">
        <f t="shared" si="85"/>
        <v>98</v>
      </c>
      <c r="F549" s="98">
        <f t="shared" si="86"/>
        <v>139</v>
      </c>
      <c r="G549" s="99">
        <f t="shared" si="82"/>
        <v>227</v>
      </c>
      <c r="H549" s="100">
        <v>139</v>
      </c>
      <c r="I549" s="100">
        <v>88</v>
      </c>
      <c r="J549" s="102">
        <f t="shared" si="87"/>
        <v>36</v>
      </c>
      <c r="K549" s="100">
        <v>10</v>
      </c>
      <c r="L549" s="111">
        <v>36</v>
      </c>
      <c r="M549" s="101">
        <f t="shared" si="88"/>
        <v>46</v>
      </c>
      <c r="N549" s="100">
        <v>0</v>
      </c>
      <c r="O549" s="100">
        <v>0</v>
      </c>
      <c r="P549" s="100">
        <v>0</v>
      </c>
      <c r="Q549" s="100">
        <v>0</v>
      </c>
      <c r="R549" s="100">
        <v>0</v>
      </c>
      <c r="S549" s="100">
        <v>0</v>
      </c>
      <c r="T549" s="106">
        <f t="shared" si="83"/>
        <v>0</v>
      </c>
      <c r="U549" s="107">
        <f t="shared" si="89"/>
        <v>139</v>
      </c>
      <c r="V549" s="108">
        <f t="shared" si="90"/>
        <v>98</v>
      </c>
      <c r="W549" s="97">
        <v>465</v>
      </c>
      <c r="X549" s="109">
        <f t="shared" si="91"/>
        <v>0.50967741935483868</v>
      </c>
    </row>
    <row r="550" spans="1:24" x14ac:dyDescent="0.35">
      <c r="A550" s="31" t="s">
        <v>555</v>
      </c>
      <c r="B550" s="97" t="s">
        <v>2815</v>
      </c>
      <c r="C550" s="97" t="s">
        <v>2533</v>
      </c>
      <c r="D550" s="98">
        <f t="shared" si="84"/>
        <v>0</v>
      </c>
      <c r="E550" s="98">
        <f t="shared" si="85"/>
        <v>0</v>
      </c>
      <c r="F550" s="98">
        <f t="shared" si="86"/>
        <v>0</v>
      </c>
      <c r="G550" s="99">
        <f t="shared" si="82"/>
        <v>0</v>
      </c>
      <c r="H550" s="100">
        <v>0</v>
      </c>
      <c r="I550" s="100">
        <v>0</v>
      </c>
      <c r="J550" s="102">
        <f t="shared" si="87"/>
        <v>0</v>
      </c>
      <c r="K550" s="100">
        <v>0</v>
      </c>
      <c r="L550" s="111">
        <v>0</v>
      </c>
      <c r="M550" s="101">
        <f t="shared" si="88"/>
        <v>0</v>
      </c>
      <c r="N550" s="100">
        <v>0</v>
      </c>
      <c r="O550" s="100">
        <v>0</v>
      </c>
      <c r="P550" s="100">
        <v>0</v>
      </c>
      <c r="Q550" s="100">
        <v>0</v>
      </c>
      <c r="R550" s="100">
        <v>0</v>
      </c>
      <c r="S550" s="100">
        <v>0</v>
      </c>
      <c r="T550" s="106">
        <f t="shared" si="83"/>
        <v>0</v>
      </c>
      <c r="U550" s="107">
        <f t="shared" si="89"/>
        <v>0</v>
      </c>
      <c r="V550" s="108">
        <f t="shared" si="90"/>
        <v>0</v>
      </c>
      <c r="W550" s="97">
        <v>4</v>
      </c>
      <c r="X550" s="109">
        <f t="shared" si="91"/>
        <v>0</v>
      </c>
    </row>
    <row r="551" spans="1:24" x14ac:dyDescent="0.35">
      <c r="A551" s="31" t="s">
        <v>556</v>
      </c>
      <c r="B551" s="97" t="s">
        <v>2816</v>
      </c>
      <c r="C551" s="97" t="s">
        <v>2533</v>
      </c>
      <c r="D551" s="98">
        <f t="shared" si="84"/>
        <v>0</v>
      </c>
      <c r="E551" s="98">
        <f t="shared" si="85"/>
        <v>0</v>
      </c>
      <c r="F551" s="98">
        <f t="shared" si="86"/>
        <v>0</v>
      </c>
      <c r="G551" s="99">
        <f t="shared" si="82"/>
        <v>0</v>
      </c>
      <c r="H551" s="100">
        <v>0</v>
      </c>
      <c r="I551" s="100">
        <v>0</v>
      </c>
      <c r="J551" s="102">
        <f t="shared" si="87"/>
        <v>0</v>
      </c>
      <c r="K551" s="100">
        <v>0</v>
      </c>
      <c r="L551" s="111">
        <v>0</v>
      </c>
      <c r="M551" s="101">
        <f t="shared" si="88"/>
        <v>0</v>
      </c>
      <c r="N551" s="100">
        <v>0</v>
      </c>
      <c r="O551" s="100">
        <v>0</v>
      </c>
      <c r="P551" s="100">
        <v>0</v>
      </c>
      <c r="Q551" s="100">
        <v>0</v>
      </c>
      <c r="R551" s="100">
        <v>0</v>
      </c>
      <c r="S551" s="100">
        <v>0</v>
      </c>
      <c r="T551" s="106">
        <f t="shared" si="83"/>
        <v>0</v>
      </c>
      <c r="U551" s="107">
        <f t="shared" si="89"/>
        <v>0</v>
      </c>
      <c r="V551" s="108">
        <f t="shared" si="90"/>
        <v>0</v>
      </c>
      <c r="W551" s="97">
        <v>119</v>
      </c>
      <c r="X551" s="109">
        <f t="shared" si="91"/>
        <v>0</v>
      </c>
    </row>
    <row r="552" spans="1:24" x14ac:dyDescent="0.35">
      <c r="A552" s="31" t="s">
        <v>557</v>
      </c>
      <c r="B552" s="97" t="s">
        <v>2817</v>
      </c>
      <c r="C552" s="97" t="s">
        <v>2533</v>
      </c>
      <c r="D552" s="98">
        <f t="shared" si="84"/>
        <v>236</v>
      </c>
      <c r="E552" s="98">
        <f t="shared" si="85"/>
        <v>0</v>
      </c>
      <c r="F552" s="98">
        <f t="shared" si="86"/>
        <v>236</v>
      </c>
      <c r="G552" s="99">
        <f t="shared" si="82"/>
        <v>236</v>
      </c>
      <c r="H552" s="100">
        <v>236</v>
      </c>
      <c r="I552" s="100">
        <v>0</v>
      </c>
      <c r="J552" s="102">
        <f t="shared" si="87"/>
        <v>0</v>
      </c>
      <c r="K552" s="100">
        <v>0</v>
      </c>
      <c r="L552" s="111">
        <v>0</v>
      </c>
      <c r="M552" s="101">
        <f t="shared" si="88"/>
        <v>0</v>
      </c>
      <c r="N552" s="100">
        <v>0</v>
      </c>
      <c r="O552" s="100">
        <v>0</v>
      </c>
      <c r="P552" s="100">
        <v>0</v>
      </c>
      <c r="Q552" s="100">
        <v>0</v>
      </c>
      <c r="R552" s="100">
        <v>0</v>
      </c>
      <c r="S552" s="100">
        <v>0</v>
      </c>
      <c r="T552" s="106">
        <f t="shared" si="83"/>
        <v>0</v>
      </c>
      <c r="U552" s="107">
        <f t="shared" si="89"/>
        <v>236</v>
      </c>
      <c r="V552" s="108">
        <f t="shared" si="90"/>
        <v>0</v>
      </c>
      <c r="W552" s="97">
        <v>427</v>
      </c>
      <c r="X552" s="109">
        <f t="shared" si="91"/>
        <v>0.5526932084309133</v>
      </c>
    </row>
    <row r="553" spans="1:24" x14ac:dyDescent="0.35">
      <c r="A553" s="31" t="s">
        <v>558</v>
      </c>
      <c r="B553" s="97" t="s">
        <v>2818</v>
      </c>
      <c r="C553" s="97" t="s">
        <v>2533</v>
      </c>
      <c r="D553" s="98">
        <f t="shared" si="84"/>
        <v>0</v>
      </c>
      <c r="E553" s="98">
        <f t="shared" si="85"/>
        <v>0</v>
      </c>
      <c r="F553" s="98">
        <f t="shared" si="86"/>
        <v>0</v>
      </c>
      <c r="G553" s="99">
        <f t="shared" si="82"/>
        <v>0</v>
      </c>
      <c r="H553" s="100">
        <v>0</v>
      </c>
      <c r="I553" s="100">
        <v>0</v>
      </c>
      <c r="J553" s="102">
        <f t="shared" si="87"/>
        <v>0</v>
      </c>
      <c r="K553" s="100">
        <v>0</v>
      </c>
      <c r="L553" s="111">
        <v>0</v>
      </c>
      <c r="M553" s="101">
        <f t="shared" si="88"/>
        <v>0</v>
      </c>
      <c r="N553" s="100">
        <v>0</v>
      </c>
      <c r="O553" s="100">
        <v>0</v>
      </c>
      <c r="P553" s="100">
        <v>0</v>
      </c>
      <c r="Q553" s="100">
        <v>0</v>
      </c>
      <c r="R553" s="100">
        <v>0</v>
      </c>
      <c r="S553" s="100">
        <v>0</v>
      </c>
      <c r="T553" s="106">
        <f t="shared" si="83"/>
        <v>0</v>
      </c>
      <c r="U553" s="107">
        <f t="shared" si="89"/>
        <v>0</v>
      </c>
      <c r="V553" s="108">
        <f t="shared" si="90"/>
        <v>0</v>
      </c>
      <c r="W553" s="97">
        <v>11</v>
      </c>
      <c r="X553" s="109">
        <f t="shared" si="91"/>
        <v>0</v>
      </c>
    </row>
    <row r="554" spans="1:24" x14ac:dyDescent="0.35">
      <c r="A554" s="31" t="s">
        <v>559</v>
      </c>
      <c r="B554" s="97" t="s">
        <v>2819</v>
      </c>
      <c r="C554" s="97" t="s">
        <v>2533</v>
      </c>
      <c r="D554" s="98">
        <f t="shared" si="84"/>
        <v>0</v>
      </c>
      <c r="E554" s="98">
        <f t="shared" si="85"/>
        <v>0</v>
      </c>
      <c r="F554" s="98">
        <f t="shared" si="86"/>
        <v>0</v>
      </c>
      <c r="G554" s="99">
        <f t="shared" si="82"/>
        <v>0</v>
      </c>
      <c r="H554" s="100">
        <v>0</v>
      </c>
      <c r="I554" s="100">
        <v>0</v>
      </c>
      <c r="J554" s="102">
        <f t="shared" si="87"/>
        <v>0</v>
      </c>
      <c r="K554" s="100">
        <v>0</v>
      </c>
      <c r="L554" s="111">
        <v>0</v>
      </c>
      <c r="M554" s="101">
        <f t="shared" si="88"/>
        <v>0</v>
      </c>
      <c r="N554" s="100">
        <v>0</v>
      </c>
      <c r="O554" s="100">
        <v>0</v>
      </c>
      <c r="P554" s="100">
        <v>0</v>
      </c>
      <c r="Q554" s="100">
        <v>0</v>
      </c>
      <c r="R554" s="100">
        <v>0</v>
      </c>
      <c r="S554" s="100">
        <v>0</v>
      </c>
      <c r="T554" s="106">
        <f t="shared" si="83"/>
        <v>0</v>
      </c>
      <c r="U554" s="107">
        <f t="shared" si="89"/>
        <v>0</v>
      </c>
      <c r="V554" s="108">
        <f t="shared" si="90"/>
        <v>0</v>
      </c>
      <c r="W554" s="97">
        <v>465</v>
      </c>
      <c r="X554" s="109">
        <f t="shared" si="91"/>
        <v>0</v>
      </c>
    </row>
    <row r="555" spans="1:24" x14ac:dyDescent="0.35">
      <c r="A555" s="31" t="s">
        <v>560</v>
      </c>
      <c r="B555" s="97" t="s">
        <v>2820</v>
      </c>
      <c r="C555" s="97" t="s">
        <v>2533</v>
      </c>
      <c r="D555" s="98">
        <f t="shared" si="84"/>
        <v>0</v>
      </c>
      <c r="E555" s="98">
        <f t="shared" si="85"/>
        <v>0</v>
      </c>
      <c r="F555" s="98">
        <f t="shared" si="86"/>
        <v>0</v>
      </c>
      <c r="G555" s="99">
        <f t="shared" si="82"/>
        <v>0</v>
      </c>
      <c r="H555" s="100">
        <v>0</v>
      </c>
      <c r="I555" s="100">
        <v>0</v>
      </c>
      <c r="J555" s="102">
        <f t="shared" si="87"/>
        <v>0</v>
      </c>
      <c r="K555" s="100">
        <v>0</v>
      </c>
      <c r="L555" s="111">
        <v>0</v>
      </c>
      <c r="M555" s="101">
        <f t="shared" si="88"/>
        <v>0</v>
      </c>
      <c r="N555" s="100">
        <v>0</v>
      </c>
      <c r="O555" s="100">
        <v>0</v>
      </c>
      <c r="P555" s="100">
        <v>0</v>
      </c>
      <c r="Q555" s="100">
        <v>0</v>
      </c>
      <c r="R555" s="100">
        <v>0</v>
      </c>
      <c r="S555" s="100">
        <v>0</v>
      </c>
      <c r="T555" s="106">
        <f t="shared" si="83"/>
        <v>0</v>
      </c>
      <c r="U555" s="107">
        <f t="shared" si="89"/>
        <v>0</v>
      </c>
      <c r="V555" s="108">
        <f t="shared" si="90"/>
        <v>0</v>
      </c>
      <c r="W555" s="97">
        <v>145</v>
      </c>
      <c r="X555" s="109">
        <f t="shared" si="91"/>
        <v>0</v>
      </c>
    </row>
    <row r="556" spans="1:24" x14ac:dyDescent="0.35">
      <c r="A556" s="31" t="s">
        <v>561</v>
      </c>
      <c r="B556" s="97" t="s">
        <v>2821</v>
      </c>
      <c r="C556" s="97" t="s">
        <v>2533</v>
      </c>
      <c r="D556" s="98">
        <f t="shared" si="84"/>
        <v>10</v>
      </c>
      <c r="E556" s="98">
        <f t="shared" si="85"/>
        <v>0</v>
      </c>
      <c r="F556" s="98">
        <f t="shared" si="86"/>
        <v>10</v>
      </c>
      <c r="G556" s="99">
        <f t="shared" si="82"/>
        <v>10</v>
      </c>
      <c r="H556" s="100">
        <v>10</v>
      </c>
      <c r="I556" s="100">
        <v>0</v>
      </c>
      <c r="J556" s="102">
        <f t="shared" si="87"/>
        <v>0</v>
      </c>
      <c r="K556" s="100">
        <v>0</v>
      </c>
      <c r="L556" s="111">
        <v>0</v>
      </c>
      <c r="M556" s="101">
        <f t="shared" si="88"/>
        <v>0</v>
      </c>
      <c r="N556" s="100">
        <v>0</v>
      </c>
      <c r="O556" s="100">
        <v>0</v>
      </c>
      <c r="P556" s="100">
        <v>0</v>
      </c>
      <c r="Q556" s="100">
        <v>0</v>
      </c>
      <c r="R556" s="100">
        <v>0</v>
      </c>
      <c r="S556" s="100">
        <v>0</v>
      </c>
      <c r="T556" s="106">
        <f t="shared" si="83"/>
        <v>0</v>
      </c>
      <c r="U556" s="107">
        <f t="shared" si="89"/>
        <v>10</v>
      </c>
      <c r="V556" s="108">
        <f t="shared" si="90"/>
        <v>0</v>
      </c>
      <c r="W556" s="97">
        <v>22</v>
      </c>
      <c r="X556" s="109">
        <f t="shared" si="91"/>
        <v>0.45454545454545453</v>
      </c>
    </row>
    <row r="557" spans="1:24" x14ac:dyDescent="0.35">
      <c r="A557" s="31" t="s">
        <v>562</v>
      </c>
      <c r="B557" s="97" t="s">
        <v>2822</v>
      </c>
      <c r="C557" s="97" t="s">
        <v>2533</v>
      </c>
      <c r="D557" s="98">
        <f t="shared" si="84"/>
        <v>24</v>
      </c>
      <c r="E557" s="98">
        <f t="shared" si="85"/>
        <v>0</v>
      </c>
      <c r="F557" s="98">
        <f t="shared" si="86"/>
        <v>24</v>
      </c>
      <c r="G557" s="99">
        <f t="shared" si="82"/>
        <v>24</v>
      </c>
      <c r="H557" s="100">
        <v>24</v>
      </c>
      <c r="I557" s="100">
        <v>0</v>
      </c>
      <c r="J557" s="102">
        <f t="shared" si="87"/>
        <v>0</v>
      </c>
      <c r="K557" s="100">
        <v>0</v>
      </c>
      <c r="L557" s="111">
        <v>0</v>
      </c>
      <c r="M557" s="101">
        <f t="shared" si="88"/>
        <v>0</v>
      </c>
      <c r="N557" s="100">
        <v>0</v>
      </c>
      <c r="O557" s="100">
        <v>0</v>
      </c>
      <c r="P557" s="100">
        <v>0</v>
      </c>
      <c r="Q557" s="100">
        <v>0</v>
      </c>
      <c r="R557" s="100">
        <v>0</v>
      </c>
      <c r="S557" s="100">
        <v>0</v>
      </c>
      <c r="T557" s="106">
        <f t="shared" si="83"/>
        <v>0</v>
      </c>
      <c r="U557" s="107">
        <f t="shared" si="89"/>
        <v>24</v>
      </c>
      <c r="V557" s="108">
        <f t="shared" si="90"/>
        <v>0</v>
      </c>
      <c r="W557" s="97">
        <v>48</v>
      </c>
      <c r="X557" s="109">
        <f t="shared" si="91"/>
        <v>0.5</v>
      </c>
    </row>
    <row r="558" spans="1:24" x14ac:dyDescent="0.35">
      <c r="A558" s="31" t="s">
        <v>563</v>
      </c>
      <c r="B558" s="97" t="s">
        <v>2823</v>
      </c>
      <c r="C558" s="97" t="s">
        <v>2533</v>
      </c>
      <c r="D558" s="98">
        <f t="shared" si="84"/>
        <v>0</v>
      </c>
      <c r="E558" s="98">
        <f t="shared" si="85"/>
        <v>0</v>
      </c>
      <c r="F558" s="98">
        <f t="shared" si="86"/>
        <v>0</v>
      </c>
      <c r="G558" s="99">
        <f t="shared" si="82"/>
        <v>0</v>
      </c>
      <c r="H558" s="100">
        <v>0</v>
      </c>
      <c r="I558" s="100">
        <v>0</v>
      </c>
      <c r="J558" s="102">
        <f t="shared" si="87"/>
        <v>0</v>
      </c>
      <c r="K558" s="100">
        <v>0</v>
      </c>
      <c r="L558" s="111">
        <v>0</v>
      </c>
      <c r="M558" s="101">
        <f t="shared" si="88"/>
        <v>0</v>
      </c>
      <c r="N558" s="100">
        <v>0</v>
      </c>
      <c r="O558" s="100">
        <v>0</v>
      </c>
      <c r="P558" s="100">
        <v>0</v>
      </c>
      <c r="Q558" s="100">
        <v>0</v>
      </c>
      <c r="R558" s="100">
        <v>0</v>
      </c>
      <c r="S558" s="100">
        <v>0</v>
      </c>
      <c r="T558" s="106">
        <f t="shared" si="83"/>
        <v>0</v>
      </c>
      <c r="U558" s="107">
        <f t="shared" si="89"/>
        <v>0</v>
      </c>
      <c r="V558" s="108">
        <f t="shared" si="90"/>
        <v>0</v>
      </c>
      <c r="W558" s="97">
        <v>11</v>
      </c>
      <c r="X558" s="109">
        <f t="shared" si="91"/>
        <v>0</v>
      </c>
    </row>
    <row r="559" spans="1:24" x14ac:dyDescent="0.35">
      <c r="A559" s="31" t="s">
        <v>564</v>
      </c>
      <c r="B559" s="97" t="s">
        <v>2824</v>
      </c>
      <c r="C559" s="97" t="s">
        <v>2533</v>
      </c>
      <c r="D559" s="98">
        <f t="shared" si="84"/>
        <v>36</v>
      </c>
      <c r="E559" s="98">
        <f t="shared" si="85"/>
        <v>0</v>
      </c>
      <c r="F559" s="98">
        <f t="shared" si="86"/>
        <v>36</v>
      </c>
      <c r="G559" s="99">
        <f t="shared" si="82"/>
        <v>36</v>
      </c>
      <c r="H559" s="100">
        <v>36</v>
      </c>
      <c r="I559" s="100">
        <v>0</v>
      </c>
      <c r="J559" s="102">
        <f t="shared" si="87"/>
        <v>0</v>
      </c>
      <c r="K559" s="100">
        <v>0</v>
      </c>
      <c r="L559" s="111">
        <v>0</v>
      </c>
      <c r="M559" s="101">
        <f t="shared" si="88"/>
        <v>0</v>
      </c>
      <c r="N559" s="100">
        <v>0</v>
      </c>
      <c r="O559" s="100">
        <v>0</v>
      </c>
      <c r="P559" s="100">
        <v>0</v>
      </c>
      <c r="Q559" s="100">
        <v>0</v>
      </c>
      <c r="R559" s="100">
        <v>0</v>
      </c>
      <c r="S559" s="100">
        <v>0</v>
      </c>
      <c r="T559" s="106">
        <f t="shared" si="83"/>
        <v>0</v>
      </c>
      <c r="U559" s="107">
        <f t="shared" si="89"/>
        <v>36</v>
      </c>
      <c r="V559" s="108">
        <f t="shared" si="90"/>
        <v>0</v>
      </c>
      <c r="W559" s="97">
        <v>115</v>
      </c>
      <c r="X559" s="109">
        <f t="shared" si="91"/>
        <v>0.31304347826086959</v>
      </c>
    </row>
    <row r="560" spans="1:24" x14ac:dyDescent="0.35">
      <c r="A560" s="31" t="s">
        <v>565</v>
      </c>
      <c r="B560" s="97" t="s">
        <v>2825</v>
      </c>
      <c r="C560" s="97" t="s">
        <v>2533</v>
      </c>
      <c r="D560" s="98">
        <f t="shared" si="84"/>
        <v>62</v>
      </c>
      <c r="E560" s="98">
        <f t="shared" si="85"/>
        <v>62</v>
      </c>
      <c r="F560" s="98">
        <f t="shared" si="86"/>
        <v>0</v>
      </c>
      <c r="G560" s="99">
        <f t="shared" si="82"/>
        <v>62</v>
      </c>
      <c r="H560" s="100">
        <v>0</v>
      </c>
      <c r="I560" s="100">
        <v>62</v>
      </c>
      <c r="J560" s="102">
        <f t="shared" si="87"/>
        <v>0</v>
      </c>
      <c r="K560" s="100">
        <v>0</v>
      </c>
      <c r="L560" s="111">
        <v>0</v>
      </c>
      <c r="M560" s="101">
        <f t="shared" si="88"/>
        <v>0</v>
      </c>
      <c r="N560" s="100">
        <v>0</v>
      </c>
      <c r="O560" s="100">
        <v>0</v>
      </c>
      <c r="P560" s="100">
        <v>0</v>
      </c>
      <c r="Q560" s="100">
        <v>0</v>
      </c>
      <c r="R560" s="100">
        <v>0</v>
      </c>
      <c r="S560" s="100">
        <v>0</v>
      </c>
      <c r="T560" s="106">
        <f t="shared" si="83"/>
        <v>0</v>
      </c>
      <c r="U560" s="107">
        <f t="shared" si="89"/>
        <v>0</v>
      </c>
      <c r="V560" s="108">
        <f t="shared" si="90"/>
        <v>62</v>
      </c>
      <c r="W560" s="97">
        <v>91</v>
      </c>
      <c r="X560" s="109">
        <f t="shared" si="91"/>
        <v>0.68131868131868134</v>
      </c>
    </row>
    <row r="561" spans="1:24" x14ac:dyDescent="0.35">
      <c r="A561" s="31" t="s">
        <v>566</v>
      </c>
      <c r="B561" s="97" t="s">
        <v>2826</v>
      </c>
      <c r="C561" s="97" t="s">
        <v>2533</v>
      </c>
      <c r="D561" s="98">
        <f t="shared" si="84"/>
        <v>0</v>
      </c>
      <c r="E561" s="98">
        <f t="shared" si="85"/>
        <v>0</v>
      </c>
      <c r="F561" s="98">
        <f t="shared" si="86"/>
        <v>0</v>
      </c>
      <c r="G561" s="99">
        <f t="shared" si="82"/>
        <v>0</v>
      </c>
      <c r="H561" s="100">
        <v>0</v>
      </c>
      <c r="I561" s="100">
        <v>0</v>
      </c>
      <c r="J561" s="102">
        <f t="shared" si="87"/>
        <v>0</v>
      </c>
      <c r="K561" s="100">
        <v>0</v>
      </c>
      <c r="L561" s="111">
        <v>0</v>
      </c>
      <c r="M561" s="101">
        <f t="shared" si="88"/>
        <v>0</v>
      </c>
      <c r="N561" s="100">
        <v>0</v>
      </c>
      <c r="O561" s="100">
        <v>0</v>
      </c>
      <c r="P561" s="100">
        <v>0</v>
      </c>
      <c r="Q561" s="100">
        <v>0</v>
      </c>
      <c r="R561" s="100">
        <v>0</v>
      </c>
      <c r="S561" s="100">
        <v>0</v>
      </c>
      <c r="T561" s="106">
        <f t="shared" si="83"/>
        <v>0</v>
      </c>
      <c r="U561" s="107">
        <f t="shared" si="89"/>
        <v>0</v>
      </c>
      <c r="V561" s="108">
        <f t="shared" si="90"/>
        <v>0</v>
      </c>
      <c r="W561" s="97">
        <v>18</v>
      </c>
      <c r="X561" s="109">
        <f t="shared" si="91"/>
        <v>0</v>
      </c>
    </row>
    <row r="562" spans="1:24" x14ac:dyDescent="0.35">
      <c r="A562" s="31" t="s">
        <v>567</v>
      </c>
      <c r="B562" s="97" t="s">
        <v>2827</v>
      </c>
      <c r="C562" s="97" t="s">
        <v>2533</v>
      </c>
      <c r="D562" s="98">
        <f t="shared" si="84"/>
        <v>53</v>
      </c>
      <c r="E562" s="98">
        <f t="shared" si="85"/>
        <v>0</v>
      </c>
      <c r="F562" s="98">
        <f t="shared" si="86"/>
        <v>53</v>
      </c>
      <c r="G562" s="99">
        <f t="shared" si="82"/>
        <v>53</v>
      </c>
      <c r="H562" s="100">
        <v>53</v>
      </c>
      <c r="I562" s="100">
        <v>0</v>
      </c>
      <c r="J562" s="102">
        <f t="shared" si="87"/>
        <v>0</v>
      </c>
      <c r="K562" s="100">
        <v>0</v>
      </c>
      <c r="L562" s="111">
        <v>0</v>
      </c>
      <c r="M562" s="101">
        <f t="shared" si="88"/>
        <v>0</v>
      </c>
      <c r="N562" s="100">
        <v>0</v>
      </c>
      <c r="O562" s="100">
        <v>0</v>
      </c>
      <c r="P562" s="100">
        <v>0</v>
      </c>
      <c r="Q562" s="100">
        <v>0</v>
      </c>
      <c r="R562" s="100">
        <v>0</v>
      </c>
      <c r="S562" s="100">
        <v>0</v>
      </c>
      <c r="T562" s="106">
        <f t="shared" si="83"/>
        <v>0</v>
      </c>
      <c r="U562" s="107">
        <f t="shared" si="89"/>
        <v>53</v>
      </c>
      <c r="V562" s="108">
        <f t="shared" si="90"/>
        <v>0</v>
      </c>
      <c r="W562" s="97">
        <v>124</v>
      </c>
      <c r="X562" s="109">
        <f t="shared" si="91"/>
        <v>0.42741935483870969</v>
      </c>
    </row>
    <row r="563" spans="1:24" x14ac:dyDescent="0.35">
      <c r="A563" s="31" t="s">
        <v>568</v>
      </c>
      <c r="B563" s="97" t="s">
        <v>2828</v>
      </c>
      <c r="C563" s="97" t="s">
        <v>2533</v>
      </c>
      <c r="D563" s="98">
        <f t="shared" si="84"/>
        <v>18</v>
      </c>
      <c r="E563" s="98">
        <f t="shared" si="85"/>
        <v>18</v>
      </c>
      <c r="F563" s="98">
        <f t="shared" si="86"/>
        <v>0</v>
      </c>
      <c r="G563" s="99">
        <f t="shared" si="82"/>
        <v>18</v>
      </c>
      <c r="H563" s="100">
        <v>0</v>
      </c>
      <c r="I563" s="100">
        <v>18</v>
      </c>
      <c r="J563" s="102">
        <f t="shared" si="87"/>
        <v>0</v>
      </c>
      <c r="K563" s="100">
        <v>0</v>
      </c>
      <c r="L563" s="111">
        <v>0</v>
      </c>
      <c r="M563" s="101">
        <f t="shared" si="88"/>
        <v>0</v>
      </c>
      <c r="N563" s="100">
        <v>0</v>
      </c>
      <c r="O563" s="100">
        <v>0</v>
      </c>
      <c r="P563" s="100">
        <v>0</v>
      </c>
      <c r="Q563" s="100">
        <v>0</v>
      </c>
      <c r="R563" s="100">
        <v>0</v>
      </c>
      <c r="S563" s="100">
        <v>0</v>
      </c>
      <c r="T563" s="106">
        <f t="shared" si="83"/>
        <v>0</v>
      </c>
      <c r="U563" s="107">
        <f t="shared" si="89"/>
        <v>0</v>
      </c>
      <c r="V563" s="108">
        <f t="shared" si="90"/>
        <v>18</v>
      </c>
      <c r="W563" s="97">
        <v>30</v>
      </c>
      <c r="X563" s="109">
        <f t="shared" si="91"/>
        <v>0.6</v>
      </c>
    </row>
    <row r="564" spans="1:24" x14ac:dyDescent="0.35">
      <c r="A564" s="31" t="s">
        <v>569</v>
      </c>
      <c r="B564" s="97" t="s">
        <v>2829</v>
      </c>
      <c r="C564" s="97" t="s">
        <v>2533</v>
      </c>
      <c r="D564" s="98">
        <f t="shared" si="84"/>
        <v>0</v>
      </c>
      <c r="E564" s="98">
        <f t="shared" si="85"/>
        <v>0</v>
      </c>
      <c r="F564" s="98">
        <f t="shared" si="86"/>
        <v>0</v>
      </c>
      <c r="G564" s="99">
        <f t="shared" si="82"/>
        <v>0</v>
      </c>
      <c r="H564" s="100">
        <v>0</v>
      </c>
      <c r="I564" s="100">
        <v>0</v>
      </c>
      <c r="J564" s="102">
        <f t="shared" si="87"/>
        <v>0</v>
      </c>
      <c r="K564" s="100">
        <v>0</v>
      </c>
      <c r="L564" s="111">
        <v>0</v>
      </c>
      <c r="M564" s="101">
        <f t="shared" si="88"/>
        <v>0</v>
      </c>
      <c r="N564" s="100">
        <v>0</v>
      </c>
      <c r="O564" s="100">
        <v>0</v>
      </c>
      <c r="P564" s="100">
        <v>0</v>
      </c>
      <c r="Q564" s="100">
        <v>0</v>
      </c>
      <c r="R564" s="100">
        <v>0</v>
      </c>
      <c r="S564" s="100">
        <v>0</v>
      </c>
      <c r="T564" s="106">
        <f t="shared" si="83"/>
        <v>0</v>
      </c>
      <c r="U564" s="107">
        <f t="shared" si="89"/>
        <v>0</v>
      </c>
      <c r="V564" s="108">
        <f t="shared" si="90"/>
        <v>0</v>
      </c>
      <c r="W564" s="97">
        <v>34</v>
      </c>
      <c r="X564" s="109">
        <f t="shared" si="91"/>
        <v>0</v>
      </c>
    </row>
    <row r="565" spans="1:24" x14ac:dyDescent="0.35">
      <c r="A565" s="31" t="s">
        <v>570</v>
      </c>
      <c r="B565" s="97" t="s">
        <v>2830</v>
      </c>
      <c r="C565" s="97" t="s">
        <v>2533</v>
      </c>
      <c r="D565" s="98">
        <f t="shared" si="84"/>
        <v>0</v>
      </c>
      <c r="E565" s="98">
        <f t="shared" si="85"/>
        <v>0</v>
      </c>
      <c r="F565" s="98">
        <f t="shared" si="86"/>
        <v>0</v>
      </c>
      <c r="G565" s="99">
        <f t="shared" si="82"/>
        <v>0</v>
      </c>
      <c r="H565" s="100">
        <v>0</v>
      </c>
      <c r="I565" s="100">
        <v>0</v>
      </c>
      <c r="J565" s="102">
        <f t="shared" si="87"/>
        <v>0</v>
      </c>
      <c r="K565" s="100">
        <v>0</v>
      </c>
      <c r="L565" s="111">
        <v>0</v>
      </c>
      <c r="M565" s="101">
        <f t="shared" si="88"/>
        <v>0</v>
      </c>
      <c r="N565" s="100">
        <v>0</v>
      </c>
      <c r="O565" s="100">
        <v>0</v>
      </c>
      <c r="P565" s="100">
        <v>0</v>
      </c>
      <c r="Q565" s="100">
        <v>0</v>
      </c>
      <c r="R565" s="100">
        <v>0</v>
      </c>
      <c r="S565" s="100">
        <v>0</v>
      </c>
      <c r="T565" s="106">
        <f t="shared" si="83"/>
        <v>0</v>
      </c>
      <c r="U565" s="107">
        <f t="shared" si="89"/>
        <v>0</v>
      </c>
      <c r="V565" s="108">
        <f t="shared" si="90"/>
        <v>0</v>
      </c>
      <c r="W565" s="97">
        <v>17</v>
      </c>
      <c r="X565" s="109">
        <f t="shared" si="91"/>
        <v>0</v>
      </c>
    </row>
    <row r="566" spans="1:24" x14ac:dyDescent="0.35">
      <c r="A566" s="31" t="s">
        <v>571</v>
      </c>
      <c r="B566" s="97" t="s">
        <v>2831</v>
      </c>
      <c r="C566" s="97" t="s">
        <v>2533</v>
      </c>
      <c r="D566" s="98">
        <f t="shared" si="84"/>
        <v>0</v>
      </c>
      <c r="E566" s="98">
        <f t="shared" si="85"/>
        <v>0</v>
      </c>
      <c r="F566" s="98">
        <f t="shared" si="86"/>
        <v>0</v>
      </c>
      <c r="G566" s="99">
        <f t="shared" si="82"/>
        <v>0</v>
      </c>
      <c r="H566" s="100">
        <v>0</v>
      </c>
      <c r="I566" s="100">
        <v>0</v>
      </c>
      <c r="J566" s="102">
        <f t="shared" si="87"/>
        <v>0</v>
      </c>
      <c r="K566" s="100">
        <v>0</v>
      </c>
      <c r="L566" s="111">
        <v>0</v>
      </c>
      <c r="M566" s="101">
        <f t="shared" si="88"/>
        <v>0</v>
      </c>
      <c r="N566" s="100">
        <v>0</v>
      </c>
      <c r="O566" s="100">
        <v>0</v>
      </c>
      <c r="P566" s="100">
        <v>0</v>
      </c>
      <c r="Q566" s="100">
        <v>0</v>
      </c>
      <c r="R566" s="100">
        <v>0</v>
      </c>
      <c r="S566" s="100">
        <v>0</v>
      </c>
      <c r="T566" s="106">
        <f t="shared" si="83"/>
        <v>0</v>
      </c>
      <c r="U566" s="107">
        <f t="shared" si="89"/>
        <v>0</v>
      </c>
      <c r="V566" s="108">
        <f t="shared" si="90"/>
        <v>0</v>
      </c>
      <c r="W566" s="97">
        <v>4</v>
      </c>
      <c r="X566" s="109">
        <f t="shared" si="91"/>
        <v>0</v>
      </c>
    </row>
    <row r="567" spans="1:24" x14ac:dyDescent="0.35">
      <c r="A567" s="31" t="s">
        <v>572</v>
      </c>
      <c r="B567" s="97" t="s">
        <v>2832</v>
      </c>
      <c r="C567" s="97" t="s">
        <v>2533</v>
      </c>
      <c r="D567" s="98">
        <f t="shared" si="84"/>
        <v>12</v>
      </c>
      <c r="E567" s="98">
        <f t="shared" si="85"/>
        <v>1</v>
      </c>
      <c r="F567" s="98">
        <f t="shared" si="86"/>
        <v>11</v>
      </c>
      <c r="G567" s="99">
        <f t="shared" si="82"/>
        <v>12</v>
      </c>
      <c r="H567" s="100">
        <v>11</v>
      </c>
      <c r="I567" s="100">
        <v>1</v>
      </c>
      <c r="J567" s="102">
        <f t="shared" si="87"/>
        <v>0</v>
      </c>
      <c r="K567" s="100">
        <v>0</v>
      </c>
      <c r="L567" s="111">
        <v>0</v>
      </c>
      <c r="M567" s="101">
        <f t="shared" si="88"/>
        <v>0</v>
      </c>
      <c r="N567" s="100">
        <v>0</v>
      </c>
      <c r="O567" s="100">
        <v>0</v>
      </c>
      <c r="P567" s="100">
        <v>0</v>
      </c>
      <c r="Q567" s="100">
        <v>0</v>
      </c>
      <c r="R567" s="100">
        <v>0</v>
      </c>
      <c r="S567" s="100">
        <v>0</v>
      </c>
      <c r="T567" s="106">
        <f t="shared" si="83"/>
        <v>0</v>
      </c>
      <c r="U567" s="107">
        <f t="shared" si="89"/>
        <v>11</v>
      </c>
      <c r="V567" s="108">
        <f t="shared" si="90"/>
        <v>1</v>
      </c>
      <c r="W567" s="97">
        <v>34</v>
      </c>
      <c r="X567" s="109">
        <f t="shared" si="91"/>
        <v>0.35294117647058826</v>
      </c>
    </row>
    <row r="568" spans="1:24" x14ac:dyDescent="0.35">
      <c r="A568" s="31" t="s">
        <v>573</v>
      </c>
      <c r="B568" s="97" t="s">
        <v>2833</v>
      </c>
      <c r="C568" s="97" t="s">
        <v>2533</v>
      </c>
      <c r="D568" s="98">
        <f t="shared" si="84"/>
        <v>0</v>
      </c>
      <c r="E568" s="98">
        <f t="shared" si="85"/>
        <v>0</v>
      </c>
      <c r="F568" s="98">
        <f t="shared" si="86"/>
        <v>0</v>
      </c>
      <c r="G568" s="99">
        <f t="shared" si="82"/>
        <v>0</v>
      </c>
      <c r="H568" s="100">
        <v>0</v>
      </c>
      <c r="I568" s="100">
        <v>0</v>
      </c>
      <c r="J568" s="102">
        <f t="shared" si="87"/>
        <v>0</v>
      </c>
      <c r="K568" s="100">
        <v>0</v>
      </c>
      <c r="L568" s="111">
        <v>0</v>
      </c>
      <c r="M568" s="101">
        <f t="shared" si="88"/>
        <v>0</v>
      </c>
      <c r="N568" s="100">
        <v>0</v>
      </c>
      <c r="O568" s="100">
        <v>0</v>
      </c>
      <c r="P568" s="100">
        <v>0</v>
      </c>
      <c r="Q568" s="100">
        <v>0</v>
      </c>
      <c r="R568" s="100">
        <v>0</v>
      </c>
      <c r="S568" s="100">
        <v>0</v>
      </c>
      <c r="T568" s="106">
        <f t="shared" si="83"/>
        <v>0</v>
      </c>
      <c r="U568" s="107">
        <f t="shared" si="89"/>
        <v>0</v>
      </c>
      <c r="V568" s="108">
        <f t="shared" si="90"/>
        <v>0</v>
      </c>
      <c r="W568" s="97">
        <v>32</v>
      </c>
      <c r="X568" s="109">
        <f t="shared" si="91"/>
        <v>0</v>
      </c>
    </row>
    <row r="569" spans="1:24" x14ac:dyDescent="0.35">
      <c r="A569" s="31" t="s">
        <v>574</v>
      </c>
      <c r="B569" s="97" t="s">
        <v>2834</v>
      </c>
      <c r="C569" s="97" t="s">
        <v>2533</v>
      </c>
      <c r="D569" s="98">
        <f t="shared" si="84"/>
        <v>0</v>
      </c>
      <c r="E569" s="98">
        <f t="shared" si="85"/>
        <v>0</v>
      </c>
      <c r="F569" s="98">
        <f t="shared" si="86"/>
        <v>0</v>
      </c>
      <c r="G569" s="99">
        <f t="shared" si="82"/>
        <v>0</v>
      </c>
      <c r="H569" s="100">
        <v>0</v>
      </c>
      <c r="I569" s="100">
        <v>0</v>
      </c>
      <c r="J569" s="102">
        <f t="shared" si="87"/>
        <v>0</v>
      </c>
      <c r="K569" s="100">
        <v>0</v>
      </c>
      <c r="L569" s="111">
        <v>0</v>
      </c>
      <c r="M569" s="101">
        <f t="shared" si="88"/>
        <v>0</v>
      </c>
      <c r="N569" s="100">
        <v>0</v>
      </c>
      <c r="O569" s="100">
        <v>0</v>
      </c>
      <c r="P569" s="100">
        <v>0</v>
      </c>
      <c r="Q569" s="100">
        <v>0</v>
      </c>
      <c r="R569" s="100">
        <v>0</v>
      </c>
      <c r="S569" s="100">
        <v>0</v>
      </c>
      <c r="T569" s="106">
        <f t="shared" si="83"/>
        <v>0</v>
      </c>
      <c r="U569" s="107">
        <f t="shared" si="89"/>
        <v>0</v>
      </c>
      <c r="V569" s="108">
        <f t="shared" si="90"/>
        <v>0</v>
      </c>
      <c r="W569" s="97">
        <v>47</v>
      </c>
      <c r="X569" s="109">
        <f t="shared" si="91"/>
        <v>0</v>
      </c>
    </row>
    <row r="570" spans="1:24" x14ac:dyDescent="0.35">
      <c r="A570" s="31" t="s">
        <v>575</v>
      </c>
      <c r="B570" s="97" t="s">
        <v>2835</v>
      </c>
      <c r="C570" s="97" t="s">
        <v>2380</v>
      </c>
      <c r="D570" s="98">
        <f t="shared" si="84"/>
        <v>33</v>
      </c>
      <c r="E570" s="98">
        <f t="shared" si="85"/>
        <v>4</v>
      </c>
      <c r="F570" s="98">
        <f t="shared" si="86"/>
        <v>29</v>
      </c>
      <c r="G570" s="99">
        <f t="shared" si="82"/>
        <v>33</v>
      </c>
      <c r="H570" s="100">
        <v>29</v>
      </c>
      <c r="I570" s="100">
        <v>4</v>
      </c>
      <c r="J570" s="102">
        <f t="shared" si="87"/>
        <v>0</v>
      </c>
      <c r="K570" s="100">
        <v>0</v>
      </c>
      <c r="L570" s="111">
        <v>0</v>
      </c>
      <c r="M570" s="101">
        <f t="shared" si="88"/>
        <v>0</v>
      </c>
      <c r="N570" s="100">
        <v>0</v>
      </c>
      <c r="O570" s="100">
        <v>0</v>
      </c>
      <c r="P570" s="100">
        <v>0</v>
      </c>
      <c r="Q570" s="100">
        <v>0</v>
      </c>
      <c r="R570" s="100">
        <v>0</v>
      </c>
      <c r="S570" s="100">
        <v>0</v>
      </c>
      <c r="T570" s="106">
        <f t="shared" si="83"/>
        <v>0</v>
      </c>
      <c r="U570" s="107">
        <f t="shared" si="89"/>
        <v>29</v>
      </c>
      <c r="V570" s="108">
        <f t="shared" si="90"/>
        <v>4</v>
      </c>
      <c r="W570" s="97">
        <v>121</v>
      </c>
      <c r="X570" s="109">
        <f t="shared" si="91"/>
        <v>0.27272727272727271</v>
      </c>
    </row>
    <row r="571" spans="1:24" x14ac:dyDescent="0.35">
      <c r="A571" s="31" t="s">
        <v>576</v>
      </c>
      <c r="B571" s="97" t="s">
        <v>2836</v>
      </c>
      <c r="C571" s="97" t="s">
        <v>2380</v>
      </c>
      <c r="D571" s="98">
        <f t="shared" si="84"/>
        <v>18</v>
      </c>
      <c r="E571" s="98">
        <f t="shared" si="85"/>
        <v>18</v>
      </c>
      <c r="F571" s="98">
        <f t="shared" si="86"/>
        <v>0</v>
      </c>
      <c r="G571" s="99">
        <f t="shared" si="82"/>
        <v>18</v>
      </c>
      <c r="H571" s="100">
        <v>0</v>
      </c>
      <c r="I571" s="100">
        <v>18</v>
      </c>
      <c r="J571" s="102">
        <f t="shared" si="87"/>
        <v>0</v>
      </c>
      <c r="K571" s="100">
        <v>0</v>
      </c>
      <c r="L571" s="111">
        <v>0</v>
      </c>
      <c r="M571" s="101">
        <f t="shared" si="88"/>
        <v>0</v>
      </c>
      <c r="N571" s="100">
        <v>0</v>
      </c>
      <c r="O571" s="100">
        <v>0</v>
      </c>
      <c r="P571" s="100">
        <v>0</v>
      </c>
      <c r="Q571" s="100">
        <v>0</v>
      </c>
      <c r="R571" s="100">
        <v>0</v>
      </c>
      <c r="S571" s="100">
        <v>0</v>
      </c>
      <c r="T571" s="106">
        <f t="shared" si="83"/>
        <v>0</v>
      </c>
      <c r="U571" s="107">
        <f t="shared" si="89"/>
        <v>0</v>
      </c>
      <c r="V571" s="108">
        <f t="shared" si="90"/>
        <v>18</v>
      </c>
      <c r="W571" s="97">
        <v>47</v>
      </c>
      <c r="X571" s="109">
        <f t="shared" si="91"/>
        <v>0.38297872340425532</v>
      </c>
    </row>
    <row r="572" spans="1:24" x14ac:dyDescent="0.35">
      <c r="A572" s="31" t="s">
        <v>577</v>
      </c>
      <c r="B572" s="97" t="s">
        <v>2837</v>
      </c>
      <c r="C572" s="97" t="s">
        <v>2380</v>
      </c>
      <c r="D572" s="98">
        <f t="shared" si="84"/>
        <v>72</v>
      </c>
      <c r="E572" s="98">
        <f t="shared" si="85"/>
        <v>36</v>
      </c>
      <c r="F572" s="98">
        <f t="shared" si="86"/>
        <v>36</v>
      </c>
      <c r="G572" s="99">
        <f t="shared" si="82"/>
        <v>72</v>
      </c>
      <c r="H572" s="100">
        <v>36</v>
      </c>
      <c r="I572" s="100">
        <v>36</v>
      </c>
      <c r="J572" s="102">
        <f t="shared" si="87"/>
        <v>0</v>
      </c>
      <c r="K572" s="100">
        <v>0</v>
      </c>
      <c r="L572" s="111">
        <v>0</v>
      </c>
      <c r="M572" s="101">
        <f t="shared" si="88"/>
        <v>0</v>
      </c>
      <c r="N572" s="100">
        <v>0</v>
      </c>
      <c r="O572" s="100">
        <v>0</v>
      </c>
      <c r="P572" s="100">
        <v>0</v>
      </c>
      <c r="Q572" s="100">
        <v>0</v>
      </c>
      <c r="R572" s="100">
        <v>0</v>
      </c>
      <c r="S572" s="100">
        <v>0</v>
      </c>
      <c r="T572" s="106">
        <f t="shared" si="83"/>
        <v>0</v>
      </c>
      <c r="U572" s="107">
        <f t="shared" si="89"/>
        <v>36</v>
      </c>
      <c r="V572" s="108">
        <f t="shared" si="90"/>
        <v>36</v>
      </c>
      <c r="W572" s="97">
        <v>79</v>
      </c>
      <c r="X572" s="109">
        <f t="shared" si="91"/>
        <v>0.91139240506329111</v>
      </c>
    </row>
    <row r="573" spans="1:24" x14ac:dyDescent="0.35">
      <c r="A573" s="31" t="s">
        <v>578</v>
      </c>
      <c r="B573" s="97" t="s">
        <v>2838</v>
      </c>
      <c r="C573" s="97" t="s">
        <v>2380</v>
      </c>
      <c r="D573" s="98">
        <f t="shared" si="84"/>
        <v>52</v>
      </c>
      <c r="E573" s="98">
        <f t="shared" si="85"/>
        <v>52</v>
      </c>
      <c r="F573" s="98">
        <f t="shared" si="86"/>
        <v>0</v>
      </c>
      <c r="G573" s="99">
        <f t="shared" si="82"/>
        <v>52</v>
      </c>
      <c r="H573" s="100">
        <v>0</v>
      </c>
      <c r="I573" s="100">
        <v>52</v>
      </c>
      <c r="J573" s="102">
        <f t="shared" si="87"/>
        <v>51</v>
      </c>
      <c r="K573" s="100">
        <v>0</v>
      </c>
      <c r="L573" s="111">
        <v>51</v>
      </c>
      <c r="M573" s="101">
        <f t="shared" si="88"/>
        <v>51</v>
      </c>
      <c r="N573" s="100">
        <v>0</v>
      </c>
      <c r="O573" s="100">
        <v>0</v>
      </c>
      <c r="P573" s="100">
        <v>0</v>
      </c>
      <c r="Q573" s="100">
        <v>0</v>
      </c>
      <c r="R573" s="100">
        <v>0</v>
      </c>
      <c r="S573" s="100">
        <v>0</v>
      </c>
      <c r="T573" s="106">
        <f t="shared" si="83"/>
        <v>0</v>
      </c>
      <c r="U573" s="107">
        <f t="shared" si="89"/>
        <v>0</v>
      </c>
      <c r="V573" s="108">
        <f t="shared" si="90"/>
        <v>52</v>
      </c>
      <c r="W573" s="97">
        <v>37</v>
      </c>
      <c r="X573" s="109">
        <f t="shared" si="91"/>
        <v>1</v>
      </c>
    </row>
    <row r="574" spans="1:24" x14ac:dyDescent="0.35">
      <c r="A574" s="31" t="s">
        <v>579</v>
      </c>
      <c r="B574" s="97" t="s">
        <v>2839</v>
      </c>
      <c r="C574" s="97" t="s">
        <v>2380</v>
      </c>
      <c r="D574" s="98">
        <f t="shared" si="84"/>
        <v>10</v>
      </c>
      <c r="E574" s="98">
        <f t="shared" si="85"/>
        <v>10</v>
      </c>
      <c r="F574" s="98">
        <f t="shared" si="86"/>
        <v>0</v>
      </c>
      <c r="G574" s="99">
        <f t="shared" si="82"/>
        <v>10</v>
      </c>
      <c r="H574" s="100">
        <v>0</v>
      </c>
      <c r="I574" s="100">
        <v>10</v>
      </c>
      <c r="J574" s="102">
        <f t="shared" si="87"/>
        <v>0</v>
      </c>
      <c r="K574" s="100">
        <v>0</v>
      </c>
      <c r="L574" s="111">
        <v>0</v>
      </c>
      <c r="M574" s="101">
        <f t="shared" si="88"/>
        <v>0</v>
      </c>
      <c r="N574" s="100">
        <v>0</v>
      </c>
      <c r="O574" s="100">
        <v>0</v>
      </c>
      <c r="P574" s="100">
        <v>0</v>
      </c>
      <c r="Q574" s="100">
        <v>0</v>
      </c>
      <c r="R574" s="100">
        <v>0</v>
      </c>
      <c r="S574" s="100">
        <v>0</v>
      </c>
      <c r="T574" s="106">
        <f t="shared" si="83"/>
        <v>0</v>
      </c>
      <c r="U574" s="107">
        <f t="shared" si="89"/>
        <v>0</v>
      </c>
      <c r="V574" s="108">
        <f t="shared" si="90"/>
        <v>10</v>
      </c>
      <c r="W574" s="97">
        <v>16</v>
      </c>
      <c r="X574" s="109">
        <f t="shared" si="91"/>
        <v>0.625</v>
      </c>
    </row>
    <row r="575" spans="1:24" x14ac:dyDescent="0.35">
      <c r="A575" s="31" t="s">
        <v>580</v>
      </c>
      <c r="B575" s="97" t="s">
        <v>2840</v>
      </c>
      <c r="C575" s="97" t="s">
        <v>2380</v>
      </c>
      <c r="D575" s="98">
        <f t="shared" si="84"/>
        <v>0</v>
      </c>
      <c r="E575" s="98">
        <f t="shared" si="85"/>
        <v>0</v>
      </c>
      <c r="F575" s="98">
        <f t="shared" si="86"/>
        <v>0</v>
      </c>
      <c r="G575" s="99">
        <f t="shared" si="82"/>
        <v>0</v>
      </c>
      <c r="H575" s="100">
        <v>0</v>
      </c>
      <c r="I575" s="100">
        <v>0</v>
      </c>
      <c r="J575" s="102">
        <f t="shared" si="87"/>
        <v>0</v>
      </c>
      <c r="K575" s="100">
        <v>0</v>
      </c>
      <c r="L575" s="111">
        <v>0</v>
      </c>
      <c r="M575" s="101">
        <f t="shared" si="88"/>
        <v>0</v>
      </c>
      <c r="N575" s="100">
        <v>0</v>
      </c>
      <c r="O575" s="100">
        <v>0</v>
      </c>
      <c r="P575" s="100">
        <v>0</v>
      </c>
      <c r="Q575" s="100">
        <v>0</v>
      </c>
      <c r="R575" s="100">
        <v>0</v>
      </c>
      <c r="S575" s="100">
        <v>0</v>
      </c>
      <c r="T575" s="106">
        <f t="shared" si="83"/>
        <v>0</v>
      </c>
      <c r="U575" s="107">
        <f t="shared" si="89"/>
        <v>0</v>
      </c>
      <c r="V575" s="108">
        <f t="shared" si="90"/>
        <v>0</v>
      </c>
      <c r="W575" s="97">
        <v>32</v>
      </c>
      <c r="X575" s="109">
        <f t="shared" si="91"/>
        <v>0</v>
      </c>
    </row>
    <row r="576" spans="1:24" x14ac:dyDescent="0.35">
      <c r="A576" s="31" t="s">
        <v>581</v>
      </c>
      <c r="B576" s="97" t="s">
        <v>2841</v>
      </c>
      <c r="C576" s="97" t="s">
        <v>2380</v>
      </c>
      <c r="D576" s="98">
        <f t="shared" si="84"/>
        <v>164</v>
      </c>
      <c r="E576" s="98">
        <f t="shared" si="85"/>
        <v>164</v>
      </c>
      <c r="F576" s="98">
        <f t="shared" si="86"/>
        <v>0</v>
      </c>
      <c r="G576" s="99">
        <f t="shared" si="82"/>
        <v>164</v>
      </c>
      <c r="H576" s="100">
        <v>0</v>
      </c>
      <c r="I576" s="100">
        <v>164</v>
      </c>
      <c r="J576" s="102">
        <f t="shared" si="87"/>
        <v>0</v>
      </c>
      <c r="K576" s="100">
        <v>0</v>
      </c>
      <c r="L576" s="111">
        <v>0</v>
      </c>
      <c r="M576" s="101">
        <f t="shared" si="88"/>
        <v>0</v>
      </c>
      <c r="N576" s="100">
        <v>0</v>
      </c>
      <c r="O576" s="100">
        <v>0</v>
      </c>
      <c r="P576" s="100">
        <v>0</v>
      </c>
      <c r="Q576" s="100">
        <v>0</v>
      </c>
      <c r="R576" s="100">
        <v>0</v>
      </c>
      <c r="S576" s="100">
        <v>0</v>
      </c>
      <c r="T576" s="106">
        <f t="shared" si="83"/>
        <v>0</v>
      </c>
      <c r="U576" s="107">
        <f t="shared" si="89"/>
        <v>0</v>
      </c>
      <c r="V576" s="108">
        <f t="shared" si="90"/>
        <v>164</v>
      </c>
      <c r="W576" s="97">
        <v>126</v>
      </c>
      <c r="X576" s="109">
        <f t="shared" si="91"/>
        <v>1</v>
      </c>
    </row>
    <row r="577" spans="1:24" x14ac:dyDescent="0.35">
      <c r="A577" s="31" t="s">
        <v>582</v>
      </c>
      <c r="B577" s="97" t="s">
        <v>2842</v>
      </c>
      <c r="C577" s="97" t="s">
        <v>2380</v>
      </c>
      <c r="D577" s="98">
        <f t="shared" si="84"/>
        <v>0</v>
      </c>
      <c r="E577" s="98">
        <f t="shared" si="85"/>
        <v>0</v>
      </c>
      <c r="F577" s="98">
        <f t="shared" si="86"/>
        <v>0</v>
      </c>
      <c r="G577" s="99">
        <f t="shared" si="82"/>
        <v>0</v>
      </c>
      <c r="H577" s="100">
        <v>0</v>
      </c>
      <c r="I577" s="100">
        <v>0</v>
      </c>
      <c r="J577" s="102">
        <f t="shared" si="87"/>
        <v>0</v>
      </c>
      <c r="K577" s="100">
        <v>0</v>
      </c>
      <c r="L577" s="111">
        <v>0</v>
      </c>
      <c r="M577" s="101">
        <f t="shared" si="88"/>
        <v>0</v>
      </c>
      <c r="N577" s="100">
        <v>0</v>
      </c>
      <c r="O577" s="100">
        <v>0</v>
      </c>
      <c r="P577" s="100">
        <v>0</v>
      </c>
      <c r="Q577" s="100">
        <v>0</v>
      </c>
      <c r="R577" s="100">
        <v>0</v>
      </c>
      <c r="S577" s="100">
        <v>0</v>
      </c>
      <c r="T577" s="106">
        <f t="shared" si="83"/>
        <v>0</v>
      </c>
      <c r="U577" s="107">
        <f t="shared" si="89"/>
        <v>0</v>
      </c>
      <c r="V577" s="108">
        <f t="shared" si="90"/>
        <v>0</v>
      </c>
      <c r="W577" s="97">
        <v>59</v>
      </c>
      <c r="X577" s="109">
        <f t="shared" si="91"/>
        <v>0</v>
      </c>
    </row>
    <row r="578" spans="1:24" x14ac:dyDescent="0.35">
      <c r="A578" s="31" t="s">
        <v>583</v>
      </c>
      <c r="B578" s="97" t="s">
        <v>2843</v>
      </c>
      <c r="C578" s="97" t="s">
        <v>2286</v>
      </c>
      <c r="D578" s="98">
        <f t="shared" si="84"/>
        <v>77</v>
      </c>
      <c r="E578" s="98">
        <f t="shared" si="85"/>
        <v>72</v>
      </c>
      <c r="F578" s="98">
        <f t="shared" si="86"/>
        <v>5</v>
      </c>
      <c r="G578" s="99">
        <f t="shared" si="82"/>
        <v>59</v>
      </c>
      <c r="H578" s="100">
        <v>5</v>
      </c>
      <c r="I578" s="100">
        <v>54</v>
      </c>
      <c r="J578" s="102">
        <f t="shared" si="87"/>
        <v>0</v>
      </c>
      <c r="K578" s="100">
        <v>0</v>
      </c>
      <c r="L578" s="111">
        <v>0</v>
      </c>
      <c r="M578" s="101">
        <f t="shared" si="88"/>
        <v>0</v>
      </c>
      <c r="N578" s="100">
        <v>18</v>
      </c>
      <c r="O578" s="100">
        <v>0</v>
      </c>
      <c r="P578" s="100">
        <v>0</v>
      </c>
      <c r="Q578" s="100">
        <v>0</v>
      </c>
      <c r="R578" s="100">
        <v>0</v>
      </c>
      <c r="S578" s="100">
        <v>0</v>
      </c>
      <c r="T578" s="106">
        <f t="shared" si="83"/>
        <v>18</v>
      </c>
      <c r="U578" s="107">
        <f t="shared" si="89"/>
        <v>5</v>
      </c>
      <c r="V578" s="108">
        <f t="shared" si="90"/>
        <v>54</v>
      </c>
      <c r="W578" s="97">
        <v>76</v>
      </c>
      <c r="X578" s="109">
        <f t="shared" si="91"/>
        <v>0.77631578947368418</v>
      </c>
    </row>
    <row r="579" spans="1:24" x14ac:dyDescent="0.35">
      <c r="A579" s="31" t="s">
        <v>584</v>
      </c>
      <c r="B579" s="97" t="s">
        <v>2844</v>
      </c>
      <c r="C579" s="97" t="s">
        <v>2286</v>
      </c>
      <c r="D579" s="98">
        <f t="shared" si="84"/>
        <v>38</v>
      </c>
      <c r="E579" s="98">
        <f t="shared" si="85"/>
        <v>38</v>
      </c>
      <c r="F579" s="98">
        <f t="shared" si="86"/>
        <v>0</v>
      </c>
      <c r="G579" s="99">
        <f t="shared" si="82"/>
        <v>38</v>
      </c>
      <c r="H579" s="100">
        <v>0</v>
      </c>
      <c r="I579" s="100">
        <v>38</v>
      </c>
      <c r="J579" s="102">
        <f t="shared" si="87"/>
        <v>0</v>
      </c>
      <c r="K579" s="100">
        <v>0</v>
      </c>
      <c r="L579" s="111">
        <v>0</v>
      </c>
      <c r="M579" s="101">
        <f t="shared" si="88"/>
        <v>0</v>
      </c>
      <c r="N579" s="100">
        <v>0</v>
      </c>
      <c r="O579" s="100">
        <v>0</v>
      </c>
      <c r="P579" s="100">
        <v>0</v>
      </c>
      <c r="Q579" s="100">
        <v>0</v>
      </c>
      <c r="R579" s="100">
        <v>0</v>
      </c>
      <c r="S579" s="100">
        <v>0</v>
      </c>
      <c r="T579" s="106">
        <f t="shared" si="83"/>
        <v>0</v>
      </c>
      <c r="U579" s="107">
        <f t="shared" si="89"/>
        <v>0</v>
      </c>
      <c r="V579" s="108">
        <f t="shared" si="90"/>
        <v>38</v>
      </c>
      <c r="W579" s="97">
        <v>39</v>
      </c>
      <c r="X579" s="109">
        <f t="shared" si="91"/>
        <v>0.97435897435897434</v>
      </c>
    </row>
    <row r="580" spans="1:24" x14ac:dyDescent="0.35">
      <c r="A580" s="31" t="s">
        <v>585</v>
      </c>
      <c r="B580" s="97" t="s">
        <v>2845</v>
      </c>
      <c r="C580" s="97" t="s">
        <v>2286</v>
      </c>
      <c r="D580" s="98">
        <f t="shared" si="84"/>
        <v>37</v>
      </c>
      <c r="E580" s="98">
        <f t="shared" si="85"/>
        <v>18</v>
      </c>
      <c r="F580" s="98">
        <f t="shared" si="86"/>
        <v>19</v>
      </c>
      <c r="G580" s="99">
        <f t="shared" ref="G580:G643" si="92">H580+I580</f>
        <v>37</v>
      </c>
      <c r="H580" s="100">
        <v>19</v>
      </c>
      <c r="I580" s="100">
        <v>18</v>
      </c>
      <c r="J580" s="102">
        <f t="shared" si="87"/>
        <v>0</v>
      </c>
      <c r="K580" s="100">
        <v>0</v>
      </c>
      <c r="L580" s="111">
        <v>0</v>
      </c>
      <c r="M580" s="101">
        <f t="shared" si="88"/>
        <v>0</v>
      </c>
      <c r="N580" s="100">
        <v>0</v>
      </c>
      <c r="O580" s="100">
        <v>0</v>
      </c>
      <c r="P580" s="100">
        <v>0</v>
      </c>
      <c r="Q580" s="100">
        <v>0</v>
      </c>
      <c r="R580" s="100">
        <v>0</v>
      </c>
      <c r="S580" s="100">
        <v>0</v>
      </c>
      <c r="T580" s="106">
        <f t="shared" ref="T580:T643" si="93">SUM(N580:S580)</f>
        <v>0</v>
      </c>
      <c r="U580" s="107">
        <f t="shared" si="89"/>
        <v>19</v>
      </c>
      <c r="V580" s="108">
        <f t="shared" si="90"/>
        <v>18</v>
      </c>
      <c r="W580" s="97">
        <v>62</v>
      </c>
      <c r="X580" s="109">
        <f t="shared" si="91"/>
        <v>0.59677419354838712</v>
      </c>
    </row>
    <row r="581" spans="1:24" x14ac:dyDescent="0.35">
      <c r="A581" s="31" t="s">
        <v>586</v>
      </c>
      <c r="B581" s="97" t="s">
        <v>2846</v>
      </c>
      <c r="C581" s="97" t="s">
        <v>2286</v>
      </c>
      <c r="D581" s="98">
        <f t="shared" ref="D581:D644" si="94">E581+F581</f>
        <v>81</v>
      </c>
      <c r="E581" s="98">
        <f t="shared" ref="E581:E644" si="95">I581+K581+N581+Q581</f>
        <v>81</v>
      </c>
      <c r="F581" s="98">
        <f t="shared" ref="F581:F644" si="96">H581+P581+S581</f>
        <v>0</v>
      </c>
      <c r="G581" s="99">
        <f t="shared" si="92"/>
        <v>81</v>
      </c>
      <c r="H581" s="100">
        <v>0</v>
      </c>
      <c r="I581" s="100">
        <v>81</v>
      </c>
      <c r="J581" s="102">
        <f t="shared" ref="J581:J644" si="97">L581+O581+R581</f>
        <v>0</v>
      </c>
      <c r="K581" s="100">
        <v>0</v>
      </c>
      <c r="L581" s="111">
        <v>0</v>
      </c>
      <c r="M581" s="101">
        <f t="shared" ref="M581:M644" si="98">K581+L581</f>
        <v>0</v>
      </c>
      <c r="N581" s="100">
        <v>0</v>
      </c>
      <c r="O581" s="100">
        <v>0</v>
      </c>
      <c r="P581" s="100">
        <v>0</v>
      </c>
      <c r="Q581" s="100">
        <v>0</v>
      </c>
      <c r="R581" s="100">
        <v>0</v>
      </c>
      <c r="S581" s="100">
        <v>0</v>
      </c>
      <c r="T581" s="106">
        <f t="shared" si="93"/>
        <v>0</v>
      </c>
      <c r="U581" s="107">
        <f t="shared" ref="U581:U644" si="99">H581+S581</f>
        <v>0</v>
      </c>
      <c r="V581" s="108">
        <f t="shared" ref="V581:V644" si="100">I581+K581+Q581</f>
        <v>81</v>
      </c>
      <c r="W581" s="97">
        <v>101</v>
      </c>
      <c r="X581" s="109">
        <f t="shared" ref="X581:X644" si="101">MIN(100%,((V581+U581)/W581))</f>
        <v>0.80198019801980203</v>
      </c>
    </row>
    <row r="582" spans="1:24" x14ac:dyDescent="0.35">
      <c r="A582" s="31" t="s">
        <v>587</v>
      </c>
      <c r="B582" s="97" t="s">
        <v>2847</v>
      </c>
      <c r="C582" s="97" t="s">
        <v>2286</v>
      </c>
      <c r="D582" s="98">
        <f t="shared" si="94"/>
        <v>70</v>
      </c>
      <c r="E582" s="98">
        <f t="shared" si="95"/>
        <v>70</v>
      </c>
      <c r="F582" s="98">
        <f t="shared" si="96"/>
        <v>0</v>
      </c>
      <c r="G582" s="99">
        <f t="shared" si="92"/>
        <v>70</v>
      </c>
      <c r="H582" s="100">
        <v>0</v>
      </c>
      <c r="I582" s="100">
        <v>70</v>
      </c>
      <c r="J582" s="102">
        <f t="shared" si="97"/>
        <v>35</v>
      </c>
      <c r="K582" s="100">
        <v>0</v>
      </c>
      <c r="L582" s="111">
        <v>35</v>
      </c>
      <c r="M582" s="101">
        <f t="shared" si="98"/>
        <v>35</v>
      </c>
      <c r="N582" s="100">
        <v>0</v>
      </c>
      <c r="O582" s="100">
        <v>0</v>
      </c>
      <c r="P582" s="100">
        <v>0</v>
      </c>
      <c r="Q582" s="100">
        <v>0</v>
      </c>
      <c r="R582" s="100">
        <v>0</v>
      </c>
      <c r="S582" s="100">
        <v>0</v>
      </c>
      <c r="T582" s="106">
        <f t="shared" si="93"/>
        <v>0</v>
      </c>
      <c r="U582" s="107">
        <f t="shared" si="99"/>
        <v>0</v>
      </c>
      <c r="V582" s="108">
        <f t="shared" si="100"/>
        <v>70</v>
      </c>
      <c r="W582" s="97">
        <v>50</v>
      </c>
      <c r="X582" s="109">
        <f t="shared" si="101"/>
        <v>1</v>
      </c>
    </row>
    <row r="583" spans="1:24" x14ac:dyDescent="0.35">
      <c r="A583" s="31" t="s">
        <v>588</v>
      </c>
      <c r="B583" s="97" t="s">
        <v>2848</v>
      </c>
      <c r="C583" s="97" t="s">
        <v>2286</v>
      </c>
      <c r="D583" s="98">
        <f t="shared" si="94"/>
        <v>34</v>
      </c>
      <c r="E583" s="98">
        <f t="shared" si="95"/>
        <v>0</v>
      </c>
      <c r="F583" s="98">
        <f t="shared" si="96"/>
        <v>34</v>
      </c>
      <c r="G583" s="99">
        <f t="shared" si="92"/>
        <v>34</v>
      </c>
      <c r="H583" s="100">
        <v>34</v>
      </c>
      <c r="I583" s="100">
        <v>0</v>
      </c>
      <c r="J583" s="102">
        <f t="shared" si="97"/>
        <v>0</v>
      </c>
      <c r="K583" s="100">
        <v>0</v>
      </c>
      <c r="L583" s="111">
        <v>0</v>
      </c>
      <c r="M583" s="101">
        <f t="shared" si="98"/>
        <v>0</v>
      </c>
      <c r="N583" s="100">
        <v>0</v>
      </c>
      <c r="O583" s="100">
        <v>0</v>
      </c>
      <c r="P583" s="100">
        <v>0</v>
      </c>
      <c r="Q583" s="100">
        <v>0</v>
      </c>
      <c r="R583" s="100">
        <v>0</v>
      </c>
      <c r="S583" s="100">
        <v>0</v>
      </c>
      <c r="T583" s="106">
        <f t="shared" si="93"/>
        <v>0</v>
      </c>
      <c r="U583" s="107">
        <f t="shared" si="99"/>
        <v>34</v>
      </c>
      <c r="V583" s="108">
        <f t="shared" si="100"/>
        <v>0</v>
      </c>
      <c r="W583" s="97">
        <v>46</v>
      </c>
      <c r="X583" s="109">
        <f t="shared" si="101"/>
        <v>0.73913043478260865</v>
      </c>
    </row>
    <row r="584" spans="1:24" x14ac:dyDescent="0.35">
      <c r="A584" s="31" t="s">
        <v>589</v>
      </c>
      <c r="B584" s="97" t="s">
        <v>2849</v>
      </c>
      <c r="C584" s="97" t="s">
        <v>2286</v>
      </c>
      <c r="D584" s="98">
        <f t="shared" si="94"/>
        <v>53</v>
      </c>
      <c r="E584" s="98">
        <f t="shared" si="95"/>
        <v>53</v>
      </c>
      <c r="F584" s="98">
        <f t="shared" si="96"/>
        <v>0</v>
      </c>
      <c r="G584" s="99">
        <f t="shared" si="92"/>
        <v>53</v>
      </c>
      <c r="H584" s="100">
        <v>0</v>
      </c>
      <c r="I584" s="100">
        <v>53</v>
      </c>
      <c r="J584" s="102">
        <f t="shared" si="97"/>
        <v>0</v>
      </c>
      <c r="K584" s="100">
        <v>0</v>
      </c>
      <c r="L584" s="111">
        <v>0</v>
      </c>
      <c r="M584" s="101">
        <f t="shared" si="98"/>
        <v>0</v>
      </c>
      <c r="N584" s="100">
        <v>0</v>
      </c>
      <c r="O584" s="100">
        <v>0</v>
      </c>
      <c r="P584" s="100">
        <v>0</v>
      </c>
      <c r="Q584" s="100">
        <v>0</v>
      </c>
      <c r="R584" s="100">
        <v>0</v>
      </c>
      <c r="S584" s="100">
        <v>0</v>
      </c>
      <c r="T584" s="106">
        <f t="shared" si="93"/>
        <v>0</v>
      </c>
      <c r="U584" s="107">
        <f t="shared" si="99"/>
        <v>0</v>
      </c>
      <c r="V584" s="108">
        <f t="shared" si="100"/>
        <v>53</v>
      </c>
      <c r="W584" s="97">
        <v>101</v>
      </c>
      <c r="X584" s="109">
        <f t="shared" si="101"/>
        <v>0.52475247524752477</v>
      </c>
    </row>
    <row r="585" spans="1:24" x14ac:dyDescent="0.35">
      <c r="A585" s="31" t="s">
        <v>590</v>
      </c>
      <c r="B585" s="97" t="s">
        <v>2850</v>
      </c>
      <c r="C585" s="97" t="s">
        <v>2286</v>
      </c>
      <c r="D585" s="98">
        <f t="shared" si="94"/>
        <v>75</v>
      </c>
      <c r="E585" s="98">
        <f t="shared" si="95"/>
        <v>51</v>
      </c>
      <c r="F585" s="98">
        <f t="shared" si="96"/>
        <v>24</v>
      </c>
      <c r="G585" s="99">
        <f t="shared" si="92"/>
        <v>75</v>
      </c>
      <c r="H585" s="100">
        <v>24</v>
      </c>
      <c r="I585" s="100">
        <v>51</v>
      </c>
      <c r="J585" s="102">
        <f t="shared" si="97"/>
        <v>0</v>
      </c>
      <c r="K585" s="100">
        <v>0</v>
      </c>
      <c r="L585" s="111">
        <v>0</v>
      </c>
      <c r="M585" s="101">
        <f t="shared" si="98"/>
        <v>0</v>
      </c>
      <c r="N585" s="100">
        <v>0</v>
      </c>
      <c r="O585" s="100">
        <v>0</v>
      </c>
      <c r="P585" s="100">
        <v>0</v>
      </c>
      <c r="Q585" s="100">
        <v>0</v>
      </c>
      <c r="R585" s="100">
        <v>0</v>
      </c>
      <c r="S585" s="100">
        <v>0</v>
      </c>
      <c r="T585" s="106">
        <f t="shared" si="93"/>
        <v>0</v>
      </c>
      <c r="U585" s="107">
        <f t="shared" si="99"/>
        <v>24</v>
      </c>
      <c r="V585" s="108">
        <f t="shared" si="100"/>
        <v>51</v>
      </c>
      <c r="W585" s="97">
        <v>39</v>
      </c>
      <c r="X585" s="109">
        <f t="shared" si="101"/>
        <v>1</v>
      </c>
    </row>
    <row r="586" spans="1:24" x14ac:dyDescent="0.35">
      <c r="A586" s="31" t="s">
        <v>591</v>
      </c>
      <c r="B586" s="97" t="s">
        <v>2851</v>
      </c>
      <c r="C586" s="97" t="s">
        <v>2286</v>
      </c>
      <c r="D586" s="98">
        <f t="shared" si="94"/>
        <v>183</v>
      </c>
      <c r="E586" s="98">
        <f t="shared" si="95"/>
        <v>183</v>
      </c>
      <c r="F586" s="98">
        <f t="shared" si="96"/>
        <v>0</v>
      </c>
      <c r="G586" s="99">
        <f t="shared" si="92"/>
        <v>183</v>
      </c>
      <c r="H586" s="100">
        <v>0</v>
      </c>
      <c r="I586" s="100">
        <v>183</v>
      </c>
      <c r="J586" s="102">
        <f t="shared" si="97"/>
        <v>0</v>
      </c>
      <c r="K586" s="100">
        <v>0</v>
      </c>
      <c r="L586" s="111">
        <v>0</v>
      </c>
      <c r="M586" s="101">
        <f t="shared" si="98"/>
        <v>0</v>
      </c>
      <c r="N586" s="100">
        <v>0</v>
      </c>
      <c r="O586" s="100">
        <v>0</v>
      </c>
      <c r="P586" s="100">
        <v>0</v>
      </c>
      <c r="Q586" s="100">
        <v>0</v>
      </c>
      <c r="R586" s="100">
        <v>0</v>
      </c>
      <c r="S586" s="100">
        <v>0</v>
      </c>
      <c r="T586" s="106">
        <f t="shared" si="93"/>
        <v>0</v>
      </c>
      <c r="U586" s="107">
        <f t="shared" si="99"/>
        <v>0</v>
      </c>
      <c r="V586" s="108">
        <f t="shared" si="100"/>
        <v>183</v>
      </c>
      <c r="W586" s="97">
        <v>296</v>
      </c>
      <c r="X586" s="109">
        <f t="shared" si="101"/>
        <v>0.6182432432432432</v>
      </c>
    </row>
    <row r="587" spans="1:24" x14ac:dyDescent="0.35">
      <c r="A587" s="31" t="s">
        <v>592</v>
      </c>
      <c r="B587" s="97" t="s">
        <v>2852</v>
      </c>
      <c r="C587" s="97" t="s">
        <v>2286</v>
      </c>
      <c r="D587" s="98">
        <f t="shared" si="94"/>
        <v>0</v>
      </c>
      <c r="E587" s="98">
        <f t="shared" si="95"/>
        <v>0</v>
      </c>
      <c r="F587" s="98">
        <f t="shared" si="96"/>
        <v>0</v>
      </c>
      <c r="G587" s="99">
        <f t="shared" si="92"/>
        <v>0</v>
      </c>
      <c r="H587" s="100">
        <v>0</v>
      </c>
      <c r="I587" s="100">
        <v>0</v>
      </c>
      <c r="J587" s="102">
        <f t="shared" si="97"/>
        <v>0</v>
      </c>
      <c r="K587" s="100">
        <v>0</v>
      </c>
      <c r="L587" s="111">
        <v>0</v>
      </c>
      <c r="M587" s="101">
        <f t="shared" si="98"/>
        <v>0</v>
      </c>
      <c r="N587" s="100">
        <v>0</v>
      </c>
      <c r="O587" s="100">
        <v>0</v>
      </c>
      <c r="P587" s="100">
        <v>0</v>
      </c>
      <c r="Q587" s="100">
        <v>0</v>
      </c>
      <c r="R587" s="100">
        <v>0</v>
      </c>
      <c r="S587" s="100">
        <v>0</v>
      </c>
      <c r="T587" s="106">
        <f t="shared" si="93"/>
        <v>0</v>
      </c>
      <c r="U587" s="107">
        <f t="shared" si="99"/>
        <v>0</v>
      </c>
      <c r="V587" s="108">
        <f t="shared" si="100"/>
        <v>0</v>
      </c>
      <c r="W587" s="97">
        <v>59</v>
      </c>
      <c r="X587" s="109">
        <f t="shared" si="101"/>
        <v>0</v>
      </c>
    </row>
    <row r="588" spans="1:24" x14ac:dyDescent="0.35">
      <c r="A588" s="31" t="s">
        <v>593</v>
      </c>
      <c r="B588" s="97" t="s">
        <v>2853</v>
      </c>
      <c r="C588" s="97" t="s">
        <v>2286</v>
      </c>
      <c r="D588" s="98">
        <f t="shared" si="94"/>
        <v>52</v>
      </c>
      <c r="E588" s="98">
        <f t="shared" si="95"/>
        <v>52</v>
      </c>
      <c r="F588" s="98">
        <f t="shared" si="96"/>
        <v>0</v>
      </c>
      <c r="G588" s="99">
        <f t="shared" si="92"/>
        <v>52</v>
      </c>
      <c r="H588" s="100">
        <v>0</v>
      </c>
      <c r="I588" s="100">
        <v>52</v>
      </c>
      <c r="J588" s="102">
        <f t="shared" si="97"/>
        <v>0</v>
      </c>
      <c r="K588" s="100">
        <v>0</v>
      </c>
      <c r="L588" s="111">
        <v>0</v>
      </c>
      <c r="M588" s="101">
        <f t="shared" si="98"/>
        <v>0</v>
      </c>
      <c r="N588" s="100">
        <v>0</v>
      </c>
      <c r="O588" s="100">
        <v>0</v>
      </c>
      <c r="P588" s="100">
        <v>0</v>
      </c>
      <c r="Q588" s="100">
        <v>0</v>
      </c>
      <c r="R588" s="100">
        <v>0</v>
      </c>
      <c r="S588" s="100">
        <v>0</v>
      </c>
      <c r="T588" s="106">
        <f t="shared" si="93"/>
        <v>0</v>
      </c>
      <c r="U588" s="107">
        <f t="shared" si="99"/>
        <v>0</v>
      </c>
      <c r="V588" s="108">
        <f t="shared" si="100"/>
        <v>52</v>
      </c>
      <c r="W588" s="97">
        <v>47</v>
      </c>
      <c r="X588" s="109">
        <f t="shared" si="101"/>
        <v>1</v>
      </c>
    </row>
    <row r="589" spans="1:24" x14ac:dyDescent="0.35">
      <c r="A589" s="31" t="s">
        <v>594</v>
      </c>
      <c r="B589" s="97" t="s">
        <v>2854</v>
      </c>
      <c r="C589" s="97" t="s">
        <v>2286</v>
      </c>
      <c r="D589" s="98">
        <f t="shared" si="94"/>
        <v>44</v>
      </c>
      <c r="E589" s="98">
        <f t="shared" si="95"/>
        <v>44</v>
      </c>
      <c r="F589" s="98">
        <f t="shared" si="96"/>
        <v>0</v>
      </c>
      <c r="G589" s="99">
        <f t="shared" si="92"/>
        <v>44</v>
      </c>
      <c r="H589" s="100">
        <v>0</v>
      </c>
      <c r="I589" s="100">
        <v>44</v>
      </c>
      <c r="J589" s="102">
        <f t="shared" si="97"/>
        <v>0</v>
      </c>
      <c r="K589" s="100">
        <v>0</v>
      </c>
      <c r="L589" s="111">
        <v>0</v>
      </c>
      <c r="M589" s="101">
        <f t="shared" si="98"/>
        <v>0</v>
      </c>
      <c r="N589" s="100">
        <v>0</v>
      </c>
      <c r="O589" s="100">
        <v>0</v>
      </c>
      <c r="P589" s="100">
        <v>0</v>
      </c>
      <c r="Q589" s="100">
        <v>0</v>
      </c>
      <c r="R589" s="100">
        <v>0</v>
      </c>
      <c r="S589" s="100">
        <v>0</v>
      </c>
      <c r="T589" s="106">
        <f t="shared" si="93"/>
        <v>0</v>
      </c>
      <c r="U589" s="107">
        <f t="shared" si="99"/>
        <v>0</v>
      </c>
      <c r="V589" s="108">
        <f t="shared" si="100"/>
        <v>44</v>
      </c>
      <c r="W589" s="97">
        <v>47</v>
      </c>
      <c r="X589" s="109">
        <f t="shared" si="101"/>
        <v>0.93617021276595747</v>
      </c>
    </row>
    <row r="590" spans="1:24" x14ac:dyDescent="0.35">
      <c r="A590" s="31" t="s">
        <v>595</v>
      </c>
      <c r="B590" s="97" t="s">
        <v>2855</v>
      </c>
      <c r="C590" s="97" t="s">
        <v>2380</v>
      </c>
      <c r="D590" s="98">
        <f t="shared" si="94"/>
        <v>294</v>
      </c>
      <c r="E590" s="98">
        <f t="shared" si="95"/>
        <v>248</v>
      </c>
      <c r="F590" s="98">
        <f t="shared" si="96"/>
        <v>46</v>
      </c>
      <c r="G590" s="99">
        <f t="shared" si="92"/>
        <v>294</v>
      </c>
      <c r="H590" s="100">
        <v>46</v>
      </c>
      <c r="I590" s="100">
        <v>248</v>
      </c>
      <c r="J590" s="102">
        <f t="shared" si="97"/>
        <v>0</v>
      </c>
      <c r="K590" s="100">
        <v>0</v>
      </c>
      <c r="L590" s="111">
        <v>0</v>
      </c>
      <c r="M590" s="101">
        <f t="shared" si="98"/>
        <v>0</v>
      </c>
      <c r="N590" s="100">
        <v>0</v>
      </c>
      <c r="O590" s="100">
        <v>0</v>
      </c>
      <c r="P590" s="100">
        <v>0</v>
      </c>
      <c r="Q590" s="100">
        <v>0</v>
      </c>
      <c r="R590" s="100">
        <v>0</v>
      </c>
      <c r="S590" s="100">
        <v>0</v>
      </c>
      <c r="T590" s="106">
        <f t="shared" si="93"/>
        <v>0</v>
      </c>
      <c r="U590" s="107">
        <f t="shared" si="99"/>
        <v>46</v>
      </c>
      <c r="V590" s="108">
        <f t="shared" si="100"/>
        <v>248</v>
      </c>
      <c r="W590" s="97">
        <v>472</v>
      </c>
      <c r="X590" s="109">
        <f t="shared" si="101"/>
        <v>0.6228813559322034</v>
      </c>
    </row>
    <row r="591" spans="1:24" x14ac:dyDescent="0.35">
      <c r="A591" s="31" t="s">
        <v>596</v>
      </c>
      <c r="B591" s="97" t="s">
        <v>2856</v>
      </c>
      <c r="C591" s="97" t="s">
        <v>2380</v>
      </c>
      <c r="D591" s="98">
        <f t="shared" si="94"/>
        <v>0</v>
      </c>
      <c r="E591" s="98">
        <f t="shared" si="95"/>
        <v>0</v>
      </c>
      <c r="F591" s="98">
        <f t="shared" si="96"/>
        <v>0</v>
      </c>
      <c r="G591" s="99">
        <f t="shared" si="92"/>
        <v>0</v>
      </c>
      <c r="H591" s="100">
        <v>0</v>
      </c>
      <c r="I591" s="100">
        <v>0</v>
      </c>
      <c r="J591" s="102">
        <f t="shared" si="97"/>
        <v>0</v>
      </c>
      <c r="K591" s="100">
        <v>0</v>
      </c>
      <c r="L591" s="111">
        <v>0</v>
      </c>
      <c r="M591" s="101">
        <f t="shared" si="98"/>
        <v>0</v>
      </c>
      <c r="N591" s="100">
        <v>0</v>
      </c>
      <c r="O591" s="100">
        <v>0</v>
      </c>
      <c r="P591" s="100">
        <v>0</v>
      </c>
      <c r="Q591" s="100">
        <v>0</v>
      </c>
      <c r="R591" s="100">
        <v>0</v>
      </c>
      <c r="S591" s="100">
        <v>0</v>
      </c>
      <c r="T591" s="106">
        <f t="shared" si="93"/>
        <v>0</v>
      </c>
      <c r="U591" s="107">
        <f t="shared" si="99"/>
        <v>0</v>
      </c>
      <c r="V591" s="108">
        <f t="shared" si="100"/>
        <v>0</v>
      </c>
      <c r="W591" s="97">
        <v>66</v>
      </c>
      <c r="X591" s="109">
        <f t="shared" si="101"/>
        <v>0</v>
      </c>
    </row>
    <row r="592" spans="1:24" x14ac:dyDescent="0.35">
      <c r="A592" s="31" t="s">
        <v>597</v>
      </c>
      <c r="B592" s="97" t="s">
        <v>2857</v>
      </c>
      <c r="C592" s="97" t="s">
        <v>2380</v>
      </c>
      <c r="D592" s="98">
        <f t="shared" si="94"/>
        <v>110</v>
      </c>
      <c r="E592" s="98">
        <f t="shared" si="95"/>
        <v>97</v>
      </c>
      <c r="F592" s="98">
        <f t="shared" si="96"/>
        <v>13</v>
      </c>
      <c r="G592" s="99">
        <f t="shared" si="92"/>
        <v>92</v>
      </c>
      <c r="H592" s="100">
        <v>13</v>
      </c>
      <c r="I592" s="100">
        <v>79</v>
      </c>
      <c r="J592" s="102">
        <f t="shared" si="97"/>
        <v>0</v>
      </c>
      <c r="K592" s="100">
        <v>18</v>
      </c>
      <c r="L592" s="111">
        <v>0</v>
      </c>
      <c r="M592" s="101">
        <f t="shared" si="98"/>
        <v>18</v>
      </c>
      <c r="N592" s="100">
        <v>0</v>
      </c>
      <c r="O592" s="100">
        <v>0</v>
      </c>
      <c r="P592" s="100">
        <v>0</v>
      </c>
      <c r="Q592" s="100">
        <v>0</v>
      </c>
      <c r="R592" s="100">
        <v>0</v>
      </c>
      <c r="S592" s="100">
        <v>0</v>
      </c>
      <c r="T592" s="106">
        <f t="shared" si="93"/>
        <v>0</v>
      </c>
      <c r="U592" s="107">
        <f t="shared" si="99"/>
        <v>13</v>
      </c>
      <c r="V592" s="108">
        <f t="shared" si="100"/>
        <v>97</v>
      </c>
      <c r="W592" s="97">
        <v>102</v>
      </c>
      <c r="X592" s="109">
        <f t="shared" si="101"/>
        <v>1</v>
      </c>
    </row>
    <row r="593" spans="1:24" x14ac:dyDescent="0.35">
      <c r="A593" s="31" t="s">
        <v>598</v>
      </c>
      <c r="B593" s="97" t="s">
        <v>2858</v>
      </c>
      <c r="C593" s="97" t="s">
        <v>2380</v>
      </c>
      <c r="D593" s="98">
        <f t="shared" si="94"/>
        <v>0</v>
      </c>
      <c r="E593" s="98">
        <f t="shared" si="95"/>
        <v>0</v>
      </c>
      <c r="F593" s="98">
        <f t="shared" si="96"/>
        <v>0</v>
      </c>
      <c r="G593" s="99">
        <f t="shared" si="92"/>
        <v>0</v>
      </c>
      <c r="H593" s="100">
        <v>0</v>
      </c>
      <c r="I593" s="100">
        <v>0</v>
      </c>
      <c r="J593" s="102">
        <f t="shared" si="97"/>
        <v>0</v>
      </c>
      <c r="K593" s="100">
        <v>0</v>
      </c>
      <c r="L593" s="111">
        <v>0</v>
      </c>
      <c r="M593" s="101">
        <f t="shared" si="98"/>
        <v>0</v>
      </c>
      <c r="N593" s="100">
        <v>0</v>
      </c>
      <c r="O593" s="100">
        <v>0</v>
      </c>
      <c r="P593" s="100">
        <v>0</v>
      </c>
      <c r="Q593" s="100">
        <v>0</v>
      </c>
      <c r="R593" s="100">
        <v>0</v>
      </c>
      <c r="S593" s="100">
        <v>0</v>
      </c>
      <c r="T593" s="106">
        <f t="shared" si="93"/>
        <v>0</v>
      </c>
      <c r="U593" s="107">
        <f t="shared" si="99"/>
        <v>0</v>
      </c>
      <c r="V593" s="108">
        <f t="shared" si="100"/>
        <v>0</v>
      </c>
      <c r="W593" s="97">
        <v>106</v>
      </c>
      <c r="X593" s="109">
        <f t="shared" si="101"/>
        <v>0</v>
      </c>
    </row>
    <row r="594" spans="1:24" x14ac:dyDescent="0.35">
      <c r="A594" s="31" t="s">
        <v>599</v>
      </c>
      <c r="B594" s="97" t="s">
        <v>2859</v>
      </c>
      <c r="C594" s="97" t="s">
        <v>2380</v>
      </c>
      <c r="D594" s="98">
        <f t="shared" si="94"/>
        <v>0</v>
      </c>
      <c r="E594" s="98">
        <f t="shared" si="95"/>
        <v>0</v>
      </c>
      <c r="F594" s="98">
        <f t="shared" si="96"/>
        <v>0</v>
      </c>
      <c r="G594" s="99">
        <f t="shared" si="92"/>
        <v>0</v>
      </c>
      <c r="H594" s="100">
        <v>0</v>
      </c>
      <c r="I594" s="100">
        <v>0</v>
      </c>
      <c r="J594" s="102">
        <f t="shared" si="97"/>
        <v>0</v>
      </c>
      <c r="K594" s="100">
        <v>0</v>
      </c>
      <c r="L594" s="111">
        <v>0</v>
      </c>
      <c r="M594" s="101">
        <f t="shared" si="98"/>
        <v>0</v>
      </c>
      <c r="N594" s="100">
        <v>0</v>
      </c>
      <c r="O594" s="100">
        <v>0</v>
      </c>
      <c r="P594" s="100">
        <v>0</v>
      </c>
      <c r="Q594" s="100">
        <v>0</v>
      </c>
      <c r="R594" s="100">
        <v>0</v>
      </c>
      <c r="S594" s="100">
        <v>0</v>
      </c>
      <c r="T594" s="106">
        <f t="shared" si="93"/>
        <v>0</v>
      </c>
      <c r="U594" s="107">
        <f t="shared" si="99"/>
        <v>0</v>
      </c>
      <c r="V594" s="108">
        <f t="shared" si="100"/>
        <v>0</v>
      </c>
      <c r="W594" s="97">
        <v>119</v>
      </c>
      <c r="X594" s="109">
        <f t="shared" si="101"/>
        <v>0</v>
      </c>
    </row>
    <row r="595" spans="1:24" x14ac:dyDescent="0.35">
      <c r="A595" s="31" t="s">
        <v>600</v>
      </c>
      <c r="B595" s="97" t="s">
        <v>2860</v>
      </c>
      <c r="C595" s="97" t="s">
        <v>2380</v>
      </c>
      <c r="D595" s="98">
        <f t="shared" si="94"/>
        <v>38</v>
      </c>
      <c r="E595" s="98">
        <f t="shared" si="95"/>
        <v>25</v>
      </c>
      <c r="F595" s="98">
        <f t="shared" si="96"/>
        <v>13</v>
      </c>
      <c r="G595" s="99">
        <f t="shared" si="92"/>
        <v>18</v>
      </c>
      <c r="H595" s="100">
        <v>13</v>
      </c>
      <c r="I595" s="100">
        <v>5</v>
      </c>
      <c r="J595" s="102">
        <f t="shared" si="97"/>
        <v>0</v>
      </c>
      <c r="K595" s="100">
        <v>20</v>
      </c>
      <c r="L595" s="111">
        <v>0</v>
      </c>
      <c r="M595" s="101">
        <f t="shared" si="98"/>
        <v>20</v>
      </c>
      <c r="N595" s="100">
        <v>0</v>
      </c>
      <c r="O595" s="100">
        <v>0</v>
      </c>
      <c r="P595" s="100">
        <v>0</v>
      </c>
      <c r="Q595" s="100">
        <v>0</v>
      </c>
      <c r="R595" s="100">
        <v>0</v>
      </c>
      <c r="S595" s="100">
        <v>0</v>
      </c>
      <c r="T595" s="106">
        <f t="shared" si="93"/>
        <v>0</v>
      </c>
      <c r="U595" s="107">
        <f t="shared" si="99"/>
        <v>13</v>
      </c>
      <c r="V595" s="108">
        <f t="shared" si="100"/>
        <v>25</v>
      </c>
      <c r="W595" s="97">
        <v>55</v>
      </c>
      <c r="X595" s="109">
        <f t="shared" si="101"/>
        <v>0.69090909090909092</v>
      </c>
    </row>
    <row r="596" spans="1:24" x14ac:dyDescent="0.35">
      <c r="A596" s="31" t="s">
        <v>601</v>
      </c>
      <c r="B596" s="97" t="s">
        <v>2861</v>
      </c>
      <c r="C596" s="97" t="s">
        <v>2380</v>
      </c>
      <c r="D596" s="98">
        <f t="shared" si="94"/>
        <v>75</v>
      </c>
      <c r="E596" s="98">
        <f t="shared" si="95"/>
        <v>75</v>
      </c>
      <c r="F596" s="98">
        <f t="shared" si="96"/>
        <v>0</v>
      </c>
      <c r="G596" s="99">
        <f t="shared" si="92"/>
        <v>75</v>
      </c>
      <c r="H596" s="100">
        <v>0</v>
      </c>
      <c r="I596" s="100">
        <v>75</v>
      </c>
      <c r="J596" s="102">
        <f t="shared" si="97"/>
        <v>0</v>
      </c>
      <c r="K596" s="100">
        <v>0</v>
      </c>
      <c r="L596" s="111">
        <v>0</v>
      </c>
      <c r="M596" s="101">
        <f t="shared" si="98"/>
        <v>0</v>
      </c>
      <c r="N596" s="100">
        <v>0</v>
      </c>
      <c r="O596" s="100">
        <v>0</v>
      </c>
      <c r="P596" s="100">
        <v>0</v>
      </c>
      <c r="Q596" s="100">
        <v>0</v>
      </c>
      <c r="R596" s="100">
        <v>0</v>
      </c>
      <c r="S596" s="100">
        <v>0</v>
      </c>
      <c r="T596" s="106">
        <f t="shared" si="93"/>
        <v>0</v>
      </c>
      <c r="U596" s="107">
        <f t="shared" si="99"/>
        <v>0</v>
      </c>
      <c r="V596" s="108">
        <f t="shared" si="100"/>
        <v>75</v>
      </c>
      <c r="W596" s="97">
        <v>130</v>
      </c>
      <c r="X596" s="109">
        <f t="shared" si="101"/>
        <v>0.57692307692307687</v>
      </c>
    </row>
    <row r="597" spans="1:24" x14ac:dyDescent="0.35">
      <c r="A597" s="31" t="s">
        <v>602</v>
      </c>
      <c r="B597" s="97" t="s">
        <v>2862</v>
      </c>
      <c r="C597" s="97" t="s">
        <v>2380</v>
      </c>
      <c r="D597" s="98">
        <f t="shared" si="94"/>
        <v>0</v>
      </c>
      <c r="E597" s="98">
        <f t="shared" si="95"/>
        <v>0</v>
      </c>
      <c r="F597" s="98">
        <f t="shared" si="96"/>
        <v>0</v>
      </c>
      <c r="G597" s="99">
        <f t="shared" si="92"/>
        <v>0</v>
      </c>
      <c r="H597" s="100">
        <v>0</v>
      </c>
      <c r="I597" s="100">
        <v>0</v>
      </c>
      <c r="J597" s="102">
        <f t="shared" si="97"/>
        <v>0</v>
      </c>
      <c r="K597" s="100">
        <v>0</v>
      </c>
      <c r="L597" s="111">
        <v>0</v>
      </c>
      <c r="M597" s="101">
        <f t="shared" si="98"/>
        <v>0</v>
      </c>
      <c r="N597" s="100">
        <v>0</v>
      </c>
      <c r="O597" s="100">
        <v>0</v>
      </c>
      <c r="P597" s="100">
        <v>0</v>
      </c>
      <c r="Q597" s="100">
        <v>0</v>
      </c>
      <c r="R597" s="100">
        <v>0</v>
      </c>
      <c r="S597" s="100">
        <v>0</v>
      </c>
      <c r="T597" s="106">
        <f t="shared" si="93"/>
        <v>0</v>
      </c>
      <c r="U597" s="107">
        <f t="shared" si="99"/>
        <v>0</v>
      </c>
      <c r="V597" s="108">
        <f t="shared" si="100"/>
        <v>0</v>
      </c>
      <c r="W597" s="97">
        <v>144</v>
      </c>
      <c r="X597" s="109">
        <f t="shared" si="101"/>
        <v>0</v>
      </c>
    </row>
    <row r="598" spans="1:24" x14ac:dyDescent="0.35">
      <c r="A598" s="31" t="s">
        <v>603</v>
      </c>
      <c r="B598" s="97" t="s">
        <v>2863</v>
      </c>
      <c r="C598" s="97" t="s">
        <v>2380</v>
      </c>
      <c r="D598" s="98">
        <f t="shared" si="94"/>
        <v>45</v>
      </c>
      <c r="E598" s="98">
        <f t="shared" si="95"/>
        <v>0</v>
      </c>
      <c r="F598" s="98">
        <f t="shared" si="96"/>
        <v>45</v>
      </c>
      <c r="G598" s="99">
        <f t="shared" si="92"/>
        <v>45</v>
      </c>
      <c r="H598" s="100">
        <v>45</v>
      </c>
      <c r="I598" s="100">
        <v>0</v>
      </c>
      <c r="J598" s="102">
        <f t="shared" si="97"/>
        <v>0</v>
      </c>
      <c r="K598" s="100">
        <v>0</v>
      </c>
      <c r="L598" s="111">
        <v>0</v>
      </c>
      <c r="M598" s="101">
        <f t="shared" si="98"/>
        <v>0</v>
      </c>
      <c r="N598" s="100">
        <v>0</v>
      </c>
      <c r="O598" s="100">
        <v>0</v>
      </c>
      <c r="P598" s="100">
        <v>0</v>
      </c>
      <c r="Q598" s="100">
        <v>0</v>
      </c>
      <c r="R598" s="100">
        <v>0</v>
      </c>
      <c r="S598" s="100">
        <v>0</v>
      </c>
      <c r="T598" s="106">
        <f t="shared" si="93"/>
        <v>0</v>
      </c>
      <c r="U598" s="107">
        <f t="shared" si="99"/>
        <v>45</v>
      </c>
      <c r="V598" s="108">
        <f t="shared" si="100"/>
        <v>0</v>
      </c>
      <c r="W598" s="97">
        <v>76</v>
      </c>
      <c r="X598" s="109">
        <f t="shared" si="101"/>
        <v>0.59210526315789469</v>
      </c>
    </row>
    <row r="599" spans="1:24" x14ac:dyDescent="0.35">
      <c r="A599" s="31" t="s">
        <v>604</v>
      </c>
      <c r="B599" s="97" t="s">
        <v>2864</v>
      </c>
      <c r="C599" s="97" t="s">
        <v>2260</v>
      </c>
      <c r="D599" s="98">
        <f t="shared" si="94"/>
        <v>9</v>
      </c>
      <c r="E599" s="98">
        <f t="shared" si="95"/>
        <v>9</v>
      </c>
      <c r="F599" s="98">
        <f t="shared" si="96"/>
        <v>0</v>
      </c>
      <c r="G599" s="99">
        <f t="shared" si="92"/>
        <v>9</v>
      </c>
      <c r="H599" s="100">
        <v>0</v>
      </c>
      <c r="I599" s="100">
        <v>9</v>
      </c>
      <c r="J599" s="102">
        <f t="shared" si="97"/>
        <v>0</v>
      </c>
      <c r="K599" s="100">
        <v>0</v>
      </c>
      <c r="L599" s="111">
        <v>0</v>
      </c>
      <c r="M599" s="101">
        <f t="shared" si="98"/>
        <v>0</v>
      </c>
      <c r="N599" s="100">
        <v>0</v>
      </c>
      <c r="O599" s="100">
        <v>0</v>
      </c>
      <c r="P599" s="100">
        <v>0</v>
      </c>
      <c r="Q599" s="100">
        <v>0</v>
      </c>
      <c r="R599" s="100">
        <v>0</v>
      </c>
      <c r="S599" s="100">
        <v>0</v>
      </c>
      <c r="T599" s="106">
        <f t="shared" si="93"/>
        <v>0</v>
      </c>
      <c r="U599" s="107">
        <f t="shared" si="99"/>
        <v>0</v>
      </c>
      <c r="V599" s="108">
        <f t="shared" si="100"/>
        <v>9</v>
      </c>
      <c r="W599" s="97">
        <v>10</v>
      </c>
      <c r="X599" s="109">
        <f t="shared" si="101"/>
        <v>0.9</v>
      </c>
    </row>
    <row r="600" spans="1:24" x14ac:dyDescent="0.35">
      <c r="A600" s="31" t="s">
        <v>605</v>
      </c>
      <c r="B600" s="97" t="s">
        <v>2865</v>
      </c>
      <c r="C600" s="97" t="s">
        <v>2260</v>
      </c>
      <c r="D600" s="98">
        <f t="shared" si="94"/>
        <v>16</v>
      </c>
      <c r="E600" s="98">
        <f t="shared" si="95"/>
        <v>16</v>
      </c>
      <c r="F600" s="98">
        <f t="shared" si="96"/>
        <v>0</v>
      </c>
      <c r="G600" s="99">
        <f t="shared" si="92"/>
        <v>16</v>
      </c>
      <c r="H600" s="100">
        <v>0</v>
      </c>
      <c r="I600" s="100">
        <v>16</v>
      </c>
      <c r="J600" s="102">
        <f t="shared" si="97"/>
        <v>0</v>
      </c>
      <c r="K600" s="100">
        <v>0</v>
      </c>
      <c r="L600" s="111">
        <v>0</v>
      </c>
      <c r="M600" s="101">
        <f t="shared" si="98"/>
        <v>0</v>
      </c>
      <c r="N600" s="100">
        <v>0</v>
      </c>
      <c r="O600" s="100">
        <v>0</v>
      </c>
      <c r="P600" s="100">
        <v>0</v>
      </c>
      <c r="Q600" s="100">
        <v>0</v>
      </c>
      <c r="R600" s="100">
        <v>0</v>
      </c>
      <c r="S600" s="100">
        <v>0</v>
      </c>
      <c r="T600" s="106">
        <f t="shared" si="93"/>
        <v>0</v>
      </c>
      <c r="U600" s="107">
        <f t="shared" si="99"/>
        <v>0</v>
      </c>
      <c r="V600" s="108">
        <f t="shared" si="100"/>
        <v>16</v>
      </c>
      <c r="W600" s="97">
        <v>34</v>
      </c>
      <c r="X600" s="109">
        <f t="shared" si="101"/>
        <v>0.47058823529411764</v>
      </c>
    </row>
    <row r="601" spans="1:24" x14ac:dyDescent="0.35">
      <c r="A601" s="31" t="s">
        <v>606</v>
      </c>
      <c r="B601" s="97" t="s">
        <v>2866</v>
      </c>
      <c r="C601" s="97" t="s">
        <v>2260</v>
      </c>
      <c r="D601" s="98">
        <f t="shared" si="94"/>
        <v>51</v>
      </c>
      <c r="E601" s="98">
        <f t="shared" si="95"/>
        <v>15</v>
      </c>
      <c r="F601" s="98">
        <f t="shared" si="96"/>
        <v>36</v>
      </c>
      <c r="G601" s="99">
        <f t="shared" si="92"/>
        <v>51</v>
      </c>
      <c r="H601" s="100">
        <v>36</v>
      </c>
      <c r="I601" s="100">
        <v>15</v>
      </c>
      <c r="J601" s="102">
        <f t="shared" si="97"/>
        <v>0</v>
      </c>
      <c r="K601" s="100">
        <v>0</v>
      </c>
      <c r="L601" s="111">
        <v>0</v>
      </c>
      <c r="M601" s="101">
        <f t="shared" si="98"/>
        <v>0</v>
      </c>
      <c r="N601" s="100">
        <v>0</v>
      </c>
      <c r="O601" s="100">
        <v>0</v>
      </c>
      <c r="P601" s="100">
        <v>0</v>
      </c>
      <c r="Q601" s="100">
        <v>0</v>
      </c>
      <c r="R601" s="100">
        <v>0</v>
      </c>
      <c r="S601" s="100">
        <v>0</v>
      </c>
      <c r="T601" s="106">
        <f t="shared" si="93"/>
        <v>0</v>
      </c>
      <c r="U601" s="107">
        <f t="shared" si="99"/>
        <v>36</v>
      </c>
      <c r="V601" s="108">
        <f t="shared" si="100"/>
        <v>15</v>
      </c>
      <c r="W601" s="97">
        <v>123</v>
      </c>
      <c r="X601" s="109">
        <f t="shared" si="101"/>
        <v>0.41463414634146339</v>
      </c>
    </row>
    <row r="602" spans="1:24" x14ac:dyDescent="0.35">
      <c r="A602" s="31" t="s">
        <v>607</v>
      </c>
      <c r="B602" s="97" t="s">
        <v>2867</v>
      </c>
      <c r="C602" s="97" t="s">
        <v>2260</v>
      </c>
      <c r="D602" s="98">
        <f t="shared" si="94"/>
        <v>0</v>
      </c>
      <c r="E602" s="98">
        <f t="shared" si="95"/>
        <v>0</v>
      </c>
      <c r="F602" s="98">
        <f t="shared" si="96"/>
        <v>0</v>
      </c>
      <c r="G602" s="99">
        <f t="shared" si="92"/>
        <v>0</v>
      </c>
      <c r="H602" s="100">
        <v>0</v>
      </c>
      <c r="I602" s="100">
        <v>0</v>
      </c>
      <c r="J602" s="102">
        <f t="shared" si="97"/>
        <v>0</v>
      </c>
      <c r="K602" s="100">
        <v>0</v>
      </c>
      <c r="L602" s="111">
        <v>0</v>
      </c>
      <c r="M602" s="101">
        <f t="shared" si="98"/>
        <v>0</v>
      </c>
      <c r="N602" s="100">
        <v>0</v>
      </c>
      <c r="O602" s="100">
        <v>0</v>
      </c>
      <c r="P602" s="100">
        <v>0</v>
      </c>
      <c r="Q602" s="100">
        <v>0</v>
      </c>
      <c r="R602" s="100">
        <v>0</v>
      </c>
      <c r="S602" s="100">
        <v>0</v>
      </c>
      <c r="T602" s="106">
        <f t="shared" si="93"/>
        <v>0</v>
      </c>
      <c r="U602" s="107">
        <f t="shared" si="99"/>
        <v>0</v>
      </c>
      <c r="V602" s="108">
        <f t="shared" si="100"/>
        <v>0</v>
      </c>
      <c r="W602" s="97">
        <v>11</v>
      </c>
      <c r="X602" s="109">
        <f t="shared" si="101"/>
        <v>0</v>
      </c>
    </row>
    <row r="603" spans="1:24" x14ac:dyDescent="0.35">
      <c r="A603" s="31" t="s">
        <v>608</v>
      </c>
      <c r="B603" s="97" t="s">
        <v>2868</v>
      </c>
      <c r="C603" s="97" t="s">
        <v>2260</v>
      </c>
      <c r="D603" s="98">
        <f t="shared" si="94"/>
        <v>0</v>
      </c>
      <c r="E603" s="98">
        <f t="shared" si="95"/>
        <v>0</v>
      </c>
      <c r="F603" s="98">
        <f t="shared" si="96"/>
        <v>0</v>
      </c>
      <c r="G603" s="99">
        <f t="shared" si="92"/>
        <v>0</v>
      </c>
      <c r="H603" s="100">
        <v>0</v>
      </c>
      <c r="I603" s="100">
        <v>0</v>
      </c>
      <c r="J603" s="102">
        <f t="shared" si="97"/>
        <v>0</v>
      </c>
      <c r="K603" s="100">
        <v>0</v>
      </c>
      <c r="L603" s="111">
        <v>0</v>
      </c>
      <c r="M603" s="101">
        <f t="shared" si="98"/>
        <v>0</v>
      </c>
      <c r="N603" s="100">
        <v>0</v>
      </c>
      <c r="O603" s="100">
        <v>0</v>
      </c>
      <c r="P603" s="100">
        <v>0</v>
      </c>
      <c r="Q603" s="100">
        <v>0</v>
      </c>
      <c r="R603" s="100">
        <v>0</v>
      </c>
      <c r="S603" s="100">
        <v>0</v>
      </c>
      <c r="T603" s="106">
        <f t="shared" si="93"/>
        <v>0</v>
      </c>
      <c r="U603" s="107">
        <f t="shared" si="99"/>
        <v>0</v>
      </c>
      <c r="V603" s="108">
        <f t="shared" si="100"/>
        <v>0</v>
      </c>
      <c r="W603" s="97">
        <v>28</v>
      </c>
      <c r="X603" s="109">
        <f t="shared" si="101"/>
        <v>0</v>
      </c>
    </row>
    <row r="604" spans="1:24" x14ac:dyDescent="0.35">
      <c r="A604" s="31" t="s">
        <v>609</v>
      </c>
      <c r="B604" s="97" t="s">
        <v>2869</v>
      </c>
      <c r="C604" s="97" t="s">
        <v>2260</v>
      </c>
      <c r="D604" s="98">
        <f t="shared" si="94"/>
        <v>25</v>
      </c>
      <c r="E604" s="98">
        <f t="shared" si="95"/>
        <v>0</v>
      </c>
      <c r="F604" s="98">
        <f t="shared" si="96"/>
        <v>25</v>
      </c>
      <c r="G604" s="99">
        <f t="shared" si="92"/>
        <v>25</v>
      </c>
      <c r="H604" s="100">
        <v>25</v>
      </c>
      <c r="I604" s="100">
        <v>0</v>
      </c>
      <c r="J604" s="102">
        <f t="shared" si="97"/>
        <v>0</v>
      </c>
      <c r="K604" s="100">
        <v>0</v>
      </c>
      <c r="L604" s="111">
        <v>0</v>
      </c>
      <c r="M604" s="101">
        <f t="shared" si="98"/>
        <v>0</v>
      </c>
      <c r="N604" s="100">
        <v>0</v>
      </c>
      <c r="O604" s="100">
        <v>0</v>
      </c>
      <c r="P604" s="100">
        <v>0</v>
      </c>
      <c r="Q604" s="100">
        <v>0</v>
      </c>
      <c r="R604" s="100">
        <v>0</v>
      </c>
      <c r="S604" s="100">
        <v>0</v>
      </c>
      <c r="T604" s="106">
        <f t="shared" si="93"/>
        <v>0</v>
      </c>
      <c r="U604" s="107">
        <f t="shared" si="99"/>
        <v>25</v>
      </c>
      <c r="V604" s="108">
        <f t="shared" si="100"/>
        <v>0</v>
      </c>
      <c r="W604" s="97">
        <v>45</v>
      </c>
      <c r="X604" s="109">
        <f t="shared" si="101"/>
        <v>0.55555555555555558</v>
      </c>
    </row>
    <row r="605" spans="1:24" x14ac:dyDescent="0.35">
      <c r="A605" s="31" t="s">
        <v>610</v>
      </c>
      <c r="B605" s="97" t="s">
        <v>2870</v>
      </c>
      <c r="C605" s="97" t="s">
        <v>2260</v>
      </c>
      <c r="D605" s="98">
        <f t="shared" si="94"/>
        <v>0</v>
      </c>
      <c r="E605" s="98">
        <f t="shared" si="95"/>
        <v>0</v>
      </c>
      <c r="F605" s="98">
        <f t="shared" si="96"/>
        <v>0</v>
      </c>
      <c r="G605" s="99">
        <f t="shared" si="92"/>
        <v>0</v>
      </c>
      <c r="H605" s="100">
        <v>0</v>
      </c>
      <c r="I605" s="100">
        <v>0</v>
      </c>
      <c r="J605" s="102">
        <f t="shared" si="97"/>
        <v>0</v>
      </c>
      <c r="K605" s="100">
        <v>0</v>
      </c>
      <c r="L605" s="111">
        <v>0</v>
      </c>
      <c r="M605" s="101">
        <f t="shared" si="98"/>
        <v>0</v>
      </c>
      <c r="N605" s="100">
        <v>0</v>
      </c>
      <c r="O605" s="100">
        <v>0</v>
      </c>
      <c r="P605" s="100">
        <v>0</v>
      </c>
      <c r="Q605" s="100">
        <v>0</v>
      </c>
      <c r="R605" s="100">
        <v>0</v>
      </c>
      <c r="S605" s="100">
        <v>0</v>
      </c>
      <c r="T605" s="106">
        <f t="shared" si="93"/>
        <v>0</v>
      </c>
      <c r="U605" s="107">
        <f t="shared" si="99"/>
        <v>0</v>
      </c>
      <c r="V605" s="108">
        <f t="shared" si="100"/>
        <v>0</v>
      </c>
      <c r="W605" s="97">
        <v>168</v>
      </c>
      <c r="X605" s="109">
        <f t="shared" si="101"/>
        <v>0</v>
      </c>
    </row>
    <row r="606" spans="1:24" x14ac:dyDescent="0.35">
      <c r="A606" s="31" t="s">
        <v>611</v>
      </c>
      <c r="B606" s="97" t="s">
        <v>2871</v>
      </c>
      <c r="C606" s="97" t="s">
        <v>2260</v>
      </c>
      <c r="D606" s="98">
        <f t="shared" si="94"/>
        <v>0</v>
      </c>
      <c r="E606" s="98">
        <f t="shared" si="95"/>
        <v>0</v>
      </c>
      <c r="F606" s="98">
        <f t="shared" si="96"/>
        <v>0</v>
      </c>
      <c r="G606" s="99">
        <f t="shared" si="92"/>
        <v>0</v>
      </c>
      <c r="H606" s="100">
        <v>0</v>
      </c>
      <c r="I606" s="100">
        <v>0</v>
      </c>
      <c r="J606" s="102">
        <f t="shared" si="97"/>
        <v>0</v>
      </c>
      <c r="K606" s="100">
        <v>0</v>
      </c>
      <c r="L606" s="111">
        <v>0</v>
      </c>
      <c r="M606" s="101">
        <f t="shared" si="98"/>
        <v>0</v>
      </c>
      <c r="N606" s="100">
        <v>0</v>
      </c>
      <c r="O606" s="100">
        <v>0</v>
      </c>
      <c r="P606" s="100">
        <v>0</v>
      </c>
      <c r="Q606" s="100">
        <v>0</v>
      </c>
      <c r="R606" s="100">
        <v>0</v>
      </c>
      <c r="S606" s="100">
        <v>0</v>
      </c>
      <c r="T606" s="106">
        <f t="shared" si="93"/>
        <v>0</v>
      </c>
      <c r="U606" s="107">
        <f t="shared" si="99"/>
        <v>0</v>
      </c>
      <c r="V606" s="108">
        <f t="shared" si="100"/>
        <v>0</v>
      </c>
      <c r="W606" s="97">
        <v>15</v>
      </c>
      <c r="X606" s="109">
        <f t="shared" si="101"/>
        <v>0</v>
      </c>
    </row>
    <row r="607" spans="1:24" x14ac:dyDescent="0.35">
      <c r="A607" s="31" t="s">
        <v>612</v>
      </c>
      <c r="B607" s="97" t="s">
        <v>2872</v>
      </c>
      <c r="C607" s="97" t="s">
        <v>2260</v>
      </c>
      <c r="D607" s="98">
        <f t="shared" si="94"/>
        <v>24</v>
      </c>
      <c r="E607" s="98">
        <f t="shared" si="95"/>
        <v>0</v>
      </c>
      <c r="F607" s="98">
        <f t="shared" si="96"/>
        <v>24</v>
      </c>
      <c r="G607" s="99">
        <f t="shared" si="92"/>
        <v>24</v>
      </c>
      <c r="H607" s="100">
        <v>24</v>
      </c>
      <c r="I607" s="100">
        <v>0</v>
      </c>
      <c r="J607" s="102">
        <f t="shared" si="97"/>
        <v>0</v>
      </c>
      <c r="K607" s="100">
        <v>0</v>
      </c>
      <c r="L607" s="111">
        <v>0</v>
      </c>
      <c r="M607" s="101">
        <f t="shared" si="98"/>
        <v>0</v>
      </c>
      <c r="N607" s="100">
        <v>0</v>
      </c>
      <c r="O607" s="100">
        <v>0</v>
      </c>
      <c r="P607" s="100">
        <v>0</v>
      </c>
      <c r="Q607" s="100">
        <v>0</v>
      </c>
      <c r="R607" s="100">
        <v>0</v>
      </c>
      <c r="S607" s="100">
        <v>0</v>
      </c>
      <c r="T607" s="106">
        <f t="shared" si="93"/>
        <v>0</v>
      </c>
      <c r="U607" s="107">
        <f t="shared" si="99"/>
        <v>24</v>
      </c>
      <c r="V607" s="108">
        <f t="shared" si="100"/>
        <v>0</v>
      </c>
      <c r="W607" s="97">
        <v>24</v>
      </c>
      <c r="X607" s="109">
        <f t="shared" si="101"/>
        <v>1</v>
      </c>
    </row>
    <row r="608" spans="1:24" x14ac:dyDescent="0.35">
      <c r="A608" s="31" t="s">
        <v>613</v>
      </c>
      <c r="B608" s="97" t="s">
        <v>2873</v>
      </c>
      <c r="C608" s="97" t="s">
        <v>2260</v>
      </c>
      <c r="D608" s="98">
        <f t="shared" si="94"/>
        <v>0</v>
      </c>
      <c r="E608" s="98">
        <f t="shared" si="95"/>
        <v>0</v>
      </c>
      <c r="F608" s="98">
        <f t="shared" si="96"/>
        <v>0</v>
      </c>
      <c r="G608" s="99">
        <f t="shared" si="92"/>
        <v>0</v>
      </c>
      <c r="H608" s="100">
        <v>0</v>
      </c>
      <c r="I608" s="100">
        <v>0</v>
      </c>
      <c r="J608" s="102">
        <f t="shared" si="97"/>
        <v>0</v>
      </c>
      <c r="K608" s="100">
        <v>0</v>
      </c>
      <c r="L608" s="111">
        <v>0</v>
      </c>
      <c r="M608" s="101">
        <f t="shared" si="98"/>
        <v>0</v>
      </c>
      <c r="N608" s="100">
        <v>0</v>
      </c>
      <c r="O608" s="100">
        <v>0</v>
      </c>
      <c r="P608" s="100">
        <v>0</v>
      </c>
      <c r="Q608" s="100">
        <v>0</v>
      </c>
      <c r="R608" s="100">
        <v>0</v>
      </c>
      <c r="S608" s="100">
        <v>0</v>
      </c>
      <c r="T608" s="106">
        <f t="shared" si="93"/>
        <v>0</v>
      </c>
      <c r="U608" s="107">
        <f t="shared" si="99"/>
        <v>0</v>
      </c>
      <c r="V608" s="108">
        <f t="shared" si="100"/>
        <v>0</v>
      </c>
      <c r="W608" s="97">
        <v>22</v>
      </c>
      <c r="X608" s="109">
        <f t="shared" si="101"/>
        <v>0</v>
      </c>
    </row>
    <row r="609" spans="1:24" x14ac:dyDescent="0.35">
      <c r="A609" s="31" t="s">
        <v>614</v>
      </c>
      <c r="B609" s="97" t="s">
        <v>2874</v>
      </c>
      <c r="C609" s="97" t="s">
        <v>2260</v>
      </c>
      <c r="D609" s="98">
        <f t="shared" si="94"/>
        <v>30</v>
      </c>
      <c r="E609" s="98">
        <f t="shared" si="95"/>
        <v>0</v>
      </c>
      <c r="F609" s="98">
        <f t="shared" si="96"/>
        <v>30</v>
      </c>
      <c r="G609" s="99">
        <f t="shared" si="92"/>
        <v>30</v>
      </c>
      <c r="H609" s="100">
        <v>30</v>
      </c>
      <c r="I609" s="100">
        <v>0</v>
      </c>
      <c r="J609" s="102">
        <f t="shared" si="97"/>
        <v>0</v>
      </c>
      <c r="K609" s="100">
        <v>0</v>
      </c>
      <c r="L609" s="111">
        <v>0</v>
      </c>
      <c r="M609" s="101">
        <f t="shared" si="98"/>
        <v>0</v>
      </c>
      <c r="N609" s="100">
        <v>0</v>
      </c>
      <c r="O609" s="100">
        <v>0</v>
      </c>
      <c r="P609" s="100">
        <v>0</v>
      </c>
      <c r="Q609" s="100">
        <v>0</v>
      </c>
      <c r="R609" s="100">
        <v>0</v>
      </c>
      <c r="S609" s="100">
        <v>0</v>
      </c>
      <c r="T609" s="106">
        <f t="shared" si="93"/>
        <v>0</v>
      </c>
      <c r="U609" s="107">
        <f t="shared" si="99"/>
        <v>30</v>
      </c>
      <c r="V609" s="108">
        <f t="shared" si="100"/>
        <v>0</v>
      </c>
      <c r="W609" s="97">
        <v>23</v>
      </c>
      <c r="X609" s="109">
        <f t="shared" si="101"/>
        <v>1</v>
      </c>
    </row>
    <row r="610" spans="1:24" x14ac:dyDescent="0.35">
      <c r="A610" s="31" t="s">
        <v>615</v>
      </c>
      <c r="B610" s="97" t="s">
        <v>2875</v>
      </c>
      <c r="C610" s="97" t="s">
        <v>2260</v>
      </c>
      <c r="D610" s="98">
        <f t="shared" si="94"/>
        <v>21</v>
      </c>
      <c r="E610" s="98">
        <f t="shared" si="95"/>
        <v>0</v>
      </c>
      <c r="F610" s="98">
        <f t="shared" si="96"/>
        <v>21</v>
      </c>
      <c r="G610" s="99">
        <f t="shared" si="92"/>
        <v>21</v>
      </c>
      <c r="H610" s="100">
        <v>21</v>
      </c>
      <c r="I610" s="100">
        <v>0</v>
      </c>
      <c r="J610" s="102">
        <f t="shared" si="97"/>
        <v>0</v>
      </c>
      <c r="K610" s="100">
        <v>0</v>
      </c>
      <c r="L610" s="111">
        <v>0</v>
      </c>
      <c r="M610" s="101">
        <f t="shared" si="98"/>
        <v>0</v>
      </c>
      <c r="N610" s="100">
        <v>0</v>
      </c>
      <c r="O610" s="100">
        <v>0</v>
      </c>
      <c r="P610" s="100">
        <v>0</v>
      </c>
      <c r="Q610" s="100">
        <v>0</v>
      </c>
      <c r="R610" s="100">
        <v>0</v>
      </c>
      <c r="S610" s="100">
        <v>0</v>
      </c>
      <c r="T610" s="106">
        <f t="shared" si="93"/>
        <v>0</v>
      </c>
      <c r="U610" s="107">
        <f t="shared" si="99"/>
        <v>21</v>
      </c>
      <c r="V610" s="108">
        <f t="shared" si="100"/>
        <v>0</v>
      </c>
      <c r="W610" s="97">
        <v>22</v>
      </c>
      <c r="X610" s="109">
        <f t="shared" si="101"/>
        <v>0.95454545454545459</v>
      </c>
    </row>
    <row r="611" spans="1:24" x14ac:dyDescent="0.35">
      <c r="A611" s="31" t="s">
        <v>616</v>
      </c>
      <c r="B611" s="97" t="s">
        <v>2876</v>
      </c>
      <c r="C611" s="97" t="s">
        <v>2260</v>
      </c>
      <c r="D611" s="98">
        <f t="shared" si="94"/>
        <v>51</v>
      </c>
      <c r="E611" s="98">
        <f t="shared" si="95"/>
        <v>0</v>
      </c>
      <c r="F611" s="98">
        <f t="shared" si="96"/>
        <v>51</v>
      </c>
      <c r="G611" s="99">
        <f t="shared" si="92"/>
        <v>51</v>
      </c>
      <c r="H611" s="100">
        <v>51</v>
      </c>
      <c r="I611" s="100">
        <v>0</v>
      </c>
      <c r="J611" s="102">
        <f t="shared" si="97"/>
        <v>0</v>
      </c>
      <c r="K611" s="100">
        <v>0</v>
      </c>
      <c r="L611" s="111">
        <v>0</v>
      </c>
      <c r="M611" s="101">
        <f t="shared" si="98"/>
        <v>0</v>
      </c>
      <c r="N611" s="100">
        <v>0</v>
      </c>
      <c r="O611" s="100">
        <v>0</v>
      </c>
      <c r="P611" s="100">
        <v>0</v>
      </c>
      <c r="Q611" s="100">
        <v>0</v>
      </c>
      <c r="R611" s="100">
        <v>0</v>
      </c>
      <c r="S611" s="100">
        <v>0</v>
      </c>
      <c r="T611" s="106">
        <f t="shared" si="93"/>
        <v>0</v>
      </c>
      <c r="U611" s="107">
        <f t="shared" si="99"/>
        <v>51</v>
      </c>
      <c r="V611" s="108">
        <f t="shared" si="100"/>
        <v>0</v>
      </c>
      <c r="W611" s="97">
        <v>61</v>
      </c>
      <c r="X611" s="109">
        <f t="shared" si="101"/>
        <v>0.83606557377049184</v>
      </c>
    </row>
    <row r="612" spans="1:24" x14ac:dyDescent="0.35">
      <c r="A612" s="31" t="s">
        <v>617</v>
      </c>
      <c r="B612" s="97" t="s">
        <v>2877</v>
      </c>
      <c r="C612" s="97" t="s">
        <v>2260</v>
      </c>
      <c r="D612" s="98">
        <f t="shared" si="94"/>
        <v>22</v>
      </c>
      <c r="E612" s="98">
        <f t="shared" si="95"/>
        <v>0</v>
      </c>
      <c r="F612" s="98">
        <f t="shared" si="96"/>
        <v>22</v>
      </c>
      <c r="G612" s="99">
        <f t="shared" si="92"/>
        <v>0</v>
      </c>
      <c r="H612" s="100">
        <v>0</v>
      </c>
      <c r="I612" s="100">
        <v>0</v>
      </c>
      <c r="J612" s="102">
        <f t="shared" si="97"/>
        <v>0</v>
      </c>
      <c r="K612" s="100">
        <v>0</v>
      </c>
      <c r="L612" s="111">
        <v>0</v>
      </c>
      <c r="M612" s="101">
        <f t="shared" si="98"/>
        <v>0</v>
      </c>
      <c r="N612" s="100">
        <v>0</v>
      </c>
      <c r="O612" s="100">
        <v>0</v>
      </c>
      <c r="P612" s="100">
        <v>0</v>
      </c>
      <c r="Q612" s="100">
        <v>0</v>
      </c>
      <c r="R612" s="100">
        <v>0</v>
      </c>
      <c r="S612" s="100">
        <v>22</v>
      </c>
      <c r="T612" s="106">
        <f t="shared" si="93"/>
        <v>22</v>
      </c>
      <c r="U612" s="107">
        <f t="shared" si="99"/>
        <v>22</v>
      </c>
      <c r="V612" s="108">
        <f t="shared" si="100"/>
        <v>0</v>
      </c>
      <c r="W612" s="97">
        <v>45</v>
      </c>
      <c r="X612" s="109">
        <f t="shared" si="101"/>
        <v>0.48888888888888887</v>
      </c>
    </row>
    <row r="613" spans="1:24" x14ac:dyDescent="0.35">
      <c r="A613" s="31" t="s">
        <v>618</v>
      </c>
      <c r="B613" s="97" t="s">
        <v>2878</v>
      </c>
      <c r="C613" s="97" t="s">
        <v>2260</v>
      </c>
      <c r="D613" s="98">
        <f t="shared" si="94"/>
        <v>19</v>
      </c>
      <c r="E613" s="98">
        <f t="shared" si="95"/>
        <v>0</v>
      </c>
      <c r="F613" s="98">
        <f t="shared" si="96"/>
        <v>19</v>
      </c>
      <c r="G613" s="99">
        <f t="shared" si="92"/>
        <v>19</v>
      </c>
      <c r="H613" s="100">
        <v>19</v>
      </c>
      <c r="I613" s="100">
        <v>0</v>
      </c>
      <c r="J613" s="102">
        <f t="shared" si="97"/>
        <v>0</v>
      </c>
      <c r="K613" s="100">
        <v>0</v>
      </c>
      <c r="L613" s="111">
        <v>0</v>
      </c>
      <c r="M613" s="101">
        <f t="shared" si="98"/>
        <v>0</v>
      </c>
      <c r="N613" s="100">
        <v>0</v>
      </c>
      <c r="O613" s="100">
        <v>0</v>
      </c>
      <c r="P613" s="100">
        <v>0</v>
      </c>
      <c r="Q613" s="100">
        <v>0</v>
      </c>
      <c r="R613" s="100">
        <v>0</v>
      </c>
      <c r="S613" s="100">
        <v>0</v>
      </c>
      <c r="T613" s="106">
        <f t="shared" si="93"/>
        <v>0</v>
      </c>
      <c r="U613" s="107">
        <f t="shared" si="99"/>
        <v>19</v>
      </c>
      <c r="V613" s="108">
        <f t="shared" si="100"/>
        <v>0</v>
      </c>
      <c r="W613" s="97">
        <v>21</v>
      </c>
      <c r="X613" s="109">
        <f t="shared" si="101"/>
        <v>0.90476190476190477</v>
      </c>
    </row>
    <row r="614" spans="1:24" x14ac:dyDescent="0.35">
      <c r="A614" s="31" t="s">
        <v>619</v>
      </c>
      <c r="B614" s="97" t="s">
        <v>2879</v>
      </c>
      <c r="C614" s="97" t="s">
        <v>2260</v>
      </c>
      <c r="D614" s="98">
        <f t="shared" si="94"/>
        <v>120</v>
      </c>
      <c r="E614" s="98">
        <f t="shared" si="95"/>
        <v>0</v>
      </c>
      <c r="F614" s="98">
        <f t="shared" si="96"/>
        <v>120</v>
      </c>
      <c r="G614" s="99">
        <f t="shared" si="92"/>
        <v>120</v>
      </c>
      <c r="H614" s="100">
        <v>120</v>
      </c>
      <c r="I614" s="100">
        <v>0</v>
      </c>
      <c r="J614" s="102">
        <f t="shared" si="97"/>
        <v>0</v>
      </c>
      <c r="K614" s="100">
        <v>0</v>
      </c>
      <c r="L614" s="111">
        <v>0</v>
      </c>
      <c r="M614" s="101">
        <f t="shared" si="98"/>
        <v>0</v>
      </c>
      <c r="N614" s="100">
        <v>0</v>
      </c>
      <c r="O614" s="100">
        <v>0</v>
      </c>
      <c r="P614" s="100">
        <v>0</v>
      </c>
      <c r="Q614" s="100">
        <v>0</v>
      </c>
      <c r="R614" s="100">
        <v>0</v>
      </c>
      <c r="S614" s="100">
        <v>0</v>
      </c>
      <c r="T614" s="106">
        <f t="shared" si="93"/>
        <v>0</v>
      </c>
      <c r="U614" s="107">
        <f t="shared" si="99"/>
        <v>120</v>
      </c>
      <c r="V614" s="108">
        <f t="shared" si="100"/>
        <v>0</v>
      </c>
      <c r="W614" s="97">
        <v>116</v>
      </c>
      <c r="X614" s="109">
        <f t="shared" si="101"/>
        <v>1</v>
      </c>
    </row>
    <row r="615" spans="1:24" x14ac:dyDescent="0.35">
      <c r="A615" s="31" t="s">
        <v>620</v>
      </c>
      <c r="B615" s="97" t="s">
        <v>2880</v>
      </c>
      <c r="C615" s="97" t="s">
        <v>2260</v>
      </c>
      <c r="D615" s="98">
        <f t="shared" si="94"/>
        <v>0</v>
      </c>
      <c r="E615" s="98">
        <f t="shared" si="95"/>
        <v>0</v>
      </c>
      <c r="F615" s="98">
        <f t="shared" si="96"/>
        <v>0</v>
      </c>
      <c r="G615" s="99">
        <f t="shared" si="92"/>
        <v>0</v>
      </c>
      <c r="H615" s="100">
        <v>0</v>
      </c>
      <c r="I615" s="100">
        <v>0</v>
      </c>
      <c r="J615" s="102">
        <f t="shared" si="97"/>
        <v>0</v>
      </c>
      <c r="K615" s="100">
        <v>0</v>
      </c>
      <c r="L615" s="111">
        <v>0</v>
      </c>
      <c r="M615" s="101">
        <f t="shared" si="98"/>
        <v>0</v>
      </c>
      <c r="N615" s="100">
        <v>0</v>
      </c>
      <c r="O615" s="100">
        <v>0</v>
      </c>
      <c r="P615" s="100">
        <v>0</v>
      </c>
      <c r="Q615" s="100">
        <v>0</v>
      </c>
      <c r="R615" s="100">
        <v>0</v>
      </c>
      <c r="S615" s="100">
        <v>0</v>
      </c>
      <c r="T615" s="106">
        <f t="shared" si="93"/>
        <v>0</v>
      </c>
      <c r="U615" s="107">
        <f t="shared" si="99"/>
        <v>0</v>
      </c>
      <c r="V615" s="108">
        <f t="shared" si="100"/>
        <v>0</v>
      </c>
      <c r="W615" s="97">
        <v>4</v>
      </c>
      <c r="X615" s="109">
        <f t="shared" si="101"/>
        <v>0</v>
      </c>
    </row>
    <row r="616" spans="1:24" x14ac:dyDescent="0.35">
      <c r="A616" s="31" t="s">
        <v>621</v>
      </c>
      <c r="B616" s="97" t="s">
        <v>2881</v>
      </c>
      <c r="C616" s="97" t="s">
        <v>2260</v>
      </c>
      <c r="D616" s="98">
        <f t="shared" si="94"/>
        <v>0</v>
      </c>
      <c r="E616" s="98">
        <f t="shared" si="95"/>
        <v>0</v>
      </c>
      <c r="F616" s="98">
        <f t="shared" si="96"/>
        <v>0</v>
      </c>
      <c r="G616" s="99">
        <f t="shared" si="92"/>
        <v>0</v>
      </c>
      <c r="H616" s="100">
        <v>0</v>
      </c>
      <c r="I616" s="100">
        <v>0</v>
      </c>
      <c r="J616" s="102">
        <f t="shared" si="97"/>
        <v>0</v>
      </c>
      <c r="K616" s="100">
        <v>0</v>
      </c>
      <c r="L616" s="111">
        <v>0</v>
      </c>
      <c r="M616" s="101">
        <f t="shared" si="98"/>
        <v>0</v>
      </c>
      <c r="N616" s="100">
        <v>0</v>
      </c>
      <c r="O616" s="100">
        <v>0</v>
      </c>
      <c r="P616" s="100">
        <v>0</v>
      </c>
      <c r="Q616" s="100">
        <v>0</v>
      </c>
      <c r="R616" s="100">
        <v>0</v>
      </c>
      <c r="S616" s="100">
        <v>0</v>
      </c>
      <c r="T616" s="106">
        <f t="shared" si="93"/>
        <v>0</v>
      </c>
      <c r="U616" s="107">
        <f t="shared" si="99"/>
        <v>0</v>
      </c>
      <c r="V616" s="108">
        <f t="shared" si="100"/>
        <v>0</v>
      </c>
      <c r="W616" s="97">
        <v>30</v>
      </c>
      <c r="X616" s="109">
        <f t="shared" si="101"/>
        <v>0</v>
      </c>
    </row>
    <row r="617" spans="1:24" x14ac:dyDescent="0.35">
      <c r="A617" s="31" t="s">
        <v>622</v>
      </c>
      <c r="B617" s="97" t="s">
        <v>2882</v>
      </c>
      <c r="C617" s="97" t="s">
        <v>2260</v>
      </c>
      <c r="D617" s="98">
        <f t="shared" si="94"/>
        <v>18</v>
      </c>
      <c r="E617" s="98">
        <f t="shared" si="95"/>
        <v>18</v>
      </c>
      <c r="F617" s="98">
        <f t="shared" si="96"/>
        <v>0</v>
      </c>
      <c r="G617" s="99">
        <f t="shared" si="92"/>
        <v>18</v>
      </c>
      <c r="H617" s="100">
        <v>0</v>
      </c>
      <c r="I617" s="100">
        <v>18</v>
      </c>
      <c r="J617" s="102">
        <f t="shared" si="97"/>
        <v>0</v>
      </c>
      <c r="K617" s="100">
        <v>0</v>
      </c>
      <c r="L617" s="111">
        <v>0</v>
      </c>
      <c r="M617" s="101">
        <f t="shared" si="98"/>
        <v>0</v>
      </c>
      <c r="N617" s="100">
        <v>0</v>
      </c>
      <c r="O617" s="100">
        <v>0</v>
      </c>
      <c r="P617" s="100">
        <v>0</v>
      </c>
      <c r="Q617" s="100">
        <v>0</v>
      </c>
      <c r="R617" s="100">
        <v>0</v>
      </c>
      <c r="S617" s="100">
        <v>0</v>
      </c>
      <c r="T617" s="106">
        <f t="shared" si="93"/>
        <v>0</v>
      </c>
      <c r="U617" s="107">
        <f t="shared" si="99"/>
        <v>0</v>
      </c>
      <c r="V617" s="108">
        <f t="shared" si="100"/>
        <v>18</v>
      </c>
      <c r="W617" s="97">
        <v>45</v>
      </c>
      <c r="X617" s="109">
        <f t="shared" si="101"/>
        <v>0.4</v>
      </c>
    </row>
    <row r="618" spans="1:24" x14ac:dyDescent="0.35">
      <c r="A618" s="31" t="s">
        <v>623</v>
      </c>
      <c r="B618" s="97" t="s">
        <v>2883</v>
      </c>
      <c r="C618" s="97" t="s">
        <v>2260</v>
      </c>
      <c r="D618" s="98">
        <f t="shared" si="94"/>
        <v>13</v>
      </c>
      <c r="E618" s="98">
        <f t="shared" si="95"/>
        <v>0</v>
      </c>
      <c r="F618" s="98">
        <f t="shared" si="96"/>
        <v>13</v>
      </c>
      <c r="G618" s="99">
        <f t="shared" si="92"/>
        <v>13</v>
      </c>
      <c r="H618" s="100">
        <v>13</v>
      </c>
      <c r="I618" s="100">
        <v>0</v>
      </c>
      <c r="J618" s="102">
        <f t="shared" si="97"/>
        <v>0</v>
      </c>
      <c r="K618" s="100">
        <v>0</v>
      </c>
      <c r="L618" s="111">
        <v>0</v>
      </c>
      <c r="M618" s="101">
        <f t="shared" si="98"/>
        <v>0</v>
      </c>
      <c r="N618" s="100">
        <v>0</v>
      </c>
      <c r="O618" s="100">
        <v>0</v>
      </c>
      <c r="P618" s="100">
        <v>0</v>
      </c>
      <c r="Q618" s="100">
        <v>0</v>
      </c>
      <c r="R618" s="100">
        <v>0</v>
      </c>
      <c r="S618" s="100">
        <v>0</v>
      </c>
      <c r="T618" s="106">
        <f t="shared" si="93"/>
        <v>0</v>
      </c>
      <c r="U618" s="107">
        <f t="shared" si="99"/>
        <v>13</v>
      </c>
      <c r="V618" s="108">
        <f t="shared" si="100"/>
        <v>0</v>
      </c>
      <c r="W618" s="97">
        <v>39</v>
      </c>
      <c r="X618" s="109">
        <f t="shared" si="101"/>
        <v>0.33333333333333331</v>
      </c>
    </row>
    <row r="619" spans="1:24" x14ac:dyDescent="0.35">
      <c r="A619" s="31" t="s">
        <v>624</v>
      </c>
      <c r="B619" s="97" t="s">
        <v>2884</v>
      </c>
      <c r="C619" s="97" t="s">
        <v>2447</v>
      </c>
      <c r="D619" s="98">
        <f t="shared" si="94"/>
        <v>123</v>
      </c>
      <c r="E619" s="98">
        <f t="shared" si="95"/>
        <v>54</v>
      </c>
      <c r="F619" s="98">
        <f t="shared" si="96"/>
        <v>69</v>
      </c>
      <c r="G619" s="99">
        <f t="shared" si="92"/>
        <v>123</v>
      </c>
      <c r="H619" s="100">
        <v>69</v>
      </c>
      <c r="I619" s="100">
        <v>54</v>
      </c>
      <c r="J619" s="102">
        <f t="shared" si="97"/>
        <v>0</v>
      </c>
      <c r="K619" s="100">
        <v>0</v>
      </c>
      <c r="L619" s="111">
        <v>0</v>
      </c>
      <c r="M619" s="101">
        <f t="shared" si="98"/>
        <v>0</v>
      </c>
      <c r="N619" s="100">
        <v>0</v>
      </c>
      <c r="O619" s="100">
        <v>0</v>
      </c>
      <c r="P619" s="100">
        <v>0</v>
      </c>
      <c r="Q619" s="100">
        <v>0</v>
      </c>
      <c r="R619" s="100">
        <v>0</v>
      </c>
      <c r="S619" s="100">
        <v>0</v>
      </c>
      <c r="T619" s="106">
        <f t="shared" si="93"/>
        <v>0</v>
      </c>
      <c r="U619" s="107">
        <f t="shared" si="99"/>
        <v>69</v>
      </c>
      <c r="V619" s="108">
        <f t="shared" si="100"/>
        <v>54</v>
      </c>
      <c r="W619" s="97">
        <v>102</v>
      </c>
      <c r="X619" s="109">
        <f t="shared" si="101"/>
        <v>1</v>
      </c>
    </row>
    <row r="620" spans="1:24" x14ac:dyDescent="0.35">
      <c r="A620" s="31" t="s">
        <v>625</v>
      </c>
      <c r="B620" s="97" t="s">
        <v>2885</v>
      </c>
      <c r="C620" s="97" t="s">
        <v>2447</v>
      </c>
      <c r="D620" s="98">
        <f t="shared" si="94"/>
        <v>43</v>
      </c>
      <c r="E620" s="98">
        <f t="shared" si="95"/>
        <v>43</v>
      </c>
      <c r="F620" s="98">
        <f t="shared" si="96"/>
        <v>0</v>
      </c>
      <c r="G620" s="99">
        <f t="shared" si="92"/>
        <v>43</v>
      </c>
      <c r="H620" s="100">
        <v>0</v>
      </c>
      <c r="I620" s="100">
        <v>43</v>
      </c>
      <c r="J620" s="102">
        <f t="shared" si="97"/>
        <v>0</v>
      </c>
      <c r="K620" s="100">
        <v>0</v>
      </c>
      <c r="L620" s="111">
        <v>0</v>
      </c>
      <c r="M620" s="101">
        <f t="shared" si="98"/>
        <v>0</v>
      </c>
      <c r="N620" s="100">
        <v>0</v>
      </c>
      <c r="O620" s="100">
        <v>0</v>
      </c>
      <c r="P620" s="100">
        <v>0</v>
      </c>
      <c r="Q620" s="100">
        <v>0</v>
      </c>
      <c r="R620" s="100">
        <v>0</v>
      </c>
      <c r="S620" s="100">
        <v>0</v>
      </c>
      <c r="T620" s="106">
        <f t="shared" si="93"/>
        <v>0</v>
      </c>
      <c r="U620" s="107">
        <f t="shared" si="99"/>
        <v>0</v>
      </c>
      <c r="V620" s="108">
        <f t="shared" si="100"/>
        <v>43</v>
      </c>
      <c r="W620" s="97">
        <v>37</v>
      </c>
      <c r="X620" s="109">
        <f t="shared" si="101"/>
        <v>1</v>
      </c>
    </row>
    <row r="621" spans="1:24" x14ac:dyDescent="0.35">
      <c r="A621" s="31" t="s">
        <v>626</v>
      </c>
      <c r="B621" s="97" t="s">
        <v>2886</v>
      </c>
      <c r="C621" s="97" t="s">
        <v>2447</v>
      </c>
      <c r="D621" s="98">
        <f t="shared" si="94"/>
        <v>70</v>
      </c>
      <c r="E621" s="98">
        <f t="shared" si="95"/>
        <v>70</v>
      </c>
      <c r="F621" s="98">
        <f t="shared" si="96"/>
        <v>0</v>
      </c>
      <c r="G621" s="99">
        <f t="shared" si="92"/>
        <v>70</v>
      </c>
      <c r="H621" s="100">
        <v>0</v>
      </c>
      <c r="I621" s="100">
        <v>70</v>
      </c>
      <c r="J621" s="102">
        <f t="shared" si="97"/>
        <v>0</v>
      </c>
      <c r="K621" s="100">
        <v>0</v>
      </c>
      <c r="L621" s="111">
        <v>0</v>
      </c>
      <c r="M621" s="101">
        <f t="shared" si="98"/>
        <v>0</v>
      </c>
      <c r="N621" s="100">
        <v>0</v>
      </c>
      <c r="O621" s="100">
        <v>0</v>
      </c>
      <c r="P621" s="100">
        <v>0</v>
      </c>
      <c r="Q621" s="100">
        <v>0</v>
      </c>
      <c r="R621" s="100">
        <v>0</v>
      </c>
      <c r="S621" s="100">
        <v>0</v>
      </c>
      <c r="T621" s="106">
        <f t="shared" si="93"/>
        <v>0</v>
      </c>
      <c r="U621" s="107">
        <f t="shared" si="99"/>
        <v>0</v>
      </c>
      <c r="V621" s="108">
        <f t="shared" si="100"/>
        <v>70</v>
      </c>
      <c r="W621" s="97">
        <v>50</v>
      </c>
      <c r="X621" s="109">
        <f t="shared" si="101"/>
        <v>1</v>
      </c>
    </row>
    <row r="622" spans="1:24" x14ac:dyDescent="0.35">
      <c r="A622" s="31" t="s">
        <v>627</v>
      </c>
      <c r="B622" s="97" t="s">
        <v>2887</v>
      </c>
      <c r="C622" s="97" t="s">
        <v>2447</v>
      </c>
      <c r="D622" s="98">
        <f t="shared" si="94"/>
        <v>53</v>
      </c>
      <c r="E622" s="98">
        <f t="shared" si="95"/>
        <v>0</v>
      </c>
      <c r="F622" s="98">
        <f t="shared" si="96"/>
        <v>53</v>
      </c>
      <c r="G622" s="99">
        <f t="shared" si="92"/>
        <v>53</v>
      </c>
      <c r="H622" s="100">
        <v>53</v>
      </c>
      <c r="I622" s="100">
        <v>0</v>
      </c>
      <c r="J622" s="102">
        <f t="shared" si="97"/>
        <v>0</v>
      </c>
      <c r="K622" s="100">
        <v>0</v>
      </c>
      <c r="L622" s="111">
        <v>0</v>
      </c>
      <c r="M622" s="101">
        <f t="shared" si="98"/>
        <v>0</v>
      </c>
      <c r="N622" s="100">
        <v>0</v>
      </c>
      <c r="O622" s="100">
        <v>0</v>
      </c>
      <c r="P622" s="100">
        <v>0</v>
      </c>
      <c r="Q622" s="100">
        <v>0</v>
      </c>
      <c r="R622" s="100">
        <v>0</v>
      </c>
      <c r="S622" s="100">
        <v>0</v>
      </c>
      <c r="T622" s="106">
        <f t="shared" si="93"/>
        <v>0</v>
      </c>
      <c r="U622" s="107">
        <f t="shared" si="99"/>
        <v>53</v>
      </c>
      <c r="V622" s="108">
        <f t="shared" si="100"/>
        <v>0</v>
      </c>
      <c r="W622" s="97">
        <v>39</v>
      </c>
      <c r="X622" s="109">
        <f t="shared" si="101"/>
        <v>1</v>
      </c>
    </row>
    <row r="623" spans="1:24" x14ac:dyDescent="0.35">
      <c r="A623" s="31" t="s">
        <v>628</v>
      </c>
      <c r="B623" s="97" t="s">
        <v>2888</v>
      </c>
      <c r="C623" s="97" t="s">
        <v>2447</v>
      </c>
      <c r="D623" s="98">
        <f t="shared" si="94"/>
        <v>87</v>
      </c>
      <c r="E623" s="98">
        <f t="shared" si="95"/>
        <v>0</v>
      </c>
      <c r="F623" s="98">
        <f t="shared" si="96"/>
        <v>87</v>
      </c>
      <c r="G623" s="99">
        <f t="shared" si="92"/>
        <v>87</v>
      </c>
      <c r="H623" s="100">
        <v>87</v>
      </c>
      <c r="I623" s="100">
        <v>0</v>
      </c>
      <c r="J623" s="102">
        <f t="shared" si="97"/>
        <v>0</v>
      </c>
      <c r="K623" s="100">
        <v>0</v>
      </c>
      <c r="L623" s="111">
        <v>0</v>
      </c>
      <c r="M623" s="101">
        <f t="shared" si="98"/>
        <v>0</v>
      </c>
      <c r="N623" s="100">
        <v>0</v>
      </c>
      <c r="O623" s="100">
        <v>0</v>
      </c>
      <c r="P623" s="100">
        <v>0</v>
      </c>
      <c r="Q623" s="100">
        <v>0</v>
      </c>
      <c r="R623" s="100">
        <v>0</v>
      </c>
      <c r="S623" s="100">
        <v>0</v>
      </c>
      <c r="T623" s="106">
        <f t="shared" si="93"/>
        <v>0</v>
      </c>
      <c r="U623" s="107">
        <f t="shared" si="99"/>
        <v>87</v>
      </c>
      <c r="V623" s="108">
        <f t="shared" si="100"/>
        <v>0</v>
      </c>
      <c r="W623" s="97">
        <v>111</v>
      </c>
      <c r="X623" s="109">
        <f t="shared" si="101"/>
        <v>0.78378378378378377</v>
      </c>
    </row>
    <row r="624" spans="1:24" x14ac:dyDescent="0.35">
      <c r="A624" s="31" t="s">
        <v>629</v>
      </c>
      <c r="B624" s="97" t="s">
        <v>2889</v>
      </c>
      <c r="C624" s="97" t="s">
        <v>2447</v>
      </c>
      <c r="D624" s="98">
        <f t="shared" si="94"/>
        <v>79</v>
      </c>
      <c r="E624" s="98">
        <f t="shared" si="95"/>
        <v>0</v>
      </c>
      <c r="F624" s="98">
        <f t="shared" si="96"/>
        <v>79</v>
      </c>
      <c r="G624" s="99">
        <f t="shared" si="92"/>
        <v>79</v>
      </c>
      <c r="H624" s="100">
        <v>79</v>
      </c>
      <c r="I624" s="100">
        <v>0</v>
      </c>
      <c r="J624" s="102">
        <f t="shared" si="97"/>
        <v>0</v>
      </c>
      <c r="K624" s="100">
        <v>0</v>
      </c>
      <c r="L624" s="111">
        <v>0</v>
      </c>
      <c r="M624" s="101">
        <f t="shared" si="98"/>
        <v>0</v>
      </c>
      <c r="N624" s="100">
        <v>0</v>
      </c>
      <c r="O624" s="100">
        <v>0</v>
      </c>
      <c r="P624" s="100">
        <v>0</v>
      </c>
      <c r="Q624" s="100">
        <v>0</v>
      </c>
      <c r="R624" s="100">
        <v>0</v>
      </c>
      <c r="S624" s="100">
        <v>0</v>
      </c>
      <c r="T624" s="106">
        <f t="shared" si="93"/>
        <v>0</v>
      </c>
      <c r="U624" s="107">
        <f t="shared" si="99"/>
        <v>79</v>
      </c>
      <c r="V624" s="108">
        <f t="shared" si="100"/>
        <v>0</v>
      </c>
      <c r="W624" s="97">
        <v>108</v>
      </c>
      <c r="X624" s="109">
        <f t="shared" si="101"/>
        <v>0.73148148148148151</v>
      </c>
    </row>
    <row r="625" spans="1:24" x14ac:dyDescent="0.35">
      <c r="A625" s="31" t="s">
        <v>630</v>
      </c>
      <c r="B625" s="97" t="s">
        <v>2890</v>
      </c>
      <c r="C625" s="97" t="s">
        <v>2447</v>
      </c>
      <c r="D625" s="98">
        <f t="shared" si="94"/>
        <v>82</v>
      </c>
      <c r="E625" s="98">
        <f t="shared" si="95"/>
        <v>0</v>
      </c>
      <c r="F625" s="98">
        <f t="shared" si="96"/>
        <v>82</v>
      </c>
      <c r="G625" s="99">
        <f t="shared" si="92"/>
        <v>82</v>
      </c>
      <c r="H625" s="100">
        <v>82</v>
      </c>
      <c r="I625" s="100">
        <v>0</v>
      </c>
      <c r="J625" s="102">
        <f t="shared" si="97"/>
        <v>0</v>
      </c>
      <c r="K625" s="100">
        <v>0</v>
      </c>
      <c r="L625" s="111">
        <v>0</v>
      </c>
      <c r="M625" s="101">
        <f t="shared" si="98"/>
        <v>0</v>
      </c>
      <c r="N625" s="100">
        <v>0</v>
      </c>
      <c r="O625" s="100">
        <v>0</v>
      </c>
      <c r="P625" s="100">
        <v>0</v>
      </c>
      <c r="Q625" s="100">
        <v>0</v>
      </c>
      <c r="R625" s="100">
        <v>0</v>
      </c>
      <c r="S625" s="100">
        <v>0</v>
      </c>
      <c r="T625" s="106">
        <f t="shared" si="93"/>
        <v>0</v>
      </c>
      <c r="U625" s="107">
        <f t="shared" si="99"/>
        <v>82</v>
      </c>
      <c r="V625" s="108">
        <f t="shared" si="100"/>
        <v>0</v>
      </c>
      <c r="W625" s="97">
        <v>56</v>
      </c>
      <c r="X625" s="109">
        <f t="shared" si="101"/>
        <v>1</v>
      </c>
    </row>
    <row r="626" spans="1:24" x14ac:dyDescent="0.35">
      <c r="A626" s="31" t="s">
        <v>631</v>
      </c>
      <c r="B626" s="97" t="s">
        <v>2891</v>
      </c>
      <c r="C626" s="97" t="s">
        <v>2447</v>
      </c>
      <c r="D626" s="98">
        <f t="shared" si="94"/>
        <v>74</v>
      </c>
      <c r="E626" s="98">
        <f t="shared" si="95"/>
        <v>74</v>
      </c>
      <c r="F626" s="98">
        <f t="shared" si="96"/>
        <v>0</v>
      </c>
      <c r="G626" s="99">
        <f t="shared" si="92"/>
        <v>56</v>
      </c>
      <c r="H626" s="100">
        <v>0</v>
      </c>
      <c r="I626" s="100">
        <v>56</v>
      </c>
      <c r="J626" s="102">
        <f t="shared" si="97"/>
        <v>0</v>
      </c>
      <c r="K626" s="100">
        <v>18</v>
      </c>
      <c r="L626" s="111">
        <v>0</v>
      </c>
      <c r="M626" s="101">
        <f t="shared" si="98"/>
        <v>18</v>
      </c>
      <c r="N626" s="100">
        <v>0</v>
      </c>
      <c r="O626" s="100">
        <v>0</v>
      </c>
      <c r="P626" s="100">
        <v>0</v>
      </c>
      <c r="Q626" s="100">
        <v>0</v>
      </c>
      <c r="R626" s="100">
        <v>0</v>
      </c>
      <c r="S626" s="100">
        <v>0</v>
      </c>
      <c r="T626" s="106">
        <f t="shared" si="93"/>
        <v>0</v>
      </c>
      <c r="U626" s="107">
        <f t="shared" si="99"/>
        <v>0</v>
      </c>
      <c r="V626" s="108">
        <f t="shared" si="100"/>
        <v>74</v>
      </c>
      <c r="W626" s="97">
        <v>48</v>
      </c>
      <c r="X626" s="109">
        <f t="shared" si="101"/>
        <v>1</v>
      </c>
    </row>
    <row r="627" spans="1:24" x14ac:dyDescent="0.35">
      <c r="A627" s="31" t="s">
        <v>632</v>
      </c>
      <c r="B627" s="97" t="s">
        <v>2892</v>
      </c>
      <c r="C627" s="97" t="s">
        <v>2447</v>
      </c>
      <c r="D627" s="98">
        <f t="shared" si="94"/>
        <v>64</v>
      </c>
      <c r="E627" s="98">
        <f t="shared" si="95"/>
        <v>18</v>
      </c>
      <c r="F627" s="98">
        <f t="shared" si="96"/>
        <v>46</v>
      </c>
      <c r="G627" s="99">
        <f t="shared" si="92"/>
        <v>64</v>
      </c>
      <c r="H627" s="100">
        <v>46</v>
      </c>
      <c r="I627" s="100">
        <v>18</v>
      </c>
      <c r="J627" s="102">
        <f t="shared" si="97"/>
        <v>0</v>
      </c>
      <c r="K627" s="100">
        <v>0</v>
      </c>
      <c r="L627" s="111">
        <v>0</v>
      </c>
      <c r="M627" s="101">
        <f t="shared" si="98"/>
        <v>0</v>
      </c>
      <c r="N627" s="100">
        <v>0</v>
      </c>
      <c r="O627" s="100">
        <v>0</v>
      </c>
      <c r="P627" s="100">
        <v>0</v>
      </c>
      <c r="Q627" s="100">
        <v>0</v>
      </c>
      <c r="R627" s="100">
        <v>0</v>
      </c>
      <c r="S627" s="100">
        <v>0</v>
      </c>
      <c r="T627" s="106">
        <f t="shared" si="93"/>
        <v>0</v>
      </c>
      <c r="U627" s="107">
        <f t="shared" si="99"/>
        <v>46</v>
      </c>
      <c r="V627" s="108">
        <f t="shared" si="100"/>
        <v>18</v>
      </c>
      <c r="W627" s="97">
        <v>55</v>
      </c>
      <c r="X627" s="109">
        <f t="shared" si="101"/>
        <v>1</v>
      </c>
    </row>
    <row r="628" spans="1:24" x14ac:dyDescent="0.35">
      <c r="A628" s="31" t="s">
        <v>633</v>
      </c>
      <c r="B628" s="97" t="s">
        <v>2893</v>
      </c>
      <c r="C628" s="97" t="s">
        <v>2447</v>
      </c>
      <c r="D628" s="98">
        <f t="shared" si="94"/>
        <v>65</v>
      </c>
      <c r="E628" s="98">
        <f t="shared" si="95"/>
        <v>65</v>
      </c>
      <c r="F628" s="98">
        <f t="shared" si="96"/>
        <v>0</v>
      </c>
      <c r="G628" s="99">
        <f t="shared" si="92"/>
        <v>65</v>
      </c>
      <c r="H628" s="100">
        <v>0</v>
      </c>
      <c r="I628" s="100">
        <v>65</v>
      </c>
      <c r="J628" s="102">
        <f t="shared" si="97"/>
        <v>0</v>
      </c>
      <c r="K628" s="100">
        <v>0</v>
      </c>
      <c r="L628" s="111">
        <v>0</v>
      </c>
      <c r="M628" s="101">
        <f t="shared" si="98"/>
        <v>0</v>
      </c>
      <c r="N628" s="100">
        <v>0</v>
      </c>
      <c r="O628" s="100">
        <v>0</v>
      </c>
      <c r="P628" s="100">
        <v>0</v>
      </c>
      <c r="Q628" s="100">
        <v>0</v>
      </c>
      <c r="R628" s="100">
        <v>0</v>
      </c>
      <c r="S628" s="100">
        <v>0</v>
      </c>
      <c r="T628" s="106">
        <f t="shared" si="93"/>
        <v>0</v>
      </c>
      <c r="U628" s="107">
        <f t="shared" si="99"/>
        <v>0</v>
      </c>
      <c r="V628" s="108">
        <f t="shared" si="100"/>
        <v>65</v>
      </c>
      <c r="W628" s="97">
        <v>51</v>
      </c>
      <c r="X628" s="109">
        <f t="shared" si="101"/>
        <v>1</v>
      </c>
    </row>
    <row r="629" spans="1:24" x14ac:dyDescent="0.35">
      <c r="A629" s="31" t="s">
        <v>634</v>
      </c>
      <c r="B629" s="97" t="s">
        <v>2894</v>
      </c>
      <c r="C629" s="97" t="s">
        <v>2447</v>
      </c>
      <c r="D629" s="98">
        <f t="shared" si="94"/>
        <v>39</v>
      </c>
      <c r="E629" s="98">
        <f t="shared" si="95"/>
        <v>39</v>
      </c>
      <c r="F629" s="98">
        <f t="shared" si="96"/>
        <v>0</v>
      </c>
      <c r="G629" s="99">
        <f t="shared" si="92"/>
        <v>39</v>
      </c>
      <c r="H629" s="100">
        <v>0</v>
      </c>
      <c r="I629" s="100">
        <v>39</v>
      </c>
      <c r="J629" s="102">
        <f t="shared" si="97"/>
        <v>36</v>
      </c>
      <c r="K629" s="100">
        <v>0</v>
      </c>
      <c r="L629" s="111">
        <v>36</v>
      </c>
      <c r="M629" s="101">
        <f t="shared" si="98"/>
        <v>36</v>
      </c>
      <c r="N629" s="100">
        <v>0</v>
      </c>
      <c r="O629" s="100">
        <v>0</v>
      </c>
      <c r="P629" s="100">
        <v>0</v>
      </c>
      <c r="Q629" s="100">
        <v>0</v>
      </c>
      <c r="R629" s="100">
        <v>0</v>
      </c>
      <c r="S629" s="100">
        <v>0</v>
      </c>
      <c r="T629" s="106">
        <f t="shared" si="93"/>
        <v>0</v>
      </c>
      <c r="U629" s="107">
        <f t="shared" si="99"/>
        <v>0</v>
      </c>
      <c r="V629" s="108">
        <f t="shared" si="100"/>
        <v>39</v>
      </c>
      <c r="W629" s="97">
        <v>40</v>
      </c>
      <c r="X629" s="109">
        <f t="shared" si="101"/>
        <v>0.97499999999999998</v>
      </c>
    </row>
    <row r="630" spans="1:24" x14ac:dyDescent="0.35">
      <c r="A630" s="31" t="s">
        <v>635</v>
      </c>
      <c r="B630" s="97" t="s">
        <v>2895</v>
      </c>
      <c r="C630" s="97" t="s">
        <v>2380</v>
      </c>
      <c r="D630" s="98">
        <f t="shared" si="94"/>
        <v>0</v>
      </c>
      <c r="E630" s="98">
        <f t="shared" si="95"/>
        <v>0</v>
      </c>
      <c r="F630" s="98">
        <f t="shared" si="96"/>
        <v>0</v>
      </c>
      <c r="G630" s="99">
        <f t="shared" si="92"/>
        <v>0</v>
      </c>
      <c r="H630" s="100">
        <v>0</v>
      </c>
      <c r="I630" s="100">
        <v>0</v>
      </c>
      <c r="J630" s="102">
        <f t="shared" si="97"/>
        <v>0</v>
      </c>
      <c r="K630" s="100">
        <v>0</v>
      </c>
      <c r="L630" s="111">
        <v>0</v>
      </c>
      <c r="M630" s="101">
        <f t="shared" si="98"/>
        <v>0</v>
      </c>
      <c r="N630" s="100">
        <v>0</v>
      </c>
      <c r="O630" s="100">
        <v>0</v>
      </c>
      <c r="P630" s="100">
        <v>0</v>
      </c>
      <c r="Q630" s="100">
        <v>0</v>
      </c>
      <c r="R630" s="100">
        <v>0</v>
      </c>
      <c r="S630" s="100">
        <v>0</v>
      </c>
      <c r="T630" s="106">
        <f t="shared" si="93"/>
        <v>0</v>
      </c>
      <c r="U630" s="107">
        <f t="shared" si="99"/>
        <v>0</v>
      </c>
      <c r="V630" s="108">
        <f t="shared" si="100"/>
        <v>0</v>
      </c>
      <c r="W630" s="97">
        <v>165</v>
      </c>
      <c r="X630" s="109">
        <f t="shared" si="101"/>
        <v>0</v>
      </c>
    </row>
    <row r="631" spans="1:24" x14ac:dyDescent="0.35">
      <c r="A631" s="31" t="s">
        <v>636</v>
      </c>
      <c r="B631" s="97" t="s">
        <v>2896</v>
      </c>
      <c r="C631" s="97" t="s">
        <v>2380</v>
      </c>
      <c r="D631" s="98">
        <f t="shared" si="94"/>
        <v>0</v>
      </c>
      <c r="E631" s="98">
        <f t="shared" si="95"/>
        <v>0</v>
      </c>
      <c r="F631" s="98">
        <f t="shared" si="96"/>
        <v>0</v>
      </c>
      <c r="G631" s="99">
        <f t="shared" si="92"/>
        <v>0</v>
      </c>
      <c r="H631" s="100">
        <v>0</v>
      </c>
      <c r="I631" s="100">
        <v>0</v>
      </c>
      <c r="J631" s="102">
        <f t="shared" si="97"/>
        <v>0</v>
      </c>
      <c r="K631" s="100">
        <v>0</v>
      </c>
      <c r="L631" s="111">
        <v>0</v>
      </c>
      <c r="M631" s="101">
        <f t="shared" si="98"/>
        <v>0</v>
      </c>
      <c r="N631" s="100">
        <v>0</v>
      </c>
      <c r="O631" s="100">
        <v>0</v>
      </c>
      <c r="P631" s="100">
        <v>0</v>
      </c>
      <c r="Q631" s="100">
        <v>0</v>
      </c>
      <c r="R631" s="100">
        <v>0</v>
      </c>
      <c r="S631" s="100">
        <v>0</v>
      </c>
      <c r="T631" s="106">
        <f t="shared" si="93"/>
        <v>0</v>
      </c>
      <c r="U631" s="107">
        <f t="shared" si="99"/>
        <v>0</v>
      </c>
      <c r="V631" s="108">
        <f t="shared" si="100"/>
        <v>0</v>
      </c>
      <c r="W631" s="97">
        <v>221</v>
      </c>
      <c r="X631" s="109">
        <f t="shared" si="101"/>
        <v>0</v>
      </c>
    </row>
    <row r="632" spans="1:24" x14ac:dyDescent="0.35">
      <c r="A632" s="31" t="s">
        <v>637</v>
      </c>
      <c r="B632" s="97" t="s">
        <v>2897</v>
      </c>
      <c r="C632" s="97" t="s">
        <v>2380</v>
      </c>
      <c r="D632" s="98">
        <f t="shared" si="94"/>
        <v>0</v>
      </c>
      <c r="E632" s="98">
        <f t="shared" si="95"/>
        <v>0</v>
      </c>
      <c r="F632" s="98">
        <f t="shared" si="96"/>
        <v>0</v>
      </c>
      <c r="G632" s="99">
        <f t="shared" si="92"/>
        <v>0</v>
      </c>
      <c r="H632" s="100">
        <v>0</v>
      </c>
      <c r="I632" s="100">
        <v>0</v>
      </c>
      <c r="J632" s="102">
        <f t="shared" si="97"/>
        <v>0</v>
      </c>
      <c r="K632" s="100">
        <v>0</v>
      </c>
      <c r="L632" s="111">
        <v>0</v>
      </c>
      <c r="M632" s="101">
        <f t="shared" si="98"/>
        <v>0</v>
      </c>
      <c r="N632" s="100">
        <v>0</v>
      </c>
      <c r="O632" s="100">
        <v>0</v>
      </c>
      <c r="P632" s="100">
        <v>0</v>
      </c>
      <c r="Q632" s="100">
        <v>0</v>
      </c>
      <c r="R632" s="100">
        <v>0</v>
      </c>
      <c r="S632" s="100">
        <v>0</v>
      </c>
      <c r="T632" s="106">
        <f t="shared" si="93"/>
        <v>0</v>
      </c>
      <c r="U632" s="107">
        <f t="shared" si="99"/>
        <v>0</v>
      </c>
      <c r="V632" s="108">
        <f t="shared" si="100"/>
        <v>0</v>
      </c>
      <c r="W632" s="97">
        <v>97</v>
      </c>
      <c r="X632" s="109">
        <f t="shared" si="101"/>
        <v>0</v>
      </c>
    </row>
    <row r="633" spans="1:24" x14ac:dyDescent="0.35">
      <c r="A633" s="31" t="s">
        <v>638</v>
      </c>
      <c r="B633" s="97" t="s">
        <v>2898</v>
      </c>
      <c r="C633" s="97" t="s">
        <v>2380</v>
      </c>
      <c r="D633" s="98">
        <f t="shared" si="94"/>
        <v>0</v>
      </c>
      <c r="E633" s="98">
        <f t="shared" si="95"/>
        <v>0</v>
      </c>
      <c r="F633" s="98">
        <f t="shared" si="96"/>
        <v>0</v>
      </c>
      <c r="G633" s="99">
        <f t="shared" si="92"/>
        <v>0</v>
      </c>
      <c r="H633" s="100">
        <v>0</v>
      </c>
      <c r="I633" s="100">
        <v>0</v>
      </c>
      <c r="J633" s="102">
        <f t="shared" si="97"/>
        <v>0</v>
      </c>
      <c r="K633" s="100">
        <v>0</v>
      </c>
      <c r="L633" s="111">
        <v>0</v>
      </c>
      <c r="M633" s="101">
        <f t="shared" si="98"/>
        <v>0</v>
      </c>
      <c r="N633" s="100">
        <v>0</v>
      </c>
      <c r="O633" s="100">
        <v>0</v>
      </c>
      <c r="P633" s="100">
        <v>0</v>
      </c>
      <c r="Q633" s="100">
        <v>0</v>
      </c>
      <c r="R633" s="100">
        <v>0</v>
      </c>
      <c r="S633" s="100">
        <v>0</v>
      </c>
      <c r="T633" s="106">
        <f t="shared" si="93"/>
        <v>0</v>
      </c>
      <c r="U633" s="107">
        <f t="shared" si="99"/>
        <v>0</v>
      </c>
      <c r="V633" s="108">
        <f t="shared" si="100"/>
        <v>0</v>
      </c>
      <c r="W633" s="97">
        <v>96</v>
      </c>
      <c r="X633" s="109">
        <f t="shared" si="101"/>
        <v>0</v>
      </c>
    </row>
    <row r="634" spans="1:24" x14ac:dyDescent="0.35">
      <c r="A634" s="31" t="s">
        <v>639</v>
      </c>
      <c r="B634" s="97" t="s">
        <v>2899</v>
      </c>
      <c r="C634" s="97" t="s">
        <v>2380</v>
      </c>
      <c r="D634" s="98">
        <f t="shared" si="94"/>
        <v>0</v>
      </c>
      <c r="E634" s="98">
        <f t="shared" si="95"/>
        <v>0</v>
      </c>
      <c r="F634" s="98">
        <f t="shared" si="96"/>
        <v>0</v>
      </c>
      <c r="G634" s="99">
        <f t="shared" si="92"/>
        <v>0</v>
      </c>
      <c r="H634" s="100">
        <v>0</v>
      </c>
      <c r="I634" s="100">
        <v>0</v>
      </c>
      <c r="J634" s="102">
        <f t="shared" si="97"/>
        <v>0</v>
      </c>
      <c r="K634" s="100">
        <v>0</v>
      </c>
      <c r="L634" s="111">
        <v>0</v>
      </c>
      <c r="M634" s="101">
        <f t="shared" si="98"/>
        <v>0</v>
      </c>
      <c r="N634" s="100">
        <v>0</v>
      </c>
      <c r="O634" s="100">
        <v>0</v>
      </c>
      <c r="P634" s="100">
        <v>0</v>
      </c>
      <c r="Q634" s="100">
        <v>0</v>
      </c>
      <c r="R634" s="100">
        <v>0</v>
      </c>
      <c r="S634" s="100">
        <v>0</v>
      </c>
      <c r="T634" s="106">
        <f t="shared" si="93"/>
        <v>0</v>
      </c>
      <c r="U634" s="107">
        <f t="shared" si="99"/>
        <v>0</v>
      </c>
      <c r="V634" s="108">
        <f t="shared" si="100"/>
        <v>0</v>
      </c>
      <c r="W634" s="97">
        <v>203</v>
      </c>
      <c r="X634" s="109">
        <f t="shared" si="101"/>
        <v>0</v>
      </c>
    </row>
    <row r="635" spans="1:24" x14ac:dyDescent="0.35">
      <c r="A635" s="31" t="s">
        <v>640</v>
      </c>
      <c r="B635" s="97" t="s">
        <v>2900</v>
      </c>
      <c r="C635" s="97" t="s">
        <v>2380</v>
      </c>
      <c r="D635" s="98">
        <f t="shared" si="94"/>
        <v>0</v>
      </c>
      <c r="E635" s="98">
        <f t="shared" si="95"/>
        <v>0</v>
      </c>
      <c r="F635" s="98">
        <f t="shared" si="96"/>
        <v>0</v>
      </c>
      <c r="G635" s="99">
        <f t="shared" si="92"/>
        <v>0</v>
      </c>
      <c r="H635" s="100">
        <v>0</v>
      </c>
      <c r="I635" s="100">
        <v>0</v>
      </c>
      <c r="J635" s="102">
        <f t="shared" si="97"/>
        <v>0</v>
      </c>
      <c r="K635" s="100">
        <v>0</v>
      </c>
      <c r="L635" s="111">
        <v>0</v>
      </c>
      <c r="M635" s="101">
        <f t="shared" si="98"/>
        <v>0</v>
      </c>
      <c r="N635" s="100">
        <v>0</v>
      </c>
      <c r="O635" s="100">
        <v>0</v>
      </c>
      <c r="P635" s="100">
        <v>0</v>
      </c>
      <c r="Q635" s="100">
        <v>0</v>
      </c>
      <c r="R635" s="100">
        <v>0</v>
      </c>
      <c r="S635" s="100">
        <v>0</v>
      </c>
      <c r="T635" s="106">
        <f t="shared" si="93"/>
        <v>0</v>
      </c>
      <c r="U635" s="107">
        <f t="shared" si="99"/>
        <v>0</v>
      </c>
      <c r="V635" s="108">
        <f t="shared" si="100"/>
        <v>0</v>
      </c>
      <c r="W635" s="97">
        <v>69</v>
      </c>
      <c r="X635" s="109">
        <f t="shared" si="101"/>
        <v>0</v>
      </c>
    </row>
    <row r="636" spans="1:24" x14ac:dyDescent="0.35">
      <c r="A636" s="31" t="s">
        <v>641</v>
      </c>
      <c r="B636" s="97" t="s">
        <v>2901</v>
      </c>
      <c r="C636" s="97" t="s">
        <v>2380</v>
      </c>
      <c r="D636" s="98">
        <f t="shared" si="94"/>
        <v>0</v>
      </c>
      <c r="E636" s="98">
        <f t="shared" si="95"/>
        <v>0</v>
      </c>
      <c r="F636" s="98">
        <f t="shared" si="96"/>
        <v>0</v>
      </c>
      <c r="G636" s="99">
        <f t="shared" si="92"/>
        <v>0</v>
      </c>
      <c r="H636" s="100">
        <v>0</v>
      </c>
      <c r="I636" s="100">
        <v>0</v>
      </c>
      <c r="J636" s="102">
        <f t="shared" si="97"/>
        <v>0</v>
      </c>
      <c r="K636" s="100">
        <v>0</v>
      </c>
      <c r="L636" s="111">
        <v>0</v>
      </c>
      <c r="M636" s="101">
        <f t="shared" si="98"/>
        <v>0</v>
      </c>
      <c r="N636" s="100">
        <v>0</v>
      </c>
      <c r="O636" s="100">
        <v>0</v>
      </c>
      <c r="P636" s="100">
        <v>0</v>
      </c>
      <c r="Q636" s="100">
        <v>0</v>
      </c>
      <c r="R636" s="100">
        <v>0</v>
      </c>
      <c r="S636" s="100">
        <v>0</v>
      </c>
      <c r="T636" s="106">
        <f t="shared" si="93"/>
        <v>0</v>
      </c>
      <c r="U636" s="107">
        <f t="shared" si="99"/>
        <v>0</v>
      </c>
      <c r="V636" s="108">
        <f t="shared" si="100"/>
        <v>0</v>
      </c>
      <c r="W636" s="97">
        <v>118</v>
      </c>
      <c r="X636" s="109">
        <f t="shared" si="101"/>
        <v>0</v>
      </c>
    </row>
    <row r="637" spans="1:24" x14ac:dyDescent="0.35">
      <c r="A637" s="31" t="s">
        <v>642</v>
      </c>
      <c r="B637" s="97" t="s">
        <v>2902</v>
      </c>
      <c r="C637" s="97" t="s">
        <v>2380</v>
      </c>
      <c r="D637" s="98">
        <f t="shared" si="94"/>
        <v>108</v>
      </c>
      <c r="E637" s="98">
        <f t="shared" si="95"/>
        <v>0</v>
      </c>
      <c r="F637" s="98">
        <f t="shared" si="96"/>
        <v>108</v>
      </c>
      <c r="G637" s="99">
        <f t="shared" si="92"/>
        <v>108</v>
      </c>
      <c r="H637" s="100">
        <v>108</v>
      </c>
      <c r="I637" s="100">
        <v>0</v>
      </c>
      <c r="J637" s="102">
        <f t="shared" si="97"/>
        <v>0</v>
      </c>
      <c r="K637" s="100">
        <v>0</v>
      </c>
      <c r="L637" s="111">
        <v>0</v>
      </c>
      <c r="M637" s="101">
        <f t="shared" si="98"/>
        <v>0</v>
      </c>
      <c r="N637" s="100">
        <v>0</v>
      </c>
      <c r="O637" s="100">
        <v>0</v>
      </c>
      <c r="P637" s="100">
        <v>0</v>
      </c>
      <c r="Q637" s="100">
        <v>0</v>
      </c>
      <c r="R637" s="100">
        <v>0</v>
      </c>
      <c r="S637" s="100">
        <v>0</v>
      </c>
      <c r="T637" s="106">
        <f t="shared" si="93"/>
        <v>0</v>
      </c>
      <c r="U637" s="107">
        <f t="shared" si="99"/>
        <v>108</v>
      </c>
      <c r="V637" s="108">
        <f t="shared" si="100"/>
        <v>0</v>
      </c>
      <c r="W637" s="97">
        <v>204</v>
      </c>
      <c r="X637" s="109">
        <f t="shared" si="101"/>
        <v>0.52941176470588236</v>
      </c>
    </row>
    <row r="638" spans="1:24" x14ac:dyDescent="0.35">
      <c r="A638" s="31" t="s">
        <v>643</v>
      </c>
      <c r="B638" s="97" t="s">
        <v>2903</v>
      </c>
      <c r="C638" s="97" t="s">
        <v>2380</v>
      </c>
      <c r="D638" s="98">
        <f t="shared" si="94"/>
        <v>0</v>
      </c>
      <c r="E638" s="98">
        <f t="shared" si="95"/>
        <v>0</v>
      </c>
      <c r="F638" s="98">
        <f t="shared" si="96"/>
        <v>0</v>
      </c>
      <c r="G638" s="99">
        <f t="shared" si="92"/>
        <v>0</v>
      </c>
      <c r="H638" s="100">
        <v>0</v>
      </c>
      <c r="I638" s="100">
        <v>0</v>
      </c>
      <c r="J638" s="102">
        <f t="shared" si="97"/>
        <v>0</v>
      </c>
      <c r="K638" s="100">
        <v>0</v>
      </c>
      <c r="L638" s="111">
        <v>0</v>
      </c>
      <c r="M638" s="101">
        <f t="shared" si="98"/>
        <v>0</v>
      </c>
      <c r="N638" s="100">
        <v>0</v>
      </c>
      <c r="O638" s="100">
        <v>0</v>
      </c>
      <c r="P638" s="100">
        <v>0</v>
      </c>
      <c r="Q638" s="100">
        <v>0</v>
      </c>
      <c r="R638" s="100">
        <v>0</v>
      </c>
      <c r="S638" s="100">
        <v>0</v>
      </c>
      <c r="T638" s="106">
        <f t="shared" si="93"/>
        <v>0</v>
      </c>
      <c r="U638" s="107">
        <f t="shared" si="99"/>
        <v>0</v>
      </c>
      <c r="V638" s="108">
        <f t="shared" si="100"/>
        <v>0</v>
      </c>
      <c r="W638" s="97">
        <v>105</v>
      </c>
      <c r="X638" s="109">
        <f t="shared" si="101"/>
        <v>0</v>
      </c>
    </row>
    <row r="639" spans="1:24" x14ac:dyDescent="0.35">
      <c r="A639" s="31" t="s">
        <v>644</v>
      </c>
      <c r="B639" s="97" t="s">
        <v>2904</v>
      </c>
      <c r="C639" s="97" t="s">
        <v>2380</v>
      </c>
      <c r="D639" s="98">
        <f t="shared" si="94"/>
        <v>0</v>
      </c>
      <c r="E639" s="98">
        <f t="shared" si="95"/>
        <v>0</v>
      </c>
      <c r="F639" s="98">
        <f t="shared" si="96"/>
        <v>0</v>
      </c>
      <c r="G639" s="99">
        <f t="shared" si="92"/>
        <v>0</v>
      </c>
      <c r="H639" s="100">
        <v>0</v>
      </c>
      <c r="I639" s="100">
        <v>0</v>
      </c>
      <c r="J639" s="102">
        <f t="shared" si="97"/>
        <v>0</v>
      </c>
      <c r="K639" s="100">
        <v>0</v>
      </c>
      <c r="L639" s="111">
        <v>0</v>
      </c>
      <c r="M639" s="101">
        <f t="shared" si="98"/>
        <v>0</v>
      </c>
      <c r="N639" s="100">
        <v>0</v>
      </c>
      <c r="O639" s="100">
        <v>0</v>
      </c>
      <c r="P639" s="100">
        <v>0</v>
      </c>
      <c r="Q639" s="100">
        <v>0</v>
      </c>
      <c r="R639" s="100">
        <v>0</v>
      </c>
      <c r="S639" s="100">
        <v>0</v>
      </c>
      <c r="T639" s="106">
        <f t="shared" si="93"/>
        <v>0</v>
      </c>
      <c r="U639" s="107">
        <f t="shared" si="99"/>
        <v>0</v>
      </c>
      <c r="V639" s="108">
        <f t="shared" si="100"/>
        <v>0</v>
      </c>
      <c r="W639" s="97">
        <v>115</v>
      </c>
      <c r="X639" s="109">
        <f t="shared" si="101"/>
        <v>0</v>
      </c>
    </row>
    <row r="640" spans="1:24" x14ac:dyDescent="0.35">
      <c r="A640" s="31" t="s">
        <v>645</v>
      </c>
      <c r="B640" s="97" t="s">
        <v>2905</v>
      </c>
      <c r="C640" s="97" t="s">
        <v>2380</v>
      </c>
      <c r="D640" s="98">
        <f t="shared" si="94"/>
        <v>0</v>
      </c>
      <c r="E640" s="98">
        <f t="shared" si="95"/>
        <v>0</v>
      </c>
      <c r="F640" s="98">
        <f t="shared" si="96"/>
        <v>0</v>
      </c>
      <c r="G640" s="99">
        <f t="shared" si="92"/>
        <v>0</v>
      </c>
      <c r="H640" s="100">
        <v>0</v>
      </c>
      <c r="I640" s="100">
        <v>0</v>
      </c>
      <c r="J640" s="102">
        <f t="shared" si="97"/>
        <v>0</v>
      </c>
      <c r="K640" s="100">
        <v>0</v>
      </c>
      <c r="L640" s="111">
        <v>0</v>
      </c>
      <c r="M640" s="101">
        <f t="shared" si="98"/>
        <v>0</v>
      </c>
      <c r="N640" s="100">
        <v>0</v>
      </c>
      <c r="O640" s="100">
        <v>0</v>
      </c>
      <c r="P640" s="100">
        <v>0</v>
      </c>
      <c r="Q640" s="100">
        <v>0</v>
      </c>
      <c r="R640" s="100">
        <v>0</v>
      </c>
      <c r="S640" s="100">
        <v>0</v>
      </c>
      <c r="T640" s="106">
        <f t="shared" si="93"/>
        <v>0</v>
      </c>
      <c r="U640" s="107">
        <f t="shared" si="99"/>
        <v>0</v>
      </c>
      <c r="V640" s="108">
        <f t="shared" si="100"/>
        <v>0</v>
      </c>
      <c r="W640" s="97">
        <v>103</v>
      </c>
      <c r="X640" s="109">
        <f t="shared" si="101"/>
        <v>0</v>
      </c>
    </row>
    <row r="641" spans="1:24" x14ac:dyDescent="0.35">
      <c r="A641" s="31" t="s">
        <v>646</v>
      </c>
      <c r="B641" s="97" t="s">
        <v>2906</v>
      </c>
      <c r="C641" s="97" t="s">
        <v>2380</v>
      </c>
      <c r="D641" s="98">
        <f t="shared" si="94"/>
        <v>0</v>
      </c>
      <c r="E641" s="98">
        <f t="shared" si="95"/>
        <v>0</v>
      </c>
      <c r="F641" s="98">
        <f t="shared" si="96"/>
        <v>0</v>
      </c>
      <c r="G641" s="99">
        <f t="shared" si="92"/>
        <v>0</v>
      </c>
      <c r="H641" s="100">
        <v>0</v>
      </c>
      <c r="I641" s="100">
        <v>0</v>
      </c>
      <c r="J641" s="102">
        <f t="shared" si="97"/>
        <v>0</v>
      </c>
      <c r="K641" s="100">
        <v>0</v>
      </c>
      <c r="L641" s="111">
        <v>0</v>
      </c>
      <c r="M641" s="101">
        <f t="shared" si="98"/>
        <v>0</v>
      </c>
      <c r="N641" s="100">
        <v>0</v>
      </c>
      <c r="O641" s="100">
        <v>0</v>
      </c>
      <c r="P641" s="100">
        <v>0</v>
      </c>
      <c r="Q641" s="100">
        <v>0</v>
      </c>
      <c r="R641" s="100">
        <v>0</v>
      </c>
      <c r="S641" s="100">
        <v>0</v>
      </c>
      <c r="T641" s="106">
        <f t="shared" si="93"/>
        <v>0</v>
      </c>
      <c r="U641" s="107">
        <f t="shared" si="99"/>
        <v>0</v>
      </c>
      <c r="V641" s="108">
        <f t="shared" si="100"/>
        <v>0</v>
      </c>
      <c r="W641" s="97">
        <v>122</v>
      </c>
      <c r="X641" s="109">
        <f t="shared" si="101"/>
        <v>0</v>
      </c>
    </row>
    <row r="642" spans="1:24" x14ac:dyDescent="0.35">
      <c r="A642" s="31" t="s">
        <v>647</v>
      </c>
      <c r="B642" s="97" t="s">
        <v>2907</v>
      </c>
      <c r="C642" s="97" t="s">
        <v>2380</v>
      </c>
      <c r="D642" s="98">
        <f t="shared" si="94"/>
        <v>0</v>
      </c>
      <c r="E642" s="98">
        <f t="shared" si="95"/>
        <v>0</v>
      </c>
      <c r="F642" s="98">
        <f t="shared" si="96"/>
        <v>0</v>
      </c>
      <c r="G642" s="99">
        <f t="shared" si="92"/>
        <v>0</v>
      </c>
      <c r="H642" s="100">
        <v>0</v>
      </c>
      <c r="I642" s="100">
        <v>0</v>
      </c>
      <c r="J642" s="102">
        <f t="shared" si="97"/>
        <v>0</v>
      </c>
      <c r="K642" s="100">
        <v>0</v>
      </c>
      <c r="L642" s="111">
        <v>0</v>
      </c>
      <c r="M642" s="101">
        <f t="shared" si="98"/>
        <v>0</v>
      </c>
      <c r="N642" s="100">
        <v>0</v>
      </c>
      <c r="O642" s="100">
        <v>0</v>
      </c>
      <c r="P642" s="100">
        <v>0</v>
      </c>
      <c r="Q642" s="100">
        <v>0</v>
      </c>
      <c r="R642" s="100">
        <v>0</v>
      </c>
      <c r="S642" s="100">
        <v>0</v>
      </c>
      <c r="T642" s="106">
        <f t="shared" si="93"/>
        <v>0</v>
      </c>
      <c r="U642" s="107">
        <f t="shared" si="99"/>
        <v>0</v>
      </c>
      <c r="V642" s="108">
        <f t="shared" si="100"/>
        <v>0</v>
      </c>
      <c r="W642" s="97">
        <v>103</v>
      </c>
      <c r="X642" s="109">
        <f t="shared" si="101"/>
        <v>0</v>
      </c>
    </row>
    <row r="643" spans="1:24" x14ac:dyDescent="0.35">
      <c r="A643" s="31" t="s">
        <v>648</v>
      </c>
      <c r="B643" s="97" t="s">
        <v>2908</v>
      </c>
      <c r="C643" s="97" t="s">
        <v>2380</v>
      </c>
      <c r="D643" s="98">
        <f t="shared" si="94"/>
        <v>127</v>
      </c>
      <c r="E643" s="98">
        <f t="shared" si="95"/>
        <v>127</v>
      </c>
      <c r="F643" s="98">
        <f t="shared" si="96"/>
        <v>0</v>
      </c>
      <c r="G643" s="99">
        <f t="shared" si="92"/>
        <v>127</v>
      </c>
      <c r="H643" s="100">
        <v>0</v>
      </c>
      <c r="I643" s="100">
        <v>127</v>
      </c>
      <c r="J643" s="102">
        <f t="shared" si="97"/>
        <v>0</v>
      </c>
      <c r="K643" s="100">
        <v>0</v>
      </c>
      <c r="L643" s="111">
        <v>0</v>
      </c>
      <c r="M643" s="101">
        <f t="shared" si="98"/>
        <v>0</v>
      </c>
      <c r="N643" s="100">
        <v>0</v>
      </c>
      <c r="O643" s="100">
        <v>0</v>
      </c>
      <c r="P643" s="100">
        <v>0</v>
      </c>
      <c r="Q643" s="100">
        <v>0</v>
      </c>
      <c r="R643" s="100">
        <v>0</v>
      </c>
      <c r="S643" s="100">
        <v>0</v>
      </c>
      <c r="T643" s="106">
        <f t="shared" si="93"/>
        <v>0</v>
      </c>
      <c r="U643" s="107">
        <f t="shared" si="99"/>
        <v>0</v>
      </c>
      <c r="V643" s="108">
        <f t="shared" si="100"/>
        <v>127</v>
      </c>
      <c r="W643" s="97">
        <v>120</v>
      </c>
      <c r="X643" s="109">
        <f t="shared" si="101"/>
        <v>1</v>
      </c>
    </row>
    <row r="644" spans="1:24" x14ac:dyDescent="0.35">
      <c r="A644" s="31" t="s">
        <v>649</v>
      </c>
      <c r="B644" s="97" t="s">
        <v>2909</v>
      </c>
      <c r="C644" s="97" t="s">
        <v>2380</v>
      </c>
      <c r="D644" s="98">
        <f t="shared" si="94"/>
        <v>35</v>
      </c>
      <c r="E644" s="98">
        <f t="shared" si="95"/>
        <v>0</v>
      </c>
      <c r="F644" s="98">
        <f t="shared" si="96"/>
        <v>35</v>
      </c>
      <c r="G644" s="99">
        <f t="shared" ref="G644:G677" si="102">H644+I644</f>
        <v>35</v>
      </c>
      <c r="H644" s="100">
        <v>35</v>
      </c>
      <c r="I644" s="100">
        <v>0</v>
      </c>
      <c r="J644" s="102">
        <f t="shared" si="97"/>
        <v>0</v>
      </c>
      <c r="K644" s="100">
        <v>0</v>
      </c>
      <c r="L644" s="111">
        <v>0</v>
      </c>
      <c r="M644" s="101">
        <f t="shared" si="98"/>
        <v>0</v>
      </c>
      <c r="N644" s="100">
        <v>0</v>
      </c>
      <c r="O644" s="100">
        <v>0</v>
      </c>
      <c r="P644" s="100">
        <v>0</v>
      </c>
      <c r="Q644" s="100">
        <v>0</v>
      </c>
      <c r="R644" s="100">
        <v>0</v>
      </c>
      <c r="S644" s="100">
        <v>0</v>
      </c>
      <c r="T644" s="106">
        <f t="shared" ref="T644:T676" si="103">SUM(N644:S644)</f>
        <v>0</v>
      </c>
      <c r="U644" s="107">
        <f t="shared" si="99"/>
        <v>35</v>
      </c>
      <c r="V644" s="108">
        <f t="shared" si="100"/>
        <v>0</v>
      </c>
      <c r="W644" s="97">
        <v>89</v>
      </c>
      <c r="X644" s="109">
        <f t="shared" si="101"/>
        <v>0.39325842696629215</v>
      </c>
    </row>
    <row r="645" spans="1:24" x14ac:dyDescent="0.35">
      <c r="A645" s="31" t="s">
        <v>650</v>
      </c>
      <c r="B645" s="97" t="s">
        <v>2910</v>
      </c>
      <c r="C645" s="97" t="s">
        <v>2380</v>
      </c>
      <c r="D645" s="98">
        <f t="shared" ref="D645:D676" si="104">E645+F645</f>
        <v>0</v>
      </c>
      <c r="E645" s="98">
        <f t="shared" ref="E645:E676" si="105">I645+K645+N645+Q645</f>
        <v>0</v>
      </c>
      <c r="F645" s="98">
        <f t="shared" ref="F645:F676" si="106">H645+P645+S645</f>
        <v>0</v>
      </c>
      <c r="G645" s="99">
        <f t="shared" si="102"/>
        <v>0</v>
      </c>
      <c r="H645" s="100">
        <v>0</v>
      </c>
      <c r="I645" s="100">
        <v>0</v>
      </c>
      <c r="J645" s="102">
        <f t="shared" ref="J645:J676" si="107">L645+O645+R645</f>
        <v>0</v>
      </c>
      <c r="K645" s="100">
        <v>0</v>
      </c>
      <c r="L645" s="111">
        <v>0</v>
      </c>
      <c r="M645" s="101">
        <f t="shared" ref="M645:M676" si="108">K645+L645</f>
        <v>0</v>
      </c>
      <c r="N645" s="100">
        <v>0</v>
      </c>
      <c r="O645" s="100">
        <v>0</v>
      </c>
      <c r="P645" s="100">
        <v>0</v>
      </c>
      <c r="Q645" s="100">
        <v>0</v>
      </c>
      <c r="R645" s="100">
        <v>0</v>
      </c>
      <c r="S645" s="100">
        <v>0</v>
      </c>
      <c r="T645" s="106">
        <f t="shared" si="103"/>
        <v>0</v>
      </c>
      <c r="U645" s="107">
        <f t="shared" ref="U645:U676" si="109">H645+S645</f>
        <v>0</v>
      </c>
      <c r="V645" s="108">
        <f t="shared" ref="V645:V676" si="110">I645+K645+Q645</f>
        <v>0</v>
      </c>
      <c r="W645" s="97">
        <v>200</v>
      </c>
      <c r="X645" s="109">
        <f t="shared" ref="X645:X677" si="111">MIN(100%,((V645+U645)/W645))</f>
        <v>0</v>
      </c>
    </row>
    <row r="646" spans="1:24" x14ac:dyDescent="0.35">
      <c r="A646" s="31" t="s">
        <v>651</v>
      </c>
      <c r="B646" s="97" t="s">
        <v>2911</v>
      </c>
      <c r="C646" s="97" t="s">
        <v>2380</v>
      </c>
      <c r="D646" s="98">
        <f t="shared" si="104"/>
        <v>79</v>
      </c>
      <c r="E646" s="98">
        <f t="shared" si="105"/>
        <v>0</v>
      </c>
      <c r="F646" s="98">
        <f t="shared" si="106"/>
        <v>79</v>
      </c>
      <c r="G646" s="99">
        <f t="shared" si="102"/>
        <v>79</v>
      </c>
      <c r="H646" s="100">
        <v>79</v>
      </c>
      <c r="I646" s="100">
        <v>0</v>
      </c>
      <c r="J646" s="102">
        <f t="shared" si="107"/>
        <v>0</v>
      </c>
      <c r="K646" s="100">
        <v>0</v>
      </c>
      <c r="L646" s="111">
        <v>0</v>
      </c>
      <c r="M646" s="101">
        <f t="shared" si="108"/>
        <v>0</v>
      </c>
      <c r="N646" s="100">
        <v>0</v>
      </c>
      <c r="O646" s="100">
        <v>0</v>
      </c>
      <c r="P646" s="100">
        <v>0</v>
      </c>
      <c r="Q646" s="100">
        <v>0</v>
      </c>
      <c r="R646" s="100">
        <v>0</v>
      </c>
      <c r="S646" s="100">
        <v>0</v>
      </c>
      <c r="T646" s="106">
        <f t="shared" si="103"/>
        <v>0</v>
      </c>
      <c r="U646" s="107">
        <f t="shared" si="109"/>
        <v>79</v>
      </c>
      <c r="V646" s="108">
        <f t="shared" si="110"/>
        <v>0</v>
      </c>
      <c r="W646" s="97">
        <v>425</v>
      </c>
      <c r="X646" s="109">
        <f t="shared" si="111"/>
        <v>0.18588235294117647</v>
      </c>
    </row>
    <row r="647" spans="1:24" x14ac:dyDescent="0.35">
      <c r="A647" s="31" t="s">
        <v>652</v>
      </c>
      <c r="B647" s="97" t="s">
        <v>2912</v>
      </c>
      <c r="C647" s="97" t="s">
        <v>2380</v>
      </c>
      <c r="D647" s="98">
        <f t="shared" si="104"/>
        <v>0</v>
      </c>
      <c r="E647" s="98">
        <f t="shared" si="105"/>
        <v>0</v>
      </c>
      <c r="F647" s="98">
        <f t="shared" si="106"/>
        <v>0</v>
      </c>
      <c r="G647" s="99">
        <f t="shared" si="102"/>
        <v>0</v>
      </c>
      <c r="H647" s="100">
        <v>0</v>
      </c>
      <c r="I647" s="100">
        <v>0</v>
      </c>
      <c r="J647" s="102">
        <f t="shared" si="107"/>
        <v>0</v>
      </c>
      <c r="K647" s="100">
        <v>0</v>
      </c>
      <c r="L647" s="111">
        <v>0</v>
      </c>
      <c r="M647" s="101">
        <f t="shared" si="108"/>
        <v>0</v>
      </c>
      <c r="N647" s="100">
        <v>0</v>
      </c>
      <c r="O647" s="100">
        <v>0</v>
      </c>
      <c r="P647" s="100">
        <v>0</v>
      </c>
      <c r="Q647" s="100">
        <v>0</v>
      </c>
      <c r="R647" s="100">
        <v>0</v>
      </c>
      <c r="S647" s="100">
        <v>0</v>
      </c>
      <c r="T647" s="106">
        <f t="shared" si="103"/>
        <v>0</v>
      </c>
      <c r="U647" s="107">
        <f t="shared" si="109"/>
        <v>0</v>
      </c>
      <c r="V647" s="108">
        <f t="shared" si="110"/>
        <v>0</v>
      </c>
      <c r="W647" s="97">
        <v>125</v>
      </c>
      <c r="X647" s="109">
        <f t="shared" si="111"/>
        <v>0</v>
      </c>
    </row>
    <row r="648" spans="1:24" x14ac:dyDescent="0.35">
      <c r="A648" s="31" t="s">
        <v>653</v>
      </c>
      <c r="B648" s="97" t="s">
        <v>2913</v>
      </c>
      <c r="C648" s="97" t="s">
        <v>2380</v>
      </c>
      <c r="D648" s="98">
        <f t="shared" si="104"/>
        <v>23</v>
      </c>
      <c r="E648" s="98">
        <f t="shared" si="105"/>
        <v>23</v>
      </c>
      <c r="F648" s="98">
        <f t="shared" si="106"/>
        <v>0</v>
      </c>
      <c r="G648" s="99">
        <f t="shared" si="102"/>
        <v>23</v>
      </c>
      <c r="H648" s="100">
        <v>0</v>
      </c>
      <c r="I648" s="100">
        <v>23</v>
      </c>
      <c r="J648" s="102">
        <f t="shared" si="107"/>
        <v>0</v>
      </c>
      <c r="K648" s="100">
        <v>0</v>
      </c>
      <c r="L648" s="111">
        <v>0</v>
      </c>
      <c r="M648" s="101">
        <f t="shared" si="108"/>
        <v>0</v>
      </c>
      <c r="N648" s="100">
        <v>0</v>
      </c>
      <c r="O648" s="100">
        <v>0</v>
      </c>
      <c r="P648" s="100">
        <v>0</v>
      </c>
      <c r="Q648" s="100">
        <v>0</v>
      </c>
      <c r="R648" s="100">
        <v>0</v>
      </c>
      <c r="S648" s="100">
        <v>0</v>
      </c>
      <c r="T648" s="106">
        <f t="shared" si="103"/>
        <v>0</v>
      </c>
      <c r="U648" s="107">
        <f t="shared" si="109"/>
        <v>0</v>
      </c>
      <c r="V648" s="108">
        <f t="shared" si="110"/>
        <v>23</v>
      </c>
      <c r="W648" s="97">
        <v>25</v>
      </c>
      <c r="X648" s="109">
        <f t="shared" si="111"/>
        <v>0.92</v>
      </c>
    </row>
    <row r="649" spans="1:24" x14ac:dyDescent="0.35">
      <c r="A649" s="31" t="s">
        <v>654</v>
      </c>
      <c r="B649" s="97" t="s">
        <v>2914</v>
      </c>
      <c r="C649" s="97" t="s">
        <v>2380</v>
      </c>
      <c r="D649" s="98">
        <f t="shared" si="104"/>
        <v>0</v>
      </c>
      <c r="E649" s="98">
        <f t="shared" si="105"/>
        <v>0</v>
      </c>
      <c r="F649" s="98">
        <f t="shared" si="106"/>
        <v>0</v>
      </c>
      <c r="G649" s="99">
        <f t="shared" si="102"/>
        <v>0</v>
      </c>
      <c r="H649" s="100">
        <v>0</v>
      </c>
      <c r="I649" s="100">
        <v>0</v>
      </c>
      <c r="J649" s="102">
        <f t="shared" si="107"/>
        <v>0</v>
      </c>
      <c r="K649" s="100">
        <v>0</v>
      </c>
      <c r="L649" s="111">
        <v>0</v>
      </c>
      <c r="M649" s="101">
        <f t="shared" si="108"/>
        <v>0</v>
      </c>
      <c r="N649" s="100">
        <v>0</v>
      </c>
      <c r="O649" s="100">
        <v>0</v>
      </c>
      <c r="P649" s="100">
        <v>0</v>
      </c>
      <c r="Q649" s="100">
        <v>0</v>
      </c>
      <c r="R649" s="100">
        <v>0</v>
      </c>
      <c r="S649" s="100">
        <v>0</v>
      </c>
      <c r="T649" s="106">
        <f t="shared" si="103"/>
        <v>0</v>
      </c>
      <c r="U649" s="107">
        <f t="shared" si="109"/>
        <v>0</v>
      </c>
      <c r="V649" s="108">
        <f t="shared" si="110"/>
        <v>0</v>
      </c>
      <c r="W649" s="97">
        <v>89</v>
      </c>
      <c r="X649" s="109">
        <f t="shared" si="111"/>
        <v>0</v>
      </c>
    </row>
    <row r="650" spans="1:24" x14ac:dyDescent="0.35">
      <c r="A650" s="31" t="s">
        <v>655</v>
      </c>
      <c r="B650" s="97" t="s">
        <v>2915</v>
      </c>
      <c r="C650" s="97" t="s">
        <v>2380</v>
      </c>
      <c r="D650" s="98">
        <f t="shared" si="104"/>
        <v>0</v>
      </c>
      <c r="E650" s="98">
        <f t="shared" si="105"/>
        <v>0</v>
      </c>
      <c r="F650" s="98">
        <f t="shared" si="106"/>
        <v>0</v>
      </c>
      <c r="G650" s="99">
        <f t="shared" si="102"/>
        <v>0</v>
      </c>
      <c r="H650" s="100">
        <v>0</v>
      </c>
      <c r="I650" s="100">
        <v>0</v>
      </c>
      <c r="J650" s="102">
        <f t="shared" si="107"/>
        <v>0</v>
      </c>
      <c r="K650" s="100">
        <v>0</v>
      </c>
      <c r="L650" s="111">
        <v>0</v>
      </c>
      <c r="M650" s="101">
        <f t="shared" si="108"/>
        <v>0</v>
      </c>
      <c r="N650" s="100">
        <v>0</v>
      </c>
      <c r="O650" s="100">
        <v>0</v>
      </c>
      <c r="P650" s="100">
        <v>0</v>
      </c>
      <c r="Q650" s="100">
        <v>0</v>
      </c>
      <c r="R650" s="100">
        <v>0</v>
      </c>
      <c r="S650" s="100">
        <v>0</v>
      </c>
      <c r="T650" s="106">
        <f t="shared" si="103"/>
        <v>0</v>
      </c>
      <c r="U650" s="107">
        <f t="shared" si="109"/>
        <v>0</v>
      </c>
      <c r="V650" s="108">
        <f t="shared" si="110"/>
        <v>0</v>
      </c>
      <c r="W650" s="97">
        <v>93</v>
      </c>
      <c r="X650" s="109">
        <f t="shared" si="111"/>
        <v>0</v>
      </c>
    </row>
    <row r="651" spans="1:24" x14ac:dyDescent="0.35">
      <c r="A651" s="31" t="s">
        <v>656</v>
      </c>
      <c r="B651" s="97" t="s">
        <v>2916</v>
      </c>
      <c r="C651" s="97" t="s">
        <v>2380</v>
      </c>
      <c r="D651" s="98">
        <f t="shared" si="104"/>
        <v>536</v>
      </c>
      <c r="E651" s="98">
        <f t="shared" si="105"/>
        <v>536</v>
      </c>
      <c r="F651" s="98">
        <f t="shared" si="106"/>
        <v>0</v>
      </c>
      <c r="G651" s="99">
        <f t="shared" si="102"/>
        <v>536</v>
      </c>
      <c r="H651" s="100">
        <v>0</v>
      </c>
      <c r="I651" s="100">
        <v>536</v>
      </c>
      <c r="J651" s="102">
        <f t="shared" si="107"/>
        <v>0</v>
      </c>
      <c r="K651" s="100">
        <v>0</v>
      </c>
      <c r="L651" s="111">
        <v>0</v>
      </c>
      <c r="M651" s="101">
        <f t="shared" si="108"/>
        <v>0</v>
      </c>
      <c r="N651" s="100">
        <v>0</v>
      </c>
      <c r="O651" s="100">
        <v>0</v>
      </c>
      <c r="P651" s="100">
        <v>0</v>
      </c>
      <c r="Q651" s="100">
        <v>0</v>
      </c>
      <c r="R651" s="100">
        <v>0</v>
      </c>
      <c r="S651" s="100">
        <v>0</v>
      </c>
      <c r="T651" s="106">
        <f t="shared" si="103"/>
        <v>0</v>
      </c>
      <c r="U651" s="107">
        <f t="shared" si="109"/>
        <v>0</v>
      </c>
      <c r="V651" s="108">
        <f t="shared" si="110"/>
        <v>536</v>
      </c>
      <c r="W651" s="97">
        <v>532</v>
      </c>
      <c r="X651" s="109">
        <f t="shared" si="111"/>
        <v>1</v>
      </c>
    </row>
    <row r="652" spans="1:24" x14ac:dyDescent="0.35">
      <c r="A652" s="31" t="s">
        <v>657</v>
      </c>
      <c r="B652" s="97" t="s">
        <v>2917</v>
      </c>
      <c r="C652" s="97" t="s">
        <v>2380</v>
      </c>
      <c r="D652" s="98">
        <f t="shared" si="104"/>
        <v>0</v>
      </c>
      <c r="E652" s="98">
        <f t="shared" si="105"/>
        <v>0</v>
      </c>
      <c r="F652" s="98">
        <f t="shared" si="106"/>
        <v>0</v>
      </c>
      <c r="G652" s="99">
        <f t="shared" si="102"/>
        <v>0</v>
      </c>
      <c r="H652" s="100">
        <v>0</v>
      </c>
      <c r="I652" s="100">
        <v>0</v>
      </c>
      <c r="J652" s="102">
        <f t="shared" si="107"/>
        <v>0</v>
      </c>
      <c r="K652" s="100">
        <v>0</v>
      </c>
      <c r="L652" s="111">
        <v>0</v>
      </c>
      <c r="M652" s="101">
        <f t="shared" si="108"/>
        <v>0</v>
      </c>
      <c r="N652" s="100">
        <v>0</v>
      </c>
      <c r="O652" s="100">
        <v>0</v>
      </c>
      <c r="P652" s="100">
        <v>0</v>
      </c>
      <c r="Q652" s="100">
        <v>0</v>
      </c>
      <c r="R652" s="100">
        <v>0</v>
      </c>
      <c r="S652" s="100">
        <v>0</v>
      </c>
      <c r="T652" s="106">
        <f t="shared" si="103"/>
        <v>0</v>
      </c>
      <c r="U652" s="107">
        <f t="shared" si="109"/>
        <v>0</v>
      </c>
      <c r="V652" s="108">
        <f t="shared" si="110"/>
        <v>0</v>
      </c>
      <c r="W652" s="97">
        <v>191</v>
      </c>
      <c r="X652" s="109">
        <f t="shared" si="111"/>
        <v>0</v>
      </c>
    </row>
    <row r="653" spans="1:24" x14ac:dyDescent="0.35">
      <c r="A653" s="31" t="s">
        <v>658</v>
      </c>
      <c r="B653" s="97" t="s">
        <v>2918</v>
      </c>
      <c r="C653" s="97" t="s">
        <v>2380</v>
      </c>
      <c r="D653" s="98">
        <f t="shared" si="104"/>
        <v>681</v>
      </c>
      <c r="E653" s="98">
        <f t="shared" si="105"/>
        <v>268</v>
      </c>
      <c r="F653" s="98">
        <f t="shared" si="106"/>
        <v>413</v>
      </c>
      <c r="G653" s="99">
        <f t="shared" si="102"/>
        <v>461</v>
      </c>
      <c r="H653" s="100">
        <v>413</v>
      </c>
      <c r="I653" s="100">
        <v>48</v>
      </c>
      <c r="J653" s="102">
        <f t="shared" si="107"/>
        <v>0</v>
      </c>
      <c r="K653" s="100">
        <v>220</v>
      </c>
      <c r="L653" s="111">
        <v>0</v>
      </c>
      <c r="M653" s="101">
        <f t="shared" si="108"/>
        <v>220</v>
      </c>
      <c r="N653" s="100">
        <v>0</v>
      </c>
      <c r="O653" s="100">
        <v>0</v>
      </c>
      <c r="P653" s="100">
        <v>0</v>
      </c>
      <c r="Q653" s="100">
        <v>0</v>
      </c>
      <c r="R653" s="100">
        <v>0</v>
      </c>
      <c r="S653" s="100">
        <v>0</v>
      </c>
      <c r="T653" s="106">
        <f t="shared" si="103"/>
        <v>0</v>
      </c>
      <c r="U653" s="107">
        <f t="shared" si="109"/>
        <v>413</v>
      </c>
      <c r="V653" s="108">
        <f t="shared" si="110"/>
        <v>268</v>
      </c>
      <c r="W653" s="97">
        <v>680</v>
      </c>
      <c r="X653" s="109">
        <f t="shared" si="111"/>
        <v>1</v>
      </c>
    </row>
    <row r="654" spans="1:24" x14ac:dyDescent="0.35">
      <c r="A654" s="31" t="s">
        <v>659</v>
      </c>
      <c r="B654" s="97" t="s">
        <v>2919</v>
      </c>
      <c r="C654" s="97" t="s">
        <v>2380</v>
      </c>
      <c r="D654" s="98">
        <f t="shared" si="104"/>
        <v>0</v>
      </c>
      <c r="E654" s="98">
        <f t="shared" si="105"/>
        <v>0</v>
      </c>
      <c r="F654" s="98">
        <f t="shared" si="106"/>
        <v>0</v>
      </c>
      <c r="G654" s="99">
        <f t="shared" si="102"/>
        <v>0</v>
      </c>
      <c r="H654" s="100">
        <v>0</v>
      </c>
      <c r="I654" s="100">
        <v>0</v>
      </c>
      <c r="J654" s="102">
        <f t="shared" si="107"/>
        <v>0</v>
      </c>
      <c r="K654" s="100">
        <v>0</v>
      </c>
      <c r="L654" s="111">
        <v>0</v>
      </c>
      <c r="M654" s="101">
        <f t="shared" si="108"/>
        <v>0</v>
      </c>
      <c r="N654" s="100">
        <v>0</v>
      </c>
      <c r="O654" s="100">
        <v>0</v>
      </c>
      <c r="P654" s="100">
        <v>0</v>
      </c>
      <c r="Q654" s="100">
        <v>0</v>
      </c>
      <c r="R654" s="100">
        <v>0</v>
      </c>
      <c r="S654" s="100">
        <v>0</v>
      </c>
      <c r="T654" s="106">
        <f t="shared" si="103"/>
        <v>0</v>
      </c>
      <c r="U654" s="107">
        <f t="shared" si="109"/>
        <v>0</v>
      </c>
      <c r="V654" s="108">
        <f t="shared" si="110"/>
        <v>0</v>
      </c>
      <c r="W654" s="97">
        <v>140</v>
      </c>
      <c r="X654" s="109">
        <f t="shared" si="111"/>
        <v>0</v>
      </c>
    </row>
    <row r="655" spans="1:24" x14ac:dyDescent="0.35">
      <c r="A655" s="31" t="s">
        <v>660</v>
      </c>
      <c r="B655" s="97" t="s">
        <v>2920</v>
      </c>
      <c r="C655" s="97" t="s">
        <v>2380</v>
      </c>
      <c r="D655" s="98">
        <f t="shared" si="104"/>
        <v>0</v>
      </c>
      <c r="E655" s="98">
        <f t="shared" si="105"/>
        <v>0</v>
      </c>
      <c r="F655" s="98">
        <f t="shared" si="106"/>
        <v>0</v>
      </c>
      <c r="G655" s="99">
        <f t="shared" si="102"/>
        <v>0</v>
      </c>
      <c r="H655" s="100">
        <v>0</v>
      </c>
      <c r="I655" s="100">
        <v>0</v>
      </c>
      <c r="J655" s="102">
        <f t="shared" si="107"/>
        <v>0</v>
      </c>
      <c r="K655" s="100">
        <v>0</v>
      </c>
      <c r="L655" s="111">
        <v>0</v>
      </c>
      <c r="M655" s="101">
        <f t="shared" si="108"/>
        <v>0</v>
      </c>
      <c r="N655" s="100">
        <v>0</v>
      </c>
      <c r="O655" s="100">
        <v>0</v>
      </c>
      <c r="P655" s="100">
        <v>0</v>
      </c>
      <c r="Q655" s="100">
        <v>0</v>
      </c>
      <c r="R655" s="100">
        <v>0</v>
      </c>
      <c r="S655" s="100">
        <v>0</v>
      </c>
      <c r="T655" s="106">
        <f t="shared" si="103"/>
        <v>0</v>
      </c>
      <c r="U655" s="107">
        <f t="shared" si="109"/>
        <v>0</v>
      </c>
      <c r="V655" s="108">
        <f t="shared" si="110"/>
        <v>0</v>
      </c>
      <c r="W655" s="97">
        <v>58</v>
      </c>
      <c r="X655" s="109">
        <f t="shared" si="111"/>
        <v>0</v>
      </c>
    </row>
    <row r="656" spans="1:24" x14ac:dyDescent="0.35">
      <c r="A656" s="31" t="s">
        <v>661</v>
      </c>
      <c r="B656" s="97" t="s">
        <v>2921</v>
      </c>
      <c r="C656" s="97" t="s">
        <v>2380</v>
      </c>
      <c r="D656" s="98">
        <f t="shared" si="104"/>
        <v>287</v>
      </c>
      <c r="E656" s="98">
        <f t="shared" si="105"/>
        <v>287</v>
      </c>
      <c r="F656" s="98">
        <f t="shared" si="106"/>
        <v>0</v>
      </c>
      <c r="G656" s="99">
        <f t="shared" si="102"/>
        <v>277</v>
      </c>
      <c r="H656" s="100">
        <v>0</v>
      </c>
      <c r="I656" s="100">
        <v>277</v>
      </c>
      <c r="J656" s="102">
        <f t="shared" si="107"/>
        <v>277</v>
      </c>
      <c r="K656" s="100">
        <v>10</v>
      </c>
      <c r="L656" s="111">
        <v>277</v>
      </c>
      <c r="M656" s="101">
        <f t="shared" si="108"/>
        <v>287</v>
      </c>
      <c r="N656" s="100">
        <v>0</v>
      </c>
      <c r="O656" s="100">
        <v>0</v>
      </c>
      <c r="P656" s="100">
        <v>0</v>
      </c>
      <c r="Q656" s="100">
        <v>0</v>
      </c>
      <c r="R656" s="100">
        <v>0</v>
      </c>
      <c r="S656" s="100">
        <v>0</v>
      </c>
      <c r="T656" s="106">
        <f t="shared" si="103"/>
        <v>0</v>
      </c>
      <c r="U656" s="107">
        <f t="shared" si="109"/>
        <v>0</v>
      </c>
      <c r="V656" s="108">
        <f t="shared" si="110"/>
        <v>287</v>
      </c>
      <c r="W656" s="97">
        <v>300</v>
      </c>
      <c r="X656" s="109">
        <f t="shared" si="111"/>
        <v>0.95666666666666667</v>
      </c>
    </row>
    <row r="657" spans="1:24" x14ac:dyDescent="0.35">
      <c r="A657" s="31" t="s">
        <v>662</v>
      </c>
      <c r="B657" s="97" t="s">
        <v>2922</v>
      </c>
      <c r="C657" s="97" t="s">
        <v>2380</v>
      </c>
      <c r="D657" s="98">
        <f t="shared" si="104"/>
        <v>0</v>
      </c>
      <c r="E657" s="98">
        <f t="shared" si="105"/>
        <v>0</v>
      </c>
      <c r="F657" s="98">
        <f t="shared" si="106"/>
        <v>0</v>
      </c>
      <c r="G657" s="99">
        <f t="shared" si="102"/>
        <v>0</v>
      </c>
      <c r="H657" s="100">
        <v>0</v>
      </c>
      <c r="I657" s="100">
        <v>0</v>
      </c>
      <c r="J657" s="102">
        <f t="shared" si="107"/>
        <v>0</v>
      </c>
      <c r="K657" s="100">
        <v>0</v>
      </c>
      <c r="L657" s="111">
        <v>0</v>
      </c>
      <c r="M657" s="101">
        <f t="shared" si="108"/>
        <v>0</v>
      </c>
      <c r="N657" s="100">
        <v>0</v>
      </c>
      <c r="O657" s="100">
        <v>0</v>
      </c>
      <c r="P657" s="100">
        <v>0</v>
      </c>
      <c r="Q657" s="100">
        <v>0</v>
      </c>
      <c r="R657" s="100">
        <v>0</v>
      </c>
      <c r="S657" s="100">
        <v>0</v>
      </c>
      <c r="T657" s="106">
        <f t="shared" si="103"/>
        <v>0</v>
      </c>
      <c r="U657" s="107">
        <f t="shared" si="109"/>
        <v>0</v>
      </c>
      <c r="V657" s="108">
        <f t="shared" si="110"/>
        <v>0</v>
      </c>
      <c r="W657" s="97">
        <v>66</v>
      </c>
      <c r="X657" s="109">
        <f t="shared" si="111"/>
        <v>0</v>
      </c>
    </row>
    <row r="658" spans="1:24" x14ac:dyDescent="0.35">
      <c r="A658" s="31" t="s">
        <v>663</v>
      </c>
      <c r="B658" s="97" t="s">
        <v>2923</v>
      </c>
      <c r="C658" s="97" t="s">
        <v>2380</v>
      </c>
      <c r="D658" s="98">
        <f t="shared" si="104"/>
        <v>179</v>
      </c>
      <c r="E658" s="98">
        <f t="shared" si="105"/>
        <v>179</v>
      </c>
      <c r="F658" s="98">
        <f t="shared" si="106"/>
        <v>0</v>
      </c>
      <c r="G658" s="99">
        <f t="shared" si="102"/>
        <v>179</v>
      </c>
      <c r="H658" s="100">
        <v>0</v>
      </c>
      <c r="I658" s="100">
        <v>179</v>
      </c>
      <c r="J658" s="102">
        <f t="shared" si="107"/>
        <v>0</v>
      </c>
      <c r="K658" s="100">
        <v>0</v>
      </c>
      <c r="L658" s="111">
        <v>0</v>
      </c>
      <c r="M658" s="101">
        <f t="shared" si="108"/>
        <v>0</v>
      </c>
      <c r="N658" s="100">
        <v>0</v>
      </c>
      <c r="O658" s="100">
        <v>0</v>
      </c>
      <c r="P658" s="100">
        <v>0</v>
      </c>
      <c r="Q658" s="100">
        <v>0</v>
      </c>
      <c r="R658" s="100">
        <v>0</v>
      </c>
      <c r="S658" s="100">
        <v>0</v>
      </c>
      <c r="T658" s="106">
        <f t="shared" si="103"/>
        <v>0</v>
      </c>
      <c r="U658" s="107">
        <f t="shared" si="109"/>
        <v>0</v>
      </c>
      <c r="V658" s="108">
        <f t="shared" si="110"/>
        <v>179</v>
      </c>
      <c r="W658" s="97">
        <v>231</v>
      </c>
      <c r="X658" s="109">
        <f t="shared" si="111"/>
        <v>0.77489177489177485</v>
      </c>
    </row>
    <row r="659" spans="1:24" x14ac:dyDescent="0.35">
      <c r="A659" s="31" t="s">
        <v>664</v>
      </c>
      <c r="B659" s="97" t="s">
        <v>2924</v>
      </c>
      <c r="C659" s="97" t="s">
        <v>2380</v>
      </c>
      <c r="D659" s="98">
        <f t="shared" si="104"/>
        <v>0</v>
      </c>
      <c r="E659" s="98">
        <f t="shared" si="105"/>
        <v>0</v>
      </c>
      <c r="F659" s="98">
        <f t="shared" si="106"/>
        <v>0</v>
      </c>
      <c r="G659" s="99">
        <f t="shared" si="102"/>
        <v>0</v>
      </c>
      <c r="H659" s="100">
        <v>0</v>
      </c>
      <c r="I659" s="100">
        <v>0</v>
      </c>
      <c r="J659" s="102">
        <f t="shared" si="107"/>
        <v>0</v>
      </c>
      <c r="K659" s="100">
        <v>0</v>
      </c>
      <c r="L659" s="111">
        <v>0</v>
      </c>
      <c r="M659" s="101">
        <f t="shared" si="108"/>
        <v>0</v>
      </c>
      <c r="N659" s="100">
        <v>0</v>
      </c>
      <c r="O659" s="100">
        <v>0</v>
      </c>
      <c r="P659" s="100">
        <v>0</v>
      </c>
      <c r="Q659" s="100">
        <v>0</v>
      </c>
      <c r="R659" s="100">
        <v>0</v>
      </c>
      <c r="S659" s="100">
        <v>0</v>
      </c>
      <c r="T659" s="106">
        <f t="shared" si="103"/>
        <v>0</v>
      </c>
      <c r="U659" s="107">
        <f t="shared" si="109"/>
        <v>0</v>
      </c>
      <c r="V659" s="108">
        <f t="shared" si="110"/>
        <v>0</v>
      </c>
      <c r="W659" s="97">
        <v>172</v>
      </c>
      <c r="X659" s="109">
        <f t="shared" si="111"/>
        <v>0</v>
      </c>
    </row>
    <row r="660" spans="1:24" x14ac:dyDescent="0.35">
      <c r="A660" s="31" t="s">
        <v>665</v>
      </c>
      <c r="B660" s="97" t="s">
        <v>2925</v>
      </c>
      <c r="C660" s="97" t="s">
        <v>2380</v>
      </c>
      <c r="D660" s="98">
        <f t="shared" si="104"/>
        <v>0</v>
      </c>
      <c r="E660" s="98">
        <f t="shared" si="105"/>
        <v>0</v>
      </c>
      <c r="F660" s="98">
        <f t="shared" si="106"/>
        <v>0</v>
      </c>
      <c r="G660" s="99">
        <f t="shared" si="102"/>
        <v>0</v>
      </c>
      <c r="H660" s="100">
        <v>0</v>
      </c>
      <c r="I660" s="100">
        <v>0</v>
      </c>
      <c r="J660" s="102">
        <f t="shared" si="107"/>
        <v>0</v>
      </c>
      <c r="K660" s="100">
        <v>0</v>
      </c>
      <c r="L660" s="111">
        <v>0</v>
      </c>
      <c r="M660" s="101">
        <f t="shared" si="108"/>
        <v>0</v>
      </c>
      <c r="N660" s="100">
        <v>0</v>
      </c>
      <c r="O660" s="100">
        <v>0</v>
      </c>
      <c r="P660" s="100">
        <v>0</v>
      </c>
      <c r="Q660" s="100">
        <v>0</v>
      </c>
      <c r="R660" s="100">
        <v>0</v>
      </c>
      <c r="S660" s="100">
        <v>0</v>
      </c>
      <c r="T660" s="106">
        <f t="shared" si="103"/>
        <v>0</v>
      </c>
      <c r="U660" s="107">
        <f t="shared" si="109"/>
        <v>0</v>
      </c>
      <c r="V660" s="108">
        <f t="shared" si="110"/>
        <v>0</v>
      </c>
      <c r="W660" s="97">
        <v>215</v>
      </c>
      <c r="X660" s="109">
        <f t="shared" si="111"/>
        <v>0</v>
      </c>
    </row>
    <row r="661" spans="1:24" x14ac:dyDescent="0.35">
      <c r="A661" s="31" t="s">
        <v>666</v>
      </c>
      <c r="B661" s="97" t="s">
        <v>2926</v>
      </c>
      <c r="C661" s="97" t="s">
        <v>2380</v>
      </c>
      <c r="D661" s="98">
        <f t="shared" si="104"/>
        <v>0</v>
      </c>
      <c r="E661" s="98">
        <f t="shared" si="105"/>
        <v>0</v>
      </c>
      <c r="F661" s="98">
        <f t="shared" si="106"/>
        <v>0</v>
      </c>
      <c r="G661" s="99">
        <f t="shared" si="102"/>
        <v>0</v>
      </c>
      <c r="H661" s="100">
        <v>0</v>
      </c>
      <c r="I661" s="100">
        <v>0</v>
      </c>
      <c r="J661" s="102">
        <f t="shared" si="107"/>
        <v>0</v>
      </c>
      <c r="K661" s="100">
        <v>0</v>
      </c>
      <c r="L661" s="111">
        <v>0</v>
      </c>
      <c r="M661" s="101">
        <f t="shared" si="108"/>
        <v>0</v>
      </c>
      <c r="N661" s="100">
        <v>0</v>
      </c>
      <c r="O661" s="100">
        <v>0</v>
      </c>
      <c r="P661" s="100">
        <v>0</v>
      </c>
      <c r="Q661" s="100">
        <v>0</v>
      </c>
      <c r="R661" s="100">
        <v>0</v>
      </c>
      <c r="S661" s="100">
        <v>0</v>
      </c>
      <c r="T661" s="106">
        <f t="shared" si="103"/>
        <v>0</v>
      </c>
      <c r="U661" s="107">
        <f t="shared" si="109"/>
        <v>0</v>
      </c>
      <c r="V661" s="108">
        <f t="shared" si="110"/>
        <v>0</v>
      </c>
      <c r="W661" s="97">
        <v>69</v>
      </c>
      <c r="X661" s="109">
        <f t="shared" si="111"/>
        <v>0</v>
      </c>
    </row>
    <row r="662" spans="1:24" x14ac:dyDescent="0.35">
      <c r="A662" s="31" t="s">
        <v>667</v>
      </c>
      <c r="B662" s="97" t="s">
        <v>2927</v>
      </c>
      <c r="C662" s="97" t="s">
        <v>2380</v>
      </c>
      <c r="D662" s="98">
        <f t="shared" si="104"/>
        <v>209</v>
      </c>
      <c r="E662" s="98">
        <f t="shared" si="105"/>
        <v>209</v>
      </c>
      <c r="F662" s="98">
        <f t="shared" si="106"/>
        <v>0</v>
      </c>
      <c r="G662" s="99">
        <f t="shared" si="102"/>
        <v>209</v>
      </c>
      <c r="H662" s="100">
        <v>0</v>
      </c>
      <c r="I662" s="100">
        <v>209</v>
      </c>
      <c r="J662" s="102">
        <f t="shared" si="107"/>
        <v>0</v>
      </c>
      <c r="K662" s="100">
        <v>0</v>
      </c>
      <c r="L662" s="111">
        <v>0</v>
      </c>
      <c r="M662" s="101">
        <f t="shared" si="108"/>
        <v>0</v>
      </c>
      <c r="N662" s="100">
        <v>0</v>
      </c>
      <c r="O662" s="100">
        <v>0</v>
      </c>
      <c r="P662" s="100">
        <v>0</v>
      </c>
      <c r="Q662" s="100">
        <v>0</v>
      </c>
      <c r="R662" s="100">
        <v>0</v>
      </c>
      <c r="S662" s="100">
        <v>0</v>
      </c>
      <c r="T662" s="106">
        <f t="shared" si="103"/>
        <v>0</v>
      </c>
      <c r="U662" s="107">
        <f t="shared" si="109"/>
        <v>0</v>
      </c>
      <c r="V662" s="108">
        <f t="shared" si="110"/>
        <v>209</v>
      </c>
      <c r="W662" s="97">
        <v>293</v>
      </c>
      <c r="X662" s="109">
        <f t="shared" si="111"/>
        <v>0.71331058020477811</v>
      </c>
    </row>
    <row r="663" spans="1:24" x14ac:dyDescent="0.35">
      <c r="A663" s="31" t="s">
        <v>668</v>
      </c>
      <c r="B663" s="97" t="s">
        <v>2928</v>
      </c>
      <c r="C663" s="97" t="s">
        <v>2380</v>
      </c>
      <c r="D663" s="98">
        <f t="shared" si="104"/>
        <v>0</v>
      </c>
      <c r="E663" s="98">
        <f t="shared" si="105"/>
        <v>0</v>
      </c>
      <c r="F663" s="98">
        <f t="shared" si="106"/>
        <v>0</v>
      </c>
      <c r="G663" s="99">
        <f t="shared" si="102"/>
        <v>0</v>
      </c>
      <c r="H663" s="100">
        <v>0</v>
      </c>
      <c r="I663" s="100">
        <v>0</v>
      </c>
      <c r="J663" s="102">
        <f t="shared" si="107"/>
        <v>0</v>
      </c>
      <c r="K663" s="100">
        <v>0</v>
      </c>
      <c r="L663" s="111">
        <v>0</v>
      </c>
      <c r="M663" s="101">
        <f t="shared" si="108"/>
        <v>0</v>
      </c>
      <c r="N663" s="100">
        <v>0</v>
      </c>
      <c r="O663" s="100">
        <v>0</v>
      </c>
      <c r="P663" s="100">
        <v>0</v>
      </c>
      <c r="Q663" s="100">
        <v>0</v>
      </c>
      <c r="R663" s="100">
        <v>0</v>
      </c>
      <c r="S663" s="100">
        <v>0</v>
      </c>
      <c r="T663" s="106">
        <f t="shared" si="103"/>
        <v>0</v>
      </c>
      <c r="U663" s="107">
        <f t="shared" si="109"/>
        <v>0</v>
      </c>
      <c r="V663" s="108">
        <f t="shared" si="110"/>
        <v>0</v>
      </c>
      <c r="W663" s="97">
        <v>83</v>
      </c>
      <c r="X663" s="109">
        <f t="shared" si="111"/>
        <v>0</v>
      </c>
    </row>
    <row r="664" spans="1:24" x14ac:dyDescent="0.35">
      <c r="A664" s="31" t="s">
        <v>669</v>
      </c>
      <c r="B664" s="97" t="s">
        <v>2929</v>
      </c>
      <c r="C664" s="97" t="s">
        <v>2380</v>
      </c>
      <c r="D664" s="98">
        <f t="shared" si="104"/>
        <v>0</v>
      </c>
      <c r="E664" s="98">
        <f t="shared" si="105"/>
        <v>0</v>
      </c>
      <c r="F664" s="98">
        <f t="shared" si="106"/>
        <v>0</v>
      </c>
      <c r="G664" s="99">
        <f t="shared" si="102"/>
        <v>0</v>
      </c>
      <c r="H664" s="100">
        <v>0</v>
      </c>
      <c r="I664" s="100">
        <v>0</v>
      </c>
      <c r="J664" s="102">
        <f t="shared" si="107"/>
        <v>0</v>
      </c>
      <c r="K664" s="100">
        <v>0</v>
      </c>
      <c r="L664" s="111">
        <v>0</v>
      </c>
      <c r="M664" s="101">
        <f t="shared" si="108"/>
        <v>0</v>
      </c>
      <c r="N664" s="100">
        <v>0</v>
      </c>
      <c r="O664" s="100">
        <v>0</v>
      </c>
      <c r="P664" s="100">
        <v>0</v>
      </c>
      <c r="Q664" s="100">
        <v>0</v>
      </c>
      <c r="R664" s="100">
        <v>0</v>
      </c>
      <c r="S664" s="100">
        <v>0</v>
      </c>
      <c r="T664" s="106">
        <f t="shared" si="103"/>
        <v>0</v>
      </c>
      <c r="U664" s="107">
        <f t="shared" si="109"/>
        <v>0</v>
      </c>
      <c r="V664" s="108">
        <f t="shared" si="110"/>
        <v>0</v>
      </c>
      <c r="W664" s="97">
        <v>277</v>
      </c>
      <c r="X664" s="109">
        <f t="shared" si="111"/>
        <v>0</v>
      </c>
    </row>
    <row r="665" spans="1:24" x14ac:dyDescent="0.35">
      <c r="A665" s="31" t="s">
        <v>670</v>
      </c>
      <c r="B665" s="97" t="s">
        <v>2930</v>
      </c>
      <c r="C665" s="97" t="s">
        <v>2380</v>
      </c>
      <c r="D665" s="98">
        <f t="shared" si="104"/>
        <v>0</v>
      </c>
      <c r="E665" s="98">
        <f t="shared" si="105"/>
        <v>0</v>
      </c>
      <c r="F665" s="98">
        <f t="shared" si="106"/>
        <v>0</v>
      </c>
      <c r="G665" s="99">
        <f t="shared" si="102"/>
        <v>0</v>
      </c>
      <c r="H665" s="100">
        <v>0</v>
      </c>
      <c r="I665" s="100">
        <v>0</v>
      </c>
      <c r="J665" s="102">
        <f t="shared" si="107"/>
        <v>0</v>
      </c>
      <c r="K665" s="100">
        <v>0</v>
      </c>
      <c r="L665" s="111">
        <v>0</v>
      </c>
      <c r="M665" s="101">
        <f t="shared" si="108"/>
        <v>0</v>
      </c>
      <c r="N665" s="100">
        <v>0</v>
      </c>
      <c r="O665" s="100">
        <v>0</v>
      </c>
      <c r="P665" s="100">
        <v>0</v>
      </c>
      <c r="Q665" s="100">
        <v>0</v>
      </c>
      <c r="R665" s="100">
        <v>0</v>
      </c>
      <c r="S665" s="100">
        <v>0</v>
      </c>
      <c r="T665" s="106">
        <f t="shared" si="103"/>
        <v>0</v>
      </c>
      <c r="U665" s="107">
        <f t="shared" si="109"/>
        <v>0</v>
      </c>
      <c r="V665" s="108">
        <f t="shared" si="110"/>
        <v>0</v>
      </c>
      <c r="W665" s="97">
        <v>154</v>
      </c>
      <c r="X665" s="109">
        <f t="shared" si="111"/>
        <v>0</v>
      </c>
    </row>
    <row r="666" spans="1:24" x14ac:dyDescent="0.35">
      <c r="A666" s="31" t="s">
        <v>671</v>
      </c>
      <c r="B666" s="97" t="s">
        <v>2931</v>
      </c>
      <c r="C666" s="97" t="s">
        <v>2380</v>
      </c>
      <c r="D666" s="98">
        <f t="shared" si="104"/>
        <v>289</v>
      </c>
      <c r="E666" s="98">
        <f t="shared" si="105"/>
        <v>191</v>
      </c>
      <c r="F666" s="98">
        <f t="shared" si="106"/>
        <v>98</v>
      </c>
      <c r="G666" s="99">
        <f t="shared" si="102"/>
        <v>259</v>
      </c>
      <c r="H666" s="100">
        <v>98</v>
      </c>
      <c r="I666" s="100">
        <v>161</v>
      </c>
      <c r="J666" s="102">
        <f t="shared" si="107"/>
        <v>106</v>
      </c>
      <c r="K666" s="100">
        <v>30</v>
      </c>
      <c r="L666" s="111">
        <v>106</v>
      </c>
      <c r="M666" s="101">
        <f t="shared" si="108"/>
        <v>136</v>
      </c>
      <c r="N666" s="100">
        <v>0</v>
      </c>
      <c r="O666" s="100">
        <v>0</v>
      </c>
      <c r="P666" s="100">
        <v>0</v>
      </c>
      <c r="Q666" s="100">
        <v>0</v>
      </c>
      <c r="R666" s="100">
        <v>0</v>
      </c>
      <c r="S666" s="100">
        <v>0</v>
      </c>
      <c r="T666" s="106">
        <f t="shared" si="103"/>
        <v>0</v>
      </c>
      <c r="U666" s="107">
        <f t="shared" si="109"/>
        <v>98</v>
      </c>
      <c r="V666" s="108">
        <f t="shared" si="110"/>
        <v>191</v>
      </c>
      <c r="W666" s="97">
        <v>552</v>
      </c>
      <c r="X666" s="109">
        <f t="shared" si="111"/>
        <v>0.52355072463768115</v>
      </c>
    </row>
    <row r="667" spans="1:24" x14ac:dyDescent="0.35">
      <c r="A667" s="31" t="s">
        <v>672</v>
      </c>
      <c r="B667" s="97" t="s">
        <v>2932</v>
      </c>
      <c r="C667" s="97" t="s">
        <v>2380</v>
      </c>
      <c r="D667" s="98">
        <f t="shared" si="104"/>
        <v>1441</v>
      </c>
      <c r="E667" s="98">
        <f t="shared" si="105"/>
        <v>1441</v>
      </c>
      <c r="F667" s="98">
        <f t="shared" si="106"/>
        <v>0</v>
      </c>
      <c r="G667" s="99">
        <f t="shared" si="102"/>
        <v>1441</v>
      </c>
      <c r="H667" s="100">
        <v>0</v>
      </c>
      <c r="I667" s="100">
        <v>1441</v>
      </c>
      <c r="J667" s="102">
        <f t="shared" si="107"/>
        <v>0</v>
      </c>
      <c r="K667" s="100">
        <v>0</v>
      </c>
      <c r="L667" s="111">
        <v>0</v>
      </c>
      <c r="M667" s="101">
        <f t="shared" si="108"/>
        <v>0</v>
      </c>
      <c r="N667" s="100">
        <v>0</v>
      </c>
      <c r="O667" s="100">
        <v>0</v>
      </c>
      <c r="P667" s="100">
        <v>0</v>
      </c>
      <c r="Q667" s="100">
        <v>0</v>
      </c>
      <c r="R667" s="100">
        <v>0</v>
      </c>
      <c r="S667" s="100">
        <v>0</v>
      </c>
      <c r="T667" s="106">
        <f t="shared" si="103"/>
        <v>0</v>
      </c>
      <c r="U667" s="107">
        <f t="shared" si="109"/>
        <v>0</v>
      </c>
      <c r="V667" s="108">
        <f t="shared" si="110"/>
        <v>1441</v>
      </c>
      <c r="W667" s="97">
        <v>1617</v>
      </c>
      <c r="X667" s="109">
        <f t="shared" si="111"/>
        <v>0.891156462585034</v>
      </c>
    </row>
    <row r="668" spans="1:24" x14ac:dyDescent="0.35">
      <c r="A668" s="31" t="s">
        <v>673</v>
      </c>
      <c r="B668" s="97" t="s">
        <v>2933</v>
      </c>
      <c r="C668" s="97" t="s">
        <v>2380</v>
      </c>
      <c r="D668" s="98">
        <f t="shared" si="104"/>
        <v>68</v>
      </c>
      <c r="E668" s="98">
        <f t="shared" si="105"/>
        <v>0</v>
      </c>
      <c r="F668" s="98">
        <f t="shared" si="106"/>
        <v>68</v>
      </c>
      <c r="G668" s="99">
        <f t="shared" si="102"/>
        <v>68</v>
      </c>
      <c r="H668" s="100">
        <v>68</v>
      </c>
      <c r="I668" s="100">
        <v>0</v>
      </c>
      <c r="J668" s="102">
        <f t="shared" si="107"/>
        <v>0</v>
      </c>
      <c r="K668" s="100">
        <v>0</v>
      </c>
      <c r="L668" s="111">
        <v>0</v>
      </c>
      <c r="M668" s="101">
        <f t="shared" si="108"/>
        <v>0</v>
      </c>
      <c r="N668" s="100">
        <v>0</v>
      </c>
      <c r="O668" s="100">
        <v>0</v>
      </c>
      <c r="P668" s="100">
        <v>0</v>
      </c>
      <c r="Q668" s="100">
        <v>0</v>
      </c>
      <c r="R668" s="100">
        <v>0</v>
      </c>
      <c r="S668" s="100">
        <v>0</v>
      </c>
      <c r="T668" s="106">
        <f t="shared" si="103"/>
        <v>0</v>
      </c>
      <c r="U668" s="107">
        <f t="shared" si="109"/>
        <v>68</v>
      </c>
      <c r="V668" s="108">
        <f t="shared" si="110"/>
        <v>0</v>
      </c>
      <c r="W668" s="97">
        <v>297</v>
      </c>
      <c r="X668" s="109">
        <f t="shared" si="111"/>
        <v>0.22895622895622897</v>
      </c>
    </row>
    <row r="669" spans="1:24" x14ac:dyDescent="0.35">
      <c r="A669" s="31" t="s">
        <v>674</v>
      </c>
      <c r="B669" s="97" t="s">
        <v>2934</v>
      </c>
      <c r="C669" s="97" t="s">
        <v>2380</v>
      </c>
      <c r="D669" s="98">
        <f t="shared" si="104"/>
        <v>0</v>
      </c>
      <c r="E669" s="98">
        <f t="shared" si="105"/>
        <v>0</v>
      </c>
      <c r="F669" s="98">
        <f t="shared" si="106"/>
        <v>0</v>
      </c>
      <c r="G669" s="99">
        <f t="shared" si="102"/>
        <v>0</v>
      </c>
      <c r="H669" s="100">
        <v>0</v>
      </c>
      <c r="I669" s="100">
        <v>0</v>
      </c>
      <c r="J669" s="102">
        <f t="shared" si="107"/>
        <v>0</v>
      </c>
      <c r="K669" s="100">
        <v>0</v>
      </c>
      <c r="L669" s="111">
        <v>0</v>
      </c>
      <c r="M669" s="101">
        <f t="shared" si="108"/>
        <v>0</v>
      </c>
      <c r="N669" s="100">
        <v>0</v>
      </c>
      <c r="O669" s="100">
        <v>0</v>
      </c>
      <c r="P669" s="100">
        <v>0</v>
      </c>
      <c r="Q669" s="100">
        <v>0</v>
      </c>
      <c r="R669" s="100">
        <v>0</v>
      </c>
      <c r="S669" s="100">
        <v>0</v>
      </c>
      <c r="T669" s="106">
        <f t="shared" si="103"/>
        <v>0</v>
      </c>
      <c r="U669" s="107">
        <f t="shared" si="109"/>
        <v>0</v>
      </c>
      <c r="V669" s="108">
        <f t="shared" si="110"/>
        <v>0</v>
      </c>
      <c r="W669" s="97">
        <v>243</v>
      </c>
      <c r="X669" s="109">
        <f t="shared" si="111"/>
        <v>0</v>
      </c>
    </row>
    <row r="670" spans="1:24" x14ac:dyDescent="0.35">
      <c r="A670" s="31" t="s">
        <v>675</v>
      </c>
      <c r="B670" s="97" t="s">
        <v>2935</v>
      </c>
      <c r="C670" s="97" t="s">
        <v>2447</v>
      </c>
      <c r="D670" s="98">
        <f t="shared" si="104"/>
        <v>35</v>
      </c>
      <c r="E670" s="98">
        <f t="shared" si="105"/>
        <v>0</v>
      </c>
      <c r="F670" s="98">
        <f t="shared" si="106"/>
        <v>35</v>
      </c>
      <c r="G670" s="99">
        <f t="shared" si="102"/>
        <v>35</v>
      </c>
      <c r="H670" s="100">
        <v>35</v>
      </c>
      <c r="I670" s="100">
        <v>0</v>
      </c>
      <c r="J670" s="102">
        <f t="shared" si="107"/>
        <v>0</v>
      </c>
      <c r="K670" s="100">
        <v>0</v>
      </c>
      <c r="L670" s="111">
        <v>0</v>
      </c>
      <c r="M670" s="101">
        <f t="shared" si="108"/>
        <v>0</v>
      </c>
      <c r="N670" s="100">
        <v>0</v>
      </c>
      <c r="O670" s="100">
        <v>0</v>
      </c>
      <c r="P670" s="100">
        <v>0</v>
      </c>
      <c r="Q670" s="100">
        <v>0</v>
      </c>
      <c r="R670" s="100">
        <v>0</v>
      </c>
      <c r="S670" s="100">
        <v>0</v>
      </c>
      <c r="T670" s="106">
        <f t="shared" si="103"/>
        <v>0</v>
      </c>
      <c r="U670" s="107">
        <f t="shared" si="109"/>
        <v>35</v>
      </c>
      <c r="V670" s="108">
        <f t="shared" si="110"/>
        <v>0</v>
      </c>
      <c r="W670" s="97">
        <v>68</v>
      </c>
      <c r="X670" s="109">
        <f t="shared" si="111"/>
        <v>0.51470588235294112</v>
      </c>
    </row>
    <row r="671" spans="1:24" x14ac:dyDescent="0.35">
      <c r="A671" s="31" t="s">
        <v>676</v>
      </c>
      <c r="B671" s="97" t="s">
        <v>2936</v>
      </c>
      <c r="C671" s="97" t="s">
        <v>2447</v>
      </c>
      <c r="D671" s="98">
        <f t="shared" si="104"/>
        <v>34</v>
      </c>
      <c r="E671" s="98">
        <f t="shared" si="105"/>
        <v>34</v>
      </c>
      <c r="F671" s="98">
        <f t="shared" si="106"/>
        <v>0</v>
      </c>
      <c r="G671" s="99">
        <f t="shared" si="102"/>
        <v>34</v>
      </c>
      <c r="H671" s="100">
        <v>0</v>
      </c>
      <c r="I671" s="100">
        <v>34</v>
      </c>
      <c r="J671" s="102">
        <f t="shared" si="107"/>
        <v>0</v>
      </c>
      <c r="K671" s="100">
        <v>0</v>
      </c>
      <c r="L671" s="111">
        <v>0</v>
      </c>
      <c r="M671" s="101">
        <f t="shared" si="108"/>
        <v>0</v>
      </c>
      <c r="N671" s="100">
        <v>0</v>
      </c>
      <c r="O671" s="100">
        <v>0</v>
      </c>
      <c r="P671" s="100">
        <v>0</v>
      </c>
      <c r="Q671" s="100">
        <v>0</v>
      </c>
      <c r="R671" s="100">
        <v>0</v>
      </c>
      <c r="S671" s="100">
        <v>0</v>
      </c>
      <c r="T671" s="106">
        <f t="shared" si="103"/>
        <v>0</v>
      </c>
      <c r="U671" s="107">
        <f t="shared" si="109"/>
        <v>0</v>
      </c>
      <c r="V671" s="108">
        <f t="shared" si="110"/>
        <v>34</v>
      </c>
      <c r="W671" s="97">
        <v>39</v>
      </c>
      <c r="X671" s="109">
        <f t="shared" si="111"/>
        <v>0.87179487179487181</v>
      </c>
    </row>
    <row r="672" spans="1:24" x14ac:dyDescent="0.35">
      <c r="A672" s="31" t="s">
        <v>677</v>
      </c>
      <c r="B672" s="97" t="s">
        <v>2937</v>
      </c>
      <c r="C672" s="97" t="s">
        <v>2447</v>
      </c>
      <c r="D672" s="98">
        <f t="shared" si="104"/>
        <v>0</v>
      </c>
      <c r="E672" s="98">
        <f t="shared" si="105"/>
        <v>0</v>
      </c>
      <c r="F672" s="98">
        <f t="shared" si="106"/>
        <v>0</v>
      </c>
      <c r="G672" s="99">
        <f t="shared" si="102"/>
        <v>0</v>
      </c>
      <c r="H672" s="100">
        <v>0</v>
      </c>
      <c r="I672" s="100">
        <v>0</v>
      </c>
      <c r="J672" s="102">
        <f t="shared" si="107"/>
        <v>0</v>
      </c>
      <c r="K672" s="100">
        <v>0</v>
      </c>
      <c r="L672" s="111">
        <v>0</v>
      </c>
      <c r="M672" s="101">
        <f t="shared" si="108"/>
        <v>0</v>
      </c>
      <c r="N672" s="100">
        <v>0</v>
      </c>
      <c r="O672" s="100">
        <v>0</v>
      </c>
      <c r="P672" s="100">
        <v>0</v>
      </c>
      <c r="Q672" s="100">
        <v>0</v>
      </c>
      <c r="R672" s="100">
        <v>0</v>
      </c>
      <c r="S672" s="100">
        <v>0</v>
      </c>
      <c r="T672" s="106">
        <f t="shared" si="103"/>
        <v>0</v>
      </c>
      <c r="U672" s="107">
        <f t="shared" si="109"/>
        <v>0</v>
      </c>
      <c r="V672" s="108">
        <f t="shared" si="110"/>
        <v>0</v>
      </c>
      <c r="W672" s="97">
        <v>9</v>
      </c>
      <c r="X672" s="109">
        <f t="shared" si="111"/>
        <v>0</v>
      </c>
    </row>
    <row r="673" spans="1:24" x14ac:dyDescent="0.35">
      <c r="A673" s="31" t="s">
        <v>678</v>
      </c>
      <c r="B673" s="97" t="s">
        <v>2938</v>
      </c>
      <c r="C673" s="97" t="s">
        <v>2447</v>
      </c>
      <c r="D673" s="98">
        <f t="shared" si="104"/>
        <v>35</v>
      </c>
      <c r="E673" s="98">
        <f t="shared" si="105"/>
        <v>0</v>
      </c>
      <c r="F673" s="98">
        <f t="shared" si="106"/>
        <v>35</v>
      </c>
      <c r="G673" s="99">
        <f t="shared" si="102"/>
        <v>35</v>
      </c>
      <c r="H673" s="100">
        <v>35</v>
      </c>
      <c r="I673" s="100">
        <v>0</v>
      </c>
      <c r="J673" s="102">
        <f t="shared" si="107"/>
        <v>0</v>
      </c>
      <c r="K673" s="100">
        <v>0</v>
      </c>
      <c r="L673" s="111">
        <v>0</v>
      </c>
      <c r="M673" s="101">
        <f t="shared" si="108"/>
        <v>0</v>
      </c>
      <c r="N673" s="100">
        <v>0</v>
      </c>
      <c r="O673" s="100">
        <v>0</v>
      </c>
      <c r="P673" s="100">
        <v>0</v>
      </c>
      <c r="Q673" s="100">
        <v>0</v>
      </c>
      <c r="R673" s="100">
        <v>0</v>
      </c>
      <c r="S673" s="100">
        <v>0</v>
      </c>
      <c r="T673" s="106">
        <f t="shared" si="103"/>
        <v>0</v>
      </c>
      <c r="U673" s="107">
        <f>H673+S673</f>
        <v>35</v>
      </c>
      <c r="V673" s="108">
        <f t="shared" si="110"/>
        <v>0</v>
      </c>
      <c r="W673" s="97">
        <v>51</v>
      </c>
      <c r="X673" s="109">
        <f t="shared" si="111"/>
        <v>0.68627450980392157</v>
      </c>
    </row>
    <row r="674" spans="1:24" x14ac:dyDescent="0.35">
      <c r="A674" s="31" t="s">
        <v>679</v>
      </c>
      <c r="B674" s="97" t="s">
        <v>2939</v>
      </c>
      <c r="C674" s="97" t="s">
        <v>2447</v>
      </c>
      <c r="D674" s="98">
        <f t="shared" si="104"/>
        <v>52</v>
      </c>
      <c r="E674" s="98">
        <f t="shared" si="105"/>
        <v>52</v>
      </c>
      <c r="F674" s="98">
        <f t="shared" si="106"/>
        <v>0</v>
      </c>
      <c r="G674" s="99">
        <f t="shared" si="102"/>
        <v>52</v>
      </c>
      <c r="H674" s="100">
        <v>0</v>
      </c>
      <c r="I674" s="100">
        <v>52</v>
      </c>
      <c r="J674" s="102">
        <f t="shared" si="107"/>
        <v>0</v>
      </c>
      <c r="K674" s="100">
        <v>0</v>
      </c>
      <c r="L674" s="111">
        <v>0</v>
      </c>
      <c r="M674" s="101">
        <f t="shared" si="108"/>
        <v>0</v>
      </c>
      <c r="N674" s="100">
        <v>0</v>
      </c>
      <c r="O674" s="100">
        <v>0</v>
      </c>
      <c r="P674" s="100">
        <v>0</v>
      </c>
      <c r="Q674" s="100">
        <v>0</v>
      </c>
      <c r="R674" s="100">
        <v>0</v>
      </c>
      <c r="S674" s="100">
        <v>0</v>
      </c>
      <c r="T674" s="106">
        <f t="shared" si="103"/>
        <v>0</v>
      </c>
      <c r="U674" s="107">
        <f t="shared" si="109"/>
        <v>0</v>
      </c>
      <c r="V674" s="108">
        <f t="shared" si="110"/>
        <v>52</v>
      </c>
      <c r="W674" s="97">
        <v>45</v>
      </c>
      <c r="X674" s="109">
        <f t="shared" si="111"/>
        <v>1</v>
      </c>
    </row>
    <row r="675" spans="1:24" x14ac:dyDescent="0.35">
      <c r="A675" s="31" t="s">
        <v>680</v>
      </c>
      <c r="B675" s="97" t="s">
        <v>2940</v>
      </c>
      <c r="C675" s="97" t="s">
        <v>2447</v>
      </c>
      <c r="D675" s="98">
        <f t="shared" si="104"/>
        <v>104</v>
      </c>
      <c r="E675" s="98">
        <f t="shared" si="105"/>
        <v>104</v>
      </c>
      <c r="F675" s="98">
        <f t="shared" si="106"/>
        <v>0</v>
      </c>
      <c r="G675" s="99">
        <f t="shared" si="102"/>
        <v>104</v>
      </c>
      <c r="H675" s="100">
        <v>0</v>
      </c>
      <c r="I675" s="100">
        <v>104</v>
      </c>
      <c r="J675" s="102">
        <f t="shared" si="107"/>
        <v>0</v>
      </c>
      <c r="K675" s="100">
        <v>0</v>
      </c>
      <c r="L675" s="111">
        <v>0</v>
      </c>
      <c r="M675" s="101">
        <f t="shared" si="108"/>
        <v>0</v>
      </c>
      <c r="N675" s="100">
        <v>0</v>
      </c>
      <c r="O675" s="100">
        <v>0</v>
      </c>
      <c r="P675" s="100">
        <v>0</v>
      </c>
      <c r="Q675" s="100">
        <v>0</v>
      </c>
      <c r="R675" s="100">
        <v>0</v>
      </c>
      <c r="S675" s="100">
        <v>0</v>
      </c>
      <c r="T675" s="106">
        <f t="shared" si="103"/>
        <v>0</v>
      </c>
      <c r="U675" s="107">
        <f t="shared" si="109"/>
        <v>0</v>
      </c>
      <c r="V675" s="108">
        <f t="shared" si="110"/>
        <v>104</v>
      </c>
      <c r="W675" s="97">
        <v>73</v>
      </c>
      <c r="X675" s="109">
        <f t="shared" si="111"/>
        <v>1</v>
      </c>
    </row>
    <row r="676" spans="1:24" ht="15" thickBot="1" x14ac:dyDescent="0.4">
      <c r="A676" s="114" t="s">
        <v>681</v>
      </c>
      <c r="B676" s="115" t="s">
        <v>2941</v>
      </c>
      <c r="C676" s="97" t="s">
        <v>2447</v>
      </c>
      <c r="D676" s="98">
        <f t="shared" si="104"/>
        <v>54</v>
      </c>
      <c r="E676" s="98">
        <f t="shared" si="105"/>
        <v>54</v>
      </c>
      <c r="F676" s="98">
        <f t="shared" si="106"/>
        <v>0</v>
      </c>
      <c r="G676" s="116">
        <f t="shared" si="102"/>
        <v>54</v>
      </c>
      <c r="H676" s="100">
        <v>0</v>
      </c>
      <c r="I676" s="100">
        <v>54</v>
      </c>
      <c r="J676" s="102">
        <f t="shared" si="107"/>
        <v>33</v>
      </c>
      <c r="K676" s="100">
        <v>0</v>
      </c>
      <c r="L676" s="111">
        <v>33</v>
      </c>
      <c r="M676" s="101">
        <f t="shared" si="108"/>
        <v>33</v>
      </c>
      <c r="N676" s="100">
        <v>0</v>
      </c>
      <c r="O676" s="100">
        <v>0</v>
      </c>
      <c r="P676" s="100">
        <v>0</v>
      </c>
      <c r="Q676" s="100">
        <v>0</v>
      </c>
      <c r="R676" s="100">
        <v>0</v>
      </c>
      <c r="S676" s="100">
        <v>0</v>
      </c>
      <c r="T676" s="121">
        <f t="shared" si="103"/>
        <v>0</v>
      </c>
      <c r="U676" s="107">
        <f t="shared" si="109"/>
        <v>0</v>
      </c>
      <c r="V676" s="108">
        <f t="shared" si="110"/>
        <v>54</v>
      </c>
      <c r="W676" s="97">
        <v>24</v>
      </c>
      <c r="X676" s="109">
        <f t="shared" si="111"/>
        <v>1</v>
      </c>
    </row>
    <row r="677" spans="1:24" ht="17" x14ac:dyDescent="0.4">
      <c r="A677" s="31" t="s">
        <v>2942</v>
      </c>
      <c r="B677" s="123" t="s">
        <v>2942</v>
      </c>
      <c r="C677" s="124"/>
      <c r="D677" s="125">
        <f>SUM(D4:D676)</f>
        <v>120139</v>
      </c>
      <c r="E677" s="125">
        <f>SUM(E4:E676)</f>
        <v>93893</v>
      </c>
      <c r="F677" s="125">
        <f>SUM(F4:F676)</f>
        <v>26246</v>
      </c>
      <c r="G677" s="126">
        <f t="shared" si="102"/>
        <v>107448</v>
      </c>
      <c r="H677" s="127">
        <f t="shared" ref="H677:W677" si="112">SUM(H4:H676)</f>
        <v>26097</v>
      </c>
      <c r="I677" s="127">
        <f t="shared" si="112"/>
        <v>81351</v>
      </c>
      <c r="J677" s="128">
        <f t="shared" si="112"/>
        <v>37692</v>
      </c>
      <c r="K677" s="127">
        <f t="shared" si="112"/>
        <v>11410</v>
      </c>
      <c r="L677" s="127">
        <f t="shared" si="112"/>
        <v>37360</v>
      </c>
      <c r="M677" s="127">
        <f t="shared" si="112"/>
        <v>48770</v>
      </c>
      <c r="N677" s="129">
        <f t="shared" si="112"/>
        <v>1092</v>
      </c>
      <c r="O677" s="129">
        <f t="shared" si="112"/>
        <v>0</v>
      </c>
      <c r="P677" s="129">
        <f t="shared" si="112"/>
        <v>45</v>
      </c>
      <c r="Q677" s="129">
        <f t="shared" si="112"/>
        <v>40</v>
      </c>
      <c r="R677" s="129">
        <f t="shared" si="112"/>
        <v>332</v>
      </c>
      <c r="S677" s="129">
        <f t="shared" si="112"/>
        <v>104</v>
      </c>
      <c r="T677" s="130">
        <f t="shared" si="112"/>
        <v>1613</v>
      </c>
      <c r="U677" s="138">
        <f t="shared" si="112"/>
        <v>26201</v>
      </c>
      <c r="V677" s="127">
        <f t="shared" si="112"/>
        <v>92801</v>
      </c>
      <c r="W677" s="125">
        <f t="shared" si="112"/>
        <v>168857</v>
      </c>
      <c r="X677" s="132">
        <f t="shared" si="111"/>
        <v>0.70475017322349676</v>
      </c>
    </row>
    <row r="678" spans="1:24" s="133" customFormat="1" x14ac:dyDescent="0.35">
      <c r="G678" s="134"/>
    </row>
    <row r="679" spans="1:24" x14ac:dyDescent="0.35">
      <c r="B679" s="135"/>
      <c r="C679" s="135"/>
      <c r="G679"/>
    </row>
    <row r="680" spans="1:24" x14ac:dyDescent="0.35">
      <c r="A680" s="31"/>
      <c r="G680" s="71"/>
    </row>
    <row r="681" spans="1:24" x14ac:dyDescent="0.35">
      <c r="A681" s="31"/>
      <c r="G681" s="136"/>
    </row>
    <row r="682" spans="1:24" x14ac:dyDescent="0.35">
      <c r="A682" s="31"/>
      <c r="G682"/>
    </row>
    <row r="683" spans="1:24" x14ac:dyDescent="0.35">
      <c r="A683" s="31"/>
      <c r="G683"/>
    </row>
    <row r="684" spans="1:24" x14ac:dyDescent="0.35">
      <c r="A684" s="31"/>
      <c r="G684"/>
    </row>
    <row r="685" spans="1:24" x14ac:dyDescent="0.35">
      <c r="A685" s="31"/>
      <c r="G685"/>
    </row>
    <row r="686" spans="1:24" x14ac:dyDescent="0.35">
      <c r="A686" s="31"/>
      <c r="G686" s="136"/>
    </row>
    <row r="687" spans="1:24" x14ac:dyDescent="0.35">
      <c r="A687" s="31"/>
      <c r="G687"/>
    </row>
    <row r="688" spans="1:24" x14ac:dyDescent="0.35">
      <c r="A688" s="31"/>
      <c r="G688"/>
    </row>
    <row r="689" spans="1:7" x14ac:dyDescent="0.35">
      <c r="A689" s="31"/>
      <c r="G689"/>
    </row>
    <row r="690" spans="1:7" x14ac:dyDescent="0.35">
      <c r="A690" s="31"/>
      <c r="G690"/>
    </row>
    <row r="691" spans="1:7" x14ac:dyDescent="0.35">
      <c r="A691" s="31"/>
      <c r="G691" s="136"/>
    </row>
    <row r="692" spans="1:7" x14ac:dyDescent="0.35">
      <c r="A692" s="31"/>
      <c r="G692"/>
    </row>
    <row r="693" spans="1:7" x14ac:dyDescent="0.35">
      <c r="A693" s="31"/>
      <c r="G693"/>
    </row>
    <row r="694" spans="1:7" x14ac:dyDescent="0.35">
      <c r="A694" s="31"/>
      <c r="G694"/>
    </row>
    <row r="695" spans="1:7" x14ac:dyDescent="0.35">
      <c r="A695" s="31"/>
      <c r="G695" s="71"/>
    </row>
    <row r="696" spans="1:7" x14ac:dyDescent="0.35">
      <c r="A696" s="31"/>
      <c r="G696"/>
    </row>
    <row r="697" spans="1:7" x14ac:dyDescent="0.35">
      <c r="A697" s="31"/>
      <c r="G697"/>
    </row>
    <row r="698" spans="1:7" x14ac:dyDescent="0.35">
      <c r="A698" s="31"/>
      <c r="G698"/>
    </row>
    <row r="699" spans="1:7" x14ac:dyDescent="0.35">
      <c r="A699" s="31"/>
      <c r="G699"/>
    </row>
    <row r="700" spans="1:7" x14ac:dyDescent="0.35">
      <c r="A700" s="31"/>
      <c r="G700"/>
    </row>
    <row r="701" spans="1:7" x14ac:dyDescent="0.35">
      <c r="A701" s="31"/>
      <c r="G701"/>
    </row>
    <row r="702" spans="1:7" x14ac:dyDescent="0.35">
      <c r="A702" s="31"/>
      <c r="G702"/>
    </row>
    <row r="703" spans="1:7" x14ac:dyDescent="0.35">
      <c r="A703" s="31"/>
      <c r="G703"/>
    </row>
    <row r="704" spans="1:7" x14ac:dyDescent="0.35">
      <c r="A704" s="31"/>
      <c r="G704"/>
    </row>
    <row r="705" spans="1:7" x14ac:dyDescent="0.35">
      <c r="A705" s="31"/>
      <c r="G705"/>
    </row>
    <row r="706" spans="1:7" x14ac:dyDescent="0.35">
      <c r="A706" s="31"/>
      <c r="G706"/>
    </row>
    <row r="707" spans="1:7" x14ac:dyDescent="0.35">
      <c r="A707" s="31"/>
      <c r="G707"/>
    </row>
    <row r="708" spans="1:7" x14ac:dyDescent="0.35">
      <c r="A708" s="31"/>
      <c r="G708"/>
    </row>
    <row r="709" spans="1:7" x14ac:dyDescent="0.35">
      <c r="A709" s="31"/>
      <c r="G709"/>
    </row>
    <row r="710" spans="1:7" x14ac:dyDescent="0.35">
      <c r="A710" s="31"/>
      <c r="G710"/>
    </row>
    <row r="711" spans="1:7" x14ac:dyDescent="0.35">
      <c r="A711" s="31"/>
      <c r="G711"/>
    </row>
    <row r="712" spans="1:7" x14ac:dyDescent="0.35">
      <c r="A712" s="31"/>
      <c r="G712"/>
    </row>
    <row r="713" spans="1:7" x14ac:dyDescent="0.35">
      <c r="G713"/>
    </row>
    <row r="714" spans="1:7" x14ac:dyDescent="0.35">
      <c r="G714"/>
    </row>
    <row r="715" spans="1:7" x14ac:dyDescent="0.35">
      <c r="G715"/>
    </row>
    <row r="716" spans="1:7" x14ac:dyDescent="0.35">
      <c r="G716"/>
    </row>
    <row r="717" spans="1:7" x14ac:dyDescent="0.35">
      <c r="G717"/>
    </row>
    <row r="718" spans="1:7" x14ac:dyDescent="0.35">
      <c r="G718"/>
    </row>
    <row r="719" spans="1:7" x14ac:dyDescent="0.35">
      <c r="G719"/>
    </row>
    <row r="720" spans="1:7" x14ac:dyDescent="0.35">
      <c r="G720"/>
    </row>
    <row r="721" spans="7:7" x14ac:dyDescent="0.35">
      <c r="G721"/>
    </row>
    <row r="722" spans="7:7" x14ac:dyDescent="0.35">
      <c r="G722"/>
    </row>
  </sheetData>
  <autoFilter ref="A3:X677" xr:uid="{7EE7BBD0-F1E9-4CC7-A745-A4F39C52AFF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1E5A8-C914-4335-9548-18F295EF0E2B}">
  <dimension ref="A1:AB722"/>
  <sheetViews>
    <sheetView showGridLines="0" workbookViewId="0">
      <pane xSplit="2" ySplit="3" topLeftCell="C677" activePane="bottomRight" state="frozen"/>
      <selection pane="topRight" activeCell="C1" sqref="C1"/>
      <selection pane="bottomLeft" activeCell="A4" sqref="A4"/>
      <selection pane="bottomRight" activeCell="B685" sqref="B685"/>
    </sheetView>
  </sheetViews>
  <sheetFormatPr defaultRowHeight="14.5" x14ac:dyDescent="0.35"/>
  <cols>
    <col min="1" max="1" width="7.26953125" customWidth="1"/>
    <col min="2" max="2" width="28.26953125" customWidth="1"/>
    <col min="3" max="3" width="18.7265625" customWidth="1"/>
    <col min="4" max="6" width="15.453125" customWidth="1"/>
    <col min="7" max="7" width="17.1796875" style="137" customWidth="1"/>
    <col min="8" max="9" width="11.1796875" style="71" customWidth="1"/>
    <col min="10" max="13" width="11.1796875" customWidth="1"/>
    <col min="14" max="14" width="12.81640625" customWidth="1"/>
    <col min="15" max="24" width="10.7265625" customWidth="1"/>
    <col min="25" max="25" width="11.7265625" customWidth="1"/>
    <col min="26" max="26" width="12" customWidth="1"/>
    <col min="27" max="27" width="12.54296875" customWidth="1"/>
    <col min="28" max="28" width="12.7265625" customWidth="1"/>
  </cols>
  <sheetData>
    <row r="1" spans="1:28" ht="15" thickBot="1" x14ac:dyDescent="0.4">
      <c r="G1" s="71"/>
      <c r="Y1" s="72"/>
      <c r="Z1" s="72"/>
    </row>
    <row r="2" spans="1:28" ht="48" customHeight="1" thickBot="1" x14ac:dyDescent="0.4">
      <c r="G2" s="73" t="s">
        <v>2949</v>
      </c>
      <c r="H2" s="74"/>
      <c r="I2" s="74"/>
      <c r="J2" s="74"/>
      <c r="K2" s="74"/>
      <c r="L2" s="74"/>
      <c r="M2" s="74"/>
      <c r="N2" s="75"/>
      <c r="O2" s="309" t="s">
        <v>2950</v>
      </c>
      <c r="P2" s="310"/>
      <c r="Q2" s="311"/>
      <c r="R2" s="309" t="s">
        <v>2951</v>
      </c>
      <c r="S2" s="310"/>
      <c r="T2" s="310"/>
      <c r="U2" s="310"/>
      <c r="V2" s="310"/>
      <c r="W2" s="310"/>
      <c r="X2" s="311"/>
      <c r="Y2" s="73" t="s">
        <v>2231</v>
      </c>
      <c r="Z2" s="74"/>
      <c r="AA2" s="74"/>
      <c r="AB2" s="75"/>
    </row>
    <row r="3" spans="1:28" s="96" customFormat="1" ht="72.5" x14ac:dyDescent="0.35">
      <c r="A3" s="80" t="s">
        <v>2232</v>
      </c>
      <c r="B3" s="81" t="s">
        <v>2233</v>
      </c>
      <c r="C3" s="139" t="s">
        <v>2234</v>
      </c>
      <c r="D3" s="87" t="s">
        <v>2235</v>
      </c>
      <c r="E3" s="91" t="s">
        <v>2236</v>
      </c>
      <c r="F3" s="89" t="s">
        <v>2237</v>
      </c>
      <c r="G3" s="140" t="s">
        <v>2238</v>
      </c>
      <c r="H3" s="141" t="s">
        <v>2952</v>
      </c>
      <c r="I3" s="141" t="s">
        <v>2953</v>
      </c>
      <c r="J3" s="87" t="s">
        <v>2239</v>
      </c>
      <c r="K3" s="93" t="s">
        <v>2954</v>
      </c>
      <c r="L3" s="93" t="s">
        <v>2955</v>
      </c>
      <c r="M3" s="89" t="s">
        <v>2240</v>
      </c>
      <c r="N3" s="89" t="s">
        <v>2241</v>
      </c>
      <c r="O3" s="87" t="s">
        <v>2242</v>
      </c>
      <c r="P3" s="88" t="s">
        <v>2243</v>
      </c>
      <c r="Q3" s="89" t="s">
        <v>2244</v>
      </c>
      <c r="R3" s="141" t="s">
        <v>2956</v>
      </c>
      <c r="S3" s="141" t="s">
        <v>2957</v>
      </c>
      <c r="T3" s="141" t="s">
        <v>2958</v>
      </c>
      <c r="U3" s="84" t="s">
        <v>2959</v>
      </c>
      <c r="V3" s="93" t="s">
        <v>2960</v>
      </c>
      <c r="W3" s="93" t="s">
        <v>2961</v>
      </c>
      <c r="X3" s="85" t="s">
        <v>2962</v>
      </c>
      <c r="Y3" s="94" t="s">
        <v>2255</v>
      </c>
      <c r="Z3" s="95" t="s">
        <v>2256</v>
      </c>
      <c r="AA3" s="93" t="s">
        <v>2963</v>
      </c>
      <c r="AB3" s="92" t="s">
        <v>2964</v>
      </c>
    </row>
    <row r="4" spans="1:28" x14ac:dyDescent="0.35">
      <c r="A4" s="31" t="s">
        <v>10</v>
      </c>
      <c r="B4" s="97" t="s">
        <v>2259</v>
      </c>
      <c r="C4" s="142" t="s">
        <v>2260</v>
      </c>
      <c r="D4" s="143">
        <f>E4+F4</f>
        <v>792</v>
      </c>
      <c r="E4" s="98">
        <f>M4+O4+X4</f>
        <v>792</v>
      </c>
      <c r="F4" s="144">
        <f>J4+U4</f>
        <v>0</v>
      </c>
      <c r="G4" s="145">
        <f t="shared" ref="G4:G67" si="0">J4+M4</f>
        <v>792</v>
      </c>
      <c r="H4" s="146">
        <v>0</v>
      </c>
      <c r="I4" s="146">
        <v>0</v>
      </c>
      <c r="J4" s="147">
        <f>H4+I4</f>
        <v>0</v>
      </c>
      <c r="K4" s="147">
        <v>235</v>
      </c>
      <c r="L4" s="147">
        <v>557</v>
      </c>
      <c r="M4" s="147">
        <f>K4+L4</f>
        <v>792</v>
      </c>
      <c r="N4" s="101">
        <f>P4</f>
        <v>0</v>
      </c>
      <c r="O4" s="100">
        <v>0</v>
      </c>
      <c r="P4" s="147">
        <v>0</v>
      </c>
      <c r="Q4" s="101">
        <f>O4+P4</f>
        <v>0</v>
      </c>
      <c r="R4" s="100">
        <f>U4+X4</f>
        <v>0</v>
      </c>
      <c r="S4" s="148">
        <v>0</v>
      </c>
      <c r="T4" s="148">
        <v>0</v>
      </c>
      <c r="U4" s="147">
        <f>S4+T4</f>
        <v>0</v>
      </c>
      <c r="V4" s="102">
        <v>0</v>
      </c>
      <c r="W4" s="102">
        <v>0</v>
      </c>
      <c r="X4" s="101">
        <v>0</v>
      </c>
      <c r="Y4" s="107">
        <f>I4+T4</f>
        <v>0</v>
      </c>
      <c r="Z4" s="108">
        <f>L4+O4+W4</f>
        <v>557</v>
      </c>
      <c r="AA4" s="97">
        <v>685</v>
      </c>
      <c r="AB4" s="109">
        <f>MIN(100%,((Z4+Y4)/AA4))</f>
        <v>0.81313868613138685</v>
      </c>
    </row>
    <row r="5" spans="1:28" x14ac:dyDescent="0.35">
      <c r="A5" s="31" t="s">
        <v>11</v>
      </c>
      <c r="B5" s="97" t="s">
        <v>2261</v>
      </c>
      <c r="C5" s="142" t="s">
        <v>2260</v>
      </c>
      <c r="D5" s="143">
        <f t="shared" ref="D5:D68" si="1">E5+F5</f>
        <v>32</v>
      </c>
      <c r="E5" s="98">
        <f t="shared" ref="E5:E68" si="2">M5+O5+X5</f>
        <v>32</v>
      </c>
      <c r="F5" s="144">
        <f t="shared" ref="F5:F68" si="3">J5+U5</f>
        <v>0</v>
      </c>
      <c r="G5" s="145">
        <f t="shared" si="0"/>
        <v>32</v>
      </c>
      <c r="H5" s="146">
        <v>0</v>
      </c>
      <c r="I5" s="146">
        <v>0</v>
      </c>
      <c r="J5" s="147">
        <f t="shared" ref="J5:J68" si="4">H5+I5</f>
        <v>0</v>
      </c>
      <c r="K5" s="147">
        <v>0</v>
      </c>
      <c r="L5" s="147">
        <v>32</v>
      </c>
      <c r="M5" s="147">
        <f t="shared" ref="M5:M68" si="5">K5+L5</f>
        <v>32</v>
      </c>
      <c r="N5" s="101">
        <f t="shared" ref="N5:N68" si="6">P5</f>
        <v>0</v>
      </c>
      <c r="O5" s="100">
        <v>0</v>
      </c>
      <c r="P5" s="147">
        <v>0</v>
      </c>
      <c r="Q5" s="101">
        <f t="shared" ref="Q5:Q68" si="7">O5+P5</f>
        <v>0</v>
      </c>
      <c r="R5" s="100">
        <f t="shared" ref="R5:R68" si="8">U5+X5</f>
        <v>0</v>
      </c>
      <c r="S5" s="148">
        <v>0</v>
      </c>
      <c r="T5" s="148">
        <v>0</v>
      </c>
      <c r="U5" s="147">
        <f t="shared" ref="U5:U68" si="9">S5+T5</f>
        <v>0</v>
      </c>
      <c r="V5" s="102">
        <v>0</v>
      </c>
      <c r="W5" s="102">
        <v>0</v>
      </c>
      <c r="X5" s="101">
        <v>0</v>
      </c>
      <c r="Y5" s="107">
        <f t="shared" ref="Y5:Y68" si="10">I5+T5</f>
        <v>0</v>
      </c>
      <c r="Z5" s="108">
        <f t="shared" ref="Z5:Z68" si="11">L5+O5+W5</f>
        <v>32</v>
      </c>
      <c r="AA5" s="97">
        <v>46</v>
      </c>
      <c r="AB5" s="109">
        <f t="shared" ref="AB5:AB68" si="12">MIN(100%,((Z5+Y5)/AA5))</f>
        <v>0.69565217391304346</v>
      </c>
    </row>
    <row r="6" spans="1:28" x14ac:dyDescent="0.35">
      <c r="A6" s="31" t="s">
        <v>12</v>
      </c>
      <c r="B6" s="97" t="s">
        <v>2262</v>
      </c>
      <c r="C6" s="142" t="s">
        <v>2260</v>
      </c>
      <c r="D6" s="143">
        <f t="shared" si="1"/>
        <v>0</v>
      </c>
      <c r="E6" s="98">
        <f t="shared" si="2"/>
        <v>0</v>
      </c>
      <c r="F6" s="144">
        <f t="shared" si="3"/>
        <v>0</v>
      </c>
      <c r="G6" s="145">
        <f t="shared" si="0"/>
        <v>0</v>
      </c>
      <c r="H6" s="146">
        <v>0</v>
      </c>
      <c r="I6" s="146">
        <v>0</v>
      </c>
      <c r="J6" s="147">
        <f t="shared" si="4"/>
        <v>0</v>
      </c>
      <c r="K6" s="147">
        <v>0</v>
      </c>
      <c r="L6" s="147">
        <v>0</v>
      </c>
      <c r="M6" s="147">
        <f t="shared" si="5"/>
        <v>0</v>
      </c>
      <c r="N6" s="101">
        <f t="shared" si="6"/>
        <v>0</v>
      </c>
      <c r="O6" s="100">
        <v>0</v>
      </c>
      <c r="P6" s="147">
        <v>0</v>
      </c>
      <c r="Q6" s="101">
        <f t="shared" si="7"/>
        <v>0</v>
      </c>
      <c r="R6" s="100">
        <f t="shared" si="8"/>
        <v>0</v>
      </c>
      <c r="S6" s="148">
        <v>0</v>
      </c>
      <c r="T6" s="148">
        <v>0</v>
      </c>
      <c r="U6" s="147">
        <f t="shared" si="9"/>
        <v>0</v>
      </c>
      <c r="V6" s="102">
        <v>0</v>
      </c>
      <c r="W6" s="102">
        <v>0</v>
      </c>
      <c r="X6" s="101">
        <v>0</v>
      </c>
      <c r="Y6" s="107">
        <f t="shared" si="10"/>
        <v>0</v>
      </c>
      <c r="Z6" s="108">
        <f t="shared" si="11"/>
        <v>0</v>
      </c>
      <c r="AA6" s="97">
        <v>274</v>
      </c>
      <c r="AB6" s="109">
        <f t="shared" si="12"/>
        <v>0</v>
      </c>
    </row>
    <row r="7" spans="1:28" x14ac:dyDescent="0.35">
      <c r="A7" s="31" t="s">
        <v>13</v>
      </c>
      <c r="B7" s="97" t="s">
        <v>2263</v>
      </c>
      <c r="C7" s="142" t="s">
        <v>2260</v>
      </c>
      <c r="D7" s="143">
        <f t="shared" si="1"/>
        <v>79</v>
      </c>
      <c r="E7" s="98">
        <f t="shared" si="2"/>
        <v>0</v>
      </c>
      <c r="F7" s="144">
        <f t="shared" si="3"/>
        <v>79</v>
      </c>
      <c r="G7" s="145">
        <f t="shared" si="0"/>
        <v>79</v>
      </c>
      <c r="H7" s="146">
        <v>0</v>
      </c>
      <c r="I7" s="146">
        <v>79</v>
      </c>
      <c r="J7" s="147">
        <f t="shared" si="4"/>
        <v>79</v>
      </c>
      <c r="K7" s="147">
        <v>0</v>
      </c>
      <c r="L7" s="147">
        <v>0</v>
      </c>
      <c r="M7" s="147">
        <f t="shared" si="5"/>
        <v>0</v>
      </c>
      <c r="N7" s="101">
        <f t="shared" si="6"/>
        <v>0</v>
      </c>
      <c r="O7" s="100">
        <v>0</v>
      </c>
      <c r="P7" s="147">
        <v>0</v>
      </c>
      <c r="Q7" s="101">
        <f t="shared" si="7"/>
        <v>0</v>
      </c>
      <c r="R7" s="100">
        <f t="shared" si="8"/>
        <v>0</v>
      </c>
      <c r="S7" s="148">
        <v>0</v>
      </c>
      <c r="T7" s="148">
        <v>0</v>
      </c>
      <c r="U7" s="147">
        <f t="shared" si="9"/>
        <v>0</v>
      </c>
      <c r="V7" s="102">
        <v>0</v>
      </c>
      <c r="W7" s="102">
        <v>0</v>
      </c>
      <c r="X7" s="101">
        <v>0</v>
      </c>
      <c r="Y7" s="107">
        <f t="shared" si="10"/>
        <v>79</v>
      </c>
      <c r="Z7" s="108">
        <f t="shared" si="11"/>
        <v>0</v>
      </c>
      <c r="AA7" s="97">
        <v>120</v>
      </c>
      <c r="AB7" s="109">
        <f t="shared" si="12"/>
        <v>0.65833333333333333</v>
      </c>
    </row>
    <row r="8" spans="1:28" x14ac:dyDescent="0.35">
      <c r="A8" s="31" t="s">
        <v>14</v>
      </c>
      <c r="B8" s="97" t="s">
        <v>2264</v>
      </c>
      <c r="C8" s="142" t="s">
        <v>2260</v>
      </c>
      <c r="D8" s="143">
        <f t="shared" si="1"/>
        <v>164</v>
      </c>
      <c r="E8" s="98">
        <f t="shared" si="2"/>
        <v>164</v>
      </c>
      <c r="F8" s="144">
        <f t="shared" si="3"/>
        <v>0</v>
      </c>
      <c r="G8" s="145">
        <f t="shared" si="0"/>
        <v>164</v>
      </c>
      <c r="H8" s="146">
        <v>0</v>
      </c>
      <c r="I8" s="146">
        <v>0</v>
      </c>
      <c r="J8" s="147">
        <f t="shared" si="4"/>
        <v>0</v>
      </c>
      <c r="K8" s="147">
        <v>65</v>
      </c>
      <c r="L8" s="147">
        <v>99</v>
      </c>
      <c r="M8" s="147">
        <f t="shared" si="5"/>
        <v>164</v>
      </c>
      <c r="N8" s="101">
        <f t="shared" si="6"/>
        <v>0</v>
      </c>
      <c r="O8" s="100">
        <v>0</v>
      </c>
      <c r="P8" s="147">
        <v>0</v>
      </c>
      <c r="Q8" s="101">
        <f t="shared" si="7"/>
        <v>0</v>
      </c>
      <c r="R8" s="100">
        <f t="shared" si="8"/>
        <v>0</v>
      </c>
      <c r="S8" s="148">
        <v>0</v>
      </c>
      <c r="T8" s="148">
        <v>0</v>
      </c>
      <c r="U8" s="147">
        <f t="shared" si="9"/>
        <v>0</v>
      </c>
      <c r="V8" s="102">
        <v>0</v>
      </c>
      <c r="W8" s="102">
        <v>0</v>
      </c>
      <c r="X8" s="101">
        <v>0</v>
      </c>
      <c r="Y8" s="107">
        <f t="shared" si="10"/>
        <v>0</v>
      </c>
      <c r="Z8" s="108">
        <f t="shared" si="11"/>
        <v>99</v>
      </c>
      <c r="AA8" s="97">
        <v>130</v>
      </c>
      <c r="AB8" s="109">
        <f t="shared" si="12"/>
        <v>0.7615384615384615</v>
      </c>
    </row>
    <row r="9" spans="1:28" x14ac:dyDescent="0.35">
      <c r="A9" s="31" t="s">
        <v>15</v>
      </c>
      <c r="B9" s="97" t="s">
        <v>2265</v>
      </c>
      <c r="C9" s="142" t="s">
        <v>2260</v>
      </c>
      <c r="D9" s="143">
        <f t="shared" si="1"/>
        <v>123</v>
      </c>
      <c r="E9" s="98">
        <f t="shared" si="2"/>
        <v>0</v>
      </c>
      <c r="F9" s="144">
        <f t="shared" si="3"/>
        <v>123</v>
      </c>
      <c r="G9" s="145">
        <f t="shared" si="0"/>
        <v>123</v>
      </c>
      <c r="H9" s="146">
        <v>0</v>
      </c>
      <c r="I9" s="146">
        <v>123</v>
      </c>
      <c r="J9" s="147">
        <f t="shared" si="4"/>
        <v>123</v>
      </c>
      <c r="K9" s="147">
        <v>0</v>
      </c>
      <c r="L9" s="147">
        <v>0</v>
      </c>
      <c r="M9" s="147">
        <f t="shared" si="5"/>
        <v>0</v>
      </c>
      <c r="N9" s="101">
        <f t="shared" si="6"/>
        <v>0</v>
      </c>
      <c r="O9" s="100">
        <v>0</v>
      </c>
      <c r="P9" s="147">
        <v>0</v>
      </c>
      <c r="Q9" s="101">
        <f t="shared" si="7"/>
        <v>0</v>
      </c>
      <c r="R9" s="100">
        <f t="shared" si="8"/>
        <v>0</v>
      </c>
      <c r="S9" s="148">
        <v>0</v>
      </c>
      <c r="T9" s="148">
        <v>0</v>
      </c>
      <c r="U9" s="147">
        <f t="shared" si="9"/>
        <v>0</v>
      </c>
      <c r="V9" s="102">
        <v>0</v>
      </c>
      <c r="W9" s="102">
        <v>0</v>
      </c>
      <c r="X9" s="101">
        <v>0</v>
      </c>
      <c r="Y9" s="107">
        <f t="shared" si="10"/>
        <v>123</v>
      </c>
      <c r="Z9" s="108">
        <f t="shared" si="11"/>
        <v>0</v>
      </c>
      <c r="AA9" s="97">
        <v>284</v>
      </c>
      <c r="AB9" s="109">
        <f t="shared" si="12"/>
        <v>0.43309859154929575</v>
      </c>
    </row>
    <row r="10" spans="1:28" x14ac:dyDescent="0.35">
      <c r="A10" s="31" t="s">
        <v>16</v>
      </c>
      <c r="B10" s="97" t="s">
        <v>2266</v>
      </c>
      <c r="C10" s="142" t="s">
        <v>2260</v>
      </c>
      <c r="D10" s="143">
        <f t="shared" si="1"/>
        <v>0</v>
      </c>
      <c r="E10" s="98">
        <f t="shared" si="2"/>
        <v>0</v>
      </c>
      <c r="F10" s="144">
        <f t="shared" si="3"/>
        <v>0</v>
      </c>
      <c r="G10" s="145">
        <f t="shared" si="0"/>
        <v>0</v>
      </c>
      <c r="H10" s="146">
        <v>0</v>
      </c>
      <c r="I10" s="146">
        <v>0</v>
      </c>
      <c r="J10" s="147">
        <f t="shared" si="4"/>
        <v>0</v>
      </c>
      <c r="K10" s="147">
        <v>0</v>
      </c>
      <c r="L10" s="147">
        <v>0</v>
      </c>
      <c r="M10" s="147">
        <f t="shared" si="5"/>
        <v>0</v>
      </c>
      <c r="N10" s="101">
        <f t="shared" si="6"/>
        <v>0</v>
      </c>
      <c r="O10" s="100">
        <v>0</v>
      </c>
      <c r="P10" s="147">
        <v>0</v>
      </c>
      <c r="Q10" s="101">
        <f t="shared" si="7"/>
        <v>0</v>
      </c>
      <c r="R10" s="100">
        <f t="shared" si="8"/>
        <v>0</v>
      </c>
      <c r="S10" s="148">
        <v>0</v>
      </c>
      <c r="T10" s="148">
        <v>0</v>
      </c>
      <c r="U10" s="147">
        <f t="shared" si="9"/>
        <v>0</v>
      </c>
      <c r="V10" s="102">
        <v>0</v>
      </c>
      <c r="W10" s="102">
        <v>0</v>
      </c>
      <c r="X10" s="101">
        <v>0</v>
      </c>
      <c r="Y10" s="107">
        <f t="shared" si="10"/>
        <v>0</v>
      </c>
      <c r="Z10" s="108">
        <f t="shared" si="11"/>
        <v>0</v>
      </c>
      <c r="AA10" s="97">
        <v>22</v>
      </c>
      <c r="AB10" s="109">
        <f t="shared" si="12"/>
        <v>0</v>
      </c>
    </row>
    <row r="11" spans="1:28" x14ac:dyDescent="0.35">
      <c r="A11" s="31" t="s">
        <v>17</v>
      </c>
      <c r="B11" s="97" t="s">
        <v>2267</v>
      </c>
      <c r="C11" s="142" t="s">
        <v>2260</v>
      </c>
      <c r="D11" s="143">
        <f t="shared" si="1"/>
        <v>54</v>
      </c>
      <c r="E11" s="98">
        <f t="shared" si="2"/>
        <v>54</v>
      </c>
      <c r="F11" s="144">
        <f t="shared" si="3"/>
        <v>0</v>
      </c>
      <c r="G11" s="145">
        <f t="shared" si="0"/>
        <v>0</v>
      </c>
      <c r="H11" s="146">
        <v>0</v>
      </c>
      <c r="I11" s="146">
        <v>0</v>
      </c>
      <c r="J11" s="147">
        <f t="shared" si="4"/>
        <v>0</v>
      </c>
      <c r="K11" s="147">
        <v>0</v>
      </c>
      <c r="L11" s="147">
        <v>0</v>
      </c>
      <c r="M11" s="147">
        <f t="shared" si="5"/>
        <v>0</v>
      </c>
      <c r="N11" s="101">
        <f t="shared" si="6"/>
        <v>0</v>
      </c>
      <c r="O11" s="100">
        <v>54</v>
      </c>
      <c r="P11" s="147">
        <v>0</v>
      </c>
      <c r="Q11" s="101">
        <f t="shared" si="7"/>
        <v>54</v>
      </c>
      <c r="R11" s="100">
        <f t="shared" si="8"/>
        <v>0</v>
      </c>
      <c r="S11" s="148">
        <v>0</v>
      </c>
      <c r="T11" s="148">
        <v>0</v>
      </c>
      <c r="U11" s="147">
        <f t="shared" si="9"/>
        <v>0</v>
      </c>
      <c r="V11" s="102">
        <v>0</v>
      </c>
      <c r="W11" s="102">
        <v>0</v>
      </c>
      <c r="X11" s="101">
        <v>0</v>
      </c>
      <c r="Y11" s="107">
        <f t="shared" si="10"/>
        <v>0</v>
      </c>
      <c r="Z11" s="108">
        <f t="shared" si="11"/>
        <v>54</v>
      </c>
      <c r="AA11" s="97">
        <v>392</v>
      </c>
      <c r="AB11" s="109">
        <f t="shared" si="12"/>
        <v>0.13775510204081631</v>
      </c>
    </row>
    <row r="12" spans="1:28" x14ac:dyDescent="0.35">
      <c r="A12" s="31" t="s">
        <v>18</v>
      </c>
      <c r="B12" s="97" t="s">
        <v>2268</v>
      </c>
      <c r="C12" s="142" t="s">
        <v>2260</v>
      </c>
      <c r="D12" s="143">
        <f t="shared" si="1"/>
        <v>15</v>
      </c>
      <c r="E12" s="98">
        <f t="shared" si="2"/>
        <v>15</v>
      </c>
      <c r="F12" s="144">
        <f t="shared" si="3"/>
        <v>0</v>
      </c>
      <c r="G12" s="145">
        <f t="shared" si="0"/>
        <v>15</v>
      </c>
      <c r="H12" s="146">
        <v>0</v>
      </c>
      <c r="I12" s="146">
        <v>0</v>
      </c>
      <c r="J12" s="147">
        <f t="shared" si="4"/>
        <v>0</v>
      </c>
      <c r="K12" s="147">
        <v>0</v>
      </c>
      <c r="L12" s="147">
        <v>15</v>
      </c>
      <c r="M12" s="147">
        <f t="shared" si="5"/>
        <v>15</v>
      </c>
      <c r="N12" s="101">
        <f t="shared" si="6"/>
        <v>0</v>
      </c>
      <c r="O12" s="100">
        <v>0</v>
      </c>
      <c r="P12" s="147">
        <v>0</v>
      </c>
      <c r="Q12" s="101">
        <f t="shared" si="7"/>
        <v>0</v>
      </c>
      <c r="R12" s="100">
        <f t="shared" si="8"/>
        <v>0</v>
      </c>
      <c r="S12" s="148">
        <v>0</v>
      </c>
      <c r="T12" s="148">
        <v>0</v>
      </c>
      <c r="U12" s="147">
        <f t="shared" si="9"/>
        <v>0</v>
      </c>
      <c r="V12" s="102">
        <v>0</v>
      </c>
      <c r="W12" s="102">
        <v>0</v>
      </c>
      <c r="X12" s="101">
        <v>0</v>
      </c>
      <c r="Y12" s="107">
        <f t="shared" si="10"/>
        <v>0</v>
      </c>
      <c r="Z12" s="108">
        <f t="shared" si="11"/>
        <v>15</v>
      </c>
      <c r="AA12" s="97">
        <v>12</v>
      </c>
      <c r="AB12" s="109">
        <f t="shared" si="12"/>
        <v>1</v>
      </c>
    </row>
    <row r="13" spans="1:28" x14ac:dyDescent="0.35">
      <c r="A13" s="31" t="s">
        <v>19</v>
      </c>
      <c r="B13" s="97" t="s">
        <v>2269</v>
      </c>
      <c r="C13" s="142" t="s">
        <v>2260</v>
      </c>
      <c r="D13" s="143">
        <f t="shared" si="1"/>
        <v>0</v>
      </c>
      <c r="E13" s="98">
        <f t="shared" si="2"/>
        <v>0</v>
      </c>
      <c r="F13" s="144">
        <f t="shared" si="3"/>
        <v>0</v>
      </c>
      <c r="G13" s="145">
        <f t="shared" si="0"/>
        <v>0</v>
      </c>
      <c r="H13" s="146">
        <v>0</v>
      </c>
      <c r="I13" s="146">
        <v>0</v>
      </c>
      <c r="J13" s="147">
        <f t="shared" si="4"/>
        <v>0</v>
      </c>
      <c r="K13" s="147">
        <v>0</v>
      </c>
      <c r="L13" s="147">
        <v>0</v>
      </c>
      <c r="M13" s="147">
        <f t="shared" si="5"/>
        <v>0</v>
      </c>
      <c r="N13" s="101">
        <f t="shared" si="6"/>
        <v>0</v>
      </c>
      <c r="O13" s="100">
        <v>0</v>
      </c>
      <c r="P13" s="147">
        <v>0</v>
      </c>
      <c r="Q13" s="101">
        <f t="shared" si="7"/>
        <v>0</v>
      </c>
      <c r="R13" s="100">
        <f t="shared" si="8"/>
        <v>0</v>
      </c>
      <c r="S13" s="148">
        <v>0</v>
      </c>
      <c r="T13" s="148">
        <v>0</v>
      </c>
      <c r="U13" s="147">
        <f t="shared" si="9"/>
        <v>0</v>
      </c>
      <c r="V13" s="102">
        <v>0</v>
      </c>
      <c r="W13" s="102">
        <v>0</v>
      </c>
      <c r="X13" s="101">
        <v>0</v>
      </c>
      <c r="Y13" s="107">
        <f t="shared" si="10"/>
        <v>0</v>
      </c>
      <c r="Z13" s="108">
        <f t="shared" si="11"/>
        <v>0</v>
      </c>
      <c r="AA13" s="97">
        <v>326</v>
      </c>
      <c r="AB13" s="109">
        <f t="shared" si="12"/>
        <v>0</v>
      </c>
    </row>
    <row r="14" spans="1:28" x14ac:dyDescent="0.35">
      <c r="A14" s="31" t="s">
        <v>20</v>
      </c>
      <c r="B14" s="97" t="s">
        <v>2270</v>
      </c>
      <c r="C14" s="142" t="s">
        <v>2260</v>
      </c>
      <c r="D14" s="143">
        <f t="shared" si="1"/>
        <v>0</v>
      </c>
      <c r="E14" s="98">
        <f t="shared" si="2"/>
        <v>0</v>
      </c>
      <c r="F14" s="144">
        <f t="shared" si="3"/>
        <v>0</v>
      </c>
      <c r="G14" s="145">
        <f t="shared" si="0"/>
        <v>0</v>
      </c>
      <c r="H14" s="146">
        <v>0</v>
      </c>
      <c r="I14" s="146">
        <v>0</v>
      </c>
      <c r="J14" s="147">
        <f t="shared" si="4"/>
        <v>0</v>
      </c>
      <c r="K14" s="147">
        <v>0</v>
      </c>
      <c r="L14" s="147">
        <v>0</v>
      </c>
      <c r="M14" s="147">
        <f t="shared" si="5"/>
        <v>0</v>
      </c>
      <c r="N14" s="101">
        <f t="shared" si="6"/>
        <v>0</v>
      </c>
      <c r="O14" s="100">
        <v>0</v>
      </c>
      <c r="P14" s="147">
        <v>0</v>
      </c>
      <c r="Q14" s="101">
        <f t="shared" si="7"/>
        <v>0</v>
      </c>
      <c r="R14" s="100">
        <f t="shared" si="8"/>
        <v>0</v>
      </c>
      <c r="S14" s="148">
        <v>0</v>
      </c>
      <c r="T14" s="148">
        <v>0</v>
      </c>
      <c r="U14" s="147">
        <f t="shared" si="9"/>
        <v>0</v>
      </c>
      <c r="V14" s="102">
        <v>0</v>
      </c>
      <c r="W14" s="102">
        <v>0</v>
      </c>
      <c r="X14" s="101">
        <v>0</v>
      </c>
      <c r="Y14" s="107">
        <f t="shared" si="10"/>
        <v>0</v>
      </c>
      <c r="Z14" s="108">
        <f t="shared" si="11"/>
        <v>0</v>
      </c>
      <c r="AA14" s="97">
        <v>76</v>
      </c>
      <c r="AB14" s="109">
        <f t="shared" si="12"/>
        <v>0</v>
      </c>
    </row>
    <row r="15" spans="1:28" x14ac:dyDescent="0.35">
      <c r="A15" s="31" t="s">
        <v>21</v>
      </c>
      <c r="B15" s="97" t="s">
        <v>2271</v>
      </c>
      <c r="C15" s="142" t="s">
        <v>2260</v>
      </c>
      <c r="D15" s="143">
        <f t="shared" si="1"/>
        <v>88</v>
      </c>
      <c r="E15" s="98">
        <f t="shared" si="2"/>
        <v>39</v>
      </c>
      <c r="F15" s="144">
        <f t="shared" si="3"/>
        <v>49</v>
      </c>
      <c r="G15" s="145">
        <f t="shared" si="0"/>
        <v>88</v>
      </c>
      <c r="H15" s="146">
        <v>0</v>
      </c>
      <c r="I15" s="146">
        <v>49</v>
      </c>
      <c r="J15" s="147">
        <f t="shared" si="4"/>
        <v>49</v>
      </c>
      <c r="K15" s="147">
        <v>16</v>
      </c>
      <c r="L15" s="147">
        <v>23</v>
      </c>
      <c r="M15" s="147">
        <f t="shared" si="5"/>
        <v>39</v>
      </c>
      <c r="N15" s="101">
        <f t="shared" si="6"/>
        <v>0</v>
      </c>
      <c r="O15" s="100">
        <v>0</v>
      </c>
      <c r="P15" s="147">
        <v>0</v>
      </c>
      <c r="Q15" s="101">
        <f t="shared" si="7"/>
        <v>0</v>
      </c>
      <c r="R15" s="100">
        <f t="shared" si="8"/>
        <v>0</v>
      </c>
      <c r="S15" s="148">
        <v>0</v>
      </c>
      <c r="T15" s="148">
        <v>0</v>
      </c>
      <c r="U15" s="147">
        <f t="shared" si="9"/>
        <v>0</v>
      </c>
      <c r="V15" s="102">
        <v>0</v>
      </c>
      <c r="W15" s="102">
        <v>0</v>
      </c>
      <c r="X15" s="101">
        <v>0</v>
      </c>
      <c r="Y15" s="107">
        <f t="shared" si="10"/>
        <v>49</v>
      </c>
      <c r="Z15" s="108">
        <f t="shared" si="11"/>
        <v>23</v>
      </c>
      <c r="AA15" s="97">
        <v>87</v>
      </c>
      <c r="AB15" s="109">
        <f t="shared" si="12"/>
        <v>0.82758620689655171</v>
      </c>
    </row>
    <row r="16" spans="1:28" x14ac:dyDescent="0.35">
      <c r="A16" s="31" t="s">
        <v>22</v>
      </c>
      <c r="B16" s="97" t="s">
        <v>2272</v>
      </c>
      <c r="C16" s="142" t="s">
        <v>2273</v>
      </c>
      <c r="D16" s="143">
        <f t="shared" si="1"/>
        <v>21</v>
      </c>
      <c r="E16" s="98">
        <f t="shared" si="2"/>
        <v>21</v>
      </c>
      <c r="F16" s="144">
        <f t="shared" si="3"/>
        <v>0</v>
      </c>
      <c r="G16" s="145">
        <f t="shared" si="0"/>
        <v>21</v>
      </c>
      <c r="H16" s="146">
        <v>0</v>
      </c>
      <c r="I16" s="146">
        <v>0</v>
      </c>
      <c r="J16" s="147">
        <f t="shared" si="4"/>
        <v>0</v>
      </c>
      <c r="K16" s="147">
        <v>0</v>
      </c>
      <c r="L16" s="147">
        <v>21</v>
      </c>
      <c r="M16" s="147">
        <f t="shared" si="5"/>
        <v>21</v>
      </c>
      <c r="N16" s="101">
        <f t="shared" si="6"/>
        <v>0</v>
      </c>
      <c r="O16" s="100">
        <v>0</v>
      </c>
      <c r="P16" s="147">
        <v>0</v>
      </c>
      <c r="Q16" s="101">
        <f t="shared" si="7"/>
        <v>0</v>
      </c>
      <c r="R16" s="100">
        <f t="shared" si="8"/>
        <v>0</v>
      </c>
      <c r="S16" s="148">
        <v>0</v>
      </c>
      <c r="T16" s="148">
        <v>0</v>
      </c>
      <c r="U16" s="147">
        <f t="shared" si="9"/>
        <v>0</v>
      </c>
      <c r="V16" s="102">
        <v>0</v>
      </c>
      <c r="W16" s="102">
        <v>0</v>
      </c>
      <c r="X16" s="101">
        <v>0</v>
      </c>
      <c r="Y16" s="107">
        <f t="shared" si="10"/>
        <v>0</v>
      </c>
      <c r="Z16" s="108">
        <f t="shared" si="11"/>
        <v>21</v>
      </c>
      <c r="AA16" s="97">
        <v>41</v>
      </c>
      <c r="AB16" s="109">
        <f t="shared" si="12"/>
        <v>0.51219512195121952</v>
      </c>
    </row>
    <row r="17" spans="1:28" x14ac:dyDescent="0.35">
      <c r="A17" s="31" t="s">
        <v>23</v>
      </c>
      <c r="B17" s="97" t="s">
        <v>2274</v>
      </c>
      <c r="C17" s="142" t="s">
        <v>2273</v>
      </c>
      <c r="D17" s="143">
        <f t="shared" si="1"/>
        <v>9</v>
      </c>
      <c r="E17" s="98">
        <f t="shared" si="2"/>
        <v>9</v>
      </c>
      <c r="F17" s="144">
        <f t="shared" si="3"/>
        <v>0</v>
      </c>
      <c r="G17" s="145">
        <f t="shared" si="0"/>
        <v>9</v>
      </c>
      <c r="H17" s="146">
        <v>0</v>
      </c>
      <c r="I17" s="146">
        <v>0</v>
      </c>
      <c r="J17" s="147">
        <f t="shared" si="4"/>
        <v>0</v>
      </c>
      <c r="K17" s="147">
        <v>0</v>
      </c>
      <c r="L17" s="147">
        <v>9</v>
      </c>
      <c r="M17" s="147">
        <f t="shared" si="5"/>
        <v>9</v>
      </c>
      <c r="N17" s="101">
        <f t="shared" si="6"/>
        <v>0</v>
      </c>
      <c r="O17" s="100">
        <v>0</v>
      </c>
      <c r="P17" s="147">
        <v>0</v>
      </c>
      <c r="Q17" s="101">
        <f t="shared" si="7"/>
        <v>0</v>
      </c>
      <c r="R17" s="100">
        <f t="shared" si="8"/>
        <v>0</v>
      </c>
      <c r="S17" s="148">
        <v>0</v>
      </c>
      <c r="T17" s="148">
        <v>0</v>
      </c>
      <c r="U17" s="147">
        <f t="shared" si="9"/>
        <v>0</v>
      </c>
      <c r="V17" s="102">
        <v>0</v>
      </c>
      <c r="W17" s="102">
        <v>0</v>
      </c>
      <c r="X17" s="101">
        <v>0</v>
      </c>
      <c r="Y17" s="107">
        <f t="shared" si="10"/>
        <v>0</v>
      </c>
      <c r="Z17" s="108">
        <f t="shared" si="11"/>
        <v>9</v>
      </c>
      <c r="AA17" s="97">
        <v>10</v>
      </c>
      <c r="AB17" s="109">
        <f t="shared" si="12"/>
        <v>0.9</v>
      </c>
    </row>
    <row r="18" spans="1:28" x14ac:dyDescent="0.35">
      <c r="A18" s="31" t="s">
        <v>24</v>
      </c>
      <c r="B18" s="97" t="s">
        <v>2275</v>
      </c>
      <c r="C18" s="142" t="s">
        <v>2273</v>
      </c>
      <c r="D18" s="143">
        <f t="shared" si="1"/>
        <v>69</v>
      </c>
      <c r="E18" s="98">
        <f t="shared" si="2"/>
        <v>69</v>
      </c>
      <c r="F18" s="144">
        <f t="shared" si="3"/>
        <v>0</v>
      </c>
      <c r="G18" s="145">
        <f t="shared" si="0"/>
        <v>69</v>
      </c>
      <c r="H18" s="146">
        <v>0</v>
      </c>
      <c r="I18" s="146">
        <v>0</v>
      </c>
      <c r="J18" s="147">
        <f t="shared" si="4"/>
        <v>0</v>
      </c>
      <c r="K18" s="147">
        <v>33</v>
      </c>
      <c r="L18" s="147">
        <v>36</v>
      </c>
      <c r="M18" s="147">
        <f t="shared" si="5"/>
        <v>69</v>
      </c>
      <c r="N18" s="101">
        <f t="shared" si="6"/>
        <v>0</v>
      </c>
      <c r="O18" s="100">
        <v>0</v>
      </c>
      <c r="P18" s="147">
        <v>0</v>
      </c>
      <c r="Q18" s="101">
        <f t="shared" si="7"/>
        <v>0</v>
      </c>
      <c r="R18" s="100">
        <f t="shared" si="8"/>
        <v>0</v>
      </c>
      <c r="S18" s="148">
        <v>0</v>
      </c>
      <c r="T18" s="148">
        <v>0</v>
      </c>
      <c r="U18" s="147">
        <f t="shared" si="9"/>
        <v>0</v>
      </c>
      <c r="V18" s="102">
        <v>0</v>
      </c>
      <c r="W18" s="102">
        <v>0</v>
      </c>
      <c r="X18" s="101">
        <v>0</v>
      </c>
      <c r="Y18" s="107">
        <f t="shared" si="10"/>
        <v>0</v>
      </c>
      <c r="Z18" s="108">
        <f t="shared" si="11"/>
        <v>36</v>
      </c>
      <c r="AA18" s="97">
        <v>27</v>
      </c>
      <c r="AB18" s="109">
        <f t="shared" si="12"/>
        <v>1</v>
      </c>
    </row>
    <row r="19" spans="1:28" x14ac:dyDescent="0.35">
      <c r="A19" s="31" t="s">
        <v>25</v>
      </c>
      <c r="B19" s="97" t="s">
        <v>2276</v>
      </c>
      <c r="C19" s="142" t="s">
        <v>2273</v>
      </c>
      <c r="D19" s="143">
        <f t="shared" si="1"/>
        <v>14</v>
      </c>
      <c r="E19" s="98">
        <f t="shared" si="2"/>
        <v>0</v>
      </c>
      <c r="F19" s="144">
        <f t="shared" si="3"/>
        <v>14</v>
      </c>
      <c r="G19" s="145">
        <f t="shared" si="0"/>
        <v>14</v>
      </c>
      <c r="H19" s="146">
        <v>0</v>
      </c>
      <c r="I19" s="146">
        <v>14</v>
      </c>
      <c r="J19" s="147">
        <f t="shared" si="4"/>
        <v>14</v>
      </c>
      <c r="K19" s="147">
        <v>0</v>
      </c>
      <c r="L19" s="147">
        <v>0</v>
      </c>
      <c r="M19" s="147">
        <f t="shared" si="5"/>
        <v>0</v>
      </c>
      <c r="N19" s="101">
        <f t="shared" si="6"/>
        <v>0</v>
      </c>
      <c r="O19" s="100">
        <v>0</v>
      </c>
      <c r="P19" s="147">
        <v>0</v>
      </c>
      <c r="Q19" s="101">
        <f t="shared" si="7"/>
        <v>0</v>
      </c>
      <c r="R19" s="100">
        <f t="shared" si="8"/>
        <v>0</v>
      </c>
      <c r="S19" s="148">
        <v>0</v>
      </c>
      <c r="T19" s="148">
        <v>0</v>
      </c>
      <c r="U19" s="147">
        <f t="shared" si="9"/>
        <v>0</v>
      </c>
      <c r="V19" s="102">
        <v>0</v>
      </c>
      <c r="W19" s="102">
        <v>0</v>
      </c>
      <c r="X19" s="101">
        <v>0</v>
      </c>
      <c r="Y19" s="107">
        <f t="shared" si="10"/>
        <v>14</v>
      </c>
      <c r="Z19" s="108">
        <f t="shared" si="11"/>
        <v>0</v>
      </c>
      <c r="AA19" s="97">
        <v>20</v>
      </c>
      <c r="AB19" s="109">
        <f t="shared" si="12"/>
        <v>0.7</v>
      </c>
    </row>
    <row r="20" spans="1:28" x14ac:dyDescent="0.35">
      <c r="A20" s="31" t="s">
        <v>26</v>
      </c>
      <c r="B20" s="97" t="s">
        <v>2277</v>
      </c>
      <c r="C20" s="142" t="s">
        <v>2273</v>
      </c>
      <c r="D20" s="143">
        <f t="shared" si="1"/>
        <v>13</v>
      </c>
      <c r="E20" s="98">
        <f t="shared" si="2"/>
        <v>13</v>
      </c>
      <c r="F20" s="144">
        <f t="shared" si="3"/>
        <v>0</v>
      </c>
      <c r="G20" s="145">
        <f t="shared" si="0"/>
        <v>13</v>
      </c>
      <c r="H20" s="146">
        <v>0</v>
      </c>
      <c r="I20" s="146">
        <v>0</v>
      </c>
      <c r="J20" s="147">
        <f t="shared" si="4"/>
        <v>0</v>
      </c>
      <c r="K20" s="147">
        <v>0</v>
      </c>
      <c r="L20" s="147">
        <v>13</v>
      </c>
      <c r="M20" s="147">
        <f t="shared" si="5"/>
        <v>13</v>
      </c>
      <c r="N20" s="101">
        <f t="shared" si="6"/>
        <v>0</v>
      </c>
      <c r="O20" s="100">
        <v>0</v>
      </c>
      <c r="P20" s="147">
        <v>0</v>
      </c>
      <c r="Q20" s="101">
        <f t="shared" si="7"/>
        <v>0</v>
      </c>
      <c r="R20" s="100">
        <f t="shared" si="8"/>
        <v>0</v>
      </c>
      <c r="S20" s="148">
        <v>0</v>
      </c>
      <c r="T20" s="148">
        <v>0</v>
      </c>
      <c r="U20" s="147">
        <f t="shared" si="9"/>
        <v>0</v>
      </c>
      <c r="V20" s="102">
        <v>0</v>
      </c>
      <c r="W20" s="102">
        <v>0</v>
      </c>
      <c r="X20" s="101">
        <v>0</v>
      </c>
      <c r="Y20" s="107">
        <f t="shared" si="10"/>
        <v>0</v>
      </c>
      <c r="Z20" s="108">
        <f t="shared" si="11"/>
        <v>13</v>
      </c>
      <c r="AA20" s="97">
        <v>15</v>
      </c>
      <c r="AB20" s="109">
        <f t="shared" si="12"/>
        <v>0.8666666666666667</v>
      </c>
    </row>
    <row r="21" spans="1:28" x14ac:dyDescent="0.35">
      <c r="A21" s="31" t="s">
        <v>27</v>
      </c>
      <c r="B21" s="97" t="s">
        <v>2278</v>
      </c>
      <c r="C21" s="142" t="s">
        <v>2273</v>
      </c>
      <c r="D21" s="143">
        <f t="shared" si="1"/>
        <v>9</v>
      </c>
      <c r="E21" s="98">
        <f t="shared" si="2"/>
        <v>0</v>
      </c>
      <c r="F21" s="144">
        <f t="shared" si="3"/>
        <v>9</v>
      </c>
      <c r="G21" s="145">
        <f t="shared" si="0"/>
        <v>9</v>
      </c>
      <c r="H21" s="146">
        <v>0</v>
      </c>
      <c r="I21" s="146">
        <v>9</v>
      </c>
      <c r="J21" s="147">
        <f t="shared" si="4"/>
        <v>9</v>
      </c>
      <c r="K21" s="147">
        <v>0</v>
      </c>
      <c r="L21" s="147">
        <v>0</v>
      </c>
      <c r="M21" s="147">
        <f t="shared" si="5"/>
        <v>0</v>
      </c>
      <c r="N21" s="101">
        <f t="shared" si="6"/>
        <v>0</v>
      </c>
      <c r="O21" s="100">
        <v>0</v>
      </c>
      <c r="P21" s="147">
        <v>0</v>
      </c>
      <c r="Q21" s="101">
        <f t="shared" si="7"/>
        <v>0</v>
      </c>
      <c r="R21" s="100">
        <f t="shared" si="8"/>
        <v>0</v>
      </c>
      <c r="S21" s="148">
        <v>0</v>
      </c>
      <c r="T21" s="148">
        <v>0</v>
      </c>
      <c r="U21" s="147">
        <f t="shared" si="9"/>
        <v>0</v>
      </c>
      <c r="V21" s="102">
        <v>0</v>
      </c>
      <c r="W21" s="102">
        <v>0</v>
      </c>
      <c r="X21" s="101">
        <v>0</v>
      </c>
      <c r="Y21" s="107">
        <f t="shared" si="10"/>
        <v>9</v>
      </c>
      <c r="Z21" s="108">
        <f t="shared" si="11"/>
        <v>0</v>
      </c>
      <c r="AA21" s="97">
        <v>17</v>
      </c>
      <c r="AB21" s="109">
        <f t="shared" si="12"/>
        <v>0.52941176470588236</v>
      </c>
    </row>
    <row r="22" spans="1:28" x14ac:dyDescent="0.35">
      <c r="A22" s="31" t="s">
        <v>28</v>
      </c>
      <c r="B22" s="97" t="s">
        <v>2279</v>
      </c>
      <c r="C22" s="142" t="s">
        <v>2273</v>
      </c>
      <c r="D22" s="143">
        <f t="shared" si="1"/>
        <v>52</v>
      </c>
      <c r="E22" s="98">
        <f t="shared" si="2"/>
        <v>0</v>
      </c>
      <c r="F22" s="144">
        <f t="shared" si="3"/>
        <v>52</v>
      </c>
      <c r="G22" s="145">
        <f t="shared" si="0"/>
        <v>52</v>
      </c>
      <c r="H22" s="146">
        <v>14</v>
      </c>
      <c r="I22" s="146">
        <v>38</v>
      </c>
      <c r="J22" s="147">
        <f t="shared" si="4"/>
        <v>52</v>
      </c>
      <c r="K22" s="147">
        <v>0</v>
      </c>
      <c r="L22" s="147">
        <v>0</v>
      </c>
      <c r="M22" s="147">
        <f t="shared" si="5"/>
        <v>0</v>
      </c>
      <c r="N22" s="101">
        <f t="shared" si="6"/>
        <v>0</v>
      </c>
      <c r="O22" s="100">
        <v>0</v>
      </c>
      <c r="P22" s="147">
        <v>0</v>
      </c>
      <c r="Q22" s="101">
        <f t="shared" si="7"/>
        <v>0</v>
      </c>
      <c r="R22" s="100">
        <f t="shared" si="8"/>
        <v>0</v>
      </c>
      <c r="S22" s="148">
        <v>0</v>
      </c>
      <c r="T22" s="148">
        <v>0</v>
      </c>
      <c r="U22" s="147">
        <f t="shared" si="9"/>
        <v>0</v>
      </c>
      <c r="V22" s="102">
        <v>0</v>
      </c>
      <c r="W22" s="102">
        <v>0</v>
      </c>
      <c r="X22" s="101">
        <v>0</v>
      </c>
      <c r="Y22" s="107">
        <f t="shared" si="10"/>
        <v>38</v>
      </c>
      <c r="Z22" s="108">
        <f t="shared" si="11"/>
        <v>0</v>
      </c>
      <c r="AA22" s="97">
        <v>40</v>
      </c>
      <c r="AB22" s="109">
        <f t="shared" si="12"/>
        <v>0.95</v>
      </c>
    </row>
    <row r="23" spans="1:28" x14ac:dyDescent="0.35">
      <c r="A23" s="31" t="s">
        <v>29</v>
      </c>
      <c r="B23" s="97" t="s">
        <v>2280</v>
      </c>
      <c r="C23" s="142" t="s">
        <v>2273</v>
      </c>
      <c r="D23" s="143">
        <f t="shared" si="1"/>
        <v>16</v>
      </c>
      <c r="E23" s="98">
        <f t="shared" si="2"/>
        <v>0</v>
      </c>
      <c r="F23" s="144">
        <f t="shared" si="3"/>
        <v>16</v>
      </c>
      <c r="G23" s="145">
        <f t="shared" si="0"/>
        <v>16</v>
      </c>
      <c r="H23" s="146">
        <v>0</v>
      </c>
      <c r="I23" s="146">
        <v>16</v>
      </c>
      <c r="J23" s="147">
        <f t="shared" si="4"/>
        <v>16</v>
      </c>
      <c r="K23" s="147">
        <v>0</v>
      </c>
      <c r="L23" s="147">
        <v>0</v>
      </c>
      <c r="M23" s="147">
        <f t="shared" si="5"/>
        <v>0</v>
      </c>
      <c r="N23" s="101">
        <f t="shared" si="6"/>
        <v>0</v>
      </c>
      <c r="O23" s="100">
        <v>0</v>
      </c>
      <c r="P23" s="147">
        <v>0</v>
      </c>
      <c r="Q23" s="101">
        <f t="shared" si="7"/>
        <v>0</v>
      </c>
      <c r="R23" s="100">
        <f t="shared" si="8"/>
        <v>0</v>
      </c>
      <c r="S23" s="148">
        <v>0</v>
      </c>
      <c r="T23" s="148">
        <v>0</v>
      </c>
      <c r="U23" s="147">
        <f t="shared" si="9"/>
        <v>0</v>
      </c>
      <c r="V23" s="102">
        <v>0</v>
      </c>
      <c r="W23" s="102">
        <v>0</v>
      </c>
      <c r="X23" s="101">
        <v>0</v>
      </c>
      <c r="Y23" s="107">
        <f t="shared" si="10"/>
        <v>16</v>
      </c>
      <c r="Z23" s="108">
        <f t="shared" si="11"/>
        <v>0</v>
      </c>
      <c r="AA23" s="97">
        <v>7</v>
      </c>
      <c r="AB23" s="109">
        <f t="shared" si="12"/>
        <v>1</v>
      </c>
    </row>
    <row r="24" spans="1:28" x14ac:dyDescent="0.35">
      <c r="A24" s="31" t="s">
        <v>30</v>
      </c>
      <c r="B24" s="97" t="s">
        <v>2281</v>
      </c>
      <c r="C24" s="142" t="s">
        <v>2273</v>
      </c>
      <c r="D24" s="143">
        <f t="shared" si="1"/>
        <v>36</v>
      </c>
      <c r="E24" s="98">
        <f t="shared" si="2"/>
        <v>0</v>
      </c>
      <c r="F24" s="144">
        <f t="shared" si="3"/>
        <v>36</v>
      </c>
      <c r="G24" s="145">
        <f t="shared" si="0"/>
        <v>36</v>
      </c>
      <c r="H24" s="146">
        <v>4</v>
      </c>
      <c r="I24" s="146">
        <v>32</v>
      </c>
      <c r="J24" s="147">
        <f t="shared" si="4"/>
        <v>36</v>
      </c>
      <c r="K24" s="147">
        <v>0</v>
      </c>
      <c r="L24" s="147">
        <v>0</v>
      </c>
      <c r="M24" s="147">
        <f t="shared" si="5"/>
        <v>0</v>
      </c>
      <c r="N24" s="101">
        <f t="shared" si="6"/>
        <v>0</v>
      </c>
      <c r="O24" s="100">
        <v>0</v>
      </c>
      <c r="P24" s="147">
        <v>0</v>
      </c>
      <c r="Q24" s="101">
        <f t="shared" si="7"/>
        <v>0</v>
      </c>
      <c r="R24" s="100">
        <f t="shared" si="8"/>
        <v>0</v>
      </c>
      <c r="S24" s="148">
        <v>0</v>
      </c>
      <c r="T24" s="148">
        <v>0</v>
      </c>
      <c r="U24" s="147">
        <f t="shared" si="9"/>
        <v>0</v>
      </c>
      <c r="V24" s="102">
        <v>0</v>
      </c>
      <c r="W24" s="102">
        <v>0</v>
      </c>
      <c r="X24" s="101">
        <v>0</v>
      </c>
      <c r="Y24" s="107">
        <f t="shared" si="10"/>
        <v>32</v>
      </c>
      <c r="Z24" s="108">
        <f t="shared" si="11"/>
        <v>0</v>
      </c>
      <c r="AA24" s="97">
        <v>55</v>
      </c>
      <c r="AB24" s="109">
        <f t="shared" si="12"/>
        <v>0.58181818181818179</v>
      </c>
    </row>
    <row r="25" spans="1:28" x14ac:dyDescent="0.35">
      <c r="A25" s="31" t="s">
        <v>31</v>
      </c>
      <c r="B25" s="97" t="s">
        <v>2282</v>
      </c>
      <c r="C25" s="142" t="s">
        <v>2273</v>
      </c>
      <c r="D25" s="143">
        <f t="shared" si="1"/>
        <v>20</v>
      </c>
      <c r="E25" s="98">
        <f t="shared" si="2"/>
        <v>20</v>
      </c>
      <c r="F25" s="144">
        <f t="shared" si="3"/>
        <v>0</v>
      </c>
      <c r="G25" s="145">
        <f t="shared" si="0"/>
        <v>20</v>
      </c>
      <c r="H25" s="146">
        <v>0</v>
      </c>
      <c r="I25" s="146">
        <v>0</v>
      </c>
      <c r="J25" s="147">
        <f t="shared" si="4"/>
        <v>0</v>
      </c>
      <c r="K25" s="147">
        <v>0</v>
      </c>
      <c r="L25" s="147">
        <v>20</v>
      </c>
      <c r="M25" s="147">
        <f t="shared" si="5"/>
        <v>20</v>
      </c>
      <c r="N25" s="101">
        <f t="shared" si="6"/>
        <v>0</v>
      </c>
      <c r="O25" s="100">
        <v>0</v>
      </c>
      <c r="P25" s="147">
        <v>0</v>
      </c>
      <c r="Q25" s="101">
        <f t="shared" si="7"/>
        <v>0</v>
      </c>
      <c r="R25" s="100">
        <f t="shared" si="8"/>
        <v>0</v>
      </c>
      <c r="S25" s="148">
        <v>0</v>
      </c>
      <c r="T25" s="148">
        <v>0</v>
      </c>
      <c r="U25" s="147">
        <f t="shared" si="9"/>
        <v>0</v>
      </c>
      <c r="V25" s="102">
        <v>0</v>
      </c>
      <c r="W25" s="102">
        <v>0</v>
      </c>
      <c r="X25" s="101">
        <v>0</v>
      </c>
      <c r="Y25" s="107">
        <f t="shared" si="10"/>
        <v>0</v>
      </c>
      <c r="Z25" s="108">
        <f t="shared" si="11"/>
        <v>20</v>
      </c>
      <c r="AA25" s="97">
        <v>19</v>
      </c>
      <c r="AB25" s="109">
        <f t="shared" si="12"/>
        <v>1</v>
      </c>
    </row>
    <row r="26" spans="1:28" x14ac:dyDescent="0.35">
      <c r="A26" s="31" t="s">
        <v>32</v>
      </c>
      <c r="B26" s="97" t="s">
        <v>2283</v>
      </c>
      <c r="C26" s="142" t="s">
        <v>2273</v>
      </c>
      <c r="D26" s="143">
        <f t="shared" si="1"/>
        <v>62</v>
      </c>
      <c r="E26" s="98">
        <f t="shared" si="2"/>
        <v>62</v>
      </c>
      <c r="F26" s="144">
        <f t="shared" si="3"/>
        <v>0</v>
      </c>
      <c r="G26" s="145">
        <f t="shared" si="0"/>
        <v>62</v>
      </c>
      <c r="H26" s="146">
        <v>0</v>
      </c>
      <c r="I26" s="146">
        <v>0</v>
      </c>
      <c r="J26" s="147">
        <f t="shared" si="4"/>
        <v>0</v>
      </c>
      <c r="K26" s="147">
        <v>0</v>
      </c>
      <c r="L26" s="147">
        <v>62</v>
      </c>
      <c r="M26" s="147">
        <f t="shared" si="5"/>
        <v>62</v>
      </c>
      <c r="N26" s="101">
        <f t="shared" si="6"/>
        <v>0</v>
      </c>
      <c r="O26" s="100">
        <v>0</v>
      </c>
      <c r="P26" s="147">
        <v>0</v>
      </c>
      <c r="Q26" s="101">
        <f t="shared" si="7"/>
        <v>0</v>
      </c>
      <c r="R26" s="100">
        <f t="shared" si="8"/>
        <v>0</v>
      </c>
      <c r="S26" s="148">
        <v>0</v>
      </c>
      <c r="T26" s="148">
        <v>0</v>
      </c>
      <c r="U26" s="147">
        <f t="shared" si="9"/>
        <v>0</v>
      </c>
      <c r="V26" s="102">
        <v>0</v>
      </c>
      <c r="W26" s="102">
        <v>0</v>
      </c>
      <c r="X26" s="101">
        <v>0</v>
      </c>
      <c r="Y26" s="107">
        <f t="shared" si="10"/>
        <v>0</v>
      </c>
      <c r="Z26" s="108">
        <f t="shared" si="11"/>
        <v>62</v>
      </c>
      <c r="AA26" s="97">
        <v>60</v>
      </c>
      <c r="AB26" s="109">
        <f t="shared" si="12"/>
        <v>1</v>
      </c>
    </row>
    <row r="27" spans="1:28" x14ac:dyDescent="0.35">
      <c r="A27" s="31" t="s">
        <v>33</v>
      </c>
      <c r="B27" s="97" t="s">
        <v>2284</v>
      </c>
      <c r="C27" s="142" t="s">
        <v>2273</v>
      </c>
      <c r="D27" s="143">
        <f t="shared" si="1"/>
        <v>36</v>
      </c>
      <c r="E27" s="98">
        <f t="shared" si="2"/>
        <v>25</v>
      </c>
      <c r="F27" s="144">
        <f t="shared" si="3"/>
        <v>11</v>
      </c>
      <c r="G27" s="145">
        <f t="shared" si="0"/>
        <v>36</v>
      </c>
      <c r="H27" s="146">
        <v>5</v>
      </c>
      <c r="I27" s="146">
        <v>6</v>
      </c>
      <c r="J27" s="147">
        <f t="shared" si="4"/>
        <v>11</v>
      </c>
      <c r="K27" s="147">
        <v>0</v>
      </c>
      <c r="L27" s="147">
        <v>25</v>
      </c>
      <c r="M27" s="147">
        <f t="shared" si="5"/>
        <v>25</v>
      </c>
      <c r="N27" s="101">
        <f t="shared" si="6"/>
        <v>0</v>
      </c>
      <c r="O27" s="100">
        <v>0</v>
      </c>
      <c r="P27" s="147">
        <v>0</v>
      </c>
      <c r="Q27" s="101">
        <f t="shared" si="7"/>
        <v>0</v>
      </c>
      <c r="R27" s="100">
        <f t="shared" si="8"/>
        <v>0</v>
      </c>
      <c r="S27" s="148">
        <v>0</v>
      </c>
      <c r="T27" s="148">
        <v>0</v>
      </c>
      <c r="U27" s="147">
        <f t="shared" si="9"/>
        <v>0</v>
      </c>
      <c r="V27" s="102">
        <v>0</v>
      </c>
      <c r="W27" s="102">
        <v>0</v>
      </c>
      <c r="X27" s="101">
        <v>0</v>
      </c>
      <c r="Y27" s="107">
        <f t="shared" si="10"/>
        <v>6</v>
      </c>
      <c r="Z27" s="108">
        <f t="shared" si="11"/>
        <v>25</v>
      </c>
      <c r="AA27" s="97">
        <v>40</v>
      </c>
      <c r="AB27" s="109">
        <f t="shared" si="12"/>
        <v>0.77500000000000002</v>
      </c>
    </row>
    <row r="28" spans="1:28" x14ac:dyDescent="0.35">
      <c r="A28" s="31" t="s">
        <v>34</v>
      </c>
      <c r="B28" s="97" t="s">
        <v>2285</v>
      </c>
      <c r="C28" s="142" t="s">
        <v>2286</v>
      </c>
      <c r="D28" s="143">
        <f t="shared" si="1"/>
        <v>61</v>
      </c>
      <c r="E28" s="98">
        <f t="shared" si="2"/>
        <v>0</v>
      </c>
      <c r="F28" s="144">
        <f t="shared" si="3"/>
        <v>61</v>
      </c>
      <c r="G28" s="145">
        <f t="shared" si="0"/>
        <v>61</v>
      </c>
      <c r="H28" s="146">
        <v>0</v>
      </c>
      <c r="I28" s="146">
        <v>61</v>
      </c>
      <c r="J28" s="147">
        <f t="shared" si="4"/>
        <v>61</v>
      </c>
      <c r="K28" s="147">
        <v>0</v>
      </c>
      <c r="L28" s="147">
        <v>0</v>
      </c>
      <c r="M28" s="147">
        <f t="shared" si="5"/>
        <v>0</v>
      </c>
      <c r="N28" s="101">
        <f t="shared" si="6"/>
        <v>0</v>
      </c>
      <c r="O28" s="100">
        <v>0</v>
      </c>
      <c r="P28" s="147">
        <v>0</v>
      </c>
      <c r="Q28" s="101">
        <f t="shared" si="7"/>
        <v>0</v>
      </c>
      <c r="R28" s="100">
        <f t="shared" si="8"/>
        <v>0</v>
      </c>
      <c r="S28" s="148">
        <v>0</v>
      </c>
      <c r="T28" s="148">
        <v>0</v>
      </c>
      <c r="U28" s="147">
        <f t="shared" si="9"/>
        <v>0</v>
      </c>
      <c r="V28" s="102">
        <v>0</v>
      </c>
      <c r="W28" s="102">
        <v>0</v>
      </c>
      <c r="X28" s="101">
        <v>0</v>
      </c>
      <c r="Y28" s="107">
        <f t="shared" si="10"/>
        <v>61</v>
      </c>
      <c r="Z28" s="108">
        <f t="shared" si="11"/>
        <v>0</v>
      </c>
      <c r="AA28" s="97">
        <v>65</v>
      </c>
      <c r="AB28" s="109">
        <f t="shared" si="12"/>
        <v>0.93846153846153846</v>
      </c>
    </row>
    <row r="29" spans="1:28" x14ac:dyDescent="0.35">
      <c r="A29" s="31" t="s">
        <v>35</v>
      </c>
      <c r="B29" s="97" t="s">
        <v>2287</v>
      </c>
      <c r="C29" s="142" t="s">
        <v>2286</v>
      </c>
      <c r="D29" s="143">
        <f t="shared" si="1"/>
        <v>292</v>
      </c>
      <c r="E29" s="98">
        <f t="shared" si="2"/>
        <v>165</v>
      </c>
      <c r="F29" s="144">
        <f t="shared" si="3"/>
        <v>127</v>
      </c>
      <c r="G29" s="145">
        <f t="shared" si="0"/>
        <v>292</v>
      </c>
      <c r="H29" s="146">
        <v>55</v>
      </c>
      <c r="I29" s="146">
        <v>72</v>
      </c>
      <c r="J29" s="147">
        <f t="shared" si="4"/>
        <v>127</v>
      </c>
      <c r="K29" s="147">
        <v>26</v>
      </c>
      <c r="L29" s="147">
        <v>139</v>
      </c>
      <c r="M29" s="147">
        <f t="shared" si="5"/>
        <v>165</v>
      </c>
      <c r="N29" s="101">
        <f t="shared" si="6"/>
        <v>0</v>
      </c>
      <c r="O29" s="100">
        <v>0</v>
      </c>
      <c r="P29" s="147">
        <v>0</v>
      </c>
      <c r="Q29" s="101">
        <f t="shared" si="7"/>
        <v>0</v>
      </c>
      <c r="R29" s="100">
        <f t="shared" si="8"/>
        <v>0</v>
      </c>
      <c r="S29" s="148">
        <v>0</v>
      </c>
      <c r="T29" s="148">
        <v>0</v>
      </c>
      <c r="U29" s="147">
        <f t="shared" si="9"/>
        <v>0</v>
      </c>
      <c r="V29" s="102">
        <v>0</v>
      </c>
      <c r="W29" s="102">
        <v>0</v>
      </c>
      <c r="X29" s="101">
        <v>0</v>
      </c>
      <c r="Y29" s="107">
        <f t="shared" si="10"/>
        <v>72</v>
      </c>
      <c r="Z29" s="108">
        <f t="shared" si="11"/>
        <v>139</v>
      </c>
      <c r="AA29" s="97">
        <v>429</v>
      </c>
      <c r="AB29" s="109">
        <f t="shared" si="12"/>
        <v>0.49184149184149184</v>
      </c>
    </row>
    <row r="30" spans="1:28" x14ac:dyDescent="0.35">
      <c r="A30" s="31" t="s">
        <v>36</v>
      </c>
      <c r="B30" s="97" t="s">
        <v>2288</v>
      </c>
      <c r="C30" s="142" t="s">
        <v>2286</v>
      </c>
      <c r="D30" s="143">
        <f t="shared" si="1"/>
        <v>32</v>
      </c>
      <c r="E30" s="98">
        <f t="shared" si="2"/>
        <v>32</v>
      </c>
      <c r="F30" s="144">
        <f t="shared" si="3"/>
        <v>0</v>
      </c>
      <c r="G30" s="145">
        <f t="shared" si="0"/>
        <v>32</v>
      </c>
      <c r="H30" s="146">
        <v>0</v>
      </c>
      <c r="I30" s="146">
        <v>0</v>
      </c>
      <c r="J30" s="147">
        <f t="shared" si="4"/>
        <v>0</v>
      </c>
      <c r="K30" s="147">
        <v>0</v>
      </c>
      <c r="L30" s="147">
        <v>32</v>
      </c>
      <c r="M30" s="147">
        <f t="shared" si="5"/>
        <v>32</v>
      </c>
      <c r="N30" s="101">
        <f t="shared" si="6"/>
        <v>0</v>
      </c>
      <c r="O30" s="100">
        <v>0</v>
      </c>
      <c r="P30" s="147">
        <v>0</v>
      </c>
      <c r="Q30" s="101">
        <f t="shared" si="7"/>
        <v>0</v>
      </c>
      <c r="R30" s="100">
        <f t="shared" si="8"/>
        <v>0</v>
      </c>
      <c r="S30" s="148">
        <v>0</v>
      </c>
      <c r="T30" s="148">
        <v>0</v>
      </c>
      <c r="U30" s="147">
        <f t="shared" si="9"/>
        <v>0</v>
      </c>
      <c r="V30" s="102">
        <v>0</v>
      </c>
      <c r="W30" s="102">
        <v>0</v>
      </c>
      <c r="X30" s="101">
        <v>0</v>
      </c>
      <c r="Y30" s="107">
        <f t="shared" si="10"/>
        <v>0</v>
      </c>
      <c r="Z30" s="108">
        <f t="shared" si="11"/>
        <v>32</v>
      </c>
      <c r="AA30" s="97">
        <v>33</v>
      </c>
      <c r="AB30" s="109">
        <f t="shared" si="12"/>
        <v>0.96969696969696972</v>
      </c>
    </row>
    <row r="31" spans="1:28" x14ac:dyDescent="0.35">
      <c r="A31" s="31" t="s">
        <v>37</v>
      </c>
      <c r="B31" s="97" t="s">
        <v>2289</v>
      </c>
      <c r="C31" s="142" t="s">
        <v>2286</v>
      </c>
      <c r="D31" s="143">
        <f t="shared" si="1"/>
        <v>0</v>
      </c>
      <c r="E31" s="98">
        <f t="shared" si="2"/>
        <v>0</v>
      </c>
      <c r="F31" s="144">
        <f t="shared" si="3"/>
        <v>0</v>
      </c>
      <c r="G31" s="145">
        <f t="shared" si="0"/>
        <v>0</v>
      </c>
      <c r="H31" s="146">
        <v>0</v>
      </c>
      <c r="I31" s="146">
        <v>0</v>
      </c>
      <c r="J31" s="147">
        <f t="shared" si="4"/>
        <v>0</v>
      </c>
      <c r="K31" s="147">
        <v>0</v>
      </c>
      <c r="L31" s="147">
        <v>0</v>
      </c>
      <c r="M31" s="147">
        <f t="shared" si="5"/>
        <v>0</v>
      </c>
      <c r="N31" s="101">
        <f t="shared" si="6"/>
        <v>0</v>
      </c>
      <c r="O31" s="100">
        <v>0</v>
      </c>
      <c r="P31" s="147">
        <v>0</v>
      </c>
      <c r="Q31" s="101">
        <f t="shared" si="7"/>
        <v>0</v>
      </c>
      <c r="R31" s="100">
        <f t="shared" si="8"/>
        <v>0</v>
      </c>
      <c r="S31" s="148">
        <v>0</v>
      </c>
      <c r="T31" s="148">
        <v>0</v>
      </c>
      <c r="U31" s="147">
        <f t="shared" si="9"/>
        <v>0</v>
      </c>
      <c r="V31" s="102">
        <v>0</v>
      </c>
      <c r="W31" s="102">
        <v>0</v>
      </c>
      <c r="X31" s="101">
        <v>0</v>
      </c>
      <c r="Y31" s="107">
        <f t="shared" si="10"/>
        <v>0</v>
      </c>
      <c r="Z31" s="108">
        <f t="shared" si="11"/>
        <v>0</v>
      </c>
      <c r="AA31" s="97">
        <v>99</v>
      </c>
      <c r="AB31" s="109">
        <f t="shared" si="12"/>
        <v>0</v>
      </c>
    </row>
    <row r="32" spans="1:28" x14ac:dyDescent="0.35">
      <c r="A32" s="31" t="s">
        <v>38</v>
      </c>
      <c r="B32" s="97" t="s">
        <v>2290</v>
      </c>
      <c r="C32" s="142" t="s">
        <v>2286</v>
      </c>
      <c r="D32" s="143">
        <f t="shared" si="1"/>
        <v>0</v>
      </c>
      <c r="E32" s="98">
        <f t="shared" si="2"/>
        <v>0</v>
      </c>
      <c r="F32" s="144">
        <f t="shared" si="3"/>
        <v>0</v>
      </c>
      <c r="G32" s="145">
        <f t="shared" si="0"/>
        <v>0</v>
      </c>
      <c r="H32" s="146">
        <v>0</v>
      </c>
      <c r="I32" s="146">
        <v>0</v>
      </c>
      <c r="J32" s="147">
        <f t="shared" si="4"/>
        <v>0</v>
      </c>
      <c r="K32" s="147">
        <v>0</v>
      </c>
      <c r="L32" s="147">
        <v>0</v>
      </c>
      <c r="M32" s="147">
        <f t="shared" si="5"/>
        <v>0</v>
      </c>
      <c r="N32" s="101">
        <f t="shared" si="6"/>
        <v>0</v>
      </c>
      <c r="O32" s="100">
        <v>0</v>
      </c>
      <c r="P32" s="147">
        <v>0</v>
      </c>
      <c r="Q32" s="101">
        <f t="shared" si="7"/>
        <v>0</v>
      </c>
      <c r="R32" s="100">
        <f t="shared" si="8"/>
        <v>0</v>
      </c>
      <c r="S32" s="148">
        <v>0</v>
      </c>
      <c r="T32" s="148">
        <v>0</v>
      </c>
      <c r="U32" s="147">
        <f t="shared" si="9"/>
        <v>0</v>
      </c>
      <c r="V32" s="102">
        <v>0</v>
      </c>
      <c r="W32" s="102">
        <v>0</v>
      </c>
      <c r="X32" s="101">
        <v>0</v>
      </c>
      <c r="Y32" s="107">
        <f t="shared" si="10"/>
        <v>0</v>
      </c>
      <c r="Z32" s="108">
        <f t="shared" si="11"/>
        <v>0</v>
      </c>
      <c r="AA32" s="97">
        <v>90</v>
      </c>
      <c r="AB32" s="109">
        <f t="shared" si="12"/>
        <v>0</v>
      </c>
    </row>
    <row r="33" spans="1:28" x14ac:dyDescent="0.35">
      <c r="A33" s="31" t="s">
        <v>39</v>
      </c>
      <c r="B33" s="97" t="s">
        <v>2291</v>
      </c>
      <c r="C33" s="142" t="s">
        <v>2286</v>
      </c>
      <c r="D33" s="143">
        <f t="shared" si="1"/>
        <v>68</v>
      </c>
      <c r="E33" s="98">
        <f t="shared" si="2"/>
        <v>0</v>
      </c>
      <c r="F33" s="144">
        <f t="shared" si="3"/>
        <v>68</v>
      </c>
      <c r="G33" s="145">
        <f t="shared" si="0"/>
        <v>68</v>
      </c>
      <c r="H33" s="146">
        <v>0</v>
      </c>
      <c r="I33" s="146">
        <v>68</v>
      </c>
      <c r="J33" s="147">
        <f t="shared" si="4"/>
        <v>68</v>
      </c>
      <c r="K33" s="147">
        <v>0</v>
      </c>
      <c r="L33" s="147">
        <v>0</v>
      </c>
      <c r="M33" s="147">
        <f t="shared" si="5"/>
        <v>0</v>
      </c>
      <c r="N33" s="101">
        <f t="shared" si="6"/>
        <v>0</v>
      </c>
      <c r="O33" s="100">
        <v>0</v>
      </c>
      <c r="P33" s="147">
        <v>0</v>
      </c>
      <c r="Q33" s="101">
        <f t="shared" si="7"/>
        <v>0</v>
      </c>
      <c r="R33" s="100">
        <f t="shared" si="8"/>
        <v>0</v>
      </c>
      <c r="S33" s="148">
        <v>0</v>
      </c>
      <c r="T33" s="148">
        <v>0</v>
      </c>
      <c r="U33" s="147">
        <f t="shared" si="9"/>
        <v>0</v>
      </c>
      <c r="V33" s="102">
        <v>0</v>
      </c>
      <c r="W33" s="102">
        <v>0</v>
      </c>
      <c r="X33" s="101">
        <v>0</v>
      </c>
      <c r="Y33" s="107">
        <f t="shared" si="10"/>
        <v>68</v>
      </c>
      <c r="Z33" s="108">
        <f t="shared" si="11"/>
        <v>0</v>
      </c>
      <c r="AA33" s="97">
        <v>221</v>
      </c>
      <c r="AB33" s="109">
        <f t="shared" si="12"/>
        <v>0.30769230769230771</v>
      </c>
    </row>
    <row r="34" spans="1:28" x14ac:dyDescent="0.35">
      <c r="A34" s="31" t="s">
        <v>40</v>
      </c>
      <c r="B34" s="97" t="s">
        <v>2292</v>
      </c>
      <c r="C34" s="142" t="s">
        <v>2286</v>
      </c>
      <c r="D34" s="143">
        <f t="shared" si="1"/>
        <v>22</v>
      </c>
      <c r="E34" s="98">
        <f t="shared" si="2"/>
        <v>0</v>
      </c>
      <c r="F34" s="144">
        <f t="shared" si="3"/>
        <v>22</v>
      </c>
      <c r="G34" s="145">
        <f t="shared" si="0"/>
        <v>22</v>
      </c>
      <c r="H34" s="146">
        <v>0</v>
      </c>
      <c r="I34" s="146">
        <v>22</v>
      </c>
      <c r="J34" s="147">
        <f t="shared" si="4"/>
        <v>22</v>
      </c>
      <c r="K34" s="147">
        <v>0</v>
      </c>
      <c r="L34" s="147">
        <v>0</v>
      </c>
      <c r="M34" s="147">
        <f t="shared" si="5"/>
        <v>0</v>
      </c>
      <c r="N34" s="101">
        <f t="shared" si="6"/>
        <v>0</v>
      </c>
      <c r="O34" s="100">
        <v>0</v>
      </c>
      <c r="P34" s="147">
        <v>0</v>
      </c>
      <c r="Q34" s="101">
        <f t="shared" si="7"/>
        <v>0</v>
      </c>
      <c r="R34" s="100">
        <f t="shared" si="8"/>
        <v>0</v>
      </c>
      <c r="S34" s="148">
        <v>0</v>
      </c>
      <c r="T34" s="148">
        <v>0</v>
      </c>
      <c r="U34" s="147">
        <f t="shared" si="9"/>
        <v>0</v>
      </c>
      <c r="V34" s="102">
        <v>0</v>
      </c>
      <c r="W34" s="102">
        <v>0</v>
      </c>
      <c r="X34" s="101">
        <v>0</v>
      </c>
      <c r="Y34" s="107">
        <f t="shared" si="10"/>
        <v>22</v>
      </c>
      <c r="Z34" s="108">
        <f t="shared" si="11"/>
        <v>0</v>
      </c>
      <c r="AA34" s="97">
        <v>22</v>
      </c>
      <c r="AB34" s="109">
        <f t="shared" si="12"/>
        <v>1</v>
      </c>
    </row>
    <row r="35" spans="1:28" x14ac:dyDescent="0.35">
      <c r="A35" s="31" t="s">
        <v>41</v>
      </c>
      <c r="B35" s="97" t="s">
        <v>2293</v>
      </c>
      <c r="C35" s="142" t="s">
        <v>2286</v>
      </c>
      <c r="D35" s="143">
        <f t="shared" si="1"/>
        <v>144</v>
      </c>
      <c r="E35" s="98">
        <f t="shared" si="2"/>
        <v>144</v>
      </c>
      <c r="F35" s="144">
        <f t="shared" si="3"/>
        <v>0</v>
      </c>
      <c r="G35" s="145">
        <f t="shared" si="0"/>
        <v>128</v>
      </c>
      <c r="H35" s="146">
        <v>0</v>
      </c>
      <c r="I35" s="146">
        <v>0</v>
      </c>
      <c r="J35" s="147">
        <f t="shared" si="4"/>
        <v>0</v>
      </c>
      <c r="K35" s="147">
        <v>55</v>
      </c>
      <c r="L35" s="147">
        <v>73</v>
      </c>
      <c r="M35" s="147">
        <f t="shared" si="5"/>
        <v>128</v>
      </c>
      <c r="N35" s="101">
        <f t="shared" si="6"/>
        <v>57</v>
      </c>
      <c r="O35" s="100">
        <v>16</v>
      </c>
      <c r="P35" s="147">
        <v>57</v>
      </c>
      <c r="Q35" s="101">
        <f t="shared" si="7"/>
        <v>73</v>
      </c>
      <c r="R35" s="100">
        <f t="shared" si="8"/>
        <v>0</v>
      </c>
      <c r="S35" s="148">
        <v>0</v>
      </c>
      <c r="T35" s="148">
        <v>0</v>
      </c>
      <c r="U35" s="147">
        <f t="shared" si="9"/>
        <v>0</v>
      </c>
      <c r="V35" s="102">
        <v>0</v>
      </c>
      <c r="W35" s="102">
        <v>0</v>
      </c>
      <c r="X35" s="101">
        <v>0</v>
      </c>
      <c r="Y35" s="107">
        <f t="shared" si="10"/>
        <v>0</v>
      </c>
      <c r="Z35" s="108">
        <f t="shared" si="11"/>
        <v>89</v>
      </c>
      <c r="AA35" s="97">
        <v>84</v>
      </c>
      <c r="AB35" s="109">
        <f t="shared" si="12"/>
        <v>1</v>
      </c>
    </row>
    <row r="36" spans="1:28" x14ac:dyDescent="0.35">
      <c r="A36" s="31" t="s">
        <v>42</v>
      </c>
      <c r="B36" s="97" t="s">
        <v>2294</v>
      </c>
      <c r="C36" s="142" t="s">
        <v>2286</v>
      </c>
      <c r="D36" s="143">
        <f t="shared" si="1"/>
        <v>129</v>
      </c>
      <c r="E36" s="98">
        <f t="shared" si="2"/>
        <v>0</v>
      </c>
      <c r="F36" s="144">
        <f t="shared" si="3"/>
        <v>129</v>
      </c>
      <c r="G36" s="145">
        <f t="shared" si="0"/>
        <v>129</v>
      </c>
      <c r="H36" s="146">
        <v>0</v>
      </c>
      <c r="I36" s="146">
        <v>129</v>
      </c>
      <c r="J36" s="147">
        <f t="shared" si="4"/>
        <v>129</v>
      </c>
      <c r="K36" s="147">
        <v>0</v>
      </c>
      <c r="L36" s="147">
        <v>0</v>
      </c>
      <c r="M36" s="147">
        <f t="shared" si="5"/>
        <v>0</v>
      </c>
      <c r="N36" s="101">
        <f t="shared" si="6"/>
        <v>0</v>
      </c>
      <c r="O36" s="100">
        <v>0</v>
      </c>
      <c r="P36" s="147">
        <v>0</v>
      </c>
      <c r="Q36" s="101">
        <f t="shared" si="7"/>
        <v>0</v>
      </c>
      <c r="R36" s="100">
        <f t="shared" si="8"/>
        <v>0</v>
      </c>
      <c r="S36" s="148">
        <v>0</v>
      </c>
      <c r="T36" s="148">
        <v>0</v>
      </c>
      <c r="U36" s="147">
        <f t="shared" si="9"/>
        <v>0</v>
      </c>
      <c r="V36" s="102">
        <v>0</v>
      </c>
      <c r="W36" s="102">
        <v>0</v>
      </c>
      <c r="X36" s="101">
        <v>0</v>
      </c>
      <c r="Y36" s="107">
        <f t="shared" si="10"/>
        <v>129</v>
      </c>
      <c r="Z36" s="108">
        <f t="shared" si="11"/>
        <v>0</v>
      </c>
      <c r="AA36" s="97">
        <v>241</v>
      </c>
      <c r="AB36" s="109">
        <f t="shared" si="12"/>
        <v>0.53526970954356845</v>
      </c>
    </row>
    <row r="37" spans="1:28" x14ac:dyDescent="0.35">
      <c r="A37" s="31" t="s">
        <v>43</v>
      </c>
      <c r="B37" s="97" t="s">
        <v>2295</v>
      </c>
      <c r="C37" s="142" t="s">
        <v>2286</v>
      </c>
      <c r="D37" s="143">
        <f t="shared" si="1"/>
        <v>80</v>
      </c>
      <c r="E37" s="98">
        <f t="shared" si="2"/>
        <v>53</v>
      </c>
      <c r="F37" s="144">
        <f t="shared" si="3"/>
        <v>27</v>
      </c>
      <c r="G37" s="145">
        <f t="shared" si="0"/>
        <v>80</v>
      </c>
      <c r="H37" s="146">
        <v>0</v>
      </c>
      <c r="I37" s="146">
        <v>27</v>
      </c>
      <c r="J37" s="147">
        <f t="shared" si="4"/>
        <v>27</v>
      </c>
      <c r="K37" s="147">
        <v>0</v>
      </c>
      <c r="L37" s="147">
        <v>53</v>
      </c>
      <c r="M37" s="147">
        <f t="shared" si="5"/>
        <v>53</v>
      </c>
      <c r="N37" s="101">
        <f t="shared" si="6"/>
        <v>0</v>
      </c>
      <c r="O37" s="100">
        <v>0</v>
      </c>
      <c r="P37" s="147">
        <v>0</v>
      </c>
      <c r="Q37" s="101">
        <f t="shared" si="7"/>
        <v>0</v>
      </c>
      <c r="R37" s="100">
        <f t="shared" si="8"/>
        <v>0</v>
      </c>
      <c r="S37" s="148">
        <v>0</v>
      </c>
      <c r="T37" s="148">
        <v>0</v>
      </c>
      <c r="U37" s="147">
        <f t="shared" si="9"/>
        <v>0</v>
      </c>
      <c r="V37" s="102">
        <v>0</v>
      </c>
      <c r="W37" s="102">
        <v>0</v>
      </c>
      <c r="X37" s="101">
        <v>0</v>
      </c>
      <c r="Y37" s="107">
        <f t="shared" si="10"/>
        <v>27</v>
      </c>
      <c r="Z37" s="108">
        <f t="shared" si="11"/>
        <v>53</v>
      </c>
      <c r="AA37" s="97">
        <v>171</v>
      </c>
      <c r="AB37" s="109">
        <f t="shared" si="12"/>
        <v>0.46783625730994149</v>
      </c>
    </row>
    <row r="38" spans="1:28" x14ac:dyDescent="0.35">
      <c r="A38" s="31" t="s">
        <v>44</v>
      </c>
      <c r="B38" s="97" t="s">
        <v>2296</v>
      </c>
      <c r="C38" s="142" t="s">
        <v>2286</v>
      </c>
      <c r="D38" s="143">
        <f t="shared" si="1"/>
        <v>90</v>
      </c>
      <c r="E38" s="98">
        <f t="shared" si="2"/>
        <v>0</v>
      </c>
      <c r="F38" s="144">
        <f t="shared" si="3"/>
        <v>90</v>
      </c>
      <c r="G38" s="145">
        <f t="shared" si="0"/>
        <v>90</v>
      </c>
      <c r="H38" s="146">
        <v>0</v>
      </c>
      <c r="I38" s="146">
        <v>90</v>
      </c>
      <c r="J38" s="147">
        <f t="shared" si="4"/>
        <v>90</v>
      </c>
      <c r="K38" s="147">
        <v>0</v>
      </c>
      <c r="L38" s="147">
        <v>0</v>
      </c>
      <c r="M38" s="147">
        <f t="shared" si="5"/>
        <v>0</v>
      </c>
      <c r="N38" s="101">
        <f t="shared" si="6"/>
        <v>0</v>
      </c>
      <c r="O38" s="100">
        <v>0</v>
      </c>
      <c r="P38" s="147">
        <v>0</v>
      </c>
      <c r="Q38" s="101">
        <f t="shared" si="7"/>
        <v>0</v>
      </c>
      <c r="R38" s="100">
        <f t="shared" si="8"/>
        <v>0</v>
      </c>
      <c r="S38" s="148">
        <v>0</v>
      </c>
      <c r="T38" s="148">
        <v>0</v>
      </c>
      <c r="U38" s="147">
        <f t="shared" si="9"/>
        <v>0</v>
      </c>
      <c r="V38" s="102">
        <v>0</v>
      </c>
      <c r="W38" s="102">
        <v>0</v>
      </c>
      <c r="X38" s="101">
        <v>0</v>
      </c>
      <c r="Y38" s="107">
        <f t="shared" si="10"/>
        <v>90</v>
      </c>
      <c r="Z38" s="108">
        <f t="shared" si="11"/>
        <v>0</v>
      </c>
      <c r="AA38" s="97">
        <v>218</v>
      </c>
      <c r="AB38" s="109">
        <f t="shared" si="12"/>
        <v>0.41284403669724773</v>
      </c>
    </row>
    <row r="39" spans="1:28" x14ac:dyDescent="0.35">
      <c r="A39" s="31" t="s">
        <v>45</v>
      </c>
      <c r="B39" s="97" t="s">
        <v>2297</v>
      </c>
      <c r="C39" s="142" t="s">
        <v>2286</v>
      </c>
      <c r="D39" s="143">
        <f t="shared" si="1"/>
        <v>108</v>
      </c>
      <c r="E39" s="98">
        <f t="shared" si="2"/>
        <v>108</v>
      </c>
      <c r="F39" s="144">
        <f t="shared" si="3"/>
        <v>0</v>
      </c>
      <c r="G39" s="145">
        <f t="shared" si="0"/>
        <v>108</v>
      </c>
      <c r="H39" s="146">
        <v>0</v>
      </c>
      <c r="I39" s="146">
        <v>0</v>
      </c>
      <c r="J39" s="147">
        <f t="shared" si="4"/>
        <v>0</v>
      </c>
      <c r="K39" s="147">
        <v>21</v>
      </c>
      <c r="L39" s="147">
        <v>87</v>
      </c>
      <c r="M39" s="147">
        <f t="shared" si="5"/>
        <v>108</v>
      </c>
      <c r="N39" s="101">
        <f t="shared" si="6"/>
        <v>0</v>
      </c>
      <c r="O39" s="100">
        <v>0</v>
      </c>
      <c r="P39" s="147">
        <v>0</v>
      </c>
      <c r="Q39" s="101">
        <f t="shared" si="7"/>
        <v>0</v>
      </c>
      <c r="R39" s="100">
        <f t="shared" si="8"/>
        <v>0</v>
      </c>
      <c r="S39" s="148">
        <v>0</v>
      </c>
      <c r="T39" s="148">
        <v>0</v>
      </c>
      <c r="U39" s="147">
        <f t="shared" si="9"/>
        <v>0</v>
      </c>
      <c r="V39" s="102">
        <v>0</v>
      </c>
      <c r="W39" s="102">
        <v>0</v>
      </c>
      <c r="X39" s="101">
        <v>0</v>
      </c>
      <c r="Y39" s="107">
        <f t="shared" si="10"/>
        <v>0</v>
      </c>
      <c r="Z39" s="108">
        <f t="shared" si="11"/>
        <v>87</v>
      </c>
      <c r="AA39" s="97">
        <v>95</v>
      </c>
      <c r="AB39" s="109">
        <f t="shared" si="12"/>
        <v>0.91578947368421049</v>
      </c>
    </row>
    <row r="40" spans="1:28" x14ac:dyDescent="0.35">
      <c r="A40" s="31" t="s">
        <v>46</v>
      </c>
      <c r="B40" s="97" t="s">
        <v>2298</v>
      </c>
      <c r="C40" s="142" t="s">
        <v>2273</v>
      </c>
      <c r="D40" s="143">
        <f t="shared" si="1"/>
        <v>9</v>
      </c>
      <c r="E40" s="98">
        <f t="shared" si="2"/>
        <v>9</v>
      </c>
      <c r="F40" s="144">
        <f t="shared" si="3"/>
        <v>0</v>
      </c>
      <c r="G40" s="145">
        <f t="shared" si="0"/>
        <v>9</v>
      </c>
      <c r="H40" s="146">
        <v>0</v>
      </c>
      <c r="I40" s="146">
        <v>0</v>
      </c>
      <c r="J40" s="147">
        <f t="shared" si="4"/>
        <v>0</v>
      </c>
      <c r="K40" s="147">
        <v>0</v>
      </c>
      <c r="L40" s="147">
        <v>9</v>
      </c>
      <c r="M40" s="147">
        <f t="shared" si="5"/>
        <v>9</v>
      </c>
      <c r="N40" s="101">
        <f t="shared" si="6"/>
        <v>0</v>
      </c>
      <c r="O40" s="100">
        <v>0</v>
      </c>
      <c r="P40" s="147">
        <v>0</v>
      </c>
      <c r="Q40" s="101">
        <f t="shared" si="7"/>
        <v>0</v>
      </c>
      <c r="R40" s="100">
        <f t="shared" si="8"/>
        <v>0</v>
      </c>
      <c r="S40" s="148">
        <v>0</v>
      </c>
      <c r="T40" s="148">
        <v>0</v>
      </c>
      <c r="U40" s="147">
        <f t="shared" si="9"/>
        <v>0</v>
      </c>
      <c r="V40" s="102">
        <v>0</v>
      </c>
      <c r="W40" s="102">
        <v>0</v>
      </c>
      <c r="X40" s="101">
        <v>0</v>
      </c>
      <c r="Y40" s="107">
        <f t="shared" si="10"/>
        <v>0</v>
      </c>
      <c r="Z40" s="108">
        <f t="shared" si="11"/>
        <v>9</v>
      </c>
      <c r="AA40" s="97">
        <v>10</v>
      </c>
      <c r="AB40" s="109">
        <f t="shared" si="12"/>
        <v>0.9</v>
      </c>
    </row>
    <row r="41" spans="1:28" x14ac:dyDescent="0.35">
      <c r="A41" s="31" t="s">
        <v>47</v>
      </c>
      <c r="B41" s="97" t="s">
        <v>2299</v>
      </c>
      <c r="C41" s="142" t="s">
        <v>2273</v>
      </c>
      <c r="D41" s="143">
        <f t="shared" si="1"/>
        <v>55</v>
      </c>
      <c r="E41" s="98">
        <f t="shared" si="2"/>
        <v>0</v>
      </c>
      <c r="F41" s="144">
        <f t="shared" si="3"/>
        <v>55</v>
      </c>
      <c r="G41" s="145">
        <f t="shared" si="0"/>
        <v>55</v>
      </c>
      <c r="H41" s="146">
        <v>0</v>
      </c>
      <c r="I41" s="146">
        <v>55</v>
      </c>
      <c r="J41" s="147">
        <f t="shared" si="4"/>
        <v>55</v>
      </c>
      <c r="K41" s="147">
        <v>0</v>
      </c>
      <c r="L41" s="147">
        <v>0</v>
      </c>
      <c r="M41" s="147">
        <f t="shared" si="5"/>
        <v>0</v>
      </c>
      <c r="N41" s="101">
        <f t="shared" si="6"/>
        <v>0</v>
      </c>
      <c r="O41" s="100">
        <v>0</v>
      </c>
      <c r="P41" s="147">
        <v>0</v>
      </c>
      <c r="Q41" s="101">
        <f t="shared" si="7"/>
        <v>0</v>
      </c>
      <c r="R41" s="100">
        <f t="shared" si="8"/>
        <v>0</v>
      </c>
      <c r="S41" s="148">
        <v>0</v>
      </c>
      <c r="T41" s="148">
        <v>0</v>
      </c>
      <c r="U41" s="147">
        <f t="shared" si="9"/>
        <v>0</v>
      </c>
      <c r="V41" s="102">
        <v>0</v>
      </c>
      <c r="W41" s="102">
        <v>0</v>
      </c>
      <c r="X41" s="101">
        <v>0</v>
      </c>
      <c r="Y41" s="107">
        <f t="shared" si="10"/>
        <v>55</v>
      </c>
      <c r="Z41" s="108">
        <f t="shared" si="11"/>
        <v>0</v>
      </c>
      <c r="AA41" s="97">
        <v>53</v>
      </c>
      <c r="AB41" s="109">
        <f t="shared" si="12"/>
        <v>1</v>
      </c>
    </row>
    <row r="42" spans="1:28" x14ac:dyDescent="0.35">
      <c r="A42" s="31" t="s">
        <v>48</v>
      </c>
      <c r="B42" s="97" t="s">
        <v>2300</v>
      </c>
      <c r="C42" s="142" t="s">
        <v>2273</v>
      </c>
      <c r="D42" s="143">
        <f t="shared" si="1"/>
        <v>21</v>
      </c>
      <c r="E42" s="98">
        <f t="shared" si="2"/>
        <v>0</v>
      </c>
      <c r="F42" s="144">
        <f t="shared" si="3"/>
        <v>21</v>
      </c>
      <c r="G42" s="145">
        <f t="shared" si="0"/>
        <v>21</v>
      </c>
      <c r="H42" s="146">
        <v>0</v>
      </c>
      <c r="I42" s="146">
        <v>21</v>
      </c>
      <c r="J42" s="147">
        <f t="shared" si="4"/>
        <v>21</v>
      </c>
      <c r="K42" s="147">
        <v>0</v>
      </c>
      <c r="L42" s="147">
        <v>0</v>
      </c>
      <c r="M42" s="147">
        <f t="shared" si="5"/>
        <v>0</v>
      </c>
      <c r="N42" s="101">
        <f t="shared" si="6"/>
        <v>0</v>
      </c>
      <c r="O42" s="100">
        <v>0</v>
      </c>
      <c r="P42" s="147">
        <v>0</v>
      </c>
      <c r="Q42" s="101">
        <f t="shared" si="7"/>
        <v>0</v>
      </c>
      <c r="R42" s="100">
        <f t="shared" si="8"/>
        <v>0</v>
      </c>
      <c r="S42" s="148">
        <v>0</v>
      </c>
      <c r="T42" s="148">
        <v>0</v>
      </c>
      <c r="U42" s="147">
        <f t="shared" si="9"/>
        <v>0</v>
      </c>
      <c r="V42" s="102">
        <v>0</v>
      </c>
      <c r="W42" s="102">
        <v>0</v>
      </c>
      <c r="X42" s="101">
        <v>0</v>
      </c>
      <c r="Y42" s="107">
        <f t="shared" si="10"/>
        <v>21</v>
      </c>
      <c r="Z42" s="108">
        <f t="shared" si="11"/>
        <v>0</v>
      </c>
      <c r="AA42" s="97">
        <v>37</v>
      </c>
      <c r="AB42" s="109">
        <f t="shared" si="12"/>
        <v>0.56756756756756754</v>
      </c>
    </row>
    <row r="43" spans="1:28" x14ac:dyDescent="0.35">
      <c r="A43" s="31" t="s">
        <v>49</v>
      </c>
      <c r="B43" s="97" t="s">
        <v>2301</v>
      </c>
      <c r="C43" s="142" t="s">
        <v>2273</v>
      </c>
      <c r="D43" s="143">
        <f t="shared" si="1"/>
        <v>33</v>
      </c>
      <c r="E43" s="98">
        <f t="shared" si="2"/>
        <v>33</v>
      </c>
      <c r="F43" s="144">
        <f t="shared" si="3"/>
        <v>0</v>
      </c>
      <c r="G43" s="145">
        <f t="shared" si="0"/>
        <v>33</v>
      </c>
      <c r="H43" s="146">
        <v>0</v>
      </c>
      <c r="I43" s="146">
        <v>0</v>
      </c>
      <c r="J43" s="147">
        <f t="shared" si="4"/>
        <v>0</v>
      </c>
      <c r="K43" s="147">
        <v>4</v>
      </c>
      <c r="L43" s="147">
        <v>29</v>
      </c>
      <c r="M43" s="147">
        <f t="shared" si="5"/>
        <v>33</v>
      </c>
      <c r="N43" s="101">
        <f t="shared" si="6"/>
        <v>29</v>
      </c>
      <c r="O43" s="100">
        <v>0</v>
      </c>
      <c r="P43" s="147">
        <v>29</v>
      </c>
      <c r="Q43" s="101">
        <f t="shared" si="7"/>
        <v>29</v>
      </c>
      <c r="R43" s="100">
        <f t="shared" si="8"/>
        <v>0</v>
      </c>
      <c r="S43" s="148">
        <v>0</v>
      </c>
      <c r="T43" s="148">
        <v>0</v>
      </c>
      <c r="U43" s="147">
        <f t="shared" si="9"/>
        <v>0</v>
      </c>
      <c r="V43" s="102">
        <v>0</v>
      </c>
      <c r="W43" s="102">
        <v>0</v>
      </c>
      <c r="X43" s="101">
        <v>0</v>
      </c>
      <c r="Y43" s="107">
        <f t="shared" si="10"/>
        <v>0</v>
      </c>
      <c r="Z43" s="108">
        <f t="shared" si="11"/>
        <v>29</v>
      </c>
      <c r="AA43" s="97">
        <v>37</v>
      </c>
      <c r="AB43" s="109">
        <f t="shared" si="12"/>
        <v>0.78378378378378377</v>
      </c>
    </row>
    <row r="44" spans="1:28" x14ac:dyDescent="0.35">
      <c r="A44" s="31" t="s">
        <v>50</v>
      </c>
      <c r="B44" s="97" t="s">
        <v>2302</v>
      </c>
      <c r="C44" s="142" t="s">
        <v>2273</v>
      </c>
      <c r="D44" s="143">
        <f t="shared" si="1"/>
        <v>17</v>
      </c>
      <c r="E44" s="98">
        <f t="shared" si="2"/>
        <v>17</v>
      </c>
      <c r="F44" s="144">
        <f t="shared" si="3"/>
        <v>0</v>
      </c>
      <c r="G44" s="145">
        <f t="shared" si="0"/>
        <v>17</v>
      </c>
      <c r="H44" s="146">
        <v>0</v>
      </c>
      <c r="I44" s="146">
        <v>0</v>
      </c>
      <c r="J44" s="147">
        <f t="shared" si="4"/>
        <v>0</v>
      </c>
      <c r="K44" s="147">
        <v>0</v>
      </c>
      <c r="L44" s="147">
        <v>17</v>
      </c>
      <c r="M44" s="147">
        <f t="shared" si="5"/>
        <v>17</v>
      </c>
      <c r="N44" s="101">
        <f t="shared" si="6"/>
        <v>0</v>
      </c>
      <c r="O44" s="100">
        <v>0</v>
      </c>
      <c r="P44" s="147">
        <v>0</v>
      </c>
      <c r="Q44" s="101">
        <f t="shared" si="7"/>
        <v>0</v>
      </c>
      <c r="R44" s="100">
        <f t="shared" si="8"/>
        <v>0</v>
      </c>
      <c r="S44" s="148">
        <v>0</v>
      </c>
      <c r="T44" s="148">
        <v>0</v>
      </c>
      <c r="U44" s="147">
        <f t="shared" si="9"/>
        <v>0</v>
      </c>
      <c r="V44" s="102">
        <v>0</v>
      </c>
      <c r="W44" s="102">
        <v>0</v>
      </c>
      <c r="X44" s="101">
        <v>0</v>
      </c>
      <c r="Y44" s="107">
        <f t="shared" si="10"/>
        <v>0</v>
      </c>
      <c r="Z44" s="108">
        <f t="shared" si="11"/>
        <v>17</v>
      </c>
      <c r="AA44" s="97">
        <v>21</v>
      </c>
      <c r="AB44" s="109">
        <f t="shared" si="12"/>
        <v>0.80952380952380953</v>
      </c>
    </row>
    <row r="45" spans="1:28" x14ac:dyDescent="0.35">
      <c r="A45" s="31" t="s">
        <v>51</v>
      </c>
      <c r="B45" s="97" t="s">
        <v>2303</v>
      </c>
      <c r="C45" s="142" t="s">
        <v>2273</v>
      </c>
      <c r="D45" s="143">
        <f t="shared" si="1"/>
        <v>38</v>
      </c>
      <c r="E45" s="98">
        <f t="shared" si="2"/>
        <v>38</v>
      </c>
      <c r="F45" s="144">
        <f t="shared" si="3"/>
        <v>0</v>
      </c>
      <c r="G45" s="145">
        <f t="shared" si="0"/>
        <v>38</v>
      </c>
      <c r="H45" s="146">
        <v>0</v>
      </c>
      <c r="I45" s="146">
        <v>0</v>
      </c>
      <c r="J45" s="147">
        <f t="shared" si="4"/>
        <v>0</v>
      </c>
      <c r="K45" s="147">
        <v>0</v>
      </c>
      <c r="L45" s="147">
        <v>38</v>
      </c>
      <c r="M45" s="147">
        <f t="shared" si="5"/>
        <v>38</v>
      </c>
      <c r="N45" s="101">
        <f t="shared" si="6"/>
        <v>36</v>
      </c>
      <c r="O45" s="100">
        <v>0</v>
      </c>
      <c r="P45" s="147">
        <v>36</v>
      </c>
      <c r="Q45" s="101">
        <f t="shared" si="7"/>
        <v>36</v>
      </c>
      <c r="R45" s="100">
        <f t="shared" si="8"/>
        <v>0</v>
      </c>
      <c r="S45" s="148">
        <v>0</v>
      </c>
      <c r="T45" s="148">
        <v>0</v>
      </c>
      <c r="U45" s="147">
        <f t="shared" si="9"/>
        <v>0</v>
      </c>
      <c r="V45" s="102">
        <v>0</v>
      </c>
      <c r="W45" s="102">
        <v>0</v>
      </c>
      <c r="X45" s="101">
        <v>0</v>
      </c>
      <c r="Y45" s="107">
        <f t="shared" si="10"/>
        <v>0</v>
      </c>
      <c r="Z45" s="108">
        <f t="shared" si="11"/>
        <v>38</v>
      </c>
      <c r="AA45" s="97">
        <v>55</v>
      </c>
      <c r="AB45" s="109">
        <f t="shared" si="12"/>
        <v>0.69090909090909092</v>
      </c>
    </row>
    <row r="46" spans="1:28" x14ac:dyDescent="0.35">
      <c r="A46" s="31" t="s">
        <v>52</v>
      </c>
      <c r="B46" s="97" t="s">
        <v>2304</v>
      </c>
      <c r="C46" s="142" t="s">
        <v>2273</v>
      </c>
      <c r="D46" s="143">
        <f t="shared" si="1"/>
        <v>99</v>
      </c>
      <c r="E46" s="98">
        <f t="shared" si="2"/>
        <v>99</v>
      </c>
      <c r="F46" s="144">
        <f t="shared" si="3"/>
        <v>0</v>
      </c>
      <c r="G46" s="145">
        <f t="shared" si="0"/>
        <v>99</v>
      </c>
      <c r="H46" s="146">
        <v>0</v>
      </c>
      <c r="I46" s="146">
        <v>0</v>
      </c>
      <c r="J46" s="147">
        <f t="shared" si="4"/>
        <v>0</v>
      </c>
      <c r="K46" s="147">
        <v>0</v>
      </c>
      <c r="L46" s="147">
        <v>99</v>
      </c>
      <c r="M46" s="147">
        <f t="shared" si="5"/>
        <v>99</v>
      </c>
      <c r="N46" s="101">
        <f t="shared" si="6"/>
        <v>0</v>
      </c>
      <c r="O46" s="100">
        <v>0</v>
      </c>
      <c r="P46" s="147">
        <v>0</v>
      </c>
      <c r="Q46" s="101">
        <f t="shared" si="7"/>
        <v>0</v>
      </c>
      <c r="R46" s="100">
        <f t="shared" si="8"/>
        <v>0</v>
      </c>
      <c r="S46" s="148">
        <v>0</v>
      </c>
      <c r="T46" s="148">
        <v>0</v>
      </c>
      <c r="U46" s="147">
        <f t="shared" si="9"/>
        <v>0</v>
      </c>
      <c r="V46" s="102">
        <v>0</v>
      </c>
      <c r="W46" s="102">
        <v>0</v>
      </c>
      <c r="X46" s="101">
        <v>0</v>
      </c>
      <c r="Y46" s="107">
        <f t="shared" si="10"/>
        <v>0</v>
      </c>
      <c r="Z46" s="108">
        <f t="shared" si="11"/>
        <v>99</v>
      </c>
      <c r="AA46" s="97">
        <v>124</v>
      </c>
      <c r="AB46" s="109">
        <f t="shared" si="12"/>
        <v>0.79838709677419351</v>
      </c>
    </row>
    <row r="47" spans="1:28" x14ac:dyDescent="0.35">
      <c r="A47" s="31" t="s">
        <v>53</v>
      </c>
      <c r="B47" s="97" t="s">
        <v>2305</v>
      </c>
      <c r="C47" s="142" t="s">
        <v>2273</v>
      </c>
      <c r="D47" s="143">
        <f t="shared" si="1"/>
        <v>27</v>
      </c>
      <c r="E47" s="98">
        <f t="shared" si="2"/>
        <v>27</v>
      </c>
      <c r="F47" s="144">
        <f t="shared" si="3"/>
        <v>0</v>
      </c>
      <c r="G47" s="145">
        <f t="shared" si="0"/>
        <v>27</v>
      </c>
      <c r="H47" s="146">
        <v>0</v>
      </c>
      <c r="I47" s="146">
        <v>0</v>
      </c>
      <c r="J47" s="147">
        <f t="shared" si="4"/>
        <v>0</v>
      </c>
      <c r="K47" s="147">
        <v>0</v>
      </c>
      <c r="L47" s="147">
        <v>27</v>
      </c>
      <c r="M47" s="147">
        <f t="shared" si="5"/>
        <v>27</v>
      </c>
      <c r="N47" s="101">
        <f t="shared" si="6"/>
        <v>0</v>
      </c>
      <c r="O47" s="100">
        <v>0</v>
      </c>
      <c r="P47" s="147">
        <v>0</v>
      </c>
      <c r="Q47" s="101">
        <f t="shared" si="7"/>
        <v>0</v>
      </c>
      <c r="R47" s="100">
        <f t="shared" si="8"/>
        <v>0</v>
      </c>
      <c r="S47" s="148">
        <v>0</v>
      </c>
      <c r="T47" s="148">
        <v>0</v>
      </c>
      <c r="U47" s="147">
        <f t="shared" si="9"/>
        <v>0</v>
      </c>
      <c r="V47" s="102">
        <v>0</v>
      </c>
      <c r="W47" s="102">
        <v>0</v>
      </c>
      <c r="X47" s="101">
        <v>0</v>
      </c>
      <c r="Y47" s="107">
        <f t="shared" si="10"/>
        <v>0</v>
      </c>
      <c r="Z47" s="108">
        <f t="shared" si="11"/>
        <v>27</v>
      </c>
      <c r="AA47" s="97">
        <v>45</v>
      </c>
      <c r="AB47" s="109">
        <f t="shared" si="12"/>
        <v>0.6</v>
      </c>
    </row>
    <row r="48" spans="1:28" x14ac:dyDescent="0.35">
      <c r="A48" s="31" t="s">
        <v>54</v>
      </c>
      <c r="B48" s="97" t="s">
        <v>2306</v>
      </c>
      <c r="C48" s="142" t="s">
        <v>2273</v>
      </c>
      <c r="D48" s="143">
        <f t="shared" si="1"/>
        <v>44</v>
      </c>
      <c r="E48" s="98">
        <f t="shared" si="2"/>
        <v>0</v>
      </c>
      <c r="F48" s="144">
        <f t="shared" si="3"/>
        <v>44</v>
      </c>
      <c r="G48" s="145">
        <f t="shared" si="0"/>
        <v>44</v>
      </c>
      <c r="H48" s="146">
        <v>0</v>
      </c>
      <c r="I48" s="146">
        <v>44</v>
      </c>
      <c r="J48" s="147">
        <f t="shared" si="4"/>
        <v>44</v>
      </c>
      <c r="K48" s="147">
        <v>0</v>
      </c>
      <c r="L48" s="147">
        <v>0</v>
      </c>
      <c r="M48" s="147">
        <f t="shared" si="5"/>
        <v>0</v>
      </c>
      <c r="N48" s="101">
        <f t="shared" si="6"/>
        <v>0</v>
      </c>
      <c r="O48" s="100">
        <v>0</v>
      </c>
      <c r="P48" s="147">
        <v>0</v>
      </c>
      <c r="Q48" s="101">
        <f t="shared" si="7"/>
        <v>0</v>
      </c>
      <c r="R48" s="100">
        <f t="shared" si="8"/>
        <v>0</v>
      </c>
      <c r="S48" s="148">
        <v>0</v>
      </c>
      <c r="T48" s="148">
        <v>0</v>
      </c>
      <c r="U48" s="147">
        <f t="shared" si="9"/>
        <v>0</v>
      </c>
      <c r="V48" s="102">
        <v>0</v>
      </c>
      <c r="W48" s="102">
        <v>0</v>
      </c>
      <c r="X48" s="101">
        <v>0</v>
      </c>
      <c r="Y48" s="107">
        <f t="shared" si="10"/>
        <v>44</v>
      </c>
      <c r="Z48" s="108">
        <f t="shared" si="11"/>
        <v>0</v>
      </c>
      <c r="AA48" s="97">
        <v>45</v>
      </c>
      <c r="AB48" s="109">
        <f t="shared" si="12"/>
        <v>0.97777777777777775</v>
      </c>
    </row>
    <row r="49" spans="1:28" x14ac:dyDescent="0.35">
      <c r="A49" s="31" t="s">
        <v>55</v>
      </c>
      <c r="B49" s="97" t="s">
        <v>2307</v>
      </c>
      <c r="C49" s="142" t="s">
        <v>2273</v>
      </c>
      <c r="D49" s="143">
        <f t="shared" si="1"/>
        <v>41</v>
      </c>
      <c r="E49" s="98">
        <f t="shared" si="2"/>
        <v>41</v>
      </c>
      <c r="F49" s="144">
        <f t="shared" si="3"/>
        <v>0</v>
      </c>
      <c r="G49" s="145">
        <f t="shared" si="0"/>
        <v>41</v>
      </c>
      <c r="H49" s="146">
        <v>0</v>
      </c>
      <c r="I49" s="146">
        <v>0</v>
      </c>
      <c r="J49" s="147">
        <f t="shared" si="4"/>
        <v>0</v>
      </c>
      <c r="K49" s="147">
        <v>0</v>
      </c>
      <c r="L49" s="147">
        <v>41</v>
      </c>
      <c r="M49" s="147">
        <f t="shared" si="5"/>
        <v>41</v>
      </c>
      <c r="N49" s="101">
        <f t="shared" si="6"/>
        <v>0</v>
      </c>
      <c r="O49" s="100">
        <v>0</v>
      </c>
      <c r="P49" s="147">
        <v>0</v>
      </c>
      <c r="Q49" s="101">
        <f t="shared" si="7"/>
        <v>0</v>
      </c>
      <c r="R49" s="100">
        <f t="shared" si="8"/>
        <v>0</v>
      </c>
      <c r="S49" s="148">
        <v>0</v>
      </c>
      <c r="T49" s="148">
        <v>0</v>
      </c>
      <c r="U49" s="147">
        <f t="shared" si="9"/>
        <v>0</v>
      </c>
      <c r="V49" s="102">
        <v>0</v>
      </c>
      <c r="W49" s="102">
        <v>0</v>
      </c>
      <c r="X49" s="101">
        <v>0</v>
      </c>
      <c r="Y49" s="107">
        <f t="shared" si="10"/>
        <v>0</v>
      </c>
      <c r="Z49" s="108">
        <f t="shared" si="11"/>
        <v>41</v>
      </c>
      <c r="AA49" s="97">
        <v>48</v>
      </c>
      <c r="AB49" s="109">
        <f t="shared" si="12"/>
        <v>0.85416666666666663</v>
      </c>
    </row>
    <row r="50" spans="1:28" x14ac:dyDescent="0.35">
      <c r="A50" s="31" t="s">
        <v>56</v>
      </c>
      <c r="B50" s="97" t="s">
        <v>2308</v>
      </c>
      <c r="C50" s="142" t="s">
        <v>2273</v>
      </c>
      <c r="D50" s="143">
        <f t="shared" si="1"/>
        <v>65</v>
      </c>
      <c r="E50" s="98">
        <f t="shared" si="2"/>
        <v>54</v>
      </c>
      <c r="F50" s="144">
        <f t="shared" si="3"/>
        <v>11</v>
      </c>
      <c r="G50" s="145">
        <f t="shared" si="0"/>
        <v>47</v>
      </c>
      <c r="H50" s="146">
        <v>0</v>
      </c>
      <c r="I50" s="146">
        <v>11</v>
      </c>
      <c r="J50" s="147">
        <f t="shared" si="4"/>
        <v>11</v>
      </c>
      <c r="K50" s="147">
        <v>0</v>
      </c>
      <c r="L50" s="147">
        <v>36</v>
      </c>
      <c r="M50" s="147">
        <f t="shared" si="5"/>
        <v>36</v>
      </c>
      <c r="N50" s="101">
        <f t="shared" si="6"/>
        <v>0</v>
      </c>
      <c r="O50" s="100">
        <v>18</v>
      </c>
      <c r="P50" s="147">
        <v>0</v>
      </c>
      <c r="Q50" s="101">
        <f t="shared" si="7"/>
        <v>18</v>
      </c>
      <c r="R50" s="100">
        <f t="shared" si="8"/>
        <v>0</v>
      </c>
      <c r="S50" s="148">
        <v>0</v>
      </c>
      <c r="T50" s="148">
        <v>0</v>
      </c>
      <c r="U50" s="147">
        <f t="shared" si="9"/>
        <v>0</v>
      </c>
      <c r="V50" s="102">
        <v>0</v>
      </c>
      <c r="W50" s="102">
        <v>0</v>
      </c>
      <c r="X50" s="101">
        <v>0</v>
      </c>
      <c r="Y50" s="107">
        <f t="shared" si="10"/>
        <v>11</v>
      </c>
      <c r="Z50" s="108">
        <f t="shared" si="11"/>
        <v>54</v>
      </c>
      <c r="AA50" s="97">
        <v>82</v>
      </c>
      <c r="AB50" s="109">
        <f t="shared" si="12"/>
        <v>0.79268292682926833</v>
      </c>
    </row>
    <row r="51" spans="1:28" x14ac:dyDescent="0.35">
      <c r="A51" s="31" t="s">
        <v>57</v>
      </c>
      <c r="B51" s="97" t="s">
        <v>2309</v>
      </c>
      <c r="C51" s="142" t="s">
        <v>2273</v>
      </c>
      <c r="D51" s="143">
        <f t="shared" si="1"/>
        <v>101</v>
      </c>
      <c r="E51" s="98">
        <f t="shared" si="2"/>
        <v>101</v>
      </c>
      <c r="F51" s="144">
        <f t="shared" si="3"/>
        <v>0</v>
      </c>
      <c r="G51" s="145">
        <f t="shared" si="0"/>
        <v>101</v>
      </c>
      <c r="H51" s="146">
        <v>0</v>
      </c>
      <c r="I51" s="146">
        <v>0</v>
      </c>
      <c r="J51" s="147">
        <f t="shared" si="4"/>
        <v>0</v>
      </c>
      <c r="K51" s="147">
        <v>0</v>
      </c>
      <c r="L51" s="147">
        <v>101</v>
      </c>
      <c r="M51" s="147">
        <f t="shared" si="5"/>
        <v>101</v>
      </c>
      <c r="N51" s="101">
        <f t="shared" si="6"/>
        <v>74</v>
      </c>
      <c r="O51" s="100">
        <v>0</v>
      </c>
      <c r="P51" s="147">
        <v>74</v>
      </c>
      <c r="Q51" s="101">
        <f t="shared" si="7"/>
        <v>74</v>
      </c>
      <c r="R51" s="100">
        <f t="shared" si="8"/>
        <v>0</v>
      </c>
      <c r="S51" s="148">
        <v>0</v>
      </c>
      <c r="T51" s="148">
        <v>0</v>
      </c>
      <c r="U51" s="147">
        <f t="shared" si="9"/>
        <v>0</v>
      </c>
      <c r="V51" s="102">
        <v>0</v>
      </c>
      <c r="W51" s="102">
        <v>0</v>
      </c>
      <c r="X51" s="101">
        <v>0</v>
      </c>
      <c r="Y51" s="107">
        <f t="shared" si="10"/>
        <v>0</v>
      </c>
      <c r="Z51" s="108">
        <f t="shared" si="11"/>
        <v>101</v>
      </c>
      <c r="AA51" s="97">
        <v>141</v>
      </c>
      <c r="AB51" s="109">
        <f t="shared" si="12"/>
        <v>0.71631205673758869</v>
      </c>
    </row>
    <row r="52" spans="1:28" x14ac:dyDescent="0.35">
      <c r="A52" s="31" t="s">
        <v>58</v>
      </c>
      <c r="B52" s="97" t="s">
        <v>2310</v>
      </c>
      <c r="C52" s="142" t="s">
        <v>2311</v>
      </c>
      <c r="D52" s="143">
        <f t="shared" si="1"/>
        <v>379</v>
      </c>
      <c r="E52" s="98">
        <f t="shared" si="2"/>
        <v>379</v>
      </c>
      <c r="F52" s="144">
        <f t="shared" si="3"/>
        <v>0</v>
      </c>
      <c r="G52" s="145">
        <f t="shared" si="0"/>
        <v>379</v>
      </c>
      <c r="H52" s="146">
        <v>0</v>
      </c>
      <c r="I52" s="146">
        <v>0</v>
      </c>
      <c r="J52" s="147">
        <f t="shared" si="4"/>
        <v>0</v>
      </c>
      <c r="K52" s="147">
        <v>147</v>
      </c>
      <c r="L52" s="147">
        <v>232</v>
      </c>
      <c r="M52" s="147">
        <f t="shared" si="5"/>
        <v>379</v>
      </c>
      <c r="N52" s="101">
        <f t="shared" si="6"/>
        <v>226</v>
      </c>
      <c r="O52" s="100">
        <v>0</v>
      </c>
      <c r="P52" s="147">
        <v>226</v>
      </c>
      <c r="Q52" s="101">
        <f t="shared" si="7"/>
        <v>226</v>
      </c>
      <c r="R52" s="100">
        <f t="shared" si="8"/>
        <v>0</v>
      </c>
      <c r="S52" s="148">
        <v>0</v>
      </c>
      <c r="T52" s="148">
        <v>0</v>
      </c>
      <c r="U52" s="147">
        <f t="shared" si="9"/>
        <v>0</v>
      </c>
      <c r="V52" s="102">
        <v>0</v>
      </c>
      <c r="W52" s="102">
        <v>0</v>
      </c>
      <c r="X52" s="101">
        <v>0</v>
      </c>
      <c r="Y52" s="107">
        <f t="shared" si="10"/>
        <v>0</v>
      </c>
      <c r="Z52" s="108">
        <f t="shared" si="11"/>
        <v>232</v>
      </c>
      <c r="AA52" s="97">
        <v>259</v>
      </c>
      <c r="AB52" s="109">
        <f t="shared" si="12"/>
        <v>0.89575289575289574</v>
      </c>
    </row>
    <row r="53" spans="1:28" x14ac:dyDescent="0.35">
      <c r="A53" s="31" t="s">
        <v>59</v>
      </c>
      <c r="B53" s="97" t="s">
        <v>2312</v>
      </c>
      <c r="C53" s="142" t="s">
        <v>2311</v>
      </c>
      <c r="D53" s="143">
        <f t="shared" si="1"/>
        <v>36</v>
      </c>
      <c r="E53" s="98">
        <f t="shared" si="2"/>
        <v>0</v>
      </c>
      <c r="F53" s="144">
        <f t="shared" si="3"/>
        <v>36</v>
      </c>
      <c r="G53" s="145">
        <f t="shared" si="0"/>
        <v>36</v>
      </c>
      <c r="H53" s="146">
        <v>0</v>
      </c>
      <c r="I53" s="146">
        <v>36</v>
      </c>
      <c r="J53" s="147">
        <f t="shared" si="4"/>
        <v>36</v>
      </c>
      <c r="K53" s="147">
        <v>0</v>
      </c>
      <c r="L53" s="147">
        <v>0</v>
      </c>
      <c r="M53" s="147">
        <f t="shared" si="5"/>
        <v>0</v>
      </c>
      <c r="N53" s="101">
        <f t="shared" si="6"/>
        <v>0</v>
      </c>
      <c r="O53" s="100">
        <v>0</v>
      </c>
      <c r="P53" s="147">
        <v>0</v>
      </c>
      <c r="Q53" s="101">
        <f t="shared" si="7"/>
        <v>0</v>
      </c>
      <c r="R53" s="100">
        <f t="shared" si="8"/>
        <v>0</v>
      </c>
      <c r="S53" s="148">
        <v>0</v>
      </c>
      <c r="T53" s="148">
        <v>0</v>
      </c>
      <c r="U53" s="147">
        <f t="shared" si="9"/>
        <v>0</v>
      </c>
      <c r="V53" s="102">
        <v>0</v>
      </c>
      <c r="W53" s="102">
        <v>0</v>
      </c>
      <c r="X53" s="101">
        <v>0</v>
      </c>
      <c r="Y53" s="107">
        <f t="shared" si="10"/>
        <v>36</v>
      </c>
      <c r="Z53" s="108">
        <f t="shared" si="11"/>
        <v>0</v>
      </c>
      <c r="AA53" s="97">
        <v>36</v>
      </c>
      <c r="AB53" s="109">
        <f t="shared" si="12"/>
        <v>1</v>
      </c>
    </row>
    <row r="54" spans="1:28" x14ac:dyDescent="0.35">
      <c r="A54" s="31" t="s">
        <v>60</v>
      </c>
      <c r="B54" s="97" t="s">
        <v>2313</v>
      </c>
      <c r="C54" s="142" t="s">
        <v>2311</v>
      </c>
      <c r="D54" s="143">
        <f t="shared" si="1"/>
        <v>53</v>
      </c>
      <c r="E54" s="98">
        <f t="shared" si="2"/>
        <v>53</v>
      </c>
      <c r="F54" s="144">
        <f t="shared" si="3"/>
        <v>0</v>
      </c>
      <c r="G54" s="145">
        <f t="shared" si="0"/>
        <v>53</v>
      </c>
      <c r="H54" s="146">
        <v>0</v>
      </c>
      <c r="I54" s="146">
        <v>0</v>
      </c>
      <c r="J54" s="147">
        <f t="shared" si="4"/>
        <v>0</v>
      </c>
      <c r="K54" s="147">
        <v>0</v>
      </c>
      <c r="L54" s="147">
        <v>53</v>
      </c>
      <c r="M54" s="147">
        <f t="shared" si="5"/>
        <v>53</v>
      </c>
      <c r="N54" s="101">
        <f t="shared" si="6"/>
        <v>0</v>
      </c>
      <c r="O54" s="100">
        <v>0</v>
      </c>
      <c r="P54" s="147">
        <v>0</v>
      </c>
      <c r="Q54" s="101">
        <f t="shared" si="7"/>
        <v>0</v>
      </c>
      <c r="R54" s="100">
        <f t="shared" si="8"/>
        <v>0</v>
      </c>
      <c r="S54" s="148">
        <v>0</v>
      </c>
      <c r="T54" s="148">
        <v>0</v>
      </c>
      <c r="U54" s="147">
        <f t="shared" si="9"/>
        <v>0</v>
      </c>
      <c r="V54" s="102">
        <v>0</v>
      </c>
      <c r="W54" s="102">
        <v>0</v>
      </c>
      <c r="X54" s="101">
        <v>0</v>
      </c>
      <c r="Y54" s="107">
        <f t="shared" si="10"/>
        <v>0</v>
      </c>
      <c r="Z54" s="108">
        <f t="shared" si="11"/>
        <v>53</v>
      </c>
      <c r="AA54" s="97">
        <v>52</v>
      </c>
      <c r="AB54" s="109">
        <f t="shared" si="12"/>
        <v>1</v>
      </c>
    </row>
    <row r="55" spans="1:28" x14ac:dyDescent="0.35">
      <c r="A55" s="31" t="s">
        <v>61</v>
      </c>
      <c r="B55" s="97" t="s">
        <v>2314</v>
      </c>
      <c r="C55" s="142" t="s">
        <v>2311</v>
      </c>
      <c r="D55" s="143">
        <f t="shared" si="1"/>
        <v>17</v>
      </c>
      <c r="E55" s="98">
        <f t="shared" si="2"/>
        <v>17</v>
      </c>
      <c r="F55" s="144">
        <f t="shared" si="3"/>
        <v>0</v>
      </c>
      <c r="G55" s="145">
        <f t="shared" si="0"/>
        <v>17</v>
      </c>
      <c r="H55" s="146">
        <v>0</v>
      </c>
      <c r="I55" s="146">
        <v>0</v>
      </c>
      <c r="J55" s="147">
        <f t="shared" si="4"/>
        <v>0</v>
      </c>
      <c r="K55" s="147">
        <v>0</v>
      </c>
      <c r="L55" s="147">
        <v>17</v>
      </c>
      <c r="M55" s="147">
        <f t="shared" si="5"/>
        <v>17</v>
      </c>
      <c r="N55" s="101">
        <f t="shared" si="6"/>
        <v>0</v>
      </c>
      <c r="O55" s="100">
        <v>0</v>
      </c>
      <c r="P55" s="147">
        <v>0</v>
      </c>
      <c r="Q55" s="101">
        <f t="shared" si="7"/>
        <v>0</v>
      </c>
      <c r="R55" s="100">
        <f t="shared" si="8"/>
        <v>0</v>
      </c>
      <c r="S55" s="148">
        <v>0</v>
      </c>
      <c r="T55" s="148">
        <v>0</v>
      </c>
      <c r="U55" s="147">
        <f t="shared" si="9"/>
        <v>0</v>
      </c>
      <c r="V55" s="102">
        <v>0</v>
      </c>
      <c r="W55" s="102">
        <v>0</v>
      </c>
      <c r="X55" s="101">
        <v>0</v>
      </c>
      <c r="Y55" s="107">
        <f t="shared" si="10"/>
        <v>0</v>
      </c>
      <c r="Z55" s="108">
        <f t="shared" si="11"/>
        <v>17</v>
      </c>
      <c r="AA55" s="97">
        <v>37</v>
      </c>
      <c r="AB55" s="109">
        <f t="shared" si="12"/>
        <v>0.45945945945945948</v>
      </c>
    </row>
    <row r="56" spans="1:28" x14ac:dyDescent="0.35">
      <c r="A56" s="31" t="s">
        <v>62</v>
      </c>
      <c r="B56" s="97" t="s">
        <v>2315</v>
      </c>
      <c r="C56" s="142" t="s">
        <v>2311</v>
      </c>
      <c r="D56" s="143">
        <f t="shared" si="1"/>
        <v>30</v>
      </c>
      <c r="E56" s="98">
        <f t="shared" si="2"/>
        <v>30</v>
      </c>
      <c r="F56" s="144">
        <f t="shared" si="3"/>
        <v>0</v>
      </c>
      <c r="G56" s="145">
        <f t="shared" si="0"/>
        <v>30</v>
      </c>
      <c r="H56" s="146">
        <v>0</v>
      </c>
      <c r="I56" s="146">
        <v>0</v>
      </c>
      <c r="J56" s="147">
        <f t="shared" si="4"/>
        <v>0</v>
      </c>
      <c r="K56" s="147">
        <v>0</v>
      </c>
      <c r="L56" s="147">
        <v>30</v>
      </c>
      <c r="M56" s="147">
        <f t="shared" si="5"/>
        <v>30</v>
      </c>
      <c r="N56" s="101">
        <f t="shared" si="6"/>
        <v>25</v>
      </c>
      <c r="O56" s="100">
        <v>0</v>
      </c>
      <c r="P56" s="147">
        <v>25</v>
      </c>
      <c r="Q56" s="101">
        <f t="shared" si="7"/>
        <v>25</v>
      </c>
      <c r="R56" s="100">
        <f t="shared" si="8"/>
        <v>0</v>
      </c>
      <c r="S56" s="148">
        <v>0</v>
      </c>
      <c r="T56" s="148">
        <v>0</v>
      </c>
      <c r="U56" s="147">
        <f t="shared" si="9"/>
        <v>0</v>
      </c>
      <c r="V56" s="102">
        <v>0</v>
      </c>
      <c r="W56" s="102">
        <v>0</v>
      </c>
      <c r="X56" s="101">
        <v>0</v>
      </c>
      <c r="Y56" s="107">
        <f t="shared" si="10"/>
        <v>0</v>
      </c>
      <c r="Z56" s="108">
        <f t="shared" si="11"/>
        <v>30</v>
      </c>
      <c r="AA56" s="97">
        <v>35</v>
      </c>
      <c r="AB56" s="109">
        <f t="shared" si="12"/>
        <v>0.8571428571428571</v>
      </c>
    </row>
    <row r="57" spans="1:28" x14ac:dyDescent="0.35">
      <c r="A57" s="31" t="s">
        <v>63</v>
      </c>
      <c r="B57" s="97" t="s">
        <v>2316</v>
      </c>
      <c r="C57" s="142" t="s">
        <v>2311</v>
      </c>
      <c r="D57" s="143">
        <f t="shared" si="1"/>
        <v>29</v>
      </c>
      <c r="E57" s="98">
        <f t="shared" si="2"/>
        <v>0</v>
      </c>
      <c r="F57" s="144">
        <f t="shared" si="3"/>
        <v>29</v>
      </c>
      <c r="G57" s="145">
        <f t="shared" si="0"/>
        <v>29</v>
      </c>
      <c r="H57" s="146">
        <v>0</v>
      </c>
      <c r="I57" s="146">
        <v>29</v>
      </c>
      <c r="J57" s="147">
        <f t="shared" si="4"/>
        <v>29</v>
      </c>
      <c r="K57" s="147">
        <v>0</v>
      </c>
      <c r="L57" s="147">
        <v>0</v>
      </c>
      <c r="M57" s="147">
        <f t="shared" si="5"/>
        <v>0</v>
      </c>
      <c r="N57" s="101">
        <f t="shared" si="6"/>
        <v>0</v>
      </c>
      <c r="O57" s="100">
        <v>0</v>
      </c>
      <c r="P57" s="147">
        <v>0</v>
      </c>
      <c r="Q57" s="101">
        <f t="shared" si="7"/>
        <v>0</v>
      </c>
      <c r="R57" s="100">
        <f t="shared" si="8"/>
        <v>0</v>
      </c>
      <c r="S57" s="148">
        <v>0</v>
      </c>
      <c r="T57" s="148">
        <v>0</v>
      </c>
      <c r="U57" s="147">
        <f t="shared" si="9"/>
        <v>0</v>
      </c>
      <c r="V57" s="102">
        <v>0</v>
      </c>
      <c r="W57" s="102">
        <v>0</v>
      </c>
      <c r="X57" s="101">
        <v>0</v>
      </c>
      <c r="Y57" s="107">
        <f t="shared" si="10"/>
        <v>29</v>
      </c>
      <c r="Z57" s="108">
        <f t="shared" si="11"/>
        <v>0</v>
      </c>
      <c r="AA57" s="97">
        <v>56</v>
      </c>
      <c r="AB57" s="109">
        <f t="shared" si="12"/>
        <v>0.5178571428571429</v>
      </c>
    </row>
    <row r="58" spans="1:28" x14ac:dyDescent="0.35">
      <c r="A58" s="31" t="s">
        <v>64</v>
      </c>
      <c r="B58" s="97" t="s">
        <v>2317</v>
      </c>
      <c r="C58" s="142" t="s">
        <v>2311</v>
      </c>
      <c r="D58" s="143">
        <f t="shared" si="1"/>
        <v>40</v>
      </c>
      <c r="E58" s="98">
        <f t="shared" si="2"/>
        <v>40</v>
      </c>
      <c r="F58" s="144">
        <f t="shared" si="3"/>
        <v>0</v>
      </c>
      <c r="G58" s="145">
        <f t="shared" si="0"/>
        <v>0</v>
      </c>
      <c r="H58" s="146">
        <v>0</v>
      </c>
      <c r="I58" s="146">
        <v>0</v>
      </c>
      <c r="J58" s="147">
        <f t="shared" si="4"/>
        <v>0</v>
      </c>
      <c r="K58" s="147">
        <v>0</v>
      </c>
      <c r="L58" s="147">
        <v>0</v>
      </c>
      <c r="M58" s="147">
        <f t="shared" si="5"/>
        <v>0</v>
      </c>
      <c r="N58" s="101">
        <f t="shared" si="6"/>
        <v>0</v>
      </c>
      <c r="O58" s="100">
        <v>40</v>
      </c>
      <c r="P58" s="147">
        <v>0</v>
      </c>
      <c r="Q58" s="101">
        <f t="shared" si="7"/>
        <v>40</v>
      </c>
      <c r="R58" s="100">
        <f t="shared" si="8"/>
        <v>0</v>
      </c>
      <c r="S58" s="148">
        <v>0</v>
      </c>
      <c r="T58" s="148">
        <v>0</v>
      </c>
      <c r="U58" s="147">
        <f t="shared" si="9"/>
        <v>0</v>
      </c>
      <c r="V58" s="102">
        <v>0</v>
      </c>
      <c r="W58" s="102">
        <v>0</v>
      </c>
      <c r="X58" s="101">
        <v>0</v>
      </c>
      <c r="Y58" s="107">
        <f t="shared" si="10"/>
        <v>0</v>
      </c>
      <c r="Z58" s="108">
        <f t="shared" si="11"/>
        <v>40</v>
      </c>
      <c r="AA58" s="97">
        <v>44</v>
      </c>
      <c r="AB58" s="109">
        <f t="shared" si="12"/>
        <v>0.90909090909090906</v>
      </c>
    </row>
    <row r="59" spans="1:28" x14ac:dyDescent="0.35">
      <c r="A59" s="31" t="s">
        <v>65</v>
      </c>
      <c r="B59" s="97" t="s">
        <v>2318</v>
      </c>
      <c r="C59" s="142" t="s">
        <v>2273</v>
      </c>
      <c r="D59" s="143">
        <f t="shared" si="1"/>
        <v>54</v>
      </c>
      <c r="E59" s="98">
        <f t="shared" si="2"/>
        <v>0</v>
      </c>
      <c r="F59" s="144">
        <f t="shared" si="3"/>
        <v>54</v>
      </c>
      <c r="G59" s="145">
        <f t="shared" si="0"/>
        <v>54</v>
      </c>
      <c r="H59" s="146">
        <v>0</v>
      </c>
      <c r="I59" s="146">
        <v>54</v>
      </c>
      <c r="J59" s="147">
        <f t="shared" si="4"/>
        <v>54</v>
      </c>
      <c r="K59" s="147">
        <v>0</v>
      </c>
      <c r="L59" s="147">
        <v>0</v>
      </c>
      <c r="M59" s="147">
        <f t="shared" si="5"/>
        <v>0</v>
      </c>
      <c r="N59" s="101">
        <f t="shared" si="6"/>
        <v>0</v>
      </c>
      <c r="O59" s="100">
        <v>0</v>
      </c>
      <c r="P59" s="147">
        <v>0</v>
      </c>
      <c r="Q59" s="101">
        <f t="shared" si="7"/>
        <v>0</v>
      </c>
      <c r="R59" s="100">
        <f t="shared" si="8"/>
        <v>0</v>
      </c>
      <c r="S59" s="148">
        <v>0</v>
      </c>
      <c r="T59" s="148">
        <v>0</v>
      </c>
      <c r="U59" s="147">
        <f t="shared" si="9"/>
        <v>0</v>
      </c>
      <c r="V59" s="102">
        <v>0</v>
      </c>
      <c r="W59" s="102">
        <v>0</v>
      </c>
      <c r="X59" s="101">
        <v>0</v>
      </c>
      <c r="Y59" s="107">
        <f t="shared" si="10"/>
        <v>54</v>
      </c>
      <c r="Z59" s="108">
        <f t="shared" si="11"/>
        <v>0</v>
      </c>
      <c r="AA59" s="97">
        <v>69</v>
      </c>
      <c r="AB59" s="109">
        <f t="shared" si="12"/>
        <v>0.78260869565217395</v>
      </c>
    </row>
    <row r="60" spans="1:28" x14ac:dyDescent="0.35">
      <c r="A60" s="31" t="s">
        <v>66</v>
      </c>
      <c r="B60" s="97" t="s">
        <v>2319</v>
      </c>
      <c r="C60" s="142" t="s">
        <v>2273</v>
      </c>
      <c r="D60" s="143">
        <f t="shared" si="1"/>
        <v>31</v>
      </c>
      <c r="E60" s="98">
        <f t="shared" si="2"/>
        <v>0</v>
      </c>
      <c r="F60" s="144">
        <f t="shared" si="3"/>
        <v>31</v>
      </c>
      <c r="G60" s="145">
        <f t="shared" si="0"/>
        <v>31</v>
      </c>
      <c r="H60" s="146">
        <v>0</v>
      </c>
      <c r="I60" s="146">
        <v>31</v>
      </c>
      <c r="J60" s="147">
        <f t="shared" si="4"/>
        <v>31</v>
      </c>
      <c r="K60" s="147">
        <v>0</v>
      </c>
      <c r="L60" s="147">
        <v>0</v>
      </c>
      <c r="M60" s="147">
        <f t="shared" si="5"/>
        <v>0</v>
      </c>
      <c r="N60" s="101">
        <f t="shared" si="6"/>
        <v>0</v>
      </c>
      <c r="O60" s="100">
        <v>0</v>
      </c>
      <c r="P60" s="147">
        <v>0</v>
      </c>
      <c r="Q60" s="101">
        <f t="shared" si="7"/>
        <v>0</v>
      </c>
      <c r="R60" s="100">
        <f t="shared" si="8"/>
        <v>0</v>
      </c>
      <c r="S60" s="148">
        <v>0</v>
      </c>
      <c r="T60" s="148">
        <v>0</v>
      </c>
      <c r="U60" s="147">
        <f t="shared" si="9"/>
        <v>0</v>
      </c>
      <c r="V60" s="102">
        <v>0</v>
      </c>
      <c r="W60" s="102">
        <v>0</v>
      </c>
      <c r="X60" s="101">
        <v>0</v>
      </c>
      <c r="Y60" s="107">
        <f t="shared" si="10"/>
        <v>31</v>
      </c>
      <c r="Z60" s="108">
        <f t="shared" si="11"/>
        <v>0</v>
      </c>
      <c r="AA60" s="97">
        <v>31</v>
      </c>
      <c r="AB60" s="109">
        <f t="shared" si="12"/>
        <v>1</v>
      </c>
    </row>
    <row r="61" spans="1:28" x14ac:dyDescent="0.35">
      <c r="A61" s="31" t="s">
        <v>67</v>
      </c>
      <c r="B61" s="97" t="s">
        <v>2320</v>
      </c>
      <c r="C61" s="142" t="s">
        <v>2273</v>
      </c>
      <c r="D61" s="143">
        <f t="shared" si="1"/>
        <v>43</v>
      </c>
      <c r="E61" s="98">
        <f t="shared" si="2"/>
        <v>20</v>
      </c>
      <c r="F61" s="144">
        <f t="shared" si="3"/>
        <v>23</v>
      </c>
      <c r="G61" s="145">
        <f t="shared" si="0"/>
        <v>43</v>
      </c>
      <c r="H61" s="146">
        <v>0</v>
      </c>
      <c r="I61" s="146">
        <v>23</v>
      </c>
      <c r="J61" s="147">
        <f t="shared" si="4"/>
        <v>23</v>
      </c>
      <c r="K61" s="147">
        <v>0</v>
      </c>
      <c r="L61" s="147">
        <v>20</v>
      </c>
      <c r="M61" s="147">
        <f t="shared" si="5"/>
        <v>20</v>
      </c>
      <c r="N61" s="101">
        <f t="shared" si="6"/>
        <v>0</v>
      </c>
      <c r="O61" s="100">
        <v>0</v>
      </c>
      <c r="P61" s="147">
        <v>0</v>
      </c>
      <c r="Q61" s="101">
        <f t="shared" si="7"/>
        <v>0</v>
      </c>
      <c r="R61" s="100">
        <f t="shared" si="8"/>
        <v>0</v>
      </c>
      <c r="S61" s="148">
        <v>0</v>
      </c>
      <c r="T61" s="148">
        <v>0</v>
      </c>
      <c r="U61" s="147">
        <f t="shared" si="9"/>
        <v>0</v>
      </c>
      <c r="V61" s="102">
        <v>0</v>
      </c>
      <c r="W61" s="102">
        <v>0</v>
      </c>
      <c r="X61" s="101">
        <v>0</v>
      </c>
      <c r="Y61" s="107">
        <f t="shared" si="10"/>
        <v>23</v>
      </c>
      <c r="Z61" s="108">
        <f t="shared" si="11"/>
        <v>20</v>
      </c>
      <c r="AA61" s="97">
        <v>48</v>
      </c>
      <c r="AB61" s="109">
        <f t="shared" si="12"/>
        <v>0.89583333333333337</v>
      </c>
    </row>
    <row r="62" spans="1:28" x14ac:dyDescent="0.35">
      <c r="A62" s="31" t="s">
        <v>68</v>
      </c>
      <c r="B62" s="97" t="s">
        <v>2321</v>
      </c>
      <c r="C62" s="142" t="s">
        <v>2273</v>
      </c>
      <c r="D62" s="143">
        <f t="shared" si="1"/>
        <v>26</v>
      </c>
      <c r="E62" s="98">
        <f t="shared" si="2"/>
        <v>0</v>
      </c>
      <c r="F62" s="144">
        <f t="shared" si="3"/>
        <v>26</v>
      </c>
      <c r="G62" s="145">
        <f t="shared" si="0"/>
        <v>26</v>
      </c>
      <c r="H62" s="146">
        <v>0</v>
      </c>
      <c r="I62" s="146">
        <v>26</v>
      </c>
      <c r="J62" s="147">
        <f t="shared" si="4"/>
        <v>26</v>
      </c>
      <c r="K62" s="147">
        <v>0</v>
      </c>
      <c r="L62" s="147">
        <v>0</v>
      </c>
      <c r="M62" s="147">
        <f t="shared" si="5"/>
        <v>0</v>
      </c>
      <c r="N62" s="101">
        <f t="shared" si="6"/>
        <v>0</v>
      </c>
      <c r="O62" s="100">
        <v>0</v>
      </c>
      <c r="P62" s="147">
        <v>0</v>
      </c>
      <c r="Q62" s="101">
        <f t="shared" si="7"/>
        <v>0</v>
      </c>
      <c r="R62" s="100">
        <f t="shared" si="8"/>
        <v>0</v>
      </c>
      <c r="S62" s="148">
        <v>0</v>
      </c>
      <c r="T62" s="148">
        <v>0</v>
      </c>
      <c r="U62" s="147">
        <f t="shared" si="9"/>
        <v>0</v>
      </c>
      <c r="V62" s="102">
        <v>0</v>
      </c>
      <c r="W62" s="102">
        <v>0</v>
      </c>
      <c r="X62" s="101">
        <v>0</v>
      </c>
      <c r="Y62" s="107">
        <f t="shared" si="10"/>
        <v>26</v>
      </c>
      <c r="Z62" s="108">
        <f t="shared" si="11"/>
        <v>0</v>
      </c>
      <c r="AA62" s="97">
        <v>34</v>
      </c>
      <c r="AB62" s="109">
        <f t="shared" si="12"/>
        <v>0.76470588235294112</v>
      </c>
    </row>
    <row r="63" spans="1:28" x14ac:dyDescent="0.35">
      <c r="A63" s="31" t="s">
        <v>69</v>
      </c>
      <c r="B63" s="97" t="s">
        <v>2322</v>
      </c>
      <c r="C63" s="142" t="s">
        <v>2273</v>
      </c>
      <c r="D63" s="143">
        <f t="shared" si="1"/>
        <v>0</v>
      </c>
      <c r="E63" s="98">
        <f t="shared" si="2"/>
        <v>0</v>
      </c>
      <c r="F63" s="144">
        <f t="shared" si="3"/>
        <v>0</v>
      </c>
      <c r="G63" s="145">
        <f t="shared" si="0"/>
        <v>0</v>
      </c>
      <c r="H63" s="146">
        <v>0</v>
      </c>
      <c r="I63" s="146">
        <v>0</v>
      </c>
      <c r="J63" s="147">
        <f t="shared" si="4"/>
        <v>0</v>
      </c>
      <c r="K63" s="147">
        <v>0</v>
      </c>
      <c r="L63" s="147">
        <v>0</v>
      </c>
      <c r="M63" s="147">
        <f t="shared" si="5"/>
        <v>0</v>
      </c>
      <c r="N63" s="101">
        <f t="shared" si="6"/>
        <v>0</v>
      </c>
      <c r="O63" s="100">
        <v>0</v>
      </c>
      <c r="P63" s="147">
        <v>0</v>
      </c>
      <c r="Q63" s="101">
        <f t="shared" si="7"/>
        <v>0</v>
      </c>
      <c r="R63" s="100">
        <f t="shared" si="8"/>
        <v>0</v>
      </c>
      <c r="S63" s="148">
        <v>0</v>
      </c>
      <c r="T63" s="148">
        <v>0</v>
      </c>
      <c r="U63" s="147">
        <f t="shared" si="9"/>
        <v>0</v>
      </c>
      <c r="V63" s="102">
        <v>0</v>
      </c>
      <c r="W63" s="102">
        <v>0</v>
      </c>
      <c r="X63" s="101">
        <v>0</v>
      </c>
      <c r="Y63" s="107">
        <f t="shared" si="10"/>
        <v>0</v>
      </c>
      <c r="Z63" s="108">
        <f t="shared" si="11"/>
        <v>0</v>
      </c>
      <c r="AA63" s="97">
        <v>24</v>
      </c>
      <c r="AB63" s="109">
        <f t="shared" si="12"/>
        <v>0</v>
      </c>
    </row>
    <row r="64" spans="1:28" x14ac:dyDescent="0.35">
      <c r="A64" s="31" t="s">
        <v>70</v>
      </c>
      <c r="B64" s="97" t="s">
        <v>2323</v>
      </c>
      <c r="C64" s="142" t="s">
        <v>2273</v>
      </c>
      <c r="D64" s="143">
        <f t="shared" si="1"/>
        <v>13</v>
      </c>
      <c r="E64" s="98">
        <f t="shared" si="2"/>
        <v>0</v>
      </c>
      <c r="F64" s="144">
        <f t="shared" si="3"/>
        <v>13</v>
      </c>
      <c r="G64" s="145">
        <f t="shared" si="0"/>
        <v>13</v>
      </c>
      <c r="H64" s="146">
        <v>0</v>
      </c>
      <c r="I64" s="146">
        <v>13</v>
      </c>
      <c r="J64" s="147">
        <f t="shared" si="4"/>
        <v>13</v>
      </c>
      <c r="K64" s="147">
        <v>0</v>
      </c>
      <c r="L64" s="147">
        <v>0</v>
      </c>
      <c r="M64" s="147">
        <f t="shared" si="5"/>
        <v>0</v>
      </c>
      <c r="N64" s="101">
        <f t="shared" si="6"/>
        <v>0</v>
      </c>
      <c r="O64" s="100">
        <v>0</v>
      </c>
      <c r="P64" s="147">
        <v>0</v>
      </c>
      <c r="Q64" s="101">
        <f t="shared" si="7"/>
        <v>0</v>
      </c>
      <c r="R64" s="100">
        <f t="shared" si="8"/>
        <v>0</v>
      </c>
      <c r="S64" s="148">
        <v>0</v>
      </c>
      <c r="T64" s="148">
        <v>0</v>
      </c>
      <c r="U64" s="147">
        <f t="shared" si="9"/>
        <v>0</v>
      </c>
      <c r="V64" s="102">
        <v>0</v>
      </c>
      <c r="W64" s="102">
        <v>0</v>
      </c>
      <c r="X64" s="101">
        <v>0</v>
      </c>
      <c r="Y64" s="107">
        <f t="shared" si="10"/>
        <v>13</v>
      </c>
      <c r="Z64" s="108">
        <f t="shared" si="11"/>
        <v>0</v>
      </c>
      <c r="AA64" s="97">
        <v>14</v>
      </c>
      <c r="AB64" s="109">
        <f t="shared" si="12"/>
        <v>0.9285714285714286</v>
      </c>
    </row>
    <row r="65" spans="1:28" x14ac:dyDescent="0.35">
      <c r="A65" s="31" t="s">
        <v>71</v>
      </c>
      <c r="B65" s="97" t="s">
        <v>2324</v>
      </c>
      <c r="C65" s="142" t="s">
        <v>2273</v>
      </c>
      <c r="D65" s="143">
        <f t="shared" si="1"/>
        <v>166</v>
      </c>
      <c r="E65" s="98">
        <f t="shared" si="2"/>
        <v>138</v>
      </c>
      <c r="F65" s="144">
        <f t="shared" si="3"/>
        <v>28</v>
      </c>
      <c r="G65" s="145">
        <f t="shared" si="0"/>
        <v>166</v>
      </c>
      <c r="H65" s="146">
        <v>0</v>
      </c>
      <c r="I65" s="146">
        <v>28</v>
      </c>
      <c r="J65" s="147">
        <f t="shared" si="4"/>
        <v>28</v>
      </c>
      <c r="K65" s="147">
        <v>52</v>
      </c>
      <c r="L65" s="147">
        <v>86</v>
      </c>
      <c r="M65" s="147">
        <f t="shared" si="5"/>
        <v>138</v>
      </c>
      <c r="N65" s="101">
        <f t="shared" si="6"/>
        <v>0</v>
      </c>
      <c r="O65" s="100">
        <v>0</v>
      </c>
      <c r="P65" s="147">
        <v>0</v>
      </c>
      <c r="Q65" s="101">
        <f t="shared" si="7"/>
        <v>0</v>
      </c>
      <c r="R65" s="100">
        <f t="shared" si="8"/>
        <v>0</v>
      </c>
      <c r="S65" s="148">
        <v>0</v>
      </c>
      <c r="T65" s="148">
        <v>0</v>
      </c>
      <c r="U65" s="147">
        <f t="shared" si="9"/>
        <v>0</v>
      </c>
      <c r="V65" s="102">
        <v>0</v>
      </c>
      <c r="W65" s="102">
        <v>0</v>
      </c>
      <c r="X65" s="101">
        <v>0</v>
      </c>
      <c r="Y65" s="107">
        <f t="shared" si="10"/>
        <v>28</v>
      </c>
      <c r="Z65" s="108">
        <f t="shared" si="11"/>
        <v>86</v>
      </c>
      <c r="AA65" s="97">
        <v>124</v>
      </c>
      <c r="AB65" s="109">
        <f t="shared" si="12"/>
        <v>0.91935483870967738</v>
      </c>
    </row>
    <row r="66" spans="1:28" x14ac:dyDescent="0.35">
      <c r="A66" s="31" t="s">
        <v>72</v>
      </c>
      <c r="B66" s="97" t="s">
        <v>2325</v>
      </c>
      <c r="C66" s="142" t="s">
        <v>2273</v>
      </c>
      <c r="D66" s="143">
        <f t="shared" si="1"/>
        <v>35</v>
      </c>
      <c r="E66" s="98">
        <f t="shared" si="2"/>
        <v>0</v>
      </c>
      <c r="F66" s="144">
        <f t="shared" si="3"/>
        <v>35</v>
      </c>
      <c r="G66" s="145">
        <f t="shared" si="0"/>
        <v>35</v>
      </c>
      <c r="H66" s="146">
        <v>0</v>
      </c>
      <c r="I66" s="146">
        <v>35</v>
      </c>
      <c r="J66" s="147">
        <f t="shared" si="4"/>
        <v>35</v>
      </c>
      <c r="K66" s="147">
        <v>0</v>
      </c>
      <c r="L66" s="147">
        <v>0</v>
      </c>
      <c r="M66" s="147">
        <f t="shared" si="5"/>
        <v>0</v>
      </c>
      <c r="N66" s="101">
        <f t="shared" si="6"/>
        <v>0</v>
      </c>
      <c r="O66" s="100">
        <v>0</v>
      </c>
      <c r="P66" s="147">
        <v>0</v>
      </c>
      <c r="Q66" s="101">
        <f t="shared" si="7"/>
        <v>0</v>
      </c>
      <c r="R66" s="100">
        <f t="shared" si="8"/>
        <v>0</v>
      </c>
      <c r="S66" s="148">
        <v>0</v>
      </c>
      <c r="T66" s="148">
        <v>0</v>
      </c>
      <c r="U66" s="147">
        <f t="shared" si="9"/>
        <v>0</v>
      </c>
      <c r="V66" s="102">
        <v>0</v>
      </c>
      <c r="W66" s="102">
        <v>0</v>
      </c>
      <c r="X66" s="101">
        <v>0</v>
      </c>
      <c r="Y66" s="107">
        <f t="shared" si="10"/>
        <v>35</v>
      </c>
      <c r="Z66" s="108">
        <f t="shared" si="11"/>
        <v>0</v>
      </c>
      <c r="AA66" s="97">
        <v>40</v>
      </c>
      <c r="AB66" s="109">
        <f t="shared" si="12"/>
        <v>0.875</v>
      </c>
    </row>
    <row r="67" spans="1:28" x14ac:dyDescent="0.35">
      <c r="A67" s="31" t="s">
        <v>73</v>
      </c>
      <c r="B67" s="97" t="s">
        <v>2326</v>
      </c>
      <c r="C67" s="142" t="s">
        <v>2273</v>
      </c>
      <c r="D67" s="143">
        <f t="shared" si="1"/>
        <v>34</v>
      </c>
      <c r="E67" s="98">
        <f t="shared" si="2"/>
        <v>0</v>
      </c>
      <c r="F67" s="144">
        <f t="shared" si="3"/>
        <v>34</v>
      </c>
      <c r="G67" s="145">
        <f t="shared" si="0"/>
        <v>34</v>
      </c>
      <c r="H67" s="146">
        <v>0</v>
      </c>
      <c r="I67" s="146">
        <v>34</v>
      </c>
      <c r="J67" s="147">
        <f t="shared" si="4"/>
        <v>34</v>
      </c>
      <c r="K67" s="147">
        <v>0</v>
      </c>
      <c r="L67" s="147">
        <v>0</v>
      </c>
      <c r="M67" s="147">
        <f t="shared" si="5"/>
        <v>0</v>
      </c>
      <c r="N67" s="101">
        <f t="shared" si="6"/>
        <v>0</v>
      </c>
      <c r="O67" s="100">
        <v>0</v>
      </c>
      <c r="P67" s="147">
        <v>0</v>
      </c>
      <c r="Q67" s="101">
        <f t="shared" si="7"/>
        <v>0</v>
      </c>
      <c r="R67" s="100">
        <f t="shared" si="8"/>
        <v>0</v>
      </c>
      <c r="S67" s="148">
        <v>0</v>
      </c>
      <c r="T67" s="148">
        <v>0</v>
      </c>
      <c r="U67" s="147">
        <f t="shared" si="9"/>
        <v>0</v>
      </c>
      <c r="V67" s="102">
        <v>0</v>
      </c>
      <c r="W67" s="102">
        <v>0</v>
      </c>
      <c r="X67" s="101">
        <v>0</v>
      </c>
      <c r="Y67" s="107">
        <f t="shared" si="10"/>
        <v>34</v>
      </c>
      <c r="Z67" s="108">
        <f t="shared" si="11"/>
        <v>0</v>
      </c>
      <c r="AA67" s="97">
        <v>63</v>
      </c>
      <c r="AB67" s="109">
        <f t="shared" si="12"/>
        <v>0.53968253968253965</v>
      </c>
    </row>
    <row r="68" spans="1:28" x14ac:dyDescent="0.35">
      <c r="A68" s="31" t="s">
        <v>74</v>
      </c>
      <c r="B68" s="97" t="s">
        <v>2327</v>
      </c>
      <c r="C68" s="142" t="s">
        <v>2273</v>
      </c>
      <c r="D68" s="143">
        <f t="shared" si="1"/>
        <v>50</v>
      </c>
      <c r="E68" s="98">
        <f t="shared" si="2"/>
        <v>47</v>
      </c>
      <c r="F68" s="144">
        <f t="shared" si="3"/>
        <v>3</v>
      </c>
      <c r="G68" s="145">
        <f t="shared" ref="G68:G131" si="13">J68+M68</f>
        <v>32</v>
      </c>
      <c r="H68" s="146">
        <v>0</v>
      </c>
      <c r="I68" s="146">
        <v>3</v>
      </c>
      <c r="J68" s="147">
        <f t="shared" si="4"/>
        <v>3</v>
      </c>
      <c r="K68" s="147">
        <v>0</v>
      </c>
      <c r="L68" s="147">
        <v>29</v>
      </c>
      <c r="M68" s="147">
        <f t="shared" si="5"/>
        <v>29</v>
      </c>
      <c r="N68" s="101">
        <f t="shared" si="6"/>
        <v>10</v>
      </c>
      <c r="O68" s="100">
        <v>18</v>
      </c>
      <c r="P68" s="147">
        <v>10</v>
      </c>
      <c r="Q68" s="101">
        <f t="shared" si="7"/>
        <v>28</v>
      </c>
      <c r="R68" s="100">
        <f t="shared" si="8"/>
        <v>0</v>
      </c>
      <c r="S68" s="148">
        <v>0</v>
      </c>
      <c r="T68" s="148">
        <v>0</v>
      </c>
      <c r="U68" s="147">
        <f t="shared" si="9"/>
        <v>0</v>
      </c>
      <c r="V68" s="102">
        <v>0</v>
      </c>
      <c r="W68" s="102">
        <v>0</v>
      </c>
      <c r="X68" s="101">
        <v>0</v>
      </c>
      <c r="Y68" s="107">
        <f t="shared" si="10"/>
        <v>3</v>
      </c>
      <c r="Z68" s="108">
        <f t="shared" si="11"/>
        <v>47</v>
      </c>
      <c r="AA68" s="97">
        <v>48</v>
      </c>
      <c r="AB68" s="109">
        <f t="shared" si="12"/>
        <v>1</v>
      </c>
    </row>
    <row r="69" spans="1:28" x14ac:dyDescent="0.35">
      <c r="A69" s="31" t="s">
        <v>75</v>
      </c>
      <c r="B69" s="97" t="s">
        <v>2328</v>
      </c>
      <c r="C69" s="142" t="s">
        <v>2273</v>
      </c>
      <c r="D69" s="143">
        <f t="shared" ref="D69:D132" si="14">E69+F69</f>
        <v>23</v>
      </c>
      <c r="E69" s="98">
        <f t="shared" ref="E69:E132" si="15">M69+O69+X69</f>
        <v>23</v>
      </c>
      <c r="F69" s="144">
        <f t="shared" ref="F69:F132" si="16">J69+U69</f>
        <v>0</v>
      </c>
      <c r="G69" s="145">
        <f t="shared" si="13"/>
        <v>23</v>
      </c>
      <c r="H69" s="146">
        <v>0</v>
      </c>
      <c r="I69" s="146">
        <v>0</v>
      </c>
      <c r="J69" s="147">
        <f t="shared" ref="J69:J132" si="17">H69+I69</f>
        <v>0</v>
      </c>
      <c r="K69" s="147">
        <v>0</v>
      </c>
      <c r="L69" s="147">
        <v>23</v>
      </c>
      <c r="M69" s="147">
        <f t="shared" ref="M69:M132" si="18">K69+L69</f>
        <v>23</v>
      </c>
      <c r="N69" s="101">
        <f t="shared" ref="N69:N132" si="19">P69</f>
        <v>0</v>
      </c>
      <c r="O69" s="100">
        <v>0</v>
      </c>
      <c r="P69" s="147">
        <v>0</v>
      </c>
      <c r="Q69" s="101">
        <f t="shared" ref="Q69:Q132" si="20">O69+P69</f>
        <v>0</v>
      </c>
      <c r="R69" s="100">
        <f t="shared" ref="R69:R132" si="21">U69+X69</f>
        <v>0</v>
      </c>
      <c r="S69" s="148">
        <v>0</v>
      </c>
      <c r="T69" s="148">
        <v>0</v>
      </c>
      <c r="U69" s="147">
        <f t="shared" ref="U69:U132" si="22">S69+T69</f>
        <v>0</v>
      </c>
      <c r="V69" s="102">
        <v>0</v>
      </c>
      <c r="W69" s="102">
        <v>0</v>
      </c>
      <c r="X69" s="101">
        <v>0</v>
      </c>
      <c r="Y69" s="107">
        <f t="shared" ref="Y69:Y132" si="23">I69+T69</f>
        <v>0</v>
      </c>
      <c r="Z69" s="108">
        <f t="shared" ref="Z69:Z132" si="24">L69+O69+W69</f>
        <v>23</v>
      </c>
      <c r="AA69" s="97">
        <v>17</v>
      </c>
      <c r="AB69" s="109">
        <f t="shared" ref="AB69:AB132" si="25">MIN(100%,((Z69+Y69)/AA69))</f>
        <v>1</v>
      </c>
    </row>
    <row r="70" spans="1:28" x14ac:dyDescent="0.35">
      <c r="A70" s="31" t="s">
        <v>76</v>
      </c>
      <c r="B70" s="97" t="s">
        <v>2329</v>
      </c>
      <c r="C70" s="142" t="s">
        <v>2273</v>
      </c>
      <c r="D70" s="143">
        <f t="shared" si="14"/>
        <v>23</v>
      </c>
      <c r="E70" s="98">
        <f t="shared" si="15"/>
        <v>0</v>
      </c>
      <c r="F70" s="144">
        <f t="shared" si="16"/>
        <v>23</v>
      </c>
      <c r="G70" s="145">
        <f t="shared" si="13"/>
        <v>23</v>
      </c>
      <c r="H70" s="146">
        <v>0</v>
      </c>
      <c r="I70" s="146">
        <v>23</v>
      </c>
      <c r="J70" s="147">
        <f t="shared" si="17"/>
        <v>23</v>
      </c>
      <c r="K70" s="147">
        <v>0</v>
      </c>
      <c r="L70" s="147">
        <v>0</v>
      </c>
      <c r="M70" s="147">
        <f t="shared" si="18"/>
        <v>0</v>
      </c>
      <c r="N70" s="101">
        <f t="shared" si="19"/>
        <v>0</v>
      </c>
      <c r="O70" s="100">
        <v>0</v>
      </c>
      <c r="P70" s="147">
        <v>0</v>
      </c>
      <c r="Q70" s="101">
        <f t="shared" si="20"/>
        <v>0</v>
      </c>
      <c r="R70" s="100">
        <f t="shared" si="21"/>
        <v>0</v>
      </c>
      <c r="S70" s="148">
        <v>0</v>
      </c>
      <c r="T70" s="148">
        <v>0</v>
      </c>
      <c r="U70" s="147">
        <f t="shared" si="22"/>
        <v>0</v>
      </c>
      <c r="V70" s="102">
        <v>0</v>
      </c>
      <c r="W70" s="102">
        <v>0</v>
      </c>
      <c r="X70" s="101">
        <v>0</v>
      </c>
      <c r="Y70" s="107">
        <f t="shared" si="23"/>
        <v>23</v>
      </c>
      <c r="Z70" s="108">
        <f t="shared" si="24"/>
        <v>0</v>
      </c>
      <c r="AA70" s="97">
        <v>24</v>
      </c>
      <c r="AB70" s="109">
        <f t="shared" si="25"/>
        <v>0.95833333333333337</v>
      </c>
    </row>
    <row r="71" spans="1:28" x14ac:dyDescent="0.35">
      <c r="A71" s="31" t="s">
        <v>77</v>
      </c>
      <c r="B71" s="97" t="s">
        <v>2330</v>
      </c>
      <c r="C71" s="142" t="s">
        <v>2273</v>
      </c>
      <c r="D71" s="143">
        <f t="shared" si="14"/>
        <v>441</v>
      </c>
      <c r="E71" s="98">
        <f t="shared" si="15"/>
        <v>336</v>
      </c>
      <c r="F71" s="144">
        <f t="shared" si="16"/>
        <v>105</v>
      </c>
      <c r="G71" s="145">
        <f t="shared" si="13"/>
        <v>441</v>
      </c>
      <c r="H71" s="146">
        <v>42</v>
      </c>
      <c r="I71" s="146">
        <v>63</v>
      </c>
      <c r="J71" s="147">
        <f t="shared" si="17"/>
        <v>105</v>
      </c>
      <c r="K71" s="147">
        <v>99</v>
      </c>
      <c r="L71" s="147">
        <v>237</v>
      </c>
      <c r="M71" s="147">
        <f t="shared" si="18"/>
        <v>336</v>
      </c>
      <c r="N71" s="101">
        <f t="shared" si="19"/>
        <v>0</v>
      </c>
      <c r="O71" s="100">
        <v>0</v>
      </c>
      <c r="P71" s="147">
        <v>0</v>
      </c>
      <c r="Q71" s="101">
        <f t="shared" si="20"/>
        <v>0</v>
      </c>
      <c r="R71" s="100">
        <f t="shared" si="21"/>
        <v>0</v>
      </c>
      <c r="S71" s="148">
        <v>0</v>
      </c>
      <c r="T71" s="148">
        <v>0</v>
      </c>
      <c r="U71" s="147">
        <f t="shared" si="22"/>
        <v>0</v>
      </c>
      <c r="V71" s="102">
        <v>0</v>
      </c>
      <c r="W71" s="102">
        <v>0</v>
      </c>
      <c r="X71" s="101">
        <v>0</v>
      </c>
      <c r="Y71" s="107">
        <f t="shared" si="23"/>
        <v>63</v>
      </c>
      <c r="Z71" s="108">
        <f t="shared" si="24"/>
        <v>237</v>
      </c>
      <c r="AA71" s="97">
        <v>294</v>
      </c>
      <c r="AB71" s="109">
        <f t="shared" si="25"/>
        <v>1</v>
      </c>
    </row>
    <row r="72" spans="1:28" x14ac:dyDescent="0.35">
      <c r="A72" s="31" t="s">
        <v>78</v>
      </c>
      <c r="B72" s="97" t="s">
        <v>2331</v>
      </c>
      <c r="C72" s="142" t="s">
        <v>2273</v>
      </c>
      <c r="D72" s="143">
        <f t="shared" si="14"/>
        <v>64</v>
      </c>
      <c r="E72" s="98">
        <f t="shared" si="15"/>
        <v>0</v>
      </c>
      <c r="F72" s="144">
        <f t="shared" si="16"/>
        <v>64</v>
      </c>
      <c r="G72" s="145">
        <f t="shared" si="13"/>
        <v>64</v>
      </c>
      <c r="H72" s="146">
        <v>0</v>
      </c>
      <c r="I72" s="146">
        <v>64</v>
      </c>
      <c r="J72" s="147">
        <f t="shared" si="17"/>
        <v>64</v>
      </c>
      <c r="K72" s="147">
        <v>0</v>
      </c>
      <c r="L72" s="147">
        <v>0</v>
      </c>
      <c r="M72" s="147">
        <f t="shared" si="18"/>
        <v>0</v>
      </c>
      <c r="N72" s="101">
        <f t="shared" si="19"/>
        <v>0</v>
      </c>
      <c r="O72" s="100">
        <v>0</v>
      </c>
      <c r="P72" s="147">
        <v>0</v>
      </c>
      <c r="Q72" s="101">
        <f t="shared" si="20"/>
        <v>0</v>
      </c>
      <c r="R72" s="100">
        <f t="shared" si="21"/>
        <v>0</v>
      </c>
      <c r="S72" s="148">
        <v>0</v>
      </c>
      <c r="T72" s="148">
        <v>0</v>
      </c>
      <c r="U72" s="147">
        <f t="shared" si="22"/>
        <v>0</v>
      </c>
      <c r="V72" s="102">
        <v>0</v>
      </c>
      <c r="W72" s="102">
        <v>0</v>
      </c>
      <c r="X72" s="101">
        <v>0</v>
      </c>
      <c r="Y72" s="107">
        <f t="shared" si="23"/>
        <v>64</v>
      </c>
      <c r="Z72" s="108">
        <f t="shared" si="24"/>
        <v>0</v>
      </c>
      <c r="AA72" s="97">
        <v>90</v>
      </c>
      <c r="AB72" s="109">
        <f t="shared" si="25"/>
        <v>0.71111111111111114</v>
      </c>
    </row>
    <row r="73" spans="1:28" x14ac:dyDescent="0.35">
      <c r="A73" s="31" t="s">
        <v>79</v>
      </c>
      <c r="B73" s="97" t="s">
        <v>2332</v>
      </c>
      <c r="C73" s="142" t="s">
        <v>2273</v>
      </c>
      <c r="D73" s="143">
        <f t="shared" si="14"/>
        <v>24</v>
      </c>
      <c r="E73" s="98">
        <f t="shared" si="15"/>
        <v>24</v>
      </c>
      <c r="F73" s="144">
        <f t="shared" si="16"/>
        <v>0</v>
      </c>
      <c r="G73" s="145">
        <f t="shared" si="13"/>
        <v>24</v>
      </c>
      <c r="H73" s="146">
        <v>0</v>
      </c>
      <c r="I73" s="146">
        <v>0</v>
      </c>
      <c r="J73" s="147">
        <f t="shared" si="17"/>
        <v>0</v>
      </c>
      <c r="K73" s="147">
        <v>5</v>
      </c>
      <c r="L73" s="147">
        <v>19</v>
      </c>
      <c r="M73" s="147">
        <f t="shared" si="18"/>
        <v>24</v>
      </c>
      <c r="N73" s="101">
        <f t="shared" si="19"/>
        <v>0</v>
      </c>
      <c r="O73" s="100">
        <v>0</v>
      </c>
      <c r="P73" s="147">
        <v>0</v>
      </c>
      <c r="Q73" s="101">
        <f t="shared" si="20"/>
        <v>0</v>
      </c>
      <c r="R73" s="100">
        <f t="shared" si="21"/>
        <v>0</v>
      </c>
      <c r="S73" s="148">
        <v>0</v>
      </c>
      <c r="T73" s="148">
        <v>0</v>
      </c>
      <c r="U73" s="147">
        <f t="shared" si="22"/>
        <v>0</v>
      </c>
      <c r="V73" s="102">
        <v>0</v>
      </c>
      <c r="W73" s="102">
        <v>0</v>
      </c>
      <c r="X73" s="101">
        <v>0</v>
      </c>
      <c r="Y73" s="107">
        <f t="shared" si="23"/>
        <v>0</v>
      </c>
      <c r="Z73" s="108">
        <f t="shared" si="24"/>
        <v>19</v>
      </c>
      <c r="AA73" s="97">
        <v>31</v>
      </c>
      <c r="AB73" s="109">
        <f t="shared" si="25"/>
        <v>0.61290322580645162</v>
      </c>
    </row>
    <row r="74" spans="1:28" x14ac:dyDescent="0.35">
      <c r="A74" s="31" t="s">
        <v>80</v>
      </c>
      <c r="B74" s="97" t="s">
        <v>2333</v>
      </c>
      <c r="C74" s="142" t="s">
        <v>2273</v>
      </c>
      <c r="D74" s="143">
        <f t="shared" si="14"/>
        <v>38</v>
      </c>
      <c r="E74" s="98">
        <f t="shared" si="15"/>
        <v>6</v>
      </c>
      <c r="F74" s="144">
        <f t="shared" si="16"/>
        <v>32</v>
      </c>
      <c r="G74" s="145">
        <f t="shared" si="13"/>
        <v>38</v>
      </c>
      <c r="H74" s="146">
        <v>11</v>
      </c>
      <c r="I74" s="146">
        <v>21</v>
      </c>
      <c r="J74" s="147">
        <f t="shared" si="17"/>
        <v>32</v>
      </c>
      <c r="K74" s="147">
        <v>0</v>
      </c>
      <c r="L74" s="147">
        <v>6</v>
      </c>
      <c r="M74" s="147">
        <f t="shared" si="18"/>
        <v>6</v>
      </c>
      <c r="N74" s="101">
        <f t="shared" si="19"/>
        <v>0</v>
      </c>
      <c r="O74" s="100">
        <v>0</v>
      </c>
      <c r="P74" s="147">
        <v>0</v>
      </c>
      <c r="Q74" s="101">
        <f t="shared" si="20"/>
        <v>0</v>
      </c>
      <c r="R74" s="100">
        <f t="shared" si="21"/>
        <v>0</v>
      </c>
      <c r="S74" s="148">
        <v>0</v>
      </c>
      <c r="T74" s="148">
        <v>0</v>
      </c>
      <c r="U74" s="147">
        <f t="shared" si="22"/>
        <v>0</v>
      </c>
      <c r="V74" s="102">
        <v>0</v>
      </c>
      <c r="W74" s="102">
        <v>0</v>
      </c>
      <c r="X74" s="101">
        <v>0</v>
      </c>
      <c r="Y74" s="107">
        <f t="shared" si="23"/>
        <v>21</v>
      </c>
      <c r="Z74" s="108">
        <f t="shared" si="24"/>
        <v>6</v>
      </c>
      <c r="AA74" s="97">
        <v>17</v>
      </c>
      <c r="AB74" s="109">
        <f t="shared" si="25"/>
        <v>1</v>
      </c>
    </row>
    <row r="75" spans="1:28" x14ac:dyDescent="0.35">
      <c r="A75" s="31" t="s">
        <v>81</v>
      </c>
      <c r="B75" s="97" t="s">
        <v>2334</v>
      </c>
      <c r="C75" s="142" t="s">
        <v>2273</v>
      </c>
      <c r="D75" s="143">
        <f t="shared" si="14"/>
        <v>16</v>
      </c>
      <c r="E75" s="98">
        <f t="shared" si="15"/>
        <v>16</v>
      </c>
      <c r="F75" s="144">
        <f t="shared" si="16"/>
        <v>0</v>
      </c>
      <c r="G75" s="145">
        <f t="shared" si="13"/>
        <v>16</v>
      </c>
      <c r="H75" s="146">
        <v>0</v>
      </c>
      <c r="I75" s="146">
        <v>0</v>
      </c>
      <c r="J75" s="147">
        <f t="shared" si="17"/>
        <v>0</v>
      </c>
      <c r="K75" s="147">
        <v>0</v>
      </c>
      <c r="L75" s="147">
        <v>16</v>
      </c>
      <c r="M75" s="147">
        <f t="shared" si="18"/>
        <v>16</v>
      </c>
      <c r="N75" s="101">
        <f t="shared" si="19"/>
        <v>0</v>
      </c>
      <c r="O75" s="100">
        <v>0</v>
      </c>
      <c r="P75" s="147">
        <v>0</v>
      </c>
      <c r="Q75" s="101">
        <f t="shared" si="20"/>
        <v>0</v>
      </c>
      <c r="R75" s="100">
        <f t="shared" si="21"/>
        <v>0</v>
      </c>
      <c r="S75" s="148">
        <v>0</v>
      </c>
      <c r="T75" s="148">
        <v>0</v>
      </c>
      <c r="U75" s="147">
        <f t="shared" si="22"/>
        <v>0</v>
      </c>
      <c r="V75" s="102">
        <v>0</v>
      </c>
      <c r="W75" s="102">
        <v>0</v>
      </c>
      <c r="X75" s="101">
        <v>0</v>
      </c>
      <c r="Y75" s="107">
        <f t="shared" si="23"/>
        <v>0</v>
      </c>
      <c r="Z75" s="108">
        <f t="shared" si="24"/>
        <v>16</v>
      </c>
      <c r="AA75" s="97">
        <v>32</v>
      </c>
      <c r="AB75" s="109">
        <f t="shared" si="25"/>
        <v>0.5</v>
      </c>
    </row>
    <row r="76" spans="1:28" x14ac:dyDescent="0.35">
      <c r="A76" s="31" t="s">
        <v>82</v>
      </c>
      <c r="B76" s="97" t="s">
        <v>2335</v>
      </c>
      <c r="C76" s="142" t="s">
        <v>2273</v>
      </c>
      <c r="D76" s="143">
        <f t="shared" si="14"/>
        <v>27</v>
      </c>
      <c r="E76" s="98">
        <f t="shared" si="15"/>
        <v>27</v>
      </c>
      <c r="F76" s="144">
        <f t="shared" si="16"/>
        <v>0</v>
      </c>
      <c r="G76" s="145">
        <f t="shared" si="13"/>
        <v>27</v>
      </c>
      <c r="H76" s="146">
        <v>0</v>
      </c>
      <c r="I76" s="146">
        <v>0</v>
      </c>
      <c r="J76" s="147">
        <f t="shared" si="17"/>
        <v>0</v>
      </c>
      <c r="K76" s="147">
        <v>0</v>
      </c>
      <c r="L76" s="147">
        <v>27</v>
      </c>
      <c r="M76" s="147">
        <f t="shared" si="18"/>
        <v>27</v>
      </c>
      <c r="N76" s="101">
        <f t="shared" si="19"/>
        <v>0</v>
      </c>
      <c r="O76" s="100">
        <v>0</v>
      </c>
      <c r="P76" s="147">
        <v>0</v>
      </c>
      <c r="Q76" s="101">
        <f t="shared" si="20"/>
        <v>0</v>
      </c>
      <c r="R76" s="100">
        <f t="shared" si="21"/>
        <v>0</v>
      </c>
      <c r="S76" s="148">
        <v>0</v>
      </c>
      <c r="T76" s="148">
        <v>0</v>
      </c>
      <c r="U76" s="147">
        <f t="shared" si="22"/>
        <v>0</v>
      </c>
      <c r="V76" s="102">
        <v>0</v>
      </c>
      <c r="W76" s="102">
        <v>0</v>
      </c>
      <c r="X76" s="101">
        <v>0</v>
      </c>
      <c r="Y76" s="107">
        <f t="shared" si="23"/>
        <v>0</v>
      </c>
      <c r="Z76" s="108">
        <f t="shared" si="24"/>
        <v>27</v>
      </c>
      <c r="AA76" s="97">
        <v>34</v>
      </c>
      <c r="AB76" s="109">
        <f t="shared" si="25"/>
        <v>0.79411764705882348</v>
      </c>
    </row>
    <row r="77" spans="1:28" x14ac:dyDescent="0.35">
      <c r="A77" s="31" t="s">
        <v>83</v>
      </c>
      <c r="B77" s="97" t="s">
        <v>2336</v>
      </c>
      <c r="C77" s="142" t="s">
        <v>2286</v>
      </c>
      <c r="D77" s="143">
        <f t="shared" si="14"/>
        <v>238</v>
      </c>
      <c r="E77" s="98">
        <f t="shared" si="15"/>
        <v>227</v>
      </c>
      <c r="F77" s="144">
        <f t="shared" si="16"/>
        <v>11</v>
      </c>
      <c r="G77" s="145">
        <f t="shared" si="13"/>
        <v>238</v>
      </c>
      <c r="H77" s="146">
        <v>0</v>
      </c>
      <c r="I77" s="146">
        <v>11</v>
      </c>
      <c r="J77" s="147">
        <f t="shared" si="17"/>
        <v>11</v>
      </c>
      <c r="K77" s="147">
        <v>0</v>
      </c>
      <c r="L77" s="147">
        <v>227</v>
      </c>
      <c r="M77" s="147">
        <f t="shared" si="18"/>
        <v>227</v>
      </c>
      <c r="N77" s="101">
        <f t="shared" si="19"/>
        <v>0</v>
      </c>
      <c r="O77" s="100">
        <v>0</v>
      </c>
      <c r="P77" s="147">
        <v>0</v>
      </c>
      <c r="Q77" s="101">
        <f t="shared" si="20"/>
        <v>0</v>
      </c>
      <c r="R77" s="100">
        <f t="shared" si="21"/>
        <v>0</v>
      </c>
      <c r="S77" s="148">
        <v>0</v>
      </c>
      <c r="T77" s="148">
        <v>0</v>
      </c>
      <c r="U77" s="147">
        <f t="shared" si="22"/>
        <v>0</v>
      </c>
      <c r="V77" s="102">
        <v>0</v>
      </c>
      <c r="W77" s="102">
        <v>0</v>
      </c>
      <c r="X77" s="101">
        <v>0</v>
      </c>
      <c r="Y77" s="107">
        <f t="shared" si="23"/>
        <v>11</v>
      </c>
      <c r="Z77" s="108">
        <f t="shared" si="24"/>
        <v>227</v>
      </c>
      <c r="AA77" s="97">
        <v>361</v>
      </c>
      <c r="AB77" s="109">
        <f t="shared" si="25"/>
        <v>0.65927977839335183</v>
      </c>
    </row>
    <row r="78" spans="1:28" x14ac:dyDescent="0.35">
      <c r="A78" s="31" t="s">
        <v>84</v>
      </c>
      <c r="B78" s="97" t="s">
        <v>2337</v>
      </c>
      <c r="C78" s="142" t="s">
        <v>2286</v>
      </c>
      <c r="D78" s="143">
        <f t="shared" si="14"/>
        <v>174</v>
      </c>
      <c r="E78" s="98">
        <f t="shared" si="15"/>
        <v>174</v>
      </c>
      <c r="F78" s="144">
        <f t="shared" si="16"/>
        <v>0</v>
      </c>
      <c r="G78" s="145">
        <f t="shared" si="13"/>
        <v>174</v>
      </c>
      <c r="H78" s="146">
        <v>0</v>
      </c>
      <c r="I78" s="146">
        <v>0</v>
      </c>
      <c r="J78" s="147">
        <f t="shared" si="17"/>
        <v>0</v>
      </c>
      <c r="K78" s="147">
        <v>0</v>
      </c>
      <c r="L78" s="147">
        <v>174</v>
      </c>
      <c r="M78" s="147">
        <f t="shared" si="18"/>
        <v>174</v>
      </c>
      <c r="N78" s="101">
        <f t="shared" si="19"/>
        <v>0</v>
      </c>
      <c r="O78" s="100">
        <v>0</v>
      </c>
      <c r="P78" s="147">
        <v>0</v>
      </c>
      <c r="Q78" s="101">
        <f t="shared" si="20"/>
        <v>0</v>
      </c>
      <c r="R78" s="100">
        <f t="shared" si="21"/>
        <v>0</v>
      </c>
      <c r="S78" s="148">
        <v>0</v>
      </c>
      <c r="T78" s="148">
        <v>0</v>
      </c>
      <c r="U78" s="147">
        <f t="shared" si="22"/>
        <v>0</v>
      </c>
      <c r="V78" s="102">
        <v>0</v>
      </c>
      <c r="W78" s="102">
        <v>0</v>
      </c>
      <c r="X78" s="101">
        <v>0</v>
      </c>
      <c r="Y78" s="107">
        <f t="shared" si="23"/>
        <v>0</v>
      </c>
      <c r="Z78" s="108">
        <f t="shared" si="24"/>
        <v>174</v>
      </c>
      <c r="AA78" s="97">
        <v>229</v>
      </c>
      <c r="AB78" s="109">
        <f t="shared" si="25"/>
        <v>0.75982532751091703</v>
      </c>
    </row>
    <row r="79" spans="1:28" x14ac:dyDescent="0.35">
      <c r="A79" s="31" t="s">
        <v>85</v>
      </c>
      <c r="B79" s="97" t="s">
        <v>2338</v>
      </c>
      <c r="C79" s="142" t="s">
        <v>2286</v>
      </c>
      <c r="D79" s="143">
        <f t="shared" si="14"/>
        <v>39</v>
      </c>
      <c r="E79" s="98">
        <f t="shared" si="15"/>
        <v>39</v>
      </c>
      <c r="F79" s="144">
        <f t="shared" si="16"/>
        <v>0</v>
      </c>
      <c r="G79" s="145">
        <f t="shared" si="13"/>
        <v>39</v>
      </c>
      <c r="H79" s="146">
        <v>0</v>
      </c>
      <c r="I79" s="146">
        <v>0</v>
      </c>
      <c r="J79" s="147">
        <f t="shared" si="17"/>
        <v>0</v>
      </c>
      <c r="K79" s="147">
        <v>0</v>
      </c>
      <c r="L79" s="147">
        <v>39</v>
      </c>
      <c r="M79" s="147">
        <f t="shared" si="18"/>
        <v>39</v>
      </c>
      <c r="N79" s="101">
        <f t="shared" si="19"/>
        <v>0</v>
      </c>
      <c r="O79" s="100">
        <v>0</v>
      </c>
      <c r="P79" s="147">
        <v>0</v>
      </c>
      <c r="Q79" s="101">
        <f t="shared" si="20"/>
        <v>0</v>
      </c>
      <c r="R79" s="100">
        <f t="shared" si="21"/>
        <v>0</v>
      </c>
      <c r="S79" s="148">
        <v>0</v>
      </c>
      <c r="T79" s="148">
        <v>0</v>
      </c>
      <c r="U79" s="147">
        <f t="shared" si="22"/>
        <v>0</v>
      </c>
      <c r="V79" s="102">
        <v>0</v>
      </c>
      <c r="W79" s="102">
        <v>0</v>
      </c>
      <c r="X79" s="101">
        <v>0</v>
      </c>
      <c r="Y79" s="107">
        <f t="shared" si="23"/>
        <v>0</v>
      </c>
      <c r="Z79" s="108">
        <f t="shared" si="24"/>
        <v>39</v>
      </c>
      <c r="AA79" s="97">
        <v>50</v>
      </c>
      <c r="AB79" s="109">
        <f t="shared" si="25"/>
        <v>0.78</v>
      </c>
    </row>
    <row r="80" spans="1:28" x14ac:dyDescent="0.35">
      <c r="A80" s="31" t="s">
        <v>86</v>
      </c>
      <c r="B80" s="97" t="s">
        <v>2339</v>
      </c>
      <c r="C80" s="142" t="s">
        <v>2286</v>
      </c>
      <c r="D80" s="143">
        <f t="shared" si="14"/>
        <v>13</v>
      </c>
      <c r="E80" s="98">
        <f t="shared" si="15"/>
        <v>0</v>
      </c>
      <c r="F80" s="144">
        <f t="shared" si="16"/>
        <v>13</v>
      </c>
      <c r="G80" s="145">
        <f t="shared" si="13"/>
        <v>13</v>
      </c>
      <c r="H80" s="146">
        <v>0</v>
      </c>
      <c r="I80" s="146">
        <v>13</v>
      </c>
      <c r="J80" s="147">
        <f t="shared" si="17"/>
        <v>13</v>
      </c>
      <c r="K80" s="147">
        <v>0</v>
      </c>
      <c r="L80" s="147">
        <v>0</v>
      </c>
      <c r="M80" s="147">
        <f t="shared" si="18"/>
        <v>0</v>
      </c>
      <c r="N80" s="101">
        <f t="shared" si="19"/>
        <v>0</v>
      </c>
      <c r="O80" s="100">
        <v>0</v>
      </c>
      <c r="P80" s="147">
        <v>0</v>
      </c>
      <c r="Q80" s="101">
        <f t="shared" si="20"/>
        <v>0</v>
      </c>
      <c r="R80" s="100">
        <f t="shared" si="21"/>
        <v>0</v>
      </c>
      <c r="S80" s="148">
        <v>0</v>
      </c>
      <c r="T80" s="148">
        <v>0</v>
      </c>
      <c r="U80" s="147">
        <f t="shared" si="22"/>
        <v>0</v>
      </c>
      <c r="V80" s="102">
        <v>0</v>
      </c>
      <c r="W80" s="102">
        <v>0</v>
      </c>
      <c r="X80" s="101">
        <v>0</v>
      </c>
      <c r="Y80" s="107">
        <f t="shared" si="23"/>
        <v>13</v>
      </c>
      <c r="Z80" s="108">
        <f t="shared" si="24"/>
        <v>0</v>
      </c>
      <c r="AA80" s="97">
        <v>12</v>
      </c>
      <c r="AB80" s="109">
        <f t="shared" si="25"/>
        <v>1</v>
      </c>
    </row>
    <row r="81" spans="1:28" x14ac:dyDescent="0.35">
      <c r="A81" s="31" t="s">
        <v>87</v>
      </c>
      <c r="B81" s="97" t="s">
        <v>2340</v>
      </c>
      <c r="C81" s="142" t="s">
        <v>2286</v>
      </c>
      <c r="D81" s="143">
        <f t="shared" si="14"/>
        <v>37</v>
      </c>
      <c r="E81" s="98">
        <f t="shared" si="15"/>
        <v>37</v>
      </c>
      <c r="F81" s="144">
        <f t="shared" si="16"/>
        <v>0</v>
      </c>
      <c r="G81" s="145">
        <f t="shared" si="13"/>
        <v>37</v>
      </c>
      <c r="H81" s="146">
        <v>0</v>
      </c>
      <c r="I81" s="146">
        <v>0</v>
      </c>
      <c r="J81" s="147">
        <f t="shared" si="17"/>
        <v>0</v>
      </c>
      <c r="K81" s="147">
        <v>0</v>
      </c>
      <c r="L81" s="147">
        <v>37</v>
      </c>
      <c r="M81" s="147">
        <f t="shared" si="18"/>
        <v>37</v>
      </c>
      <c r="N81" s="101">
        <f t="shared" si="19"/>
        <v>0</v>
      </c>
      <c r="O81" s="100">
        <v>0</v>
      </c>
      <c r="P81" s="147">
        <v>0</v>
      </c>
      <c r="Q81" s="101">
        <f t="shared" si="20"/>
        <v>0</v>
      </c>
      <c r="R81" s="100">
        <f t="shared" si="21"/>
        <v>0</v>
      </c>
      <c r="S81" s="148">
        <v>0</v>
      </c>
      <c r="T81" s="148">
        <v>0</v>
      </c>
      <c r="U81" s="147">
        <f t="shared" si="22"/>
        <v>0</v>
      </c>
      <c r="V81" s="102">
        <v>0</v>
      </c>
      <c r="W81" s="102">
        <v>0</v>
      </c>
      <c r="X81" s="101">
        <v>0</v>
      </c>
      <c r="Y81" s="107">
        <f t="shared" si="23"/>
        <v>0</v>
      </c>
      <c r="Z81" s="108">
        <f t="shared" si="24"/>
        <v>37</v>
      </c>
      <c r="AA81" s="97">
        <v>34</v>
      </c>
      <c r="AB81" s="109">
        <f t="shared" si="25"/>
        <v>1</v>
      </c>
    </row>
    <row r="82" spans="1:28" x14ac:dyDescent="0.35">
      <c r="A82" s="31" t="s">
        <v>88</v>
      </c>
      <c r="B82" s="97" t="s">
        <v>2341</v>
      </c>
      <c r="C82" s="142" t="s">
        <v>2286</v>
      </c>
      <c r="D82" s="143">
        <f t="shared" si="14"/>
        <v>31</v>
      </c>
      <c r="E82" s="98">
        <f t="shared" si="15"/>
        <v>0</v>
      </c>
      <c r="F82" s="144">
        <f t="shared" si="16"/>
        <v>31</v>
      </c>
      <c r="G82" s="145">
        <f t="shared" si="13"/>
        <v>31</v>
      </c>
      <c r="H82" s="146">
        <v>0</v>
      </c>
      <c r="I82" s="146">
        <v>31</v>
      </c>
      <c r="J82" s="147">
        <f t="shared" si="17"/>
        <v>31</v>
      </c>
      <c r="K82" s="147">
        <v>0</v>
      </c>
      <c r="L82" s="147">
        <v>0</v>
      </c>
      <c r="M82" s="147">
        <f t="shared" si="18"/>
        <v>0</v>
      </c>
      <c r="N82" s="101">
        <f t="shared" si="19"/>
        <v>0</v>
      </c>
      <c r="O82" s="100">
        <v>0</v>
      </c>
      <c r="P82" s="147">
        <v>0</v>
      </c>
      <c r="Q82" s="101">
        <f t="shared" si="20"/>
        <v>0</v>
      </c>
      <c r="R82" s="100">
        <f t="shared" si="21"/>
        <v>0</v>
      </c>
      <c r="S82" s="148">
        <v>0</v>
      </c>
      <c r="T82" s="148">
        <v>0</v>
      </c>
      <c r="U82" s="147">
        <f t="shared" si="22"/>
        <v>0</v>
      </c>
      <c r="V82" s="102">
        <v>0</v>
      </c>
      <c r="W82" s="102">
        <v>0</v>
      </c>
      <c r="X82" s="101">
        <v>0</v>
      </c>
      <c r="Y82" s="107">
        <f t="shared" si="23"/>
        <v>31</v>
      </c>
      <c r="Z82" s="108">
        <f t="shared" si="24"/>
        <v>0</v>
      </c>
      <c r="AA82" s="97">
        <v>45</v>
      </c>
      <c r="AB82" s="109">
        <f t="shared" si="25"/>
        <v>0.68888888888888888</v>
      </c>
    </row>
    <row r="83" spans="1:28" x14ac:dyDescent="0.35">
      <c r="A83" s="31" t="s">
        <v>89</v>
      </c>
      <c r="B83" s="97" t="s">
        <v>2342</v>
      </c>
      <c r="C83" s="142" t="s">
        <v>2286</v>
      </c>
      <c r="D83" s="143">
        <f t="shared" si="14"/>
        <v>37</v>
      </c>
      <c r="E83" s="98">
        <f t="shared" si="15"/>
        <v>37</v>
      </c>
      <c r="F83" s="144">
        <f t="shared" si="16"/>
        <v>0</v>
      </c>
      <c r="G83" s="145">
        <f t="shared" si="13"/>
        <v>37</v>
      </c>
      <c r="H83" s="146">
        <v>0</v>
      </c>
      <c r="I83" s="146">
        <v>0</v>
      </c>
      <c r="J83" s="147">
        <f t="shared" si="17"/>
        <v>0</v>
      </c>
      <c r="K83" s="147">
        <v>0</v>
      </c>
      <c r="L83" s="147">
        <v>37</v>
      </c>
      <c r="M83" s="147">
        <f t="shared" si="18"/>
        <v>37</v>
      </c>
      <c r="N83" s="101">
        <f t="shared" si="19"/>
        <v>0</v>
      </c>
      <c r="O83" s="100">
        <v>0</v>
      </c>
      <c r="P83" s="147">
        <v>0</v>
      </c>
      <c r="Q83" s="101">
        <f t="shared" si="20"/>
        <v>0</v>
      </c>
      <c r="R83" s="100">
        <f t="shared" si="21"/>
        <v>0</v>
      </c>
      <c r="S83" s="148">
        <v>0</v>
      </c>
      <c r="T83" s="148">
        <v>0</v>
      </c>
      <c r="U83" s="147">
        <f t="shared" si="22"/>
        <v>0</v>
      </c>
      <c r="V83" s="102">
        <v>0</v>
      </c>
      <c r="W83" s="102">
        <v>0</v>
      </c>
      <c r="X83" s="101">
        <v>0</v>
      </c>
      <c r="Y83" s="107">
        <f t="shared" si="23"/>
        <v>0</v>
      </c>
      <c r="Z83" s="108">
        <f t="shared" si="24"/>
        <v>37</v>
      </c>
      <c r="AA83" s="97">
        <v>40</v>
      </c>
      <c r="AB83" s="109">
        <f t="shared" si="25"/>
        <v>0.92500000000000004</v>
      </c>
    </row>
    <row r="84" spans="1:28" x14ac:dyDescent="0.35">
      <c r="A84" s="31" t="s">
        <v>90</v>
      </c>
      <c r="B84" s="97" t="s">
        <v>2343</v>
      </c>
      <c r="C84" s="142" t="s">
        <v>2286</v>
      </c>
      <c r="D84" s="143">
        <f t="shared" si="14"/>
        <v>53</v>
      </c>
      <c r="E84" s="98">
        <f t="shared" si="15"/>
        <v>47</v>
      </c>
      <c r="F84" s="144">
        <f t="shared" si="16"/>
        <v>6</v>
      </c>
      <c r="G84" s="145">
        <f t="shared" si="13"/>
        <v>53</v>
      </c>
      <c r="H84" s="146">
        <v>0</v>
      </c>
      <c r="I84" s="146">
        <v>6</v>
      </c>
      <c r="J84" s="147">
        <f t="shared" si="17"/>
        <v>6</v>
      </c>
      <c r="K84" s="147">
        <v>0</v>
      </c>
      <c r="L84" s="147">
        <v>47</v>
      </c>
      <c r="M84" s="147">
        <f t="shared" si="18"/>
        <v>47</v>
      </c>
      <c r="N84" s="101">
        <f t="shared" si="19"/>
        <v>0</v>
      </c>
      <c r="O84" s="100">
        <v>0</v>
      </c>
      <c r="P84" s="147">
        <v>0</v>
      </c>
      <c r="Q84" s="101">
        <f t="shared" si="20"/>
        <v>0</v>
      </c>
      <c r="R84" s="100">
        <f t="shared" si="21"/>
        <v>0</v>
      </c>
      <c r="S84" s="148">
        <v>0</v>
      </c>
      <c r="T84" s="148">
        <v>0</v>
      </c>
      <c r="U84" s="147">
        <f t="shared" si="22"/>
        <v>0</v>
      </c>
      <c r="V84" s="102">
        <v>0</v>
      </c>
      <c r="W84" s="102">
        <v>0</v>
      </c>
      <c r="X84" s="101">
        <v>0</v>
      </c>
      <c r="Y84" s="107">
        <f t="shared" si="23"/>
        <v>6</v>
      </c>
      <c r="Z84" s="108">
        <f t="shared" si="24"/>
        <v>47</v>
      </c>
      <c r="AA84" s="97">
        <v>96</v>
      </c>
      <c r="AB84" s="109">
        <f t="shared" si="25"/>
        <v>0.55208333333333337</v>
      </c>
    </row>
    <row r="85" spans="1:28" x14ac:dyDescent="0.35">
      <c r="A85" s="31" t="s">
        <v>91</v>
      </c>
      <c r="B85" s="97" t="s">
        <v>2344</v>
      </c>
      <c r="C85" s="142" t="s">
        <v>2286</v>
      </c>
      <c r="D85" s="143">
        <f t="shared" si="14"/>
        <v>28</v>
      </c>
      <c r="E85" s="98">
        <f t="shared" si="15"/>
        <v>28</v>
      </c>
      <c r="F85" s="144">
        <f t="shared" si="16"/>
        <v>0</v>
      </c>
      <c r="G85" s="145">
        <f t="shared" si="13"/>
        <v>14</v>
      </c>
      <c r="H85" s="146">
        <v>0</v>
      </c>
      <c r="I85" s="146">
        <v>0</v>
      </c>
      <c r="J85" s="147">
        <f t="shared" si="17"/>
        <v>0</v>
      </c>
      <c r="K85" s="147">
        <v>0</v>
      </c>
      <c r="L85" s="147">
        <v>14</v>
      </c>
      <c r="M85" s="147">
        <f t="shared" si="18"/>
        <v>14</v>
      </c>
      <c r="N85" s="101">
        <f t="shared" si="19"/>
        <v>0</v>
      </c>
      <c r="O85" s="100">
        <v>14</v>
      </c>
      <c r="P85" s="147">
        <v>0</v>
      </c>
      <c r="Q85" s="101">
        <f t="shared" si="20"/>
        <v>14</v>
      </c>
      <c r="R85" s="100">
        <f t="shared" si="21"/>
        <v>0</v>
      </c>
      <c r="S85" s="148">
        <v>0</v>
      </c>
      <c r="T85" s="148">
        <v>0</v>
      </c>
      <c r="U85" s="147">
        <f t="shared" si="22"/>
        <v>0</v>
      </c>
      <c r="V85" s="102">
        <v>0</v>
      </c>
      <c r="W85" s="102">
        <v>0</v>
      </c>
      <c r="X85" s="101">
        <v>0</v>
      </c>
      <c r="Y85" s="107">
        <f t="shared" si="23"/>
        <v>0</v>
      </c>
      <c r="Z85" s="108">
        <f t="shared" si="24"/>
        <v>28</v>
      </c>
      <c r="AA85" s="97">
        <v>18</v>
      </c>
      <c r="AB85" s="109">
        <f t="shared" si="25"/>
        <v>1</v>
      </c>
    </row>
    <row r="86" spans="1:28" x14ac:dyDescent="0.35">
      <c r="A86" s="31" t="s">
        <v>92</v>
      </c>
      <c r="B86" s="97" t="s">
        <v>2345</v>
      </c>
      <c r="C86" s="142" t="s">
        <v>2286</v>
      </c>
      <c r="D86" s="143">
        <f t="shared" si="14"/>
        <v>32</v>
      </c>
      <c r="E86" s="98">
        <f t="shared" si="15"/>
        <v>32</v>
      </c>
      <c r="F86" s="144">
        <f t="shared" si="16"/>
        <v>0</v>
      </c>
      <c r="G86" s="145">
        <f t="shared" si="13"/>
        <v>32</v>
      </c>
      <c r="H86" s="146">
        <v>0</v>
      </c>
      <c r="I86" s="146">
        <v>0</v>
      </c>
      <c r="J86" s="147">
        <f t="shared" si="17"/>
        <v>0</v>
      </c>
      <c r="K86" s="147">
        <v>0</v>
      </c>
      <c r="L86" s="147">
        <v>32</v>
      </c>
      <c r="M86" s="147">
        <f t="shared" si="18"/>
        <v>32</v>
      </c>
      <c r="N86" s="101">
        <f t="shared" si="19"/>
        <v>0</v>
      </c>
      <c r="O86" s="100">
        <v>0</v>
      </c>
      <c r="P86" s="147">
        <v>0</v>
      </c>
      <c r="Q86" s="101">
        <f t="shared" si="20"/>
        <v>0</v>
      </c>
      <c r="R86" s="100">
        <f t="shared" si="21"/>
        <v>0</v>
      </c>
      <c r="S86" s="148">
        <v>0</v>
      </c>
      <c r="T86" s="148">
        <v>0</v>
      </c>
      <c r="U86" s="147">
        <f t="shared" si="22"/>
        <v>0</v>
      </c>
      <c r="V86" s="102">
        <v>0</v>
      </c>
      <c r="W86" s="102">
        <v>0</v>
      </c>
      <c r="X86" s="101">
        <v>0</v>
      </c>
      <c r="Y86" s="107">
        <f t="shared" si="23"/>
        <v>0</v>
      </c>
      <c r="Z86" s="108">
        <f t="shared" si="24"/>
        <v>32</v>
      </c>
      <c r="AA86" s="97">
        <v>44</v>
      </c>
      <c r="AB86" s="109">
        <f t="shared" si="25"/>
        <v>0.72727272727272729</v>
      </c>
    </row>
    <row r="87" spans="1:28" x14ac:dyDescent="0.35">
      <c r="A87" s="31" t="s">
        <v>93</v>
      </c>
      <c r="B87" s="97" t="s">
        <v>2346</v>
      </c>
      <c r="C87" s="142" t="s">
        <v>2286</v>
      </c>
      <c r="D87" s="143">
        <f t="shared" si="14"/>
        <v>48</v>
      </c>
      <c r="E87" s="98">
        <f t="shared" si="15"/>
        <v>0</v>
      </c>
      <c r="F87" s="144">
        <f t="shared" si="16"/>
        <v>48</v>
      </c>
      <c r="G87" s="145">
        <f t="shared" si="13"/>
        <v>48</v>
      </c>
      <c r="H87" s="146">
        <v>0</v>
      </c>
      <c r="I87" s="146">
        <v>48</v>
      </c>
      <c r="J87" s="147">
        <f t="shared" si="17"/>
        <v>48</v>
      </c>
      <c r="K87" s="147">
        <v>0</v>
      </c>
      <c r="L87" s="147">
        <v>0</v>
      </c>
      <c r="M87" s="147">
        <f t="shared" si="18"/>
        <v>0</v>
      </c>
      <c r="N87" s="101">
        <f t="shared" si="19"/>
        <v>0</v>
      </c>
      <c r="O87" s="100">
        <v>0</v>
      </c>
      <c r="P87" s="147">
        <v>0</v>
      </c>
      <c r="Q87" s="101">
        <f t="shared" si="20"/>
        <v>0</v>
      </c>
      <c r="R87" s="100">
        <f t="shared" si="21"/>
        <v>0</v>
      </c>
      <c r="S87" s="148">
        <v>0</v>
      </c>
      <c r="T87" s="148">
        <v>0</v>
      </c>
      <c r="U87" s="147">
        <f t="shared" si="22"/>
        <v>0</v>
      </c>
      <c r="V87" s="102">
        <v>0</v>
      </c>
      <c r="W87" s="102">
        <v>0</v>
      </c>
      <c r="X87" s="101">
        <v>0</v>
      </c>
      <c r="Y87" s="107">
        <f t="shared" si="23"/>
        <v>48</v>
      </c>
      <c r="Z87" s="108">
        <f t="shared" si="24"/>
        <v>0</v>
      </c>
      <c r="AA87" s="97">
        <v>76</v>
      </c>
      <c r="AB87" s="109">
        <f t="shared" si="25"/>
        <v>0.63157894736842102</v>
      </c>
    </row>
    <row r="88" spans="1:28" x14ac:dyDescent="0.35">
      <c r="A88" s="31" t="s">
        <v>94</v>
      </c>
      <c r="B88" s="97" t="s">
        <v>2347</v>
      </c>
      <c r="C88" s="142" t="s">
        <v>2348</v>
      </c>
      <c r="D88" s="143">
        <f t="shared" si="14"/>
        <v>39</v>
      </c>
      <c r="E88" s="98">
        <f t="shared" si="15"/>
        <v>39</v>
      </c>
      <c r="F88" s="144">
        <f t="shared" si="16"/>
        <v>0</v>
      </c>
      <c r="G88" s="145">
        <f t="shared" si="13"/>
        <v>39</v>
      </c>
      <c r="H88" s="146">
        <v>0</v>
      </c>
      <c r="I88" s="146">
        <v>0</v>
      </c>
      <c r="J88" s="147">
        <f t="shared" si="17"/>
        <v>0</v>
      </c>
      <c r="K88" s="147">
        <v>1</v>
      </c>
      <c r="L88" s="147">
        <v>38</v>
      </c>
      <c r="M88" s="147">
        <f t="shared" si="18"/>
        <v>39</v>
      </c>
      <c r="N88" s="101">
        <f t="shared" si="19"/>
        <v>0</v>
      </c>
      <c r="O88" s="100">
        <v>0</v>
      </c>
      <c r="P88" s="147">
        <v>0</v>
      </c>
      <c r="Q88" s="101">
        <f t="shared" si="20"/>
        <v>0</v>
      </c>
      <c r="R88" s="100">
        <f t="shared" si="21"/>
        <v>0</v>
      </c>
      <c r="S88" s="148">
        <v>0</v>
      </c>
      <c r="T88" s="148">
        <v>0</v>
      </c>
      <c r="U88" s="147">
        <f t="shared" si="22"/>
        <v>0</v>
      </c>
      <c r="V88" s="102">
        <v>0</v>
      </c>
      <c r="W88" s="102">
        <v>0</v>
      </c>
      <c r="X88" s="101">
        <v>0</v>
      </c>
      <c r="Y88" s="107">
        <f t="shared" si="23"/>
        <v>0</v>
      </c>
      <c r="Z88" s="108">
        <f t="shared" si="24"/>
        <v>38</v>
      </c>
      <c r="AA88" s="97">
        <v>74</v>
      </c>
      <c r="AB88" s="109">
        <f t="shared" si="25"/>
        <v>0.51351351351351349</v>
      </c>
    </row>
    <row r="89" spans="1:28" x14ac:dyDescent="0.35">
      <c r="A89" s="31" t="s">
        <v>95</v>
      </c>
      <c r="B89" s="97" t="s">
        <v>2349</v>
      </c>
      <c r="C89" s="142" t="s">
        <v>2348</v>
      </c>
      <c r="D89" s="143">
        <f t="shared" si="14"/>
        <v>117</v>
      </c>
      <c r="E89" s="98">
        <f t="shared" si="15"/>
        <v>117</v>
      </c>
      <c r="F89" s="144">
        <f t="shared" si="16"/>
        <v>0</v>
      </c>
      <c r="G89" s="145">
        <f t="shared" si="13"/>
        <v>117</v>
      </c>
      <c r="H89" s="146">
        <v>0</v>
      </c>
      <c r="I89" s="146">
        <v>0</v>
      </c>
      <c r="J89" s="147">
        <f t="shared" si="17"/>
        <v>0</v>
      </c>
      <c r="K89" s="147">
        <v>34</v>
      </c>
      <c r="L89" s="147">
        <v>83</v>
      </c>
      <c r="M89" s="147">
        <f t="shared" si="18"/>
        <v>117</v>
      </c>
      <c r="N89" s="101">
        <f t="shared" si="19"/>
        <v>0</v>
      </c>
      <c r="O89" s="100">
        <v>0</v>
      </c>
      <c r="P89" s="147">
        <v>0</v>
      </c>
      <c r="Q89" s="101">
        <f t="shared" si="20"/>
        <v>0</v>
      </c>
      <c r="R89" s="100">
        <f t="shared" si="21"/>
        <v>0</v>
      </c>
      <c r="S89" s="148">
        <v>0</v>
      </c>
      <c r="T89" s="148">
        <v>0</v>
      </c>
      <c r="U89" s="147">
        <f t="shared" si="22"/>
        <v>0</v>
      </c>
      <c r="V89" s="102">
        <v>0</v>
      </c>
      <c r="W89" s="102">
        <v>0</v>
      </c>
      <c r="X89" s="101">
        <v>0</v>
      </c>
      <c r="Y89" s="107">
        <f t="shared" si="23"/>
        <v>0</v>
      </c>
      <c r="Z89" s="108">
        <f t="shared" si="24"/>
        <v>83</v>
      </c>
      <c r="AA89" s="97">
        <v>105</v>
      </c>
      <c r="AB89" s="109">
        <f t="shared" si="25"/>
        <v>0.79047619047619044</v>
      </c>
    </row>
    <row r="90" spans="1:28" x14ac:dyDescent="0.35">
      <c r="A90" s="31" t="s">
        <v>96</v>
      </c>
      <c r="B90" s="97" t="s">
        <v>2350</v>
      </c>
      <c r="C90" s="142" t="s">
        <v>2348</v>
      </c>
      <c r="D90" s="143">
        <f t="shared" si="14"/>
        <v>41</v>
      </c>
      <c r="E90" s="98">
        <f t="shared" si="15"/>
        <v>0</v>
      </c>
      <c r="F90" s="144">
        <f t="shared" si="16"/>
        <v>41</v>
      </c>
      <c r="G90" s="145">
        <f t="shared" si="13"/>
        <v>41</v>
      </c>
      <c r="H90" s="146">
        <v>0</v>
      </c>
      <c r="I90" s="146">
        <v>41</v>
      </c>
      <c r="J90" s="147">
        <f t="shared" si="17"/>
        <v>41</v>
      </c>
      <c r="K90" s="147">
        <v>0</v>
      </c>
      <c r="L90" s="147">
        <v>0</v>
      </c>
      <c r="M90" s="147">
        <f t="shared" si="18"/>
        <v>0</v>
      </c>
      <c r="N90" s="101">
        <f t="shared" si="19"/>
        <v>0</v>
      </c>
      <c r="O90" s="100">
        <v>0</v>
      </c>
      <c r="P90" s="147">
        <v>0</v>
      </c>
      <c r="Q90" s="101">
        <f t="shared" si="20"/>
        <v>0</v>
      </c>
      <c r="R90" s="100">
        <f t="shared" si="21"/>
        <v>0</v>
      </c>
      <c r="S90" s="148">
        <v>0</v>
      </c>
      <c r="T90" s="148">
        <v>0</v>
      </c>
      <c r="U90" s="147">
        <f t="shared" si="22"/>
        <v>0</v>
      </c>
      <c r="V90" s="102">
        <v>0</v>
      </c>
      <c r="W90" s="102">
        <v>0</v>
      </c>
      <c r="X90" s="101">
        <v>0</v>
      </c>
      <c r="Y90" s="107">
        <f t="shared" si="23"/>
        <v>41</v>
      </c>
      <c r="Z90" s="108">
        <f t="shared" si="24"/>
        <v>0</v>
      </c>
      <c r="AA90" s="97">
        <v>61</v>
      </c>
      <c r="AB90" s="109">
        <f t="shared" si="25"/>
        <v>0.67213114754098358</v>
      </c>
    </row>
    <row r="91" spans="1:28" x14ac:dyDescent="0.35">
      <c r="A91" s="31" t="s">
        <v>97</v>
      </c>
      <c r="B91" s="97" t="s">
        <v>2351</v>
      </c>
      <c r="C91" s="142" t="s">
        <v>2348</v>
      </c>
      <c r="D91" s="143">
        <f t="shared" si="14"/>
        <v>0</v>
      </c>
      <c r="E91" s="98">
        <f t="shared" si="15"/>
        <v>0</v>
      </c>
      <c r="F91" s="144">
        <f t="shared" si="16"/>
        <v>0</v>
      </c>
      <c r="G91" s="145">
        <f t="shared" si="13"/>
        <v>0</v>
      </c>
      <c r="H91" s="146">
        <v>0</v>
      </c>
      <c r="I91" s="146">
        <v>0</v>
      </c>
      <c r="J91" s="147">
        <f t="shared" si="17"/>
        <v>0</v>
      </c>
      <c r="K91" s="147">
        <v>0</v>
      </c>
      <c r="L91" s="147">
        <v>0</v>
      </c>
      <c r="M91" s="147">
        <f t="shared" si="18"/>
        <v>0</v>
      </c>
      <c r="N91" s="101">
        <f t="shared" si="19"/>
        <v>0</v>
      </c>
      <c r="O91" s="100">
        <v>0</v>
      </c>
      <c r="P91" s="147">
        <v>0</v>
      </c>
      <c r="Q91" s="101">
        <f t="shared" si="20"/>
        <v>0</v>
      </c>
      <c r="R91" s="100">
        <f t="shared" si="21"/>
        <v>0</v>
      </c>
      <c r="S91" s="148">
        <v>0</v>
      </c>
      <c r="T91" s="148">
        <v>0</v>
      </c>
      <c r="U91" s="147">
        <f t="shared" si="22"/>
        <v>0</v>
      </c>
      <c r="V91" s="102">
        <v>0</v>
      </c>
      <c r="W91" s="102">
        <v>0</v>
      </c>
      <c r="X91" s="101">
        <v>0</v>
      </c>
      <c r="Y91" s="107">
        <f t="shared" si="23"/>
        <v>0</v>
      </c>
      <c r="Z91" s="108">
        <f t="shared" si="24"/>
        <v>0</v>
      </c>
      <c r="AA91" s="97">
        <v>18</v>
      </c>
      <c r="AB91" s="109">
        <f t="shared" si="25"/>
        <v>0</v>
      </c>
    </row>
    <row r="92" spans="1:28" x14ac:dyDescent="0.35">
      <c r="A92" s="31" t="s">
        <v>98</v>
      </c>
      <c r="B92" s="97" t="s">
        <v>2352</v>
      </c>
      <c r="C92" s="142" t="s">
        <v>2348</v>
      </c>
      <c r="D92" s="143">
        <f t="shared" si="14"/>
        <v>0</v>
      </c>
      <c r="E92" s="98">
        <f t="shared" si="15"/>
        <v>0</v>
      </c>
      <c r="F92" s="144">
        <f t="shared" si="16"/>
        <v>0</v>
      </c>
      <c r="G92" s="145">
        <f t="shared" si="13"/>
        <v>0</v>
      </c>
      <c r="H92" s="146">
        <v>0</v>
      </c>
      <c r="I92" s="146">
        <v>0</v>
      </c>
      <c r="J92" s="147">
        <f t="shared" si="17"/>
        <v>0</v>
      </c>
      <c r="K92" s="147">
        <v>0</v>
      </c>
      <c r="L92" s="147">
        <v>0</v>
      </c>
      <c r="M92" s="147">
        <f t="shared" si="18"/>
        <v>0</v>
      </c>
      <c r="N92" s="101">
        <f t="shared" si="19"/>
        <v>0</v>
      </c>
      <c r="O92" s="100">
        <v>0</v>
      </c>
      <c r="P92" s="147">
        <v>0</v>
      </c>
      <c r="Q92" s="101">
        <f t="shared" si="20"/>
        <v>0</v>
      </c>
      <c r="R92" s="100">
        <f t="shared" si="21"/>
        <v>0</v>
      </c>
      <c r="S92" s="148">
        <v>0</v>
      </c>
      <c r="T92" s="148">
        <v>0</v>
      </c>
      <c r="U92" s="147">
        <f t="shared" si="22"/>
        <v>0</v>
      </c>
      <c r="V92" s="102">
        <v>0</v>
      </c>
      <c r="W92" s="102">
        <v>0</v>
      </c>
      <c r="X92" s="101">
        <v>0</v>
      </c>
      <c r="Y92" s="107">
        <f t="shared" si="23"/>
        <v>0</v>
      </c>
      <c r="Z92" s="108">
        <f t="shared" si="24"/>
        <v>0</v>
      </c>
      <c r="AA92" s="97">
        <v>49</v>
      </c>
      <c r="AB92" s="109">
        <f t="shared" si="25"/>
        <v>0</v>
      </c>
    </row>
    <row r="93" spans="1:28" x14ac:dyDescent="0.35">
      <c r="A93" s="31" t="s">
        <v>99</v>
      </c>
      <c r="B93" s="97" t="s">
        <v>2353</v>
      </c>
      <c r="C93" s="142" t="s">
        <v>2348</v>
      </c>
      <c r="D93" s="143">
        <f t="shared" si="14"/>
        <v>79</v>
      </c>
      <c r="E93" s="98">
        <f t="shared" si="15"/>
        <v>79</v>
      </c>
      <c r="F93" s="144">
        <f t="shared" si="16"/>
        <v>0</v>
      </c>
      <c r="G93" s="145">
        <f t="shared" si="13"/>
        <v>79</v>
      </c>
      <c r="H93" s="146">
        <v>0</v>
      </c>
      <c r="I93" s="146">
        <v>0</v>
      </c>
      <c r="J93" s="147">
        <f t="shared" si="17"/>
        <v>0</v>
      </c>
      <c r="K93" s="147">
        <v>0</v>
      </c>
      <c r="L93" s="147">
        <v>79</v>
      </c>
      <c r="M93" s="147">
        <f t="shared" si="18"/>
        <v>79</v>
      </c>
      <c r="N93" s="101">
        <f t="shared" si="19"/>
        <v>0</v>
      </c>
      <c r="O93" s="100">
        <v>0</v>
      </c>
      <c r="P93" s="147">
        <v>0</v>
      </c>
      <c r="Q93" s="101">
        <f t="shared" si="20"/>
        <v>0</v>
      </c>
      <c r="R93" s="100">
        <f t="shared" si="21"/>
        <v>0</v>
      </c>
      <c r="S93" s="148">
        <v>0</v>
      </c>
      <c r="T93" s="148">
        <v>0</v>
      </c>
      <c r="U93" s="147">
        <f t="shared" si="22"/>
        <v>0</v>
      </c>
      <c r="V93" s="102">
        <v>0</v>
      </c>
      <c r="W93" s="102">
        <v>0</v>
      </c>
      <c r="X93" s="101">
        <v>0</v>
      </c>
      <c r="Y93" s="107">
        <f t="shared" si="23"/>
        <v>0</v>
      </c>
      <c r="Z93" s="108">
        <f t="shared" si="24"/>
        <v>79</v>
      </c>
      <c r="AA93" s="97">
        <v>118</v>
      </c>
      <c r="AB93" s="109">
        <f t="shared" si="25"/>
        <v>0.66949152542372881</v>
      </c>
    </row>
    <row r="94" spans="1:28" x14ac:dyDescent="0.35">
      <c r="A94" s="31" t="s">
        <v>100</v>
      </c>
      <c r="B94" s="97" t="s">
        <v>2354</v>
      </c>
      <c r="C94" s="142" t="s">
        <v>2348</v>
      </c>
      <c r="D94" s="143">
        <f t="shared" si="14"/>
        <v>43</v>
      </c>
      <c r="E94" s="98">
        <f t="shared" si="15"/>
        <v>43</v>
      </c>
      <c r="F94" s="144">
        <f t="shared" si="16"/>
        <v>0</v>
      </c>
      <c r="G94" s="145">
        <f t="shared" si="13"/>
        <v>43</v>
      </c>
      <c r="H94" s="146">
        <v>0</v>
      </c>
      <c r="I94" s="146">
        <v>0</v>
      </c>
      <c r="J94" s="147">
        <f t="shared" si="17"/>
        <v>0</v>
      </c>
      <c r="K94" s="147">
        <v>0</v>
      </c>
      <c r="L94" s="147">
        <v>43</v>
      </c>
      <c r="M94" s="147">
        <f t="shared" si="18"/>
        <v>43</v>
      </c>
      <c r="N94" s="101">
        <f t="shared" si="19"/>
        <v>0</v>
      </c>
      <c r="O94" s="100">
        <v>0</v>
      </c>
      <c r="P94" s="147">
        <v>0</v>
      </c>
      <c r="Q94" s="101">
        <f t="shared" si="20"/>
        <v>0</v>
      </c>
      <c r="R94" s="100">
        <f t="shared" si="21"/>
        <v>0</v>
      </c>
      <c r="S94" s="148">
        <v>0</v>
      </c>
      <c r="T94" s="148">
        <v>0</v>
      </c>
      <c r="U94" s="147">
        <f t="shared" si="22"/>
        <v>0</v>
      </c>
      <c r="V94" s="102">
        <v>0</v>
      </c>
      <c r="W94" s="102">
        <v>0</v>
      </c>
      <c r="X94" s="101">
        <v>0</v>
      </c>
      <c r="Y94" s="107">
        <f t="shared" si="23"/>
        <v>0</v>
      </c>
      <c r="Z94" s="108">
        <f t="shared" si="24"/>
        <v>43</v>
      </c>
      <c r="AA94" s="97">
        <v>91</v>
      </c>
      <c r="AB94" s="109">
        <f t="shared" si="25"/>
        <v>0.47252747252747251</v>
      </c>
    </row>
    <row r="95" spans="1:28" x14ac:dyDescent="0.35">
      <c r="A95" s="31" t="s">
        <v>101</v>
      </c>
      <c r="B95" s="97" t="s">
        <v>2355</v>
      </c>
      <c r="C95" s="142" t="s">
        <v>2348</v>
      </c>
      <c r="D95" s="143">
        <f t="shared" si="14"/>
        <v>85</v>
      </c>
      <c r="E95" s="98">
        <f t="shared" si="15"/>
        <v>85</v>
      </c>
      <c r="F95" s="144">
        <f t="shared" si="16"/>
        <v>0</v>
      </c>
      <c r="G95" s="145">
        <f t="shared" si="13"/>
        <v>85</v>
      </c>
      <c r="H95" s="146">
        <v>0</v>
      </c>
      <c r="I95" s="146">
        <v>0</v>
      </c>
      <c r="J95" s="147">
        <f t="shared" si="17"/>
        <v>0</v>
      </c>
      <c r="K95" s="147">
        <v>0</v>
      </c>
      <c r="L95" s="147">
        <v>85</v>
      </c>
      <c r="M95" s="147">
        <f t="shared" si="18"/>
        <v>85</v>
      </c>
      <c r="N95" s="101">
        <f t="shared" si="19"/>
        <v>0</v>
      </c>
      <c r="O95" s="100">
        <v>0</v>
      </c>
      <c r="P95" s="147">
        <v>0</v>
      </c>
      <c r="Q95" s="101">
        <f t="shared" si="20"/>
        <v>0</v>
      </c>
      <c r="R95" s="100">
        <f t="shared" si="21"/>
        <v>0</v>
      </c>
      <c r="S95" s="148">
        <v>0</v>
      </c>
      <c r="T95" s="148">
        <v>0</v>
      </c>
      <c r="U95" s="147">
        <f t="shared" si="22"/>
        <v>0</v>
      </c>
      <c r="V95" s="102">
        <v>0</v>
      </c>
      <c r="W95" s="102">
        <v>0</v>
      </c>
      <c r="X95" s="101">
        <v>0</v>
      </c>
      <c r="Y95" s="107">
        <f t="shared" si="23"/>
        <v>0</v>
      </c>
      <c r="Z95" s="108">
        <f t="shared" si="24"/>
        <v>85</v>
      </c>
      <c r="AA95" s="97">
        <v>79</v>
      </c>
      <c r="AB95" s="109">
        <f t="shared" si="25"/>
        <v>1</v>
      </c>
    </row>
    <row r="96" spans="1:28" x14ac:dyDescent="0.35">
      <c r="A96" s="31" t="s">
        <v>102</v>
      </c>
      <c r="B96" s="97" t="s">
        <v>2356</v>
      </c>
      <c r="C96" s="142" t="s">
        <v>2260</v>
      </c>
      <c r="D96" s="143">
        <f t="shared" si="14"/>
        <v>50</v>
      </c>
      <c r="E96" s="98">
        <f t="shared" si="15"/>
        <v>50</v>
      </c>
      <c r="F96" s="144">
        <f t="shared" si="16"/>
        <v>0</v>
      </c>
      <c r="G96" s="145">
        <f t="shared" si="13"/>
        <v>50</v>
      </c>
      <c r="H96" s="146">
        <v>0</v>
      </c>
      <c r="I96" s="146">
        <v>0</v>
      </c>
      <c r="J96" s="147">
        <f t="shared" si="17"/>
        <v>0</v>
      </c>
      <c r="K96" s="147">
        <v>0</v>
      </c>
      <c r="L96" s="147">
        <v>50</v>
      </c>
      <c r="M96" s="147">
        <f t="shared" si="18"/>
        <v>50</v>
      </c>
      <c r="N96" s="101">
        <f t="shared" si="19"/>
        <v>0</v>
      </c>
      <c r="O96" s="100">
        <v>0</v>
      </c>
      <c r="P96" s="147">
        <v>0</v>
      </c>
      <c r="Q96" s="101">
        <f t="shared" si="20"/>
        <v>0</v>
      </c>
      <c r="R96" s="100">
        <f t="shared" si="21"/>
        <v>0</v>
      </c>
      <c r="S96" s="148">
        <v>0</v>
      </c>
      <c r="T96" s="148">
        <v>0</v>
      </c>
      <c r="U96" s="147">
        <f t="shared" si="22"/>
        <v>0</v>
      </c>
      <c r="V96" s="102">
        <v>0</v>
      </c>
      <c r="W96" s="102">
        <v>0</v>
      </c>
      <c r="X96" s="101">
        <v>0</v>
      </c>
      <c r="Y96" s="107">
        <f t="shared" si="23"/>
        <v>0</v>
      </c>
      <c r="Z96" s="108">
        <f t="shared" si="24"/>
        <v>50</v>
      </c>
      <c r="AA96" s="97">
        <v>75</v>
      </c>
      <c r="AB96" s="109">
        <f t="shared" si="25"/>
        <v>0.66666666666666663</v>
      </c>
    </row>
    <row r="97" spans="1:28" x14ac:dyDescent="0.35">
      <c r="A97" s="31" t="s">
        <v>103</v>
      </c>
      <c r="B97" s="97" t="s">
        <v>2357</v>
      </c>
      <c r="C97" s="142" t="s">
        <v>2260</v>
      </c>
      <c r="D97" s="143">
        <f t="shared" si="14"/>
        <v>33</v>
      </c>
      <c r="E97" s="98">
        <f t="shared" si="15"/>
        <v>33</v>
      </c>
      <c r="F97" s="144">
        <f t="shared" si="16"/>
        <v>0</v>
      </c>
      <c r="G97" s="145">
        <f t="shared" si="13"/>
        <v>0</v>
      </c>
      <c r="H97" s="146">
        <v>0</v>
      </c>
      <c r="I97" s="146">
        <v>0</v>
      </c>
      <c r="J97" s="147">
        <f t="shared" si="17"/>
        <v>0</v>
      </c>
      <c r="K97" s="147">
        <v>0</v>
      </c>
      <c r="L97" s="147">
        <v>0</v>
      </c>
      <c r="M97" s="147">
        <f t="shared" si="18"/>
        <v>0</v>
      </c>
      <c r="N97" s="101">
        <f t="shared" si="19"/>
        <v>0</v>
      </c>
      <c r="O97" s="100">
        <v>33</v>
      </c>
      <c r="P97" s="147">
        <v>0</v>
      </c>
      <c r="Q97" s="101">
        <f t="shared" si="20"/>
        <v>33</v>
      </c>
      <c r="R97" s="100">
        <f t="shared" si="21"/>
        <v>0</v>
      </c>
      <c r="S97" s="148">
        <v>0</v>
      </c>
      <c r="T97" s="148">
        <v>0</v>
      </c>
      <c r="U97" s="147">
        <f t="shared" si="22"/>
        <v>0</v>
      </c>
      <c r="V97" s="102">
        <v>0</v>
      </c>
      <c r="W97" s="102">
        <v>0</v>
      </c>
      <c r="X97" s="101">
        <v>0</v>
      </c>
      <c r="Y97" s="107">
        <f t="shared" si="23"/>
        <v>0</v>
      </c>
      <c r="Z97" s="108">
        <f t="shared" si="24"/>
        <v>33</v>
      </c>
      <c r="AA97" s="97">
        <v>32</v>
      </c>
      <c r="AB97" s="109">
        <f t="shared" si="25"/>
        <v>1</v>
      </c>
    </row>
    <row r="98" spans="1:28" x14ac:dyDescent="0.35">
      <c r="A98" s="31" t="s">
        <v>104</v>
      </c>
      <c r="B98" s="97" t="s">
        <v>2358</v>
      </c>
      <c r="C98" s="142" t="s">
        <v>2260</v>
      </c>
      <c r="D98" s="143">
        <f t="shared" si="14"/>
        <v>0</v>
      </c>
      <c r="E98" s="98">
        <f t="shared" si="15"/>
        <v>0</v>
      </c>
      <c r="F98" s="144">
        <f t="shared" si="16"/>
        <v>0</v>
      </c>
      <c r="G98" s="145">
        <f t="shared" si="13"/>
        <v>0</v>
      </c>
      <c r="H98" s="146">
        <v>0</v>
      </c>
      <c r="I98" s="146">
        <v>0</v>
      </c>
      <c r="J98" s="147">
        <f t="shared" si="17"/>
        <v>0</v>
      </c>
      <c r="K98" s="147">
        <v>0</v>
      </c>
      <c r="L98" s="147">
        <v>0</v>
      </c>
      <c r="M98" s="147">
        <f t="shared" si="18"/>
        <v>0</v>
      </c>
      <c r="N98" s="101">
        <f t="shared" si="19"/>
        <v>0</v>
      </c>
      <c r="O98" s="100">
        <v>0</v>
      </c>
      <c r="P98" s="147">
        <v>0</v>
      </c>
      <c r="Q98" s="101">
        <f t="shared" si="20"/>
        <v>0</v>
      </c>
      <c r="R98" s="100">
        <f t="shared" si="21"/>
        <v>0</v>
      </c>
      <c r="S98" s="148">
        <v>0</v>
      </c>
      <c r="T98" s="148">
        <v>0</v>
      </c>
      <c r="U98" s="147">
        <f t="shared" si="22"/>
        <v>0</v>
      </c>
      <c r="V98" s="102">
        <v>0</v>
      </c>
      <c r="W98" s="102">
        <v>0</v>
      </c>
      <c r="X98" s="101">
        <v>0</v>
      </c>
      <c r="Y98" s="107">
        <f t="shared" si="23"/>
        <v>0</v>
      </c>
      <c r="Z98" s="108">
        <f t="shared" si="24"/>
        <v>0</v>
      </c>
      <c r="AA98" s="97">
        <v>42</v>
      </c>
      <c r="AB98" s="109">
        <f t="shared" si="25"/>
        <v>0</v>
      </c>
    </row>
    <row r="99" spans="1:28" x14ac:dyDescent="0.35">
      <c r="A99" s="31" t="s">
        <v>105</v>
      </c>
      <c r="B99" s="97" t="s">
        <v>2359</v>
      </c>
      <c r="C99" s="142" t="s">
        <v>2260</v>
      </c>
      <c r="D99" s="143">
        <f t="shared" si="14"/>
        <v>37</v>
      </c>
      <c r="E99" s="98">
        <f t="shared" si="15"/>
        <v>37</v>
      </c>
      <c r="F99" s="144">
        <f t="shared" si="16"/>
        <v>0</v>
      </c>
      <c r="G99" s="145">
        <f t="shared" si="13"/>
        <v>25</v>
      </c>
      <c r="H99" s="146">
        <v>0</v>
      </c>
      <c r="I99" s="146">
        <v>0</v>
      </c>
      <c r="J99" s="147">
        <f t="shared" si="17"/>
        <v>0</v>
      </c>
      <c r="K99" s="147">
        <v>0</v>
      </c>
      <c r="L99" s="147">
        <v>25</v>
      </c>
      <c r="M99" s="147">
        <f t="shared" si="18"/>
        <v>25</v>
      </c>
      <c r="N99" s="101">
        <f t="shared" si="19"/>
        <v>0</v>
      </c>
      <c r="O99" s="100">
        <v>0</v>
      </c>
      <c r="P99" s="147">
        <v>0</v>
      </c>
      <c r="Q99" s="101">
        <f t="shared" si="20"/>
        <v>0</v>
      </c>
      <c r="R99" s="100">
        <f t="shared" si="21"/>
        <v>12</v>
      </c>
      <c r="S99" s="148">
        <v>0</v>
      </c>
      <c r="T99" s="148">
        <v>0</v>
      </c>
      <c r="U99" s="147">
        <f t="shared" si="22"/>
        <v>0</v>
      </c>
      <c r="V99" s="102">
        <v>0</v>
      </c>
      <c r="W99" s="102">
        <v>12</v>
      </c>
      <c r="X99" s="101">
        <v>12</v>
      </c>
      <c r="Y99" s="107">
        <f t="shared" si="23"/>
        <v>0</v>
      </c>
      <c r="Z99" s="108">
        <f t="shared" si="24"/>
        <v>37</v>
      </c>
      <c r="AA99" s="97">
        <v>99</v>
      </c>
      <c r="AB99" s="109">
        <f t="shared" si="25"/>
        <v>0.37373737373737376</v>
      </c>
    </row>
    <row r="100" spans="1:28" x14ac:dyDescent="0.35">
      <c r="A100" s="31" t="s">
        <v>106</v>
      </c>
      <c r="B100" s="97" t="s">
        <v>2360</v>
      </c>
      <c r="C100" s="142" t="s">
        <v>2260</v>
      </c>
      <c r="D100" s="143">
        <f t="shared" si="14"/>
        <v>15</v>
      </c>
      <c r="E100" s="98">
        <f t="shared" si="15"/>
        <v>0</v>
      </c>
      <c r="F100" s="144">
        <f t="shared" si="16"/>
        <v>15</v>
      </c>
      <c r="G100" s="145">
        <f t="shared" si="13"/>
        <v>0</v>
      </c>
      <c r="H100" s="146">
        <v>0</v>
      </c>
      <c r="I100" s="146">
        <v>0</v>
      </c>
      <c r="J100" s="147">
        <f t="shared" si="17"/>
        <v>0</v>
      </c>
      <c r="K100" s="147">
        <v>0</v>
      </c>
      <c r="L100" s="147">
        <v>0</v>
      </c>
      <c r="M100" s="147">
        <f t="shared" si="18"/>
        <v>0</v>
      </c>
      <c r="N100" s="101">
        <f t="shared" si="19"/>
        <v>0</v>
      </c>
      <c r="O100" s="100">
        <v>0</v>
      </c>
      <c r="P100" s="147">
        <v>0</v>
      </c>
      <c r="Q100" s="101">
        <f t="shared" si="20"/>
        <v>0</v>
      </c>
      <c r="R100" s="100">
        <f t="shared" si="21"/>
        <v>15</v>
      </c>
      <c r="S100" s="148">
        <v>0</v>
      </c>
      <c r="T100" s="148">
        <v>15</v>
      </c>
      <c r="U100" s="147">
        <f t="shared" si="22"/>
        <v>15</v>
      </c>
      <c r="V100" s="102">
        <v>0</v>
      </c>
      <c r="W100" s="102">
        <v>0</v>
      </c>
      <c r="X100" s="101">
        <v>0</v>
      </c>
      <c r="Y100" s="107">
        <f t="shared" si="23"/>
        <v>15</v>
      </c>
      <c r="Z100" s="108">
        <f t="shared" si="24"/>
        <v>0</v>
      </c>
      <c r="AA100" s="97">
        <v>93</v>
      </c>
      <c r="AB100" s="109">
        <f t="shared" si="25"/>
        <v>0.16129032258064516</v>
      </c>
    </row>
    <row r="101" spans="1:28" x14ac:dyDescent="0.35">
      <c r="A101" s="31" t="s">
        <v>107</v>
      </c>
      <c r="B101" s="97" t="s">
        <v>2361</v>
      </c>
      <c r="C101" s="142" t="s">
        <v>2260</v>
      </c>
      <c r="D101" s="143">
        <f t="shared" si="14"/>
        <v>0</v>
      </c>
      <c r="E101" s="98">
        <f t="shared" si="15"/>
        <v>0</v>
      </c>
      <c r="F101" s="144">
        <f t="shared" si="16"/>
        <v>0</v>
      </c>
      <c r="G101" s="145">
        <f t="shared" si="13"/>
        <v>0</v>
      </c>
      <c r="H101" s="146">
        <v>0</v>
      </c>
      <c r="I101" s="146">
        <v>0</v>
      </c>
      <c r="J101" s="147">
        <f t="shared" si="17"/>
        <v>0</v>
      </c>
      <c r="K101" s="147">
        <v>0</v>
      </c>
      <c r="L101" s="147">
        <v>0</v>
      </c>
      <c r="M101" s="147">
        <f t="shared" si="18"/>
        <v>0</v>
      </c>
      <c r="N101" s="101">
        <f t="shared" si="19"/>
        <v>0</v>
      </c>
      <c r="O101" s="100">
        <v>0</v>
      </c>
      <c r="P101" s="147">
        <v>0</v>
      </c>
      <c r="Q101" s="101">
        <f t="shared" si="20"/>
        <v>0</v>
      </c>
      <c r="R101" s="100">
        <f t="shared" si="21"/>
        <v>0</v>
      </c>
      <c r="S101" s="148">
        <v>0</v>
      </c>
      <c r="T101" s="148">
        <v>0</v>
      </c>
      <c r="U101" s="147">
        <f t="shared" si="22"/>
        <v>0</v>
      </c>
      <c r="V101" s="102">
        <v>0</v>
      </c>
      <c r="W101" s="102">
        <v>0</v>
      </c>
      <c r="X101" s="101">
        <v>0</v>
      </c>
      <c r="Y101" s="107">
        <f t="shared" si="23"/>
        <v>0</v>
      </c>
      <c r="Z101" s="108">
        <f t="shared" si="24"/>
        <v>0</v>
      </c>
      <c r="AA101" s="97">
        <v>22</v>
      </c>
      <c r="AB101" s="109">
        <f t="shared" si="25"/>
        <v>0</v>
      </c>
    </row>
    <row r="102" spans="1:28" x14ac:dyDescent="0.35">
      <c r="A102" s="31" t="s">
        <v>108</v>
      </c>
      <c r="B102" s="97" t="s">
        <v>2362</v>
      </c>
      <c r="C102" s="142" t="s">
        <v>2311</v>
      </c>
      <c r="D102" s="143">
        <f t="shared" si="14"/>
        <v>28</v>
      </c>
      <c r="E102" s="98">
        <f t="shared" si="15"/>
        <v>28</v>
      </c>
      <c r="F102" s="144">
        <f t="shared" si="16"/>
        <v>0</v>
      </c>
      <c r="G102" s="145">
        <f t="shared" si="13"/>
        <v>28</v>
      </c>
      <c r="H102" s="146">
        <v>0</v>
      </c>
      <c r="I102" s="146">
        <v>0</v>
      </c>
      <c r="J102" s="147">
        <f t="shared" si="17"/>
        <v>0</v>
      </c>
      <c r="K102" s="147">
        <v>0</v>
      </c>
      <c r="L102" s="147">
        <v>28</v>
      </c>
      <c r="M102" s="147">
        <f t="shared" si="18"/>
        <v>28</v>
      </c>
      <c r="N102" s="101">
        <f t="shared" si="19"/>
        <v>0</v>
      </c>
      <c r="O102" s="100">
        <v>0</v>
      </c>
      <c r="P102" s="147">
        <v>0</v>
      </c>
      <c r="Q102" s="101">
        <f t="shared" si="20"/>
        <v>0</v>
      </c>
      <c r="R102" s="100">
        <f t="shared" si="21"/>
        <v>0</v>
      </c>
      <c r="S102" s="148">
        <v>0</v>
      </c>
      <c r="T102" s="148">
        <v>0</v>
      </c>
      <c r="U102" s="147">
        <f t="shared" si="22"/>
        <v>0</v>
      </c>
      <c r="V102" s="102">
        <v>0</v>
      </c>
      <c r="W102" s="102">
        <v>0</v>
      </c>
      <c r="X102" s="101">
        <v>0</v>
      </c>
      <c r="Y102" s="107">
        <f t="shared" si="23"/>
        <v>0</v>
      </c>
      <c r="Z102" s="108">
        <f t="shared" si="24"/>
        <v>28</v>
      </c>
      <c r="AA102" s="97">
        <v>22</v>
      </c>
      <c r="AB102" s="109">
        <f t="shared" si="25"/>
        <v>1</v>
      </c>
    </row>
    <row r="103" spans="1:28" x14ac:dyDescent="0.35">
      <c r="A103" s="31" t="s">
        <v>109</v>
      </c>
      <c r="B103" s="97" t="s">
        <v>2363</v>
      </c>
      <c r="C103" s="142" t="s">
        <v>2311</v>
      </c>
      <c r="D103" s="143">
        <f t="shared" si="14"/>
        <v>117</v>
      </c>
      <c r="E103" s="98">
        <f t="shared" si="15"/>
        <v>0</v>
      </c>
      <c r="F103" s="144">
        <f t="shared" si="16"/>
        <v>117</v>
      </c>
      <c r="G103" s="145">
        <f t="shared" si="13"/>
        <v>117</v>
      </c>
      <c r="H103" s="146">
        <v>1</v>
      </c>
      <c r="I103" s="146">
        <v>116</v>
      </c>
      <c r="J103" s="147">
        <f t="shared" si="17"/>
        <v>117</v>
      </c>
      <c r="K103" s="147">
        <v>0</v>
      </c>
      <c r="L103" s="147">
        <v>0</v>
      </c>
      <c r="M103" s="147">
        <f t="shared" si="18"/>
        <v>0</v>
      </c>
      <c r="N103" s="101">
        <f t="shared" si="19"/>
        <v>0</v>
      </c>
      <c r="O103" s="100">
        <v>0</v>
      </c>
      <c r="P103" s="147">
        <v>0</v>
      </c>
      <c r="Q103" s="101">
        <f t="shared" si="20"/>
        <v>0</v>
      </c>
      <c r="R103" s="100">
        <f t="shared" si="21"/>
        <v>0</v>
      </c>
      <c r="S103" s="148">
        <v>0</v>
      </c>
      <c r="T103" s="148">
        <v>0</v>
      </c>
      <c r="U103" s="147">
        <f t="shared" si="22"/>
        <v>0</v>
      </c>
      <c r="V103" s="102">
        <v>0</v>
      </c>
      <c r="W103" s="102">
        <v>0</v>
      </c>
      <c r="X103" s="101">
        <v>0</v>
      </c>
      <c r="Y103" s="107">
        <f t="shared" si="23"/>
        <v>116</v>
      </c>
      <c r="Z103" s="108">
        <f t="shared" si="24"/>
        <v>0</v>
      </c>
      <c r="AA103" s="97">
        <v>150</v>
      </c>
      <c r="AB103" s="109">
        <f t="shared" si="25"/>
        <v>0.77333333333333332</v>
      </c>
    </row>
    <row r="104" spans="1:28" x14ac:dyDescent="0.35">
      <c r="A104" s="31" t="s">
        <v>110</v>
      </c>
      <c r="B104" s="97" t="s">
        <v>2364</v>
      </c>
      <c r="C104" s="142" t="s">
        <v>2311</v>
      </c>
      <c r="D104" s="143">
        <f t="shared" si="14"/>
        <v>20</v>
      </c>
      <c r="E104" s="98">
        <f t="shared" si="15"/>
        <v>20</v>
      </c>
      <c r="F104" s="144">
        <f t="shared" si="16"/>
        <v>0</v>
      </c>
      <c r="G104" s="145">
        <f t="shared" si="13"/>
        <v>20</v>
      </c>
      <c r="H104" s="146">
        <v>0</v>
      </c>
      <c r="I104" s="146">
        <v>0</v>
      </c>
      <c r="J104" s="147">
        <f t="shared" si="17"/>
        <v>0</v>
      </c>
      <c r="K104" s="147">
        <v>0</v>
      </c>
      <c r="L104" s="147">
        <v>20</v>
      </c>
      <c r="M104" s="147">
        <f t="shared" si="18"/>
        <v>20</v>
      </c>
      <c r="N104" s="101">
        <f t="shared" si="19"/>
        <v>0</v>
      </c>
      <c r="O104" s="100">
        <v>0</v>
      </c>
      <c r="P104" s="147">
        <v>0</v>
      </c>
      <c r="Q104" s="101">
        <f t="shared" si="20"/>
        <v>0</v>
      </c>
      <c r="R104" s="100">
        <f t="shared" si="21"/>
        <v>0</v>
      </c>
      <c r="S104" s="148">
        <v>0</v>
      </c>
      <c r="T104" s="148">
        <v>0</v>
      </c>
      <c r="U104" s="147">
        <f t="shared" si="22"/>
        <v>0</v>
      </c>
      <c r="V104" s="102">
        <v>0</v>
      </c>
      <c r="W104" s="102">
        <v>0</v>
      </c>
      <c r="X104" s="101">
        <v>0</v>
      </c>
      <c r="Y104" s="107">
        <f t="shared" si="23"/>
        <v>0</v>
      </c>
      <c r="Z104" s="108">
        <f t="shared" si="24"/>
        <v>20</v>
      </c>
      <c r="AA104" s="97">
        <v>24</v>
      </c>
      <c r="AB104" s="109">
        <f t="shared" si="25"/>
        <v>0.83333333333333337</v>
      </c>
    </row>
    <row r="105" spans="1:28" x14ac:dyDescent="0.35">
      <c r="A105" s="31" t="s">
        <v>111</v>
      </c>
      <c r="B105" s="97" t="s">
        <v>2365</v>
      </c>
      <c r="C105" s="142" t="s">
        <v>2311</v>
      </c>
      <c r="D105" s="143">
        <f t="shared" si="14"/>
        <v>19</v>
      </c>
      <c r="E105" s="98">
        <f t="shared" si="15"/>
        <v>19</v>
      </c>
      <c r="F105" s="144">
        <f t="shared" si="16"/>
        <v>0</v>
      </c>
      <c r="G105" s="145">
        <f t="shared" si="13"/>
        <v>19</v>
      </c>
      <c r="H105" s="146">
        <v>0</v>
      </c>
      <c r="I105" s="146">
        <v>0</v>
      </c>
      <c r="J105" s="147">
        <f t="shared" si="17"/>
        <v>0</v>
      </c>
      <c r="K105" s="147">
        <v>0</v>
      </c>
      <c r="L105" s="147">
        <v>19</v>
      </c>
      <c r="M105" s="147">
        <f t="shared" si="18"/>
        <v>19</v>
      </c>
      <c r="N105" s="101">
        <f t="shared" si="19"/>
        <v>0</v>
      </c>
      <c r="O105" s="100">
        <v>0</v>
      </c>
      <c r="P105" s="147">
        <v>0</v>
      </c>
      <c r="Q105" s="101">
        <f t="shared" si="20"/>
        <v>0</v>
      </c>
      <c r="R105" s="100">
        <f t="shared" si="21"/>
        <v>0</v>
      </c>
      <c r="S105" s="148">
        <v>0</v>
      </c>
      <c r="T105" s="148">
        <v>0</v>
      </c>
      <c r="U105" s="147">
        <f t="shared" si="22"/>
        <v>0</v>
      </c>
      <c r="V105" s="102">
        <v>0</v>
      </c>
      <c r="W105" s="102">
        <v>0</v>
      </c>
      <c r="X105" s="101">
        <v>0</v>
      </c>
      <c r="Y105" s="107">
        <f t="shared" si="23"/>
        <v>0</v>
      </c>
      <c r="Z105" s="108">
        <f t="shared" si="24"/>
        <v>19</v>
      </c>
      <c r="AA105" s="97">
        <v>104</v>
      </c>
      <c r="AB105" s="109">
        <f t="shared" si="25"/>
        <v>0.18269230769230768</v>
      </c>
    </row>
    <row r="106" spans="1:28" x14ac:dyDescent="0.35">
      <c r="A106" s="31" t="s">
        <v>112</v>
      </c>
      <c r="B106" s="97" t="s">
        <v>2366</v>
      </c>
      <c r="C106" s="142" t="s">
        <v>2311</v>
      </c>
      <c r="D106" s="143">
        <f t="shared" si="14"/>
        <v>15</v>
      </c>
      <c r="E106" s="98">
        <f t="shared" si="15"/>
        <v>15</v>
      </c>
      <c r="F106" s="144">
        <f t="shared" si="16"/>
        <v>0</v>
      </c>
      <c r="G106" s="145">
        <f t="shared" si="13"/>
        <v>15</v>
      </c>
      <c r="H106" s="146">
        <v>0</v>
      </c>
      <c r="I106" s="146">
        <v>0</v>
      </c>
      <c r="J106" s="147">
        <f t="shared" si="17"/>
        <v>0</v>
      </c>
      <c r="K106" s="147">
        <v>0</v>
      </c>
      <c r="L106" s="147">
        <v>15</v>
      </c>
      <c r="M106" s="147">
        <f t="shared" si="18"/>
        <v>15</v>
      </c>
      <c r="N106" s="101">
        <f t="shared" si="19"/>
        <v>0</v>
      </c>
      <c r="O106" s="100">
        <v>0</v>
      </c>
      <c r="P106" s="147">
        <v>0</v>
      </c>
      <c r="Q106" s="101">
        <f t="shared" si="20"/>
        <v>0</v>
      </c>
      <c r="R106" s="100">
        <f t="shared" si="21"/>
        <v>0</v>
      </c>
      <c r="S106" s="148">
        <v>0</v>
      </c>
      <c r="T106" s="148">
        <v>0</v>
      </c>
      <c r="U106" s="147">
        <f t="shared" si="22"/>
        <v>0</v>
      </c>
      <c r="V106" s="102">
        <v>0</v>
      </c>
      <c r="W106" s="102">
        <v>0</v>
      </c>
      <c r="X106" s="101">
        <v>0</v>
      </c>
      <c r="Y106" s="107">
        <f t="shared" si="23"/>
        <v>0</v>
      </c>
      <c r="Z106" s="108">
        <f t="shared" si="24"/>
        <v>15</v>
      </c>
      <c r="AA106" s="97">
        <v>37</v>
      </c>
      <c r="AB106" s="109">
        <f t="shared" si="25"/>
        <v>0.40540540540540543</v>
      </c>
    </row>
    <row r="107" spans="1:28" x14ac:dyDescent="0.35">
      <c r="A107" s="31" t="s">
        <v>113</v>
      </c>
      <c r="B107" s="97" t="s">
        <v>2367</v>
      </c>
      <c r="C107" s="142" t="s">
        <v>2286</v>
      </c>
      <c r="D107" s="143">
        <f t="shared" si="14"/>
        <v>0</v>
      </c>
      <c r="E107" s="98">
        <f t="shared" si="15"/>
        <v>0</v>
      </c>
      <c r="F107" s="144">
        <f t="shared" si="16"/>
        <v>0</v>
      </c>
      <c r="G107" s="145">
        <f t="shared" si="13"/>
        <v>0</v>
      </c>
      <c r="H107" s="146">
        <v>0</v>
      </c>
      <c r="I107" s="146">
        <v>0</v>
      </c>
      <c r="J107" s="147">
        <f t="shared" si="17"/>
        <v>0</v>
      </c>
      <c r="K107" s="147">
        <v>0</v>
      </c>
      <c r="L107" s="147">
        <v>0</v>
      </c>
      <c r="M107" s="147">
        <f t="shared" si="18"/>
        <v>0</v>
      </c>
      <c r="N107" s="101">
        <f t="shared" si="19"/>
        <v>0</v>
      </c>
      <c r="O107" s="100">
        <v>0</v>
      </c>
      <c r="P107" s="147">
        <v>0</v>
      </c>
      <c r="Q107" s="101">
        <f t="shared" si="20"/>
        <v>0</v>
      </c>
      <c r="R107" s="100">
        <f t="shared" si="21"/>
        <v>0</v>
      </c>
      <c r="S107" s="148">
        <v>0</v>
      </c>
      <c r="T107" s="148">
        <v>0</v>
      </c>
      <c r="U107" s="147">
        <f t="shared" si="22"/>
        <v>0</v>
      </c>
      <c r="V107" s="102">
        <v>0</v>
      </c>
      <c r="W107" s="102">
        <v>0</v>
      </c>
      <c r="X107" s="101">
        <v>0</v>
      </c>
      <c r="Y107" s="107">
        <f t="shared" si="23"/>
        <v>0</v>
      </c>
      <c r="Z107" s="108">
        <f t="shared" si="24"/>
        <v>0</v>
      </c>
      <c r="AA107" s="97">
        <v>7</v>
      </c>
      <c r="AB107" s="109">
        <f t="shared" si="25"/>
        <v>0</v>
      </c>
    </row>
    <row r="108" spans="1:28" x14ac:dyDescent="0.35">
      <c r="A108" s="31" t="s">
        <v>114</v>
      </c>
      <c r="B108" s="97" t="s">
        <v>2368</v>
      </c>
      <c r="C108" s="142" t="s">
        <v>2286</v>
      </c>
      <c r="D108" s="143">
        <f t="shared" si="14"/>
        <v>0</v>
      </c>
      <c r="E108" s="98">
        <f t="shared" si="15"/>
        <v>0</v>
      </c>
      <c r="F108" s="144">
        <f t="shared" si="16"/>
        <v>0</v>
      </c>
      <c r="G108" s="145">
        <f t="shared" si="13"/>
        <v>0</v>
      </c>
      <c r="H108" s="146">
        <v>0</v>
      </c>
      <c r="I108" s="146">
        <v>0</v>
      </c>
      <c r="J108" s="147">
        <f t="shared" si="17"/>
        <v>0</v>
      </c>
      <c r="K108" s="147">
        <v>0</v>
      </c>
      <c r="L108" s="147">
        <v>0</v>
      </c>
      <c r="M108" s="147">
        <f t="shared" si="18"/>
        <v>0</v>
      </c>
      <c r="N108" s="101">
        <f t="shared" si="19"/>
        <v>0</v>
      </c>
      <c r="O108" s="100">
        <v>0</v>
      </c>
      <c r="P108" s="147">
        <v>0</v>
      </c>
      <c r="Q108" s="101">
        <f t="shared" si="20"/>
        <v>0</v>
      </c>
      <c r="R108" s="100">
        <f t="shared" si="21"/>
        <v>0</v>
      </c>
      <c r="S108" s="148">
        <v>0</v>
      </c>
      <c r="T108" s="148">
        <v>0</v>
      </c>
      <c r="U108" s="147">
        <f t="shared" si="22"/>
        <v>0</v>
      </c>
      <c r="V108" s="102">
        <v>0</v>
      </c>
      <c r="W108" s="102">
        <v>0</v>
      </c>
      <c r="X108" s="101">
        <v>0</v>
      </c>
      <c r="Y108" s="107">
        <f t="shared" si="23"/>
        <v>0</v>
      </c>
      <c r="Z108" s="108">
        <f t="shared" si="24"/>
        <v>0</v>
      </c>
      <c r="AA108" s="97">
        <v>10</v>
      </c>
      <c r="AB108" s="109">
        <f t="shared" si="25"/>
        <v>0</v>
      </c>
    </row>
    <row r="109" spans="1:28" x14ac:dyDescent="0.35">
      <c r="A109" s="31" t="s">
        <v>115</v>
      </c>
      <c r="B109" s="97" t="s">
        <v>2369</v>
      </c>
      <c r="C109" s="142" t="s">
        <v>2286</v>
      </c>
      <c r="D109" s="143">
        <f t="shared" si="14"/>
        <v>15</v>
      </c>
      <c r="E109" s="98">
        <f t="shared" si="15"/>
        <v>15</v>
      </c>
      <c r="F109" s="144">
        <f t="shared" si="16"/>
        <v>0</v>
      </c>
      <c r="G109" s="145">
        <f t="shared" si="13"/>
        <v>15</v>
      </c>
      <c r="H109" s="146">
        <v>0</v>
      </c>
      <c r="I109" s="146">
        <v>0</v>
      </c>
      <c r="J109" s="147">
        <f t="shared" si="17"/>
        <v>0</v>
      </c>
      <c r="K109" s="147">
        <v>0</v>
      </c>
      <c r="L109" s="147">
        <v>15</v>
      </c>
      <c r="M109" s="147">
        <f t="shared" si="18"/>
        <v>15</v>
      </c>
      <c r="N109" s="101">
        <f t="shared" si="19"/>
        <v>0</v>
      </c>
      <c r="O109" s="100">
        <v>0</v>
      </c>
      <c r="P109" s="147">
        <v>0</v>
      </c>
      <c r="Q109" s="101">
        <f t="shared" si="20"/>
        <v>0</v>
      </c>
      <c r="R109" s="100">
        <f t="shared" si="21"/>
        <v>0</v>
      </c>
      <c r="S109" s="148">
        <v>0</v>
      </c>
      <c r="T109" s="148">
        <v>0</v>
      </c>
      <c r="U109" s="147">
        <f t="shared" si="22"/>
        <v>0</v>
      </c>
      <c r="V109" s="102">
        <v>0</v>
      </c>
      <c r="W109" s="102">
        <v>0</v>
      </c>
      <c r="X109" s="101">
        <v>0</v>
      </c>
      <c r="Y109" s="107">
        <f t="shared" si="23"/>
        <v>0</v>
      </c>
      <c r="Z109" s="108">
        <f t="shared" si="24"/>
        <v>15</v>
      </c>
      <c r="AA109" s="97">
        <v>28</v>
      </c>
      <c r="AB109" s="109">
        <f t="shared" si="25"/>
        <v>0.5357142857142857</v>
      </c>
    </row>
    <row r="110" spans="1:28" x14ac:dyDescent="0.35">
      <c r="A110" s="31" t="s">
        <v>116</v>
      </c>
      <c r="B110" s="97" t="s">
        <v>2370</v>
      </c>
      <c r="C110" s="142" t="s">
        <v>2286</v>
      </c>
      <c r="D110" s="143">
        <f t="shared" si="14"/>
        <v>0</v>
      </c>
      <c r="E110" s="98">
        <f t="shared" si="15"/>
        <v>0</v>
      </c>
      <c r="F110" s="144">
        <f t="shared" si="16"/>
        <v>0</v>
      </c>
      <c r="G110" s="145">
        <f t="shared" si="13"/>
        <v>0</v>
      </c>
      <c r="H110" s="146">
        <v>0</v>
      </c>
      <c r="I110" s="146">
        <v>0</v>
      </c>
      <c r="J110" s="147">
        <f t="shared" si="17"/>
        <v>0</v>
      </c>
      <c r="K110" s="147">
        <v>0</v>
      </c>
      <c r="L110" s="147">
        <v>0</v>
      </c>
      <c r="M110" s="147">
        <f t="shared" si="18"/>
        <v>0</v>
      </c>
      <c r="N110" s="101">
        <f t="shared" si="19"/>
        <v>0</v>
      </c>
      <c r="O110" s="100">
        <v>0</v>
      </c>
      <c r="P110" s="147">
        <v>0</v>
      </c>
      <c r="Q110" s="101">
        <f t="shared" si="20"/>
        <v>0</v>
      </c>
      <c r="R110" s="100">
        <f t="shared" si="21"/>
        <v>0</v>
      </c>
      <c r="S110" s="148">
        <v>0</v>
      </c>
      <c r="T110" s="148">
        <v>0</v>
      </c>
      <c r="U110" s="147">
        <f t="shared" si="22"/>
        <v>0</v>
      </c>
      <c r="V110" s="102">
        <v>0</v>
      </c>
      <c r="W110" s="102">
        <v>0</v>
      </c>
      <c r="X110" s="101">
        <v>0</v>
      </c>
      <c r="Y110" s="107">
        <f t="shared" si="23"/>
        <v>0</v>
      </c>
      <c r="Z110" s="108">
        <f t="shared" si="24"/>
        <v>0</v>
      </c>
      <c r="AA110" s="97">
        <v>39</v>
      </c>
      <c r="AB110" s="109">
        <f t="shared" si="25"/>
        <v>0</v>
      </c>
    </row>
    <row r="111" spans="1:28" x14ac:dyDescent="0.35">
      <c r="A111" s="31" t="s">
        <v>117</v>
      </c>
      <c r="B111" s="97" t="s">
        <v>2371</v>
      </c>
      <c r="C111" s="142" t="s">
        <v>2286</v>
      </c>
      <c r="D111" s="143">
        <f t="shared" si="14"/>
        <v>7</v>
      </c>
      <c r="E111" s="98">
        <f t="shared" si="15"/>
        <v>0</v>
      </c>
      <c r="F111" s="144">
        <f t="shared" si="16"/>
        <v>7</v>
      </c>
      <c r="G111" s="145">
        <f t="shared" si="13"/>
        <v>7</v>
      </c>
      <c r="H111" s="146">
        <v>0</v>
      </c>
      <c r="I111" s="146">
        <v>7</v>
      </c>
      <c r="J111" s="147">
        <f t="shared" si="17"/>
        <v>7</v>
      </c>
      <c r="K111" s="147">
        <v>0</v>
      </c>
      <c r="L111" s="147">
        <v>0</v>
      </c>
      <c r="M111" s="147">
        <f t="shared" si="18"/>
        <v>0</v>
      </c>
      <c r="N111" s="101">
        <f t="shared" si="19"/>
        <v>0</v>
      </c>
      <c r="O111" s="100">
        <v>0</v>
      </c>
      <c r="P111" s="147">
        <v>0</v>
      </c>
      <c r="Q111" s="101">
        <f t="shared" si="20"/>
        <v>0</v>
      </c>
      <c r="R111" s="100">
        <f t="shared" si="21"/>
        <v>0</v>
      </c>
      <c r="S111" s="148">
        <v>0</v>
      </c>
      <c r="T111" s="148">
        <v>0</v>
      </c>
      <c r="U111" s="147">
        <f t="shared" si="22"/>
        <v>0</v>
      </c>
      <c r="V111" s="102">
        <v>0</v>
      </c>
      <c r="W111" s="102">
        <v>0</v>
      </c>
      <c r="X111" s="101">
        <v>0</v>
      </c>
      <c r="Y111" s="107">
        <f t="shared" si="23"/>
        <v>7</v>
      </c>
      <c r="Z111" s="108">
        <f t="shared" si="24"/>
        <v>0</v>
      </c>
      <c r="AA111" s="97">
        <v>15</v>
      </c>
      <c r="AB111" s="109">
        <f t="shared" si="25"/>
        <v>0.46666666666666667</v>
      </c>
    </row>
    <row r="112" spans="1:28" x14ac:dyDescent="0.35">
      <c r="A112" s="31" t="s">
        <v>118</v>
      </c>
      <c r="B112" s="97" t="s">
        <v>2372</v>
      </c>
      <c r="C112" s="142" t="s">
        <v>2286</v>
      </c>
      <c r="D112" s="143">
        <f t="shared" si="14"/>
        <v>0</v>
      </c>
      <c r="E112" s="98">
        <f t="shared" si="15"/>
        <v>0</v>
      </c>
      <c r="F112" s="144">
        <f t="shared" si="16"/>
        <v>0</v>
      </c>
      <c r="G112" s="145">
        <f t="shared" si="13"/>
        <v>0</v>
      </c>
      <c r="H112" s="146">
        <v>0</v>
      </c>
      <c r="I112" s="146">
        <v>0</v>
      </c>
      <c r="J112" s="147">
        <f t="shared" si="17"/>
        <v>0</v>
      </c>
      <c r="K112" s="147">
        <v>0</v>
      </c>
      <c r="L112" s="147">
        <v>0</v>
      </c>
      <c r="M112" s="147">
        <f t="shared" si="18"/>
        <v>0</v>
      </c>
      <c r="N112" s="101">
        <f t="shared" si="19"/>
        <v>0</v>
      </c>
      <c r="O112" s="100">
        <v>0</v>
      </c>
      <c r="P112" s="147">
        <v>0</v>
      </c>
      <c r="Q112" s="101">
        <f t="shared" si="20"/>
        <v>0</v>
      </c>
      <c r="R112" s="100">
        <f t="shared" si="21"/>
        <v>0</v>
      </c>
      <c r="S112" s="148">
        <v>0</v>
      </c>
      <c r="T112" s="148">
        <v>0</v>
      </c>
      <c r="U112" s="147">
        <f t="shared" si="22"/>
        <v>0</v>
      </c>
      <c r="V112" s="102">
        <v>0</v>
      </c>
      <c r="W112" s="102">
        <v>0</v>
      </c>
      <c r="X112" s="101">
        <v>0</v>
      </c>
      <c r="Y112" s="107">
        <f t="shared" si="23"/>
        <v>0</v>
      </c>
      <c r="Z112" s="108">
        <f t="shared" si="24"/>
        <v>0</v>
      </c>
      <c r="AA112" s="97">
        <v>15</v>
      </c>
      <c r="AB112" s="109">
        <f t="shared" si="25"/>
        <v>0</v>
      </c>
    </row>
    <row r="113" spans="1:28" x14ac:dyDescent="0.35">
      <c r="A113" s="31" t="s">
        <v>119</v>
      </c>
      <c r="B113" s="97" t="s">
        <v>2373</v>
      </c>
      <c r="C113" s="142" t="s">
        <v>2286</v>
      </c>
      <c r="D113" s="143">
        <f t="shared" si="14"/>
        <v>9</v>
      </c>
      <c r="E113" s="98">
        <f t="shared" si="15"/>
        <v>9</v>
      </c>
      <c r="F113" s="144">
        <f t="shared" si="16"/>
        <v>0</v>
      </c>
      <c r="G113" s="145">
        <f t="shared" si="13"/>
        <v>9</v>
      </c>
      <c r="H113" s="146">
        <v>0</v>
      </c>
      <c r="I113" s="146">
        <v>0</v>
      </c>
      <c r="J113" s="147">
        <f t="shared" si="17"/>
        <v>0</v>
      </c>
      <c r="K113" s="147">
        <v>0</v>
      </c>
      <c r="L113" s="147">
        <v>9</v>
      </c>
      <c r="M113" s="147">
        <f t="shared" si="18"/>
        <v>9</v>
      </c>
      <c r="N113" s="101">
        <f t="shared" si="19"/>
        <v>0</v>
      </c>
      <c r="O113" s="100">
        <v>0</v>
      </c>
      <c r="P113" s="147">
        <v>0</v>
      </c>
      <c r="Q113" s="101">
        <f t="shared" si="20"/>
        <v>0</v>
      </c>
      <c r="R113" s="100">
        <f t="shared" si="21"/>
        <v>0</v>
      </c>
      <c r="S113" s="148">
        <v>0</v>
      </c>
      <c r="T113" s="148">
        <v>0</v>
      </c>
      <c r="U113" s="147">
        <f t="shared" si="22"/>
        <v>0</v>
      </c>
      <c r="V113" s="102">
        <v>0</v>
      </c>
      <c r="W113" s="102">
        <v>0</v>
      </c>
      <c r="X113" s="101">
        <v>0</v>
      </c>
      <c r="Y113" s="107">
        <f t="shared" si="23"/>
        <v>0</v>
      </c>
      <c r="Z113" s="108">
        <f t="shared" si="24"/>
        <v>9</v>
      </c>
      <c r="AA113" s="97">
        <v>25</v>
      </c>
      <c r="AB113" s="109">
        <f t="shared" si="25"/>
        <v>0.36</v>
      </c>
    </row>
    <row r="114" spans="1:28" x14ac:dyDescent="0.35">
      <c r="A114" s="31" t="s">
        <v>120</v>
      </c>
      <c r="B114" s="97" t="s">
        <v>2374</v>
      </c>
      <c r="C114" s="142" t="s">
        <v>2286</v>
      </c>
      <c r="D114" s="143">
        <f t="shared" si="14"/>
        <v>10</v>
      </c>
      <c r="E114" s="98">
        <f t="shared" si="15"/>
        <v>10</v>
      </c>
      <c r="F114" s="144">
        <f t="shared" si="16"/>
        <v>0</v>
      </c>
      <c r="G114" s="145">
        <f t="shared" si="13"/>
        <v>10</v>
      </c>
      <c r="H114" s="146">
        <v>0</v>
      </c>
      <c r="I114" s="146">
        <v>0</v>
      </c>
      <c r="J114" s="147">
        <f t="shared" si="17"/>
        <v>0</v>
      </c>
      <c r="K114" s="147">
        <v>0</v>
      </c>
      <c r="L114" s="147">
        <v>10</v>
      </c>
      <c r="M114" s="147">
        <f t="shared" si="18"/>
        <v>10</v>
      </c>
      <c r="N114" s="101">
        <f t="shared" si="19"/>
        <v>0</v>
      </c>
      <c r="O114" s="100">
        <v>0</v>
      </c>
      <c r="P114" s="147">
        <v>0</v>
      </c>
      <c r="Q114" s="101">
        <f t="shared" si="20"/>
        <v>0</v>
      </c>
      <c r="R114" s="100">
        <f t="shared" si="21"/>
        <v>0</v>
      </c>
      <c r="S114" s="148">
        <v>0</v>
      </c>
      <c r="T114" s="148">
        <v>0</v>
      </c>
      <c r="U114" s="147">
        <f t="shared" si="22"/>
        <v>0</v>
      </c>
      <c r="V114" s="102">
        <v>0</v>
      </c>
      <c r="W114" s="102">
        <v>0</v>
      </c>
      <c r="X114" s="101">
        <v>0</v>
      </c>
      <c r="Y114" s="107">
        <f t="shared" si="23"/>
        <v>0</v>
      </c>
      <c r="Z114" s="108">
        <f t="shared" si="24"/>
        <v>10</v>
      </c>
      <c r="AA114" s="97">
        <v>11</v>
      </c>
      <c r="AB114" s="109">
        <f t="shared" si="25"/>
        <v>0.90909090909090906</v>
      </c>
    </row>
    <row r="115" spans="1:28" x14ac:dyDescent="0.35">
      <c r="A115" s="31" t="s">
        <v>121</v>
      </c>
      <c r="B115" s="97" t="s">
        <v>2375</v>
      </c>
      <c r="C115" s="142" t="s">
        <v>2286</v>
      </c>
      <c r="D115" s="143">
        <f t="shared" si="14"/>
        <v>0</v>
      </c>
      <c r="E115" s="98">
        <f t="shared" si="15"/>
        <v>0</v>
      </c>
      <c r="F115" s="144">
        <f t="shared" si="16"/>
        <v>0</v>
      </c>
      <c r="G115" s="145">
        <f t="shared" si="13"/>
        <v>0</v>
      </c>
      <c r="H115" s="146">
        <v>0</v>
      </c>
      <c r="I115" s="146">
        <v>0</v>
      </c>
      <c r="J115" s="147">
        <f t="shared" si="17"/>
        <v>0</v>
      </c>
      <c r="K115" s="147">
        <v>0</v>
      </c>
      <c r="L115" s="147">
        <v>0</v>
      </c>
      <c r="M115" s="147">
        <f t="shared" si="18"/>
        <v>0</v>
      </c>
      <c r="N115" s="101">
        <f t="shared" si="19"/>
        <v>0</v>
      </c>
      <c r="O115" s="100">
        <v>0</v>
      </c>
      <c r="P115" s="147">
        <v>0</v>
      </c>
      <c r="Q115" s="101">
        <f t="shared" si="20"/>
        <v>0</v>
      </c>
      <c r="R115" s="100">
        <f t="shared" si="21"/>
        <v>0</v>
      </c>
      <c r="S115" s="148">
        <v>0</v>
      </c>
      <c r="T115" s="148">
        <v>0</v>
      </c>
      <c r="U115" s="147">
        <f t="shared" si="22"/>
        <v>0</v>
      </c>
      <c r="V115" s="102">
        <v>0</v>
      </c>
      <c r="W115" s="102">
        <v>0</v>
      </c>
      <c r="X115" s="101">
        <v>0</v>
      </c>
      <c r="Y115" s="107">
        <f t="shared" si="23"/>
        <v>0</v>
      </c>
      <c r="Z115" s="108">
        <f t="shared" si="24"/>
        <v>0</v>
      </c>
      <c r="AA115" s="97">
        <v>73</v>
      </c>
      <c r="AB115" s="109">
        <f t="shared" si="25"/>
        <v>0</v>
      </c>
    </row>
    <row r="116" spans="1:28" x14ac:dyDescent="0.35">
      <c r="A116" s="31" t="s">
        <v>122</v>
      </c>
      <c r="B116" s="97" t="s">
        <v>2376</v>
      </c>
      <c r="C116" s="142" t="s">
        <v>2286</v>
      </c>
      <c r="D116" s="143">
        <f t="shared" si="14"/>
        <v>6</v>
      </c>
      <c r="E116" s="98">
        <f t="shared" si="15"/>
        <v>6</v>
      </c>
      <c r="F116" s="144">
        <f t="shared" si="16"/>
        <v>0</v>
      </c>
      <c r="G116" s="145">
        <f t="shared" si="13"/>
        <v>6</v>
      </c>
      <c r="H116" s="146">
        <v>0</v>
      </c>
      <c r="I116" s="146">
        <v>0</v>
      </c>
      <c r="J116" s="147">
        <f t="shared" si="17"/>
        <v>0</v>
      </c>
      <c r="K116" s="147">
        <v>0</v>
      </c>
      <c r="L116" s="147">
        <v>6</v>
      </c>
      <c r="M116" s="147">
        <f t="shared" si="18"/>
        <v>6</v>
      </c>
      <c r="N116" s="101">
        <f t="shared" si="19"/>
        <v>0</v>
      </c>
      <c r="O116" s="100">
        <v>0</v>
      </c>
      <c r="P116" s="147">
        <v>0</v>
      </c>
      <c r="Q116" s="101">
        <f t="shared" si="20"/>
        <v>0</v>
      </c>
      <c r="R116" s="100">
        <f t="shared" si="21"/>
        <v>0</v>
      </c>
      <c r="S116" s="148">
        <v>0</v>
      </c>
      <c r="T116" s="148">
        <v>0</v>
      </c>
      <c r="U116" s="147">
        <f t="shared" si="22"/>
        <v>0</v>
      </c>
      <c r="V116" s="102">
        <v>0</v>
      </c>
      <c r="W116" s="102">
        <v>0</v>
      </c>
      <c r="X116" s="101">
        <v>0</v>
      </c>
      <c r="Y116" s="107">
        <f t="shared" si="23"/>
        <v>0</v>
      </c>
      <c r="Z116" s="108">
        <f t="shared" si="24"/>
        <v>6</v>
      </c>
      <c r="AA116" s="97">
        <v>18</v>
      </c>
      <c r="AB116" s="109">
        <f t="shared" si="25"/>
        <v>0.33333333333333331</v>
      </c>
    </row>
    <row r="117" spans="1:28" x14ac:dyDescent="0.35">
      <c r="A117" s="31" t="s">
        <v>123</v>
      </c>
      <c r="B117" s="97" t="s">
        <v>2377</v>
      </c>
      <c r="C117" s="142" t="s">
        <v>2286</v>
      </c>
      <c r="D117" s="143">
        <f t="shared" si="14"/>
        <v>9</v>
      </c>
      <c r="E117" s="98">
        <f t="shared" si="15"/>
        <v>9</v>
      </c>
      <c r="F117" s="144">
        <f t="shared" si="16"/>
        <v>0</v>
      </c>
      <c r="G117" s="145">
        <f t="shared" si="13"/>
        <v>9</v>
      </c>
      <c r="H117" s="146">
        <v>0</v>
      </c>
      <c r="I117" s="146">
        <v>0</v>
      </c>
      <c r="J117" s="147">
        <f t="shared" si="17"/>
        <v>0</v>
      </c>
      <c r="K117" s="147">
        <v>0</v>
      </c>
      <c r="L117" s="147">
        <v>9</v>
      </c>
      <c r="M117" s="147">
        <f t="shared" si="18"/>
        <v>9</v>
      </c>
      <c r="N117" s="101">
        <f t="shared" si="19"/>
        <v>0</v>
      </c>
      <c r="O117" s="100">
        <v>0</v>
      </c>
      <c r="P117" s="147">
        <v>0</v>
      </c>
      <c r="Q117" s="101">
        <f t="shared" si="20"/>
        <v>0</v>
      </c>
      <c r="R117" s="100">
        <f t="shared" si="21"/>
        <v>0</v>
      </c>
      <c r="S117" s="148">
        <v>0</v>
      </c>
      <c r="T117" s="148">
        <v>0</v>
      </c>
      <c r="U117" s="147">
        <f t="shared" si="22"/>
        <v>0</v>
      </c>
      <c r="V117" s="102">
        <v>0</v>
      </c>
      <c r="W117" s="102">
        <v>0</v>
      </c>
      <c r="X117" s="101">
        <v>0</v>
      </c>
      <c r="Y117" s="107">
        <f t="shared" si="23"/>
        <v>0</v>
      </c>
      <c r="Z117" s="108">
        <f t="shared" si="24"/>
        <v>9</v>
      </c>
      <c r="AA117" s="97">
        <v>13</v>
      </c>
      <c r="AB117" s="109">
        <f t="shared" si="25"/>
        <v>0.69230769230769229</v>
      </c>
    </row>
    <row r="118" spans="1:28" x14ac:dyDescent="0.35">
      <c r="A118" s="31" t="s">
        <v>124</v>
      </c>
      <c r="B118" s="97" t="s">
        <v>2378</v>
      </c>
      <c r="C118" s="142" t="s">
        <v>2286</v>
      </c>
      <c r="D118" s="143">
        <f t="shared" si="14"/>
        <v>16</v>
      </c>
      <c r="E118" s="98">
        <f t="shared" si="15"/>
        <v>0</v>
      </c>
      <c r="F118" s="144">
        <f t="shared" si="16"/>
        <v>16</v>
      </c>
      <c r="G118" s="145">
        <f t="shared" si="13"/>
        <v>16</v>
      </c>
      <c r="H118" s="146">
        <v>0</v>
      </c>
      <c r="I118" s="146">
        <v>16</v>
      </c>
      <c r="J118" s="147">
        <f t="shared" si="17"/>
        <v>16</v>
      </c>
      <c r="K118" s="147">
        <v>0</v>
      </c>
      <c r="L118" s="147">
        <v>0</v>
      </c>
      <c r="M118" s="147">
        <f t="shared" si="18"/>
        <v>0</v>
      </c>
      <c r="N118" s="101">
        <f t="shared" si="19"/>
        <v>0</v>
      </c>
      <c r="O118" s="100">
        <v>0</v>
      </c>
      <c r="P118" s="147">
        <v>0</v>
      </c>
      <c r="Q118" s="101">
        <f t="shared" si="20"/>
        <v>0</v>
      </c>
      <c r="R118" s="100">
        <f t="shared" si="21"/>
        <v>0</v>
      </c>
      <c r="S118" s="148">
        <v>0</v>
      </c>
      <c r="T118" s="148">
        <v>0</v>
      </c>
      <c r="U118" s="147">
        <f t="shared" si="22"/>
        <v>0</v>
      </c>
      <c r="V118" s="102">
        <v>0</v>
      </c>
      <c r="W118" s="102">
        <v>0</v>
      </c>
      <c r="X118" s="101">
        <v>0</v>
      </c>
      <c r="Y118" s="107">
        <f t="shared" si="23"/>
        <v>16</v>
      </c>
      <c r="Z118" s="108">
        <f t="shared" si="24"/>
        <v>0</v>
      </c>
      <c r="AA118" s="97">
        <v>46</v>
      </c>
      <c r="AB118" s="109">
        <f t="shared" si="25"/>
        <v>0.34782608695652173</v>
      </c>
    </row>
    <row r="119" spans="1:28" x14ac:dyDescent="0.35">
      <c r="A119" s="31" t="s">
        <v>125</v>
      </c>
      <c r="B119" s="97" t="s">
        <v>2379</v>
      </c>
      <c r="C119" s="142" t="s">
        <v>2380</v>
      </c>
      <c r="D119" s="143">
        <f t="shared" si="14"/>
        <v>110</v>
      </c>
      <c r="E119" s="98">
        <f t="shared" si="15"/>
        <v>0</v>
      </c>
      <c r="F119" s="144">
        <f t="shared" si="16"/>
        <v>110</v>
      </c>
      <c r="G119" s="145">
        <f t="shared" si="13"/>
        <v>110</v>
      </c>
      <c r="H119" s="146">
        <v>0</v>
      </c>
      <c r="I119" s="146">
        <v>110</v>
      </c>
      <c r="J119" s="147">
        <f t="shared" si="17"/>
        <v>110</v>
      </c>
      <c r="K119" s="147">
        <v>0</v>
      </c>
      <c r="L119" s="147">
        <v>0</v>
      </c>
      <c r="M119" s="147">
        <f t="shared" si="18"/>
        <v>0</v>
      </c>
      <c r="N119" s="101">
        <f t="shared" si="19"/>
        <v>0</v>
      </c>
      <c r="O119" s="100">
        <v>0</v>
      </c>
      <c r="P119" s="147">
        <v>0</v>
      </c>
      <c r="Q119" s="101">
        <f t="shared" si="20"/>
        <v>0</v>
      </c>
      <c r="R119" s="100">
        <f t="shared" si="21"/>
        <v>0</v>
      </c>
      <c r="S119" s="148">
        <v>0</v>
      </c>
      <c r="T119" s="148">
        <v>0</v>
      </c>
      <c r="U119" s="147">
        <f t="shared" si="22"/>
        <v>0</v>
      </c>
      <c r="V119" s="102">
        <v>0</v>
      </c>
      <c r="W119" s="102">
        <v>0</v>
      </c>
      <c r="X119" s="101">
        <v>0</v>
      </c>
      <c r="Y119" s="107">
        <f t="shared" si="23"/>
        <v>110</v>
      </c>
      <c r="Z119" s="108">
        <f t="shared" si="24"/>
        <v>0</v>
      </c>
      <c r="AA119" s="97">
        <v>156</v>
      </c>
      <c r="AB119" s="109">
        <f t="shared" si="25"/>
        <v>0.70512820512820518</v>
      </c>
    </row>
    <row r="120" spans="1:28" x14ac:dyDescent="0.35">
      <c r="A120" s="31" t="s">
        <v>126</v>
      </c>
      <c r="B120" s="97" t="s">
        <v>2381</v>
      </c>
      <c r="C120" s="142" t="s">
        <v>2380</v>
      </c>
      <c r="D120" s="143">
        <f t="shared" si="14"/>
        <v>25</v>
      </c>
      <c r="E120" s="98">
        <f t="shared" si="15"/>
        <v>0</v>
      </c>
      <c r="F120" s="144">
        <f t="shared" si="16"/>
        <v>25</v>
      </c>
      <c r="G120" s="145">
        <f t="shared" si="13"/>
        <v>25</v>
      </c>
      <c r="H120" s="146">
        <v>0</v>
      </c>
      <c r="I120" s="146">
        <v>25</v>
      </c>
      <c r="J120" s="147">
        <f t="shared" si="17"/>
        <v>25</v>
      </c>
      <c r="K120" s="147">
        <v>0</v>
      </c>
      <c r="L120" s="147">
        <v>0</v>
      </c>
      <c r="M120" s="147">
        <f t="shared" si="18"/>
        <v>0</v>
      </c>
      <c r="N120" s="101">
        <f t="shared" si="19"/>
        <v>0</v>
      </c>
      <c r="O120" s="100">
        <v>0</v>
      </c>
      <c r="P120" s="147">
        <v>0</v>
      </c>
      <c r="Q120" s="101">
        <f t="shared" si="20"/>
        <v>0</v>
      </c>
      <c r="R120" s="100">
        <f t="shared" si="21"/>
        <v>0</v>
      </c>
      <c r="S120" s="148">
        <v>0</v>
      </c>
      <c r="T120" s="148">
        <v>0</v>
      </c>
      <c r="U120" s="147">
        <f t="shared" si="22"/>
        <v>0</v>
      </c>
      <c r="V120" s="102">
        <v>0</v>
      </c>
      <c r="W120" s="102">
        <v>0</v>
      </c>
      <c r="X120" s="101">
        <v>0</v>
      </c>
      <c r="Y120" s="107">
        <f t="shared" si="23"/>
        <v>25</v>
      </c>
      <c r="Z120" s="108">
        <f t="shared" si="24"/>
        <v>0</v>
      </c>
      <c r="AA120" s="97">
        <v>62</v>
      </c>
      <c r="AB120" s="109">
        <f t="shared" si="25"/>
        <v>0.40322580645161288</v>
      </c>
    </row>
    <row r="121" spans="1:28" x14ac:dyDescent="0.35">
      <c r="A121" s="31" t="s">
        <v>127</v>
      </c>
      <c r="B121" s="97" t="s">
        <v>2382</v>
      </c>
      <c r="C121" s="142" t="s">
        <v>2380</v>
      </c>
      <c r="D121" s="143">
        <f t="shared" si="14"/>
        <v>140</v>
      </c>
      <c r="E121" s="98">
        <f t="shared" si="15"/>
        <v>140</v>
      </c>
      <c r="F121" s="144">
        <f t="shared" si="16"/>
        <v>0</v>
      </c>
      <c r="G121" s="145">
        <f t="shared" si="13"/>
        <v>0</v>
      </c>
      <c r="H121" s="146">
        <v>0</v>
      </c>
      <c r="I121" s="146">
        <v>0</v>
      </c>
      <c r="J121" s="147">
        <f t="shared" si="17"/>
        <v>0</v>
      </c>
      <c r="K121" s="147">
        <v>0</v>
      </c>
      <c r="L121" s="147">
        <v>0</v>
      </c>
      <c r="M121" s="147">
        <f t="shared" si="18"/>
        <v>0</v>
      </c>
      <c r="N121" s="101">
        <f t="shared" si="19"/>
        <v>0</v>
      </c>
      <c r="O121" s="100">
        <v>140</v>
      </c>
      <c r="P121" s="147">
        <v>0</v>
      </c>
      <c r="Q121" s="101">
        <f t="shared" si="20"/>
        <v>140</v>
      </c>
      <c r="R121" s="100">
        <f t="shared" si="21"/>
        <v>0</v>
      </c>
      <c r="S121" s="148">
        <v>0</v>
      </c>
      <c r="T121" s="148">
        <v>0</v>
      </c>
      <c r="U121" s="147">
        <f t="shared" si="22"/>
        <v>0</v>
      </c>
      <c r="V121" s="102">
        <v>0</v>
      </c>
      <c r="W121" s="102">
        <v>0</v>
      </c>
      <c r="X121" s="101">
        <v>0</v>
      </c>
      <c r="Y121" s="107">
        <f t="shared" si="23"/>
        <v>0</v>
      </c>
      <c r="Z121" s="108">
        <f t="shared" si="24"/>
        <v>140</v>
      </c>
      <c r="AA121" s="97">
        <v>173</v>
      </c>
      <c r="AB121" s="109">
        <f t="shared" si="25"/>
        <v>0.80924855491329484</v>
      </c>
    </row>
    <row r="122" spans="1:28" x14ac:dyDescent="0.35">
      <c r="A122" s="31" t="s">
        <v>128</v>
      </c>
      <c r="B122" s="97" t="s">
        <v>2383</v>
      </c>
      <c r="C122" s="142" t="s">
        <v>2380</v>
      </c>
      <c r="D122" s="143">
        <f t="shared" si="14"/>
        <v>21</v>
      </c>
      <c r="E122" s="98">
        <f t="shared" si="15"/>
        <v>6</v>
      </c>
      <c r="F122" s="144">
        <f t="shared" si="16"/>
        <v>15</v>
      </c>
      <c r="G122" s="145">
        <f t="shared" si="13"/>
        <v>21</v>
      </c>
      <c r="H122" s="146">
        <v>0</v>
      </c>
      <c r="I122" s="146">
        <v>15</v>
      </c>
      <c r="J122" s="147">
        <f t="shared" si="17"/>
        <v>15</v>
      </c>
      <c r="K122" s="147">
        <v>0</v>
      </c>
      <c r="L122" s="147">
        <v>6</v>
      </c>
      <c r="M122" s="147">
        <f t="shared" si="18"/>
        <v>6</v>
      </c>
      <c r="N122" s="101">
        <f t="shared" si="19"/>
        <v>0</v>
      </c>
      <c r="O122" s="100">
        <v>0</v>
      </c>
      <c r="P122" s="147">
        <v>0</v>
      </c>
      <c r="Q122" s="101">
        <f t="shared" si="20"/>
        <v>0</v>
      </c>
      <c r="R122" s="100">
        <f t="shared" si="21"/>
        <v>0</v>
      </c>
      <c r="S122" s="148">
        <v>0</v>
      </c>
      <c r="T122" s="148">
        <v>0</v>
      </c>
      <c r="U122" s="147">
        <f t="shared" si="22"/>
        <v>0</v>
      </c>
      <c r="V122" s="102">
        <v>0</v>
      </c>
      <c r="W122" s="102">
        <v>0</v>
      </c>
      <c r="X122" s="101">
        <v>0</v>
      </c>
      <c r="Y122" s="107">
        <f t="shared" si="23"/>
        <v>15</v>
      </c>
      <c r="Z122" s="108">
        <f t="shared" si="24"/>
        <v>6</v>
      </c>
      <c r="AA122" s="97">
        <v>32</v>
      </c>
      <c r="AB122" s="109">
        <f t="shared" si="25"/>
        <v>0.65625</v>
      </c>
    </row>
    <row r="123" spans="1:28" x14ac:dyDescent="0.35">
      <c r="A123" s="31" t="s">
        <v>129</v>
      </c>
      <c r="B123" s="97" t="s">
        <v>2384</v>
      </c>
      <c r="C123" s="142" t="s">
        <v>2380</v>
      </c>
      <c r="D123" s="143">
        <f t="shared" si="14"/>
        <v>0</v>
      </c>
      <c r="E123" s="98">
        <f t="shared" si="15"/>
        <v>0</v>
      </c>
      <c r="F123" s="144">
        <f t="shared" si="16"/>
        <v>0</v>
      </c>
      <c r="G123" s="145">
        <f t="shared" si="13"/>
        <v>0</v>
      </c>
      <c r="H123" s="146">
        <v>0</v>
      </c>
      <c r="I123" s="146">
        <v>0</v>
      </c>
      <c r="J123" s="147">
        <f t="shared" si="17"/>
        <v>0</v>
      </c>
      <c r="K123" s="147">
        <v>0</v>
      </c>
      <c r="L123" s="147">
        <v>0</v>
      </c>
      <c r="M123" s="147">
        <f t="shared" si="18"/>
        <v>0</v>
      </c>
      <c r="N123" s="101">
        <f t="shared" si="19"/>
        <v>0</v>
      </c>
      <c r="O123" s="100">
        <v>0</v>
      </c>
      <c r="P123" s="147">
        <v>0</v>
      </c>
      <c r="Q123" s="101">
        <f t="shared" si="20"/>
        <v>0</v>
      </c>
      <c r="R123" s="100">
        <f t="shared" si="21"/>
        <v>0</v>
      </c>
      <c r="S123" s="148">
        <v>0</v>
      </c>
      <c r="T123" s="148">
        <v>0</v>
      </c>
      <c r="U123" s="147">
        <f t="shared" si="22"/>
        <v>0</v>
      </c>
      <c r="V123" s="102">
        <v>0</v>
      </c>
      <c r="W123" s="102">
        <v>0</v>
      </c>
      <c r="X123" s="101">
        <v>0</v>
      </c>
      <c r="Y123" s="107">
        <f t="shared" si="23"/>
        <v>0</v>
      </c>
      <c r="Z123" s="108">
        <f t="shared" si="24"/>
        <v>0</v>
      </c>
      <c r="AA123" s="97">
        <v>61</v>
      </c>
      <c r="AB123" s="109">
        <f t="shared" si="25"/>
        <v>0</v>
      </c>
    </row>
    <row r="124" spans="1:28" x14ac:dyDescent="0.35">
      <c r="A124" s="31" t="s">
        <v>130</v>
      </c>
      <c r="B124" s="97" t="s">
        <v>2385</v>
      </c>
      <c r="C124" s="142" t="s">
        <v>2380</v>
      </c>
      <c r="D124" s="143">
        <f t="shared" si="14"/>
        <v>0</v>
      </c>
      <c r="E124" s="98">
        <f t="shared" si="15"/>
        <v>0</v>
      </c>
      <c r="F124" s="144">
        <f t="shared" si="16"/>
        <v>0</v>
      </c>
      <c r="G124" s="145">
        <f t="shared" si="13"/>
        <v>0</v>
      </c>
      <c r="H124" s="146">
        <v>0</v>
      </c>
      <c r="I124" s="146">
        <v>0</v>
      </c>
      <c r="J124" s="147">
        <f t="shared" si="17"/>
        <v>0</v>
      </c>
      <c r="K124" s="147">
        <v>0</v>
      </c>
      <c r="L124" s="147">
        <v>0</v>
      </c>
      <c r="M124" s="147">
        <f t="shared" si="18"/>
        <v>0</v>
      </c>
      <c r="N124" s="101">
        <f t="shared" si="19"/>
        <v>0</v>
      </c>
      <c r="O124" s="100">
        <v>0</v>
      </c>
      <c r="P124" s="147">
        <v>0</v>
      </c>
      <c r="Q124" s="101">
        <f t="shared" si="20"/>
        <v>0</v>
      </c>
      <c r="R124" s="100">
        <f t="shared" si="21"/>
        <v>0</v>
      </c>
      <c r="S124" s="148">
        <v>0</v>
      </c>
      <c r="T124" s="148">
        <v>0</v>
      </c>
      <c r="U124" s="147">
        <f t="shared" si="22"/>
        <v>0</v>
      </c>
      <c r="V124" s="102">
        <v>0</v>
      </c>
      <c r="W124" s="102">
        <v>0</v>
      </c>
      <c r="X124" s="101">
        <v>0</v>
      </c>
      <c r="Y124" s="107">
        <f t="shared" si="23"/>
        <v>0</v>
      </c>
      <c r="Z124" s="108">
        <f t="shared" si="24"/>
        <v>0</v>
      </c>
      <c r="AA124" s="97">
        <v>43</v>
      </c>
      <c r="AB124" s="109">
        <f t="shared" si="25"/>
        <v>0</v>
      </c>
    </row>
    <row r="125" spans="1:28" x14ac:dyDescent="0.35">
      <c r="A125" s="31" t="s">
        <v>131</v>
      </c>
      <c r="B125" s="97" t="s">
        <v>2386</v>
      </c>
      <c r="C125" s="142" t="s">
        <v>2380</v>
      </c>
      <c r="D125" s="143">
        <f t="shared" si="14"/>
        <v>99</v>
      </c>
      <c r="E125" s="98">
        <f t="shared" si="15"/>
        <v>0</v>
      </c>
      <c r="F125" s="144">
        <f t="shared" si="16"/>
        <v>99</v>
      </c>
      <c r="G125" s="145">
        <f t="shared" si="13"/>
        <v>99</v>
      </c>
      <c r="H125" s="146">
        <v>0</v>
      </c>
      <c r="I125" s="146">
        <v>99</v>
      </c>
      <c r="J125" s="147">
        <f t="shared" si="17"/>
        <v>99</v>
      </c>
      <c r="K125" s="147">
        <v>0</v>
      </c>
      <c r="L125" s="147">
        <v>0</v>
      </c>
      <c r="M125" s="147">
        <f t="shared" si="18"/>
        <v>0</v>
      </c>
      <c r="N125" s="101">
        <f t="shared" si="19"/>
        <v>0</v>
      </c>
      <c r="O125" s="100">
        <v>0</v>
      </c>
      <c r="P125" s="147">
        <v>0</v>
      </c>
      <c r="Q125" s="101">
        <f t="shared" si="20"/>
        <v>0</v>
      </c>
      <c r="R125" s="100">
        <f t="shared" si="21"/>
        <v>0</v>
      </c>
      <c r="S125" s="148">
        <v>0</v>
      </c>
      <c r="T125" s="148">
        <v>0</v>
      </c>
      <c r="U125" s="147">
        <f t="shared" si="22"/>
        <v>0</v>
      </c>
      <c r="V125" s="102">
        <v>0</v>
      </c>
      <c r="W125" s="102">
        <v>0</v>
      </c>
      <c r="X125" s="101">
        <v>0</v>
      </c>
      <c r="Y125" s="107">
        <f t="shared" si="23"/>
        <v>99</v>
      </c>
      <c r="Z125" s="108">
        <f t="shared" si="24"/>
        <v>0</v>
      </c>
      <c r="AA125" s="97">
        <v>293</v>
      </c>
      <c r="AB125" s="109">
        <f t="shared" si="25"/>
        <v>0.33788395904436858</v>
      </c>
    </row>
    <row r="126" spans="1:28" x14ac:dyDescent="0.35">
      <c r="A126" s="31" t="s">
        <v>132</v>
      </c>
      <c r="B126" s="97" t="s">
        <v>2387</v>
      </c>
      <c r="C126" s="142" t="s">
        <v>2380</v>
      </c>
      <c r="D126" s="143">
        <f t="shared" si="14"/>
        <v>0</v>
      </c>
      <c r="E126" s="98">
        <f t="shared" si="15"/>
        <v>0</v>
      </c>
      <c r="F126" s="144">
        <f t="shared" si="16"/>
        <v>0</v>
      </c>
      <c r="G126" s="145">
        <f t="shared" si="13"/>
        <v>0</v>
      </c>
      <c r="H126" s="146">
        <v>0</v>
      </c>
      <c r="I126" s="146">
        <v>0</v>
      </c>
      <c r="J126" s="147">
        <f t="shared" si="17"/>
        <v>0</v>
      </c>
      <c r="K126" s="147">
        <v>0</v>
      </c>
      <c r="L126" s="147">
        <v>0</v>
      </c>
      <c r="M126" s="147">
        <f t="shared" si="18"/>
        <v>0</v>
      </c>
      <c r="N126" s="101">
        <f t="shared" si="19"/>
        <v>0</v>
      </c>
      <c r="O126" s="100">
        <v>0</v>
      </c>
      <c r="P126" s="147">
        <v>0</v>
      </c>
      <c r="Q126" s="101">
        <f t="shared" si="20"/>
        <v>0</v>
      </c>
      <c r="R126" s="100">
        <f t="shared" si="21"/>
        <v>0</v>
      </c>
      <c r="S126" s="148">
        <v>0</v>
      </c>
      <c r="T126" s="148">
        <v>0</v>
      </c>
      <c r="U126" s="147">
        <f t="shared" si="22"/>
        <v>0</v>
      </c>
      <c r="V126" s="102">
        <v>0</v>
      </c>
      <c r="W126" s="102">
        <v>0</v>
      </c>
      <c r="X126" s="101">
        <v>0</v>
      </c>
      <c r="Y126" s="107">
        <f t="shared" si="23"/>
        <v>0</v>
      </c>
      <c r="Z126" s="108">
        <f t="shared" si="24"/>
        <v>0</v>
      </c>
      <c r="AA126" s="97">
        <v>496</v>
      </c>
      <c r="AB126" s="109">
        <f t="shared" si="25"/>
        <v>0</v>
      </c>
    </row>
    <row r="127" spans="1:28" x14ac:dyDescent="0.35">
      <c r="A127" s="31" t="s">
        <v>133</v>
      </c>
      <c r="B127" s="97" t="s">
        <v>2388</v>
      </c>
      <c r="C127" s="142" t="s">
        <v>2380</v>
      </c>
      <c r="D127" s="143">
        <f t="shared" si="14"/>
        <v>0</v>
      </c>
      <c r="E127" s="98">
        <f t="shared" si="15"/>
        <v>0</v>
      </c>
      <c r="F127" s="144">
        <f t="shared" si="16"/>
        <v>0</v>
      </c>
      <c r="G127" s="145">
        <f t="shared" si="13"/>
        <v>0</v>
      </c>
      <c r="H127" s="146">
        <v>0</v>
      </c>
      <c r="I127" s="146">
        <v>0</v>
      </c>
      <c r="J127" s="147">
        <f t="shared" si="17"/>
        <v>0</v>
      </c>
      <c r="K127" s="147">
        <v>0</v>
      </c>
      <c r="L127" s="147">
        <v>0</v>
      </c>
      <c r="M127" s="147">
        <f t="shared" si="18"/>
        <v>0</v>
      </c>
      <c r="N127" s="101">
        <f t="shared" si="19"/>
        <v>0</v>
      </c>
      <c r="O127" s="100">
        <v>0</v>
      </c>
      <c r="P127" s="147">
        <v>0</v>
      </c>
      <c r="Q127" s="101">
        <f t="shared" si="20"/>
        <v>0</v>
      </c>
      <c r="R127" s="100">
        <f t="shared" si="21"/>
        <v>0</v>
      </c>
      <c r="S127" s="148">
        <v>0</v>
      </c>
      <c r="T127" s="148">
        <v>0</v>
      </c>
      <c r="U127" s="147">
        <f t="shared" si="22"/>
        <v>0</v>
      </c>
      <c r="V127" s="102">
        <v>0</v>
      </c>
      <c r="W127" s="102">
        <v>0</v>
      </c>
      <c r="X127" s="101">
        <v>0</v>
      </c>
      <c r="Y127" s="107">
        <f t="shared" si="23"/>
        <v>0</v>
      </c>
      <c r="Z127" s="108">
        <f t="shared" si="24"/>
        <v>0</v>
      </c>
      <c r="AA127" s="97">
        <v>89</v>
      </c>
      <c r="AB127" s="109">
        <f t="shared" si="25"/>
        <v>0</v>
      </c>
    </row>
    <row r="128" spans="1:28" x14ac:dyDescent="0.35">
      <c r="A128" s="31" t="s">
        <v>134</v>
      </c>
      <c r="B128" s="97" t="s">
        <v>2389</v>
      </c>
      <c r="C128" s="142" t="s">
        <v>2380</v>
      </c>
      <c r="D128" s="143">
        <f t="shared" si="14"/>
        <v>0</v>
      </c>
      <c r="E128" s="98">
        <f t="shared" si="15"/>
        <v>0</v>
      </c>
      <c r="F128" s="144">
        <f t="shared" si="16"/>
        <v>0</v>
      </c>
      <c r="G128" s="145">
        <f t="shared" si="13"/>
        <v>0</v>
      </c>
      <c r="H128" s="146">
        <v>0</v>
      </c>
      <c r="I128" s="146">
        <v>0</v>
      </c>
      <c r="J128" s="147">
        <f t="shared" si="17"/>
        <v>0</v>
      </c>
      <c r="K128" s="147">
        <v>0</v>
      </c>
      <c r="L128" s="147">
        <v>0</v>
      </c>
      <c r="M128" s="147">
        <f t="shared" si="18"/>
        <v>0</v>
      </c>
      <c r="N128" s="101">
        <f t="shared" si="19"/>
        <v>0</v>
      </c>
      <c r="O128" s="100">
        <v>0</v>
      </c>
      <c r="P128" s="147">
        <v>0</v>
      </c>
      <c r="Q128" s="101">
        <f t="shared" si="20"/>
        <v>0</v>
      </c>
      <c r="R128" s="100">
        <f t="shared" si="21"/>
        <v>0</v>
      </c>
      <c r="S128" s="148">
        <v>0</v>
      </c>
      <c r="T128" s="148">
        <v>0</v>
      </c>
      <c r="U128" s="147">
        <f t="shared" si="22"/>
        <v>0</v>
      </c>
      <c r="V128" s="102">
        <v>0</v>
      </c>
      <c r="W128" s="102">
        <v>0</v>
      </c>
      <c r="X128" s="101">
        <v>0</v>
      </c>
      <c r="Y128" s="107">
        <f t="shared" si="23"/>
        <v>0</v>
      </c>
      <c r="Z128" s="108">
        <f t="shared" si="24"/>
        <v>0</v>
      </c>
      <c r="AA128" s="97">
        <v>91</v>
      </c>
      <c r="AB128" s="109">
        <f t="shared" si="25"/>
        <v>0</v>
      </c>
    </row>
    <row r="129" spans="1:28" x14ac:dyDescent="0.35">
      <c r="A129" s="31" t="s">
        <v>135</v>
      </c>
      <c r="B129" s="97" t="s">
        <v>2390</v>
      </c>
      <c r="C129" s="142" t="s">
        <v>2380</v>
      </c>
      <c r="D129" s="143">
        <f t="shared" si="14"/>
        <v>0</v>
      </c>
      <c r="E129" s="98">
        <f t="shared" si="15"/>
        <v>0</v>
      </c>
      <c r="F129" s="144">
        <f t="shared" si="16"/>
        <v>0</v>
      </c>
      <c r="G129" s="145">
        <f t="shared" si="13"/>
        <v>0</v>
      </c>
      <c r="H129" s="146">
        <v>0</v>
      </c>
      <c r="I129" s="146">
        <v>0</v>
      </c>
      <c r="J129" s="147">
        <f t="shared" si="17"/>
        <v>0</v>
      </c>
      <c r="K129" s="147">
        <v>0</v>
      </c>
      <c r="L129" s="147">
        <v>0</v>
      </c>
      <c r="M129" s="147">
        <f t="shared" si="18"/>
        <v>0</v>
      </c>
      <c r="N129" s="101">
        <f t="shared" si="19"/>
        <v>0</v>
      </c>
      <c r="O129" s="100">
        <v>0</v>
      </c>
      <c r="P129" s="147">
        <v>0</v>
      </c>
      <c r="Q129" s="101">
        <f t="shared" si="20"/>
        <v>0</v>
      </c>
      <c r="R129" s="100">
        <f t="shared" si="21"/>
        <v>0</v>
      </c>
      <c r="S129" s="148">
        <v>0</v>
      </c>
      <c r="T129" s="148">
        <v>0</v>
      </c>
      <c r="U129" s="147">
        <f t="shared" si="22"/>
        <v>0</v>
      </c>
      <c r="V129" s="102">
        <v>0</v>
      </c>
      <c r="W129" s="102">
        <v>0</v>
      </c>
      <c r="X129" s="101">
        <v>0</v>
      </c>
      <c r="Y129" s="107">
        <f t="shared" si="23"/>
        <v>0</v>
      </c>
      <c r="Z129" s="108">
        <f t="shared" si="24"/>
        <v>0</v>
      </c>
      <c r="AA129" s="97">
        <v>59</v>
      </c>
      <c r="AB129" s="109">
        <f t="shared" si="25"/>
        <v>0</v>
      </c>
    </row>
    <row r="130" spans="1:28" x14ac:dyDescent="0.35">
      <c r="A130" s="31" t="s">
        <v>136</v>
      </c>
      <c r="B130" s="97" t="s">
        <v>2391</v>
      </c>
      <c r="C130" s="142" t="s">
        <v>2380</v>
      </c>
      <c r="D130" s="143">
        <f t="shared" si="14"/>
        <v>0</v>
      </c>
      <c r="E130" s="98">
        <f t="shared" si="15"/>
        <v>0</v>
      </c>
      <c r="F130" s="144">
        <f t="shared" si="16"/>
        <v>0</v>
      </c>
      <c r="G130" s="145">
        <f t="shared" si="13"/>
        <v>0</v>
      </c>
      <c r="H130" s="146">
        <v>0</v>
      </c>
      <c r="I130" s="146">
        <v>0</v>
      </c>
      <c r="J130" s="147">
        <f t="shared" si="17"/>
        <v>0</v>
      </c>
      <c r="K130" s="147">
        <v>0</v>
      </c>
      <c r="L130" s="147">
        <v>0</v>
      </c>
      <c r="M130" s="147">
        <f t="shared" si="18"/>
        <v>0</v>
      </c>
      <c r="N130" s="101">
        <f t="shared" si="19"/>
        <v>0</v>
      </c>
      <c r="O130" s="100">
        <v>0</v>
      </c>
      <c r="P130" s="147">
        <v>0</v>
      </c>
      <c r="Q130" s="101">
        <f t="shared" si="20"/>
        <v>0</v>
      </c>
      <c r="R130" s="100">
        <f t="shared" si="21"/>
        <v>0</v>
      </c>
      <c r="S130" s="148">
        <v>0</v>
      </c>
      <c r="T130" s="148">
        <v>0</v>
      </c>
      <c r="U130" s="147">
        <f t="shared" si="22"/>
        <v>0</v>
      </c>
      <c r="V130" s="102">
        <v>0</v>
      </c>
      <c r="W130" s="102">
        <v>0</v>
      </c>
      <c r="X130" s="101">
        <v>0</v>
      </c>
      <c r="Y130" s="107">
        <f t="shared" si="23"/>
        <v>0</v>
      </c>
      <c r="Z130" s="108">
        <f t="shared" si="24"/>
        <v>0</v>
      </c>
      <c r="AA130" s="97">
        <v>641</v>
      </c>
      <c r="AB130" s="109">
        <f t="shared" si="25"/>
        <v>0</v>
      </c>
    </row>
    <row r="131" spans="1:28" x14ac:dyDescent="0.35">
      <c r="A131" s="31" t="s">
        <v>137</v>
      </c>
      <c r="B131" s="97" t="s">
        <v>2392</v>
      </c>
      <c r="C131" s="142" t="s">
        <v>2380</v>
      </c>
      <c r="D131" s="143">
        <f t="shared" si="14"/>
        <v>0</v>
      </c>
      <c r="E131" s="98">
        <f t="shared" si="15"/>
        <v>0</v>
      </c>
      <c r="F131" s="144">
        <f t="shared" si="16"/>
        <v>0</v>
      </c>
      <c r="G131" s="145">
        <f t="shared" si="13"/>
        <v>0</v>
      </c>
      <c r="H131" s="146">
        <v>0</v>
      </c>
      <c r="I131" s="146">
        <v>0</v>
      </c>
      <c r="J131" s="147">
        <f t="shared" si="17"/>
        <v>0</v>
      </c>
      <c r="K131" s="147">
        <v>0</v>
      </c>
      <c r="L131" s="147">
        <v>0</v>
      </c>
      <c r="M131" s="147">
        <f t="shared" si="18"/>
        <v>0</v>
      </c>
      <c r="N131" s="101">
        <f t="shared" si="19"/>
        <v>0</v>
      </c>
      <c r="O131" s="100">
        <v>0</v>
      </c>
      <c r="P131" s="147">
        <v>0</v>
      </c>
      <c r="Q131" s="101">
        <f t="shared" si="20"/>
        <v>0</v>
      </c>
      <c r="R131" s="100">
        <f t="shared" si="21"/>
        <v>0</v>
      </c>
      <c r="S131" s="148">
        <v>0</v>
      </c>
      <c r="T131" s="148">
        <v>0</v>
      </c>
      <c r="U131" s="147">
        <f t="shared" si="22"/>
        <v>0</v>
      </c>
      <c r="V131" s="102">
        <v>0</v>
      </c>
      <c r="W131" s="102">
        <v>0</v>
      </c>
      <c r="X131" s="101">
        <v>0</v>
      </c>
      <c r="Y131" s="107">
        <f t="shared" si="23"/>
        <v>0</v>
      </c>
      <c r="Z131" s="108">
        <f t="shared" si="24"/>
        <v>0</v>
      </c>
      <c r="AA131" s="97">
        <v>56</v>
      </c>
      <c r="AB131" s="109">
        <f t="shared" si="25"/>
        <v>0</v>
      </c>
    </row>
    <row r="132" spans="1:28" x14ac:dyDescent="0.35">
      <c r="A132" s="31" t="s">
        <v>138</v>
      </c>
      <c r="B132" s="97" t="s">
        <v>2393</v>
      </c>
      <c r="C132" s="142" t="s">
        <v>2273</v>
      </c>
      <c r="D132" s="143">
        <f t="shared" si="14"/>
        <v>57</v>
      </c>
      <c r="E132" s="98">
        <f t="shared" si="15"/>
        <v>0</v>
      </c>
      <c r="F132" s="144">
        <f t="shared" si="16"/>
        <v>57</v>
      </c>
      <c r="G132" s="145">
        <f t="shared" ref="G132:G195" si="26">J132+M132</f>
        <v>57</v>
      </c>
      <c r="H132" s="146">
        <v>0</v>
      </c>
      <c r="I132" s="146">
        <v>57</v>
      </c>
      <c r="J132" s="147">
        <f t="shared" si="17"/>
        <v>57</v>
      </c>
      <c r="K132" s="147">
        <v>0</v>
      </c>
      <c r="L132" s="147">
        <v>0</v>
      </c>
      <c r="M132" s="147">
        <f t="shared" si="18"/>
        <v>0</v>
      </c>
      <c r="N132" s="101">
        <f t="shared" si="19"/>
        <v>0</v>
      </c>
      <c r="O132" s="100">
        <v>0</v>
      </c>
      <c r="P132" s="147">
        <v>0</v>
      </c>
      <c r="Q132" s="101">
        <f t="shared" si="20"/>
        <v>0</v>
      </c>
      <c r="R132" s="100">
        <f t="shared" si="21"/>
        <v>0</v>
      </c>
      <c r="S132" s="148">
        <v>0</v>
      </c>
      <c r="T132" s="148">
        <v>0</v>
      </c>
      <c r="U132" s="147">
        <f t="shared" si="22"/>
        <v>0</v>
      </c>
      <c r="V132" s="102">
        <v>0</v>
      </c>
      <c r="W132" s="102">
        <v>0</v>
      </c>
      <c r="X132" s="101">
        <v>0</v>
      </c>
      <c r="Y132" s="107">
        <f t="shared" si="23"/>
        <v>57</v>
      </c>
      <c r="Z132" s="108">
        <f t="shared" si="24"/>
        <v>0</v>
      </c>
      <c r="AA132" s="97">
        <v>83</v>
      </c>
      <c r="AB132" s="109">
        <f t="shared" si="25"/>
        <v>0.68674698795180722</v>
      </c>
    </row>
    <row r="133" spans="1:28" x14ac:dyDescent="0.35">
      <c r="A133" s="31" t="s">
        <v>139</v>
      </c>
      <c r="B133" s="97" t="s">
        <v>2394</v>
      </c>
      <c r="C133" s="142" t="s">
        <v>2273</v>
      </c>
      <c r="D133" s="143">
        <f t="shared" ref="D133:D196" si="27">E133+F133</f>
        <v>96</v>
      </c>
      <c r="E133" s="98">
        <f t="shared" ref="E133:E196" si="28">M133+O133+X133</f>
        <v>0</v>
      </c>
      <c r="F133" s="144">
        <f t="shared" ref="F133:F196" si="29">J133+U133</f>
        <v>96</v>
      </c>
      <c r="G133" s="145">
        <f t="shared" si="26"/>
        <v>96</v>
      </c>
      <c r="H133" s="146">
        <v>0</v>
      </c>
      <c r="I133" s="146">
        <v>96</v>
      </c>
      <c r="J133" s="147">
        <f t="shared" ref="J133:J196" si="30">H133+I133</f>
        <v>96</v>
      </c>
      <c r="K133" s="147">
        <v>0</v>
      </c>
      <c r="L133" s="147">
        <v>0</v>
      </c>
      <c r="M133" s="147">
        <f t="shared" ref="M133:M196" si="31">K133+L133</f>
        <v>0</v>
      </c>
      <c r="N133" s="101">
        <f t="shared" ref="N133:N196" si="32">P133</f>
        <v>0</v>
      </c>
      <c r="O133" s="100">
        <v>0</v>
      </c>
      <c r="P133" s="147">
        <v>0</v>
      </c>
      <c r="Q133" s="101">
        <f t="shared" ref="Q133:Q196" si="33">O133+P133</f>
        <v>0</v>
      </c>
      <c r="R133" s="100">
        <f t="shared" ref="R133:R196" si="34">U133+X133</f>
        <v>0</v>
      </c>
      <c r="S133" s="148">
        <v>0</v>
      </c>
      <c r="T133" s="148">
        <v>0</v>
      </c>
      <c r="U133" s="147">
        <f t="shared" ref="U133:U196" si="35">S133+T133</f>
        <v>0</v>
      </c>
      <c r="V133" s="102">
        <v>0</v>
      </c>
      <c r="W133" s="102">
        <v>0</v>
      </c>
      <c r="X133" s="101">
        <v>0</v>
      </c>
      <c r="Y133" s="107">
        <f t="shared" ref="Y133:Y196" si="36">I133+T133</f>
        <v>96</v>
      </c>
      <c r="Z133" s="108">
        <f t="shared" ref="Z133:Z196" si="37">L133+O133+W133</f>
        <v>0</v>
      </c>
      <c r="AA133" s="97">
        <v>224</v>
      </c>
      <c r="AB133" s="109">
        <f t="shared" ref="AB133:AB196" si="38">MIN(100%,((Z133+Y133)/AA133))</f>
        <v>0.42857142857142855</v>
      </c>
    </row>
    <row r="134" spans="1:28" x14ac:dyDescent="0.35">
      <c r="A134" s="31" t="s">
        <v>140</v>
      </c>
      <c r="B134" s="97" t="s">
        <v>2395</v>
      </c>
      <c r="C134" s="142" t="s">
        <v>2273</v>
      </c>
      <c r="D134" s="143">
        <f t="shared" si="27"/>
        <v>216</v>
      </c>
      <c r="E134" s="98">
        <f t="shared" si="28"/>
        <v>0</v>
      </c>
      <c r="F134" s="144">
        <f t="shared" si="29"/>
        <v>216</v>
      </c>
      <c r="G134" s="145">
        <f t="shared" si="26"/>
        <v>216</v>
      </c>
      <c r="H134" s="146">
        <v>0</v>
      </c>
      <c r="I134" s="146">
        <v>216</v>
      </c>
      <c r="J134" s="147">
        <f t="shared" si="30"/>
        <v>216</v>
      </c>
      <c r="K134" s="147">
        <v>0</v>
      </c>
      <c r="L134" s="147">
        <v>0</v>
      </c>
      <c r="M134" s="147">
        <f t="shared" si="31"/>
        <v>0</v>
      </c>
      <c r="N134" s="101">
        <f t="shared" si="32"/>
        <v>0</v>
      </c>
      <c r="O134" s="100">
        <v>0</v>
      </c>
      <c r="P134" s="147">
        <v>0</v>
      </c>
      <c r="Q134" s="101">
        <f t="shared" si="33"/>
        <v>0</v>
      </c>
      <c r="R134" s="100">
        <f t="shared" si="34"/>
        <v>0</v>
      </c>
      <c r="S134" s="148">
        <v>0</v>
      </c>
      <c r="T134" s="148">
        <v>0</v>
      </c>
      <c r="U134" s="147">
        <f t="shared" si="35"/>
        <v>0</v>
      </c>
      <c r="V134" s="102">
        <v>0</v>
      </c>
      <c r="W134" s="102">
        <v>0</v>
      </c>
      <c r="X134" s="101">
        <v>0</v>
      </c>
      <c r="Y134" s="107">
        <f t="shared" si="36"/>
        <v>216</v>
      </c>
      <c r="Z134" s="108">
        <f t="shared" si="37"/>
        <v>0</v>
      </c>
      <c r="AA134" s="97">
        <v>692</v>
      </c>
      <c r="AB134" s="109">
        <f t="shared" si="38"/>
        <v>0.31213872832369943</v>
      </c>
    </row>
    <row r="135" spans="1:28" x14ac:dyDescent="0.35">
      <c r="A135" s="31" t="s">
        <v>141</v>
      </c>
      <c r="B135" s="97" t="s">
        <v>2396</v>
      </c>
      <c r="C135" s="142" t="s">
        <v>2273</v>
      </c>
      <c r="D135" s="143">
        <f t="shared" si="27"/>
        <v>109</v>
      </c>
      <c r="E135" s="98">
        <f t="shared" si="28"/>
        <v>0</v>
      </c>
      <c r="F135" s="144">
        <f t="shared" si="29"/>
        <v>109</v>
      </c>
      <c r="G135" s="145">
        <f t="shared" si="26"/>
        <v>109</v>
      </c>
      <c r="H135" s="146">
        <v>0</v>
      </c>
      <c r="I135" s="146">
        <v>109</v>
      </c>
      <c r="J135" s="147">
        <f t="shared" si="30"/>
        <v>109</v>
      </c>
      <c r="K135" s="147">
        <v>0</v>
      </c>
      <c r="L135" s="147">
        <v>0</v>
      </c>
      <c r="M135" s="147">
        <f t="shared" si="31"/>
        <v>0</v>
      </c>
      <c r="N135" s="101">
        <f t="shared" si="32"/>
        <v>0</v>
      </c>
      <c r="O135" s="100">
        <v>0</v>
      </c>
      <c r="P135" s="147">
        <v>0</v>
      </c>
      <c r="Q135" s="101">
        <f t="shared" si="33"/>
        <v>0</v>
      </c>
      <c r="R135" s="100">
        <f t="shared" si="34"/>
        <v>0</v>
      </c>
      <c r="S135" s="148">
        <v>0</v>
      </c>
      <c r="T135" s="148">
        <v>0</v>
      </c>
      <c r="U135" s="147">
        <f t="shared" si="35"/>
        <v>0</v>
      </c>
      <c r="V135" s="102">
        <v>0</v>
      </c>
      <c r="W135" s="102">
        <v>0</v>
      </c>
      <c r="X135" s="101">
        <v>0</v>
      </c>
      <c r="Y135" s="107">
        <f t="shared" si="36"/>
        <v>109</v>
      </c>
      <c r="Z135" s="108">
        <f t="shared" si="37"/>
        <v>0</v>
      </c>
      <c r="AA135" s="97">
        <v>220</v>
      </c>
      <c r="AB135" s="109">
        <f t="shared" si="38"/>
        <v>0.49545454545454548</v>
      </c>
    </row>
    <row r="136" spans="1:28" x14ac:dyDescent="0.35">
      <c r="A136" s="31" t="s">
        <v>142</v>
      </c>
      <c r="B136" s="97" t="s">
        <v>2397</v>
      </c>
      <c r="C136" s="142" t="s">
        <v>2273</v>
      </c>
      <c r="D136" s="143">
        <f t="shared" si="27"/>
        <v>0</v>
      </c>
      <c r="E136" s="98">
        <f t="shared" si="28"/>
        <v>0</v>
      </c>
      <c r="F136" s="144">
        <f t="shared" si="29"/>
        <v>0</v>
      </c>
      <c r="G136" s="145">
        <f t="shared" si="26"/>
        <v>0</v>
      </c>
      <c r="H136" s="146">
        <v>0</v>
      </c>
      <c r="I136" s="146">
        <v>0</v>
      </c>
      <c r="J136" s="147">
        <f t="shared" si="30"/>
        <v>0</v>
      </c>
      <c r="K136" s="147">
        <v>0</v>
      </c>
      <c r="L136" s="147">
        <v>0</v>
      </c>
      <c r="M136" s="147">
        <f t="shared" si="31"/>
        <v>0</v>
      </c>
      <c r="N136" s="101">
        <f t="shared" si="32"/>
        <v>0</v>
      </c>
      <c r="O136" s="100">
        <v>0</v>
      </c>
      <c r="P136" s="147">
        <v>0</v>
      </c>
      <c r="Q136" s="101">
        <f t="shared" si="33"/>
        <v>0</v>
      </c>
      <c r="R136" s="100">
        <f t="shared" si="34"/>
        <v>0</v>
      </c>
      <c r="S136" s="148">
        <v>0</v>
      </c>
      <c r="T136" s="148">
        <v>0</v>
      </c>
      <c r="U136" s="147">
        <f t="shared" si="35"/>
        <v>0</v>
      </c>
      <c r="V136" s="102">
        <v>0</v>
      </c>
      <c r="W136" s="102">
        <v>0</v>
      </c>
      <c r="X136" s="101">
        <v>0</v>
      </c>
      <c r="Y136" s="107">
        <f t="shared" si="36"/>
        <v>0</v>
      </c>
      <c r="Z136" s="108">
        <f t="shared" si="37"/>
        <v>0</v>
      </c>
      <c r="AA136" s="97">
        <v>107</v>
      </c>
      <c r="AB136" s="109">
        <f t="shared" si="38"/>
        <v>0</v>
      </c>
    </row>
    <row r="137" spans="1:28" x14ac:dyDescent="0.35">
      <c r="A137" s="31" t="s">
        <v>143</v>
      </c>
      <c r="B137" s="97" t="s">
        <v>2398</v>
      </c>
      <c r="C137" s="142" t="s">
        <v>2273</v>
      </c>
      <c r="D137" s="143">
        <f t="shared" si="27"/>
        <v>1636</v>
      </c>
      <c r="E137" s="98">
        <f t="shared" si="28"/>
        <v>1529</v>
      </c>
      <c r="F137" s="144">
        <f t="shared" si="29"/>
        <v>107</v>
      </c>
      <c r="G137" s="145">
        <f t="shared" si="26"/>
        <v>1366</v>
      </c>
      <c r="H137" s="146">
        <v>5</v>
      </c>
      <c r="I137" s="146">
        <v>102</v>
      </c>
      <c r="J137" s="147">
        <f t="shared" si="30"/>
        <v>107</v>
      </c>
      <c r="K137" s="147">
        <v>82</v>
      </c>
      <c r="L137" s="147">
        <v>1177</v>
      </c>
      <c r="M137" s="147">
        <f t="shared" si="31"/>
        <v>1259</v>
      </c>
      <c r="N137" s="101">
        <f t="shared" si="32"/>
        <v>0</v>
      </c>
      <c r="O137" s="100">
        <v>270</v>
      </c>
      <c r="P137" s="147">
        <v>0</v>
      </c>
      <c r="Q137" s="101">
        <f t="shared" si="33"/>
        <v>270</v>
      </c>
      <c r="R137" s="100">
        <f t="shared" si="34"/>
        <v>0</v>
      </c>
      <c r="S137" s="148">
        <v>0</v>
      </c>
      <c r="T137" s="148">
        <v>0</v>
      </c>
      <c r="U137" s="147">
        <f t="shared" si="35"/>
        <v>0</v>
      </c>
      <c r="V137" s="102">
        <v>0</v>
      </c>
      <c r="W137" s="102">
        <v>0</v>
      </c>
      <c r="X137" s="101">
        <v>0</v>
      </c>
      <c r="Y137" s="107">
        <f t="shared" si="36"/>
        <v>102</v>
      </c>
      <c r="Z137" s="108">
        <f t="shared" si="37"/>
        <v>1447</v>
      </c>
      <c r="AA137" s="97">
        <v>2706</v>
      </c>
      <c r="AB137" s="109">
        <f t="shared" si="38"/>
        <v>0.57243163340724312</v>
      </c>
    </row>
    <row r="138" spans="1:28" x14ac:dyDescent="0.35">
      <c r="A138" s="31" t="s">
        <v>144</v>
      </c>
      <c r="B138" s="97" t="s">
        <v>2399</v>
      </c>
      <c r="C138" s="142" t="s">
        <v>2273</v>
      </c>
      <c r="D138" s="143">
        <f t="shared" si="27"/>
        <v>162</v>
      </c>
      <c r="E138" s="98">
        <f t="shared" si="28"/>
        <v>162</v>
      </c>
      <c r="F138" s="144">
        <f t="shared" si="29"/>
        <v>0</v>
      </c>
      <c r="G138" s="145">
        <f t="shared" si="26"/>
        <v>143</v>
      </c>
      <c r="H138" s="146">
        <v>0</v>
      </c>
      <c r="I138" s="146">
        <v>0</v>
      </c>
      <c r="J138" s="147">
        <f t="shared" si="30"/>
        <v>0</v>
      </c>
      <c r="K138" s="147">
        <v>21</v>
      </c>
      <c r="L138" s="147">
        <v>122</v>
      </c>
      <c r="M138" s="147">
        <f t="shared" si="31"/>
        <v>143</v>
      </c>
      <c r="N138" s="101">
        <f t="shared" si="32"/>
        <v>74</v>
      </c>
      <c r="O138" s="100">
        <v>19</v>
      </c>
      <c r="P138" s="147">
        <v>74</v>
      </c>
      <c r="Q138" s="101">
        <f t="shared" si="33"/>
        <v>93</v>
      </c>
      <c r="R138" s="100">
        <f t="shared" si="34"/>
        <v>0</v>
      </c>
      <c r="S138" s="148">
        <v>0</v>
      </c>
      <c r="T138" s="148">
        <v>0</v>
      </c>
      <c r="U138" s="147">
        <f t="shared" si="35"/>
        <v>0</v>
      </c>
      <c r="V138" s="102">
        <v>0</v>
      </c>
      <c r="W138" s="102">
        <v>0</v>
      </c>
      <c r="X138" s="101">
        <v>0</v>
      </c>
      <c r="Y138" s="107">
        <f t="shared" si="36"/>
        <v>0</v>
      </c>
      <c r="Z138" s="108">
        <f t="shared" si="37"/>
        <v>141</v>
      </c>
      <c r="AA138" s="97">
        <v>150</v>
      </c>
      <c r="AB138" s="109">
        <f t="shared" si="38"/>
        <v>0.94</v>
      </c>
    </row>
    <row r="139" spans="1:28" x14ac:dyDescent="0.35">
      <c r="A139" s="31" t="s">
        <v>145</v>
      </c>
      <c r="B139" s="97" t="s">
        <v>2400</v>
      </c>
      <c r="C139" s="142" t="s">
        <v>2273</v>
      </c>
      <c r="D139" s="143">
        <f t="shared" si="27"/>
        <v>74</v>
      </c>
      <c r="E139" s="98">
        <f t="shared" si="28"/>
        <v>0</v>
      </c>
      <c r="F139" s="144">
        <f t="shared" si="29"/>
        <v>74</v>
      </c>
      <c r="G139" s="145">
        <f t="shared" si="26"/>
        <v>74</v>
      </c>
      <c r="H139" s="146">
        <v>0</v>
      </c>
      <c r="I139" s="146">
        <v>74</v>
      </c>
      <c r="J139" s="147">
        <f t="shared" si="30"/>
        <v>74</v>
      </c>
      <c r="K139" s="147">
        <v>0</v>
      </c>
      <c r="L139" s="147">
        <v>0</v>
      </c>
      <c r="M139" s="147">
        <f t="shared" si="31"/>
        <v>0</v>
      </c>
      <c r="N139" s="101">
        <f t="shared" si="32"/>
        <v>0</v>
      </c>
      <c r="O139" s="100">
        <v>0</v>
      </c>
      <c r="P139" s="147">
        <v>0</v>
      </c>
      <c r="Q139" s="101">
        <f t="shared" si="33"/>
        <v>0</v>
      </c>
      <c r="R139" s="100">
        <f t="shared" si="34"/>
        <v>0</v>
      </c>
      <c r="S139" s="148">
        <v>0</v>
      </c>
      <c r="T139" s="148">
        <v>0</v>
      </c>
      <c r="U139" s="147">
        <f t="shared" si="35"/>
        <v>0</v>
      </c>
      <c r="V139" s="102">
        <v>0</v>
      </c>
      <c r="W139" s="102">
        <v>0</v>
      </c>
      <c r="X139" s="101">
        <v>0</v>
      </c>
      <c r="Y139" s="107">
        <f t="shared" si="36"/>
        <v>74</v>
      </c>
      <c r="Z139" s="108">
        <f t="shared" si="37"/>
        <v>0</v>
      </c>
      <c r="AA139" s="97">
        <v>122</v>
      </c>
      <c r="AB139" s="109">
        <f t="shared" si="38"/>
        <v>0.60655737704918034</v>
      </c>
    </row>
    <row r="140" spans="1:28" x14ac:dyDescent="0.35">
      <c r="A140" s="31" t="s">
        <v>146</v>
      </c>
      <c r="B140" s="97" t="s">
        <v>2401</v>
      </c>
      <c r="C140" s="142" t="s">
        <v>2273</v>
      </c>
      <c r="D140" s="143">
        <f t="shared" si="27"/>
        <v>41</v>
      </c>
      <c r="E140" s="98">
        <f t="shared" si="28"/>
        <v>0</v>
      </c>
      <c r="F140" s="144">
        <f t="shared" si="29"/>
        <v>41</v>
      </c>
      <c r="G140" s="145">
        <f t="shared" si="26"/>
        <v>41</v>
      </c>
      <c r="H140" s="146">
        <v>0</v>
      </c>
      <c r="I140" s="146">
        <v>41</v>
      </c>
      <c r="J140" s="147">
        <f t="shared" si="30"/>
        <v>41</v>
      </c>
      <c r="K140" s="147">
        <v>0</v>
      </c>
      <c r="L140" s="147">
        <v>0</v>
      </c>
      <c r="M140" s="147">
        <f t="shared" si="31"/>
        <v>0</v>
      </c>
      <c r="N140" s="101">
        <f t="shared" si="32"/>
        <v>0</v>
      </c>
      <c r="O140" s="100">
        <v>0</v>
      </c>
      <c r="P140" s="147">
        <v>0</v>
      </c>
      <c r="Q140" s="101">
        <f t="shared" si="33"/>
        <v>0</v>
      </c>
      <c r="R140" s="100">
        <f t="shared" si="34"/>
        <v>0</v>
      </c>
      <c r="S140" s="148">
        <v>0</v>
      </c>
      <c r="T140" s="148">
        <v>0</v>
      </c>
      <c r="U140" s="147">
        <f t="shared" si="35"/>
        <v>0</v>
      </c>
      <c r="V140" s="102">
        <v>0</v>
      </c>
      <c r="W140" s="102">
        <v>0</v>
      </c>
      <c r="X140" s="101">
        <v>0</v>
      </c>
      <c r="Y140" s="107">
        <f t="shared" si="36"/>
        <v>41</v>
      </c>
      <c r="Z140" s="108">
        <f t="shared" si="37"/>
        <v>0</v>
      </c>
      <c r="AA140" s="97">
        <v>86</v>
      </c>
      <c r="AB140" s="109">
        <f t="shared" si="38"/>
        <v>0.47674418604651164</v>
      </c>
    </row>
    <row r="141" spans="1:28" x14ac:dyDescent="0.35">
      <c r="A141" s="31" t="s">
        <v>147</v>
      </c>
      <c r="B141" s="97" t="s">
        <v>2402</v>
      </c>
      <c r="C141" s="142" t="s">
        <v>2273</v>
      </c>
      <c r="D141" s="143">
        <f t="shared" si="27"/>
        <v>60</v>
      </c>
      <c r="E141" s="98">
        <f t="shared" si="28"/>
        <v>0</v>
      </c>
      <c r="F141" s="144">
        <f t="shared" si="29"/>
        <v>60</v>
      </c>
      <c r="G141" s="145">
        <f t="shared" si="26"/>
        <v>60</v>
      </c>
      <c r="H141" s="146">
        <v>0</v>
      </c>
      <c r="I141" s="146">
        <v>60</v>
      </c>
      <c r="J141" s="147">
        <f t="shared" si="30"/>
        <v>60</v>
      </c>
      <c r="K141" s="147">
        <v>0</v>
      </c>
      <c r="L141" s="147">
        <v>0</v>
      </c>
      <c r="M141" s="147">
        <f t="shared" si="31"/>
        <v>0</v>
      </c>
      <c r="N141" s="101">
        <f t="shared" si="32"/>
        <v>0</v>
      </c>
      <c r="O141" s="100">
        <v>0</v>
      </c>
      <c r="P141" s="147">
        <v>0</v>
      </c>
      <c r="Q141" s="101">
        <f t="shared" si="33"/>
        <v>0</v>
      </c>
      <c r="R141" s="100">
        <f t="shared" si="34"/>
        <v>0</v>
      </c>
      <c r="S141" s="148">
        <v>0</v>
      </c>
      <c r="T141" s="148">
        <v>0</v>
      </c>
      <c r="U141" s="147">
        <f t="shared" si="35"/>
        <v>0</v>
      </c>
      <c r="V141" s="102">
        <v>0</v>
      </c>
      <c r="W141" s="102">
        <v>0</v>
      </c>
      <c r="X141" s="101">
        <v>0</v>
      </c>
      <c r="Y141" s="107">
        <f t="shared" si="36"/>
        <v>60</v>
      </c>
      <c r="Z141" s="108">
        <f t="shared" si="37"/>
        <v>0</v>
      </c>
      <c r="AA141" s="97">
        <v>114</v>
      </c>
      <c r="AB141" s="109">
        <f t="shared" si="38"/>
        <v>0.52631578947368418</v>
      </c>
    </row>
    <row r="142" spans="1:28" x14ac:dyDescent="0.35">
      <c r="A142" s="31" t="s">
        <v>148</v>
      </c>
      <c r="B142" s="97" t="s">
        <v>2403</v>
      </c>
      <c r="C142" s="142" t="s">
        <v>2273</v>
      </c>
      <c r="D142" s="143">
        <f t="shared" si="27"/>
        <v>34</v>
      </c>
      <c r="E142" s="98">
        <f t="shared" si="28"/>
        <v>0</v>
      </c>
      <c r="F142" s="144">
        <f t="shared" si="29"/>
        <v>34</v>
      </c>
      <c r="G142" s="145">
        <f t="shared" si="26"/>
        <v>34</v>
      </c>
      <c r="H142" s="146">
        <v>0</v>
      </c>
      <c r="I142" s="146">
        <v>34</v>
      </c>
      <c r="J142" s="147">
        <f t="shared" si="30"/>
        <v>34</v>
      </c>
      <c r="K142" s="147">
        <v>0</v>
      </c>
      <c r="L142" s="147">
        <v>0</v>
      </c>
      <c r="M142" s="147">
        <f t="shared" si="31"/>
        <v>0</v>
      </c>
      <c r="N142" s="101">
        <f t="shared" si="32"/>
        <v>0</v>
      </c>
      <c r="O142" s="100">
        <v>0</v>
      </c>
      <c r="P142" s="147">
        <v>0</v>
      </c>
      <c r="Q142" s="101">
        <f t="shared" si="33"/>
        <v>0</v>
      </c>
      <c r="R142" s="100">
        <f t="shared" si="34"/>
        <v>0</v>
      </c>
      <c r="S142" s="148">
        <v>0</v>
      </c>
      <c r="T142" s="148">
        <v>0</v>
      </c>
      <c r="U142" s="147">
        <f t="shared" si="35"/>
        <v>0</v>
      </c>
      <c r="V142" s="102">
        <v>0</v>
      </c>
      <c r="W142" s="102">
        <v>0</v>
      </c>
      <c r="X142" s="101">
        <v>0</v>
      </c>
      <c r="Y142" s="107">
        <f t="shared" si="36"/>
        <v>34</v>
      </c>
      <c r="Z142" s="108">
        <f t="shared" si="37"/>
        <v>0</v>
      </c>
      <c r="AA142" s="97">
        <v>88</v>
      </c>
      <c r="AB142" s="109">
        <f t="shared" si="38"/>
        <v>0.38636363636363635</v>
      </c>
    </row>
    <row r="143" spans="1:28" x14ac:dyDescent="0.35">
      <c r="A143" s="31" t="s">
        <v>149</v>
      </c>
      <c r="B143" s="97" t="s">
        <v>2404</v>
      </c>
      <c r="C143" s="142" t="s">
        <v>2273</v>
      </c>
      <c r="D143" s="143">
        <f t="shared" si="27"/>
        <v>91</v>
      </c>
      <c r="E143" s="98">
        <f t="shared" si="28"/>
        <v>0</v>
      </c>
      <c r="F143" s="144">
        <f t="shared" si="29"/>
        <v>91</v>
      </c>
      <c r="G143" s="145">
        <f t="shared" si="26"/>
        <v>91</v>
      </c>
      <c r="H143" s="146">
        <v>0</v>
      </c>
      <c r="I143" s="146">
        <v>91</v>
      </c>
      <c r="J143" s="147">
        <f t="shared" si="30"/>
        <v>91</v>
      </c>
      <c r="K143" s="147">
        <v>0</v>
      </c>
      <c r="L143" s="147">
        <v>0</v>
      </c>
      <c r="M143" s="147">
        <f t="shared" si="31"/>
        <v>0</v>
      </c>
      <c r="N143" s="101">
        <f t="shared" si="32"/>
        <v>0</v>
      </c>
      <c r="O143" s="100">
        <v>0</v>
      </c>
      <c r="P143" s="147">
        <v>0</v>
      </c>
      <c r="Q143" s="101">
        <f t="shared" si="33"/>
        <v>0</v>
      </c>
      <c r="R143" s="100">
        <f t="shared" si="34"/>
        <v>0</v>
      </c>
      <c r="S143" s="148">
        <v>0</v>
      </c>
      <c r="T143" s="148">
        <v>0</v>
      </c>
      <c r="U143" s="147">
        <f t="shared" si="35"/>
        <v>0</v>
      </c>
      <c r="V143" s="102">
        <v>0</v>
      </c>
      <c r="W143" s="102">
        <v>0</v>
      </c>
      <c r="X143" s="101">
        <v>0</v>
      </c>
      <c r="Y143" s="107">
        <f t="shared" si="36"/>
        <v>91</v>
      </c>
      <c r="Z143" s="108">
        <f t="shared" si="37"/>
        <v>0</v>
      </c>
      <c r="AA143" s="97">
        <v>249</v>
      </c>
      <c r="AB143" s="109">
        <f t="shared" si="38"/>
        <v>0.36546184738955823</v>
      </c>
    </row>
    <row r="144" spans="1:28" x14ac:dyDescent="0.35">
      <c r="A144" s="31" t="s">
        <v>150</v>
      </c>
      <c r="B144" s="97" t="s">
        <v>2405</v>
      </c>
      <c r="C144" s="142" t="s">
        <v>2273</v>
      </c>
      <c r="D144" s="143">
        <f t="shared" si="27"/>
        <v>60</v>
      </c>
      <c r="E144" s="98">
        <f t="shared" si="28"/>
        <v>0</v>
      </c>
      <c r="F144" s="144">
        <f t="shared" si="29"/>
        <v>60</v>
      </c>
      <c r="G144" s="145">
        <f t="shared" si="26"/>
        <v>60</v>
      </c>
      <c r="H144" s="146">
        <v>0</v>
      </c>
      <c r="I144" s="146">
        <v>60</v>
      </c>
      <c r="J144" s="147">
        <f t="shared" si="30"/>
        <v>60</v>
      </c>
      <c r="K144" s="147">
        <v>0</v>
      </c>
      <c r="L144" s="147">
        <v>0</v>
      </c>
      <c r="M144" s="147">
        <f t="shared" si="31"/>
        <v>0</v>
      </c>
      <c r="N144" s="101">
        <f t="shared" si="32"/>
        <v>0</v>
      </c>
      <c r="O144" s="100">
        <v>0</v>
      </c>
      <c r="P144" s="147">
        <v>0</v>
      </c>
      <c r="Q144" s="101">
        <f t="shared" si="33"/>
        <v>0</v>
      </c>
      <c r="R144" s="100">
        <f t="shared" si="34"/>
        <v>0</v>
      </c>
      <c r="S144" s="148">
        <v>0</v>
      </c>
      <c r="T144" s="148">
        <v>0</v>
      </c>
      <c r="U144" s="147">
        <f t="shared" si="35"/>
        <v>0</v>
      </c>
      <c r="V144" s="102">
        <v>0</v>
      </c>
      <c r="W144" s="102">
        <v>0</v>
      </c>
      <c r="X144" s="101">
        <v>0</v>
      </c>
      <c r="Y144" s="107">
        <f t="shared" si="36"/>
        <v>60</v>
      </c>
      <c r="Z144" s="108">
        <f t="shared" si="37"/>
        <v>0</v>
      </c>
      <c r="AA144" s="97">
        <v>97</v>
      </c>
      <c r="AB144" s="109">
        <f t="shared" si="38"/>
        <v>0.61855670103092786</v>
      </c>
    </row>
    <row r="145" spans="1:28" x14ac:dyDescent="0.35">
      <c r="A145" s="31" t="s">
        <v>151</v>
      </c>
      <c r="B145" s="97" t="s">
        <v>2406</v>
      </c>
      <c r="C145" s="142" t="s">
        <v>2273</v>
      </c>
      <c r="D145" s="143">
        <f t="shared" si="27"/>
        <v>51</v>
      </c>
      <c r="E145" s="98">
        <f t="shared" si="28"/>
        <v>0</v>
      </c>
      <c r="F145" s="144">
        <f t="shared" si="29"/>
        <v>51</v>
      </c>
      <c r="G145" s="145">
        <f t="shared" si="26"/>
        <v>51</v>
      </c>
      <c r="H145" s="146">
        <v>0</v>
      </c>
      <c r="I145" s="146">
        <v>51</v>
      </c>
      <c r="J145" s="147">
        <f t="shared" si="30"/>
        <v>51</v>
      </c>
      <c r="K145" s="147">
        <v>0</v>
      </c>
      <c r="L145" s="147">
        <v>0</v>
      </c>
      <c r="M145" s="147">
        <f t="shared" si="31"/>
        <v>0</v>
      </c>
      <c r="N145" s="101">
        <f t="shared" si="32"/>
        <v>0</v>
      </c>
      <c r="O145" s="100">
        <v>0</v>
      </c>
      <c r="P145" s="147">
        <v>0</v>
      </c>
      <c r="Q145" s="101">
        <f t="shared" si="33"/>
        <v>0</v>
      </c>
      <c r="R145" s="100">
        <f t="shared" si="34"/>
        <v>0</v>
      </c>
      <c r="S145" s="148">
        <v>0</v>
      </c>
      <c r="T145" s="148">
        <v>0</v>
      </c>
      <c r="U145" s="147">
        <f t="shared" si="35"/>
        <v>0</v>
      </c>
      <c r="V145" s="102">
        <v>0</v>
      </c>
      <c r="W145" s="102">
        <v>0</v>
      </c>
      <c r="X145" s="101">
        <v>0</v>
      </c>
      <c r="Y145" s="107">
        <f t="shared" si="36"/>
        <v>51</v>
      </c>
      <c r="Z145" s="108">
        <f t="shared" si="37"/>
        <v>0</v>
      </c>
      <c r="AA145" s="97">
        <v>68</v>
      </c>
      <c r="AB145" s="109">
        <f t="shared" si="38"/>
        <v>0.75</v>
      </c>
    </row>
    <row r="146" spans="1:28" x14ac:dyDescent="0.35">
      <c r="A146" s="31" t="s">
        <v>152</v>
      </c>
      <c r="B146" s="97" t="s">
        <v>2407</v>
      </c>
      <c r="C146" s="142" t="s">
        <v>2273</v>
      </c>
      <c r="D146" s="143">
        <f t="shared" si="27"/>
        <v>0</v>
      </c>
      <c r="E146" s="98">
        <f t="shared" si="28"/>
        <v>0</v>
      </c>
      <c r="F146" s="144">
        <f t="shared" si="29"/>
        <v>0</v>
      </c>
      <c r="G146" s="145">
        <f t="shared" si="26"/>
        <v>0</v>
      </c>
      <c r="H146" s="146">
        <v>0</v>
      </c>
      <c r="I146" s="146">
        <v>0</v>
      </c>
      <c r="J146" s="147">
        <f t="shared" si="30"/>
        <v>0</v>
      </c>
      <c r="K146" s="147">
        <v>0</v>
      </c>
      <c r="L146" s="147">
        <v>0</v>
      </c>
      <c r="M146" s="147">
        <f t="shared" si="31"/>
        <v>0</v>
      </c>
      <c r="N146" s="101">
        <f t="shared" si="32"/>
        <v>0</v>
      </c>
      <c r="O146" s="100">
        <v>0</v>
      </c>
      <c r="P146" s="147">
        <v>0</v>
      </c>
      <c r="Q146" s="101">
        <f t="shared" si="33"/>
        <v>0</v>
      </c>
      <c r="R146" s="100">
        <f t="shared" si="34"/>
        <v>0</v>
      </c>
      <c r="S146" s="148">
        <v>0</v>
      </c>
      <c r="T146" s="148">
        <v>0</v>
      </c>
      <c r="U146" s="147">
        <f t="shared" si="35"/>
        <v>0</v>
      </c>
      <c r="V146" s="102">
        <v>0</v>
      </c>
      <c r="W146" s="102">
        <v>0</v>
      </c>
      <c r="X146" s="101">
        <v>0</v>
      </c>
      <c r="Y146" s="107">
        <f t="shared" si="36"/>
        <v>0</v>
      </c>
      <c r="Z146" s="108">
        <f t="shared" si="37"/>
        <v>0</v>
      </c>
      <c r="AA146" s="97">
        <v>106</v>
      </c>
      <c r="AB146" s="109">
        <f t="shared" si="38"/>
        <v>0</v>
      </c>
    </row>
    <row r="147" spans="1:28" x14ac:dyDescent="0.35">
      <c r="A147" s="31" t="s">
        <v>153</v>
      </c>
      <c r="B147" s="97" t="s">
        <v>2408</v>
      </c>
      <c r="C147" s="142" t="s">
        <v>2273</v>
      </c>
      <c r="D147" s="143">
        <f t="shared" si="27"/>
        <v>47</v>
      </c>
      <c r="E147" s="98">
        <f t="shared" si="28"/>
        <v>0</v>
      </c>
      <c r="F147" s="144">
        <f t="shared" si="29"/>
        <v>47</v>
      </c>
      <c r="G147" s="145">
        <f t="shared" si="26"/>
        <v>47</v>
      </c>
      <c r="H147" s="146">
        <v>0</v>
      </c>
      <c r="I147" s="146">
        <v>47</v>
      </c>
      <c r="J147" s="147">
        <f t="shared" si="30"/>
        <v>47</v>
      </c>
      <c r="K147" s="147">
        <v>0</v>
      </c>
      <c r="L147" s="147">
        <v>0</v>
      </c>
      <c r="M147" s="147">
        <f t="shared" si="31"/>
        <v>0</v>
      </c>
      <c r="N147" s="101">
        <f t="shared" si="32"/>
        <v>0</v>
      </c>
      <c r="O147" s="100">
        <v>0</v>
      </c>
      <c r="P147" s="147">
        <v>0</v>
      </c>
      <c r="Q147" s="101">
        <f t="shared" si="33"/>
        <v>0</v>
      </c>
      <c r="R147" s="100">
        <f t="shared" si="34"/>
        <v>0</v>
      </c>
      <c r="S147" s="148">
        <v>0</v>
      </c>
      <c r="T147" s="148">
        <v>0</v>
      </c>
      <c r="U147" s="147">
        <f t="shared" si="35"/>
        <v>0</v>
      </c>
      <c r="V147" s="102">
        <v>0</v>
      </c>
      <c r="W147" s="102">
        <v>0</v>
      </c>
      <c r="X147" s="101">
        <v>0</v>
      </c>
      <c r="Y147" s="107">
        <f t="shared" si="36"/>
        <v>47</v>
      </c>
      <c r="Z147" s="108">
        <f t="shared" si="37"/>
        <v>0</v>
      </c>
      <c r="AA147" s="97">
        <v>127</v>
      </c>
      <c r="AB147" s="109">
        <f t="shared" si="38"/>
        <v>0.37007874015748032</v>
      </c>
    </row>
    <row r="148" spans="1:28" x14ac:dyDescent="0.35">
      <c r="A148" s="31" t="s">
        <v>154</v>
      </c>
      <c r="B148" s="97" t="s">
        <v>2409</v>
      </c>
      <c r="C148" s="142" t="s">
        <v>2273</v>
      </c>
      <c r="D148" s="143">
        <f t="shared" si="27"/>
        <v>46</v>
      </c>
      <c r="E148" s="98">
        <f t="shared" si="28"/>
        <v>0</v>
      </c>
      <c r="F148" s="144">
        <f t="shared" si="29"/>
        <v>46</v>
      </c>
      <c r="G148" s="145">
        <f t="shared" si="26"/>
        <v>46</v>
      </c>
      <c r="H148" s="146">
        <v>0</v>
      </c>
      <c r="I148" s="146">
        <v>46</v>
      </c>
      <c r="J148" s="147">
        <f t="shared" si="30"/>
        <v>46</v>
      </c>
      <c r="K148" s="147">
        <v>0</v>
      </c>
      <c r="L148" s="147">
        <v>0</v>
      </c>
      <c r="M148" s="147">
        <f t="shared" si="31"/>
        <v>0</v>
      </c>
      <c r="N148" s="101">
        <f t="shared" si="32"/>
        <v>0</v>
      </c>
      <c r="O148" s="100">
        <v>0</v>
      </c>
      <c r="P148" s="147">
        <v>0</v>
      </c>
      <c r="Q148" s="101">
        <f t="shared" si="33"/>
        <v>0</v>
      </c>
      <c r="R148" s="100">
        <f t="shared" si="34"/>
        <v>0</v>
      </c>
      <c r="S148" s="148">
        <v>0</v>
      </c>
      <c r="T148" s="148">
        <v>0</v>
      </c>
      <c r="U148" s="147">
        <f t="shared" si="35"/>
        <v>0</v>
      </c>
      <c r="V148" s="102">
        <v>0</v>
      </c>
      <c r="W148" s="102">
        <v>0</v>
      </c>
      <c r="X148" s="101">
        <v>0</v>
      </c>
      <c r="Y148" s="107">
        <f t="shared" si="36"/>
        <v>46</v>
      </c>
      <c r="Z148" s="108">
        <f t="shared" si="37"/>
        <v>0</v>
      </c>
      <c r="AA148" s="97">
        <v>173</v>
      </c>
      <c r="AB148" s="109">
        <f t="shared" si="38"/>
        <v>0.26589595375722541</v>
      </c>
    </row>
    <row r="149" spans="1:28" x14ac:dyDescent="0.35">
      <c r="A149" s="31" t="s">
        <v>155</v>
      </c>
      <c r="B149" s="97" t="s">
        <v>2410</v>
      </c>
      <c r="C149" s="142" t="s">
        <v>2273</v>
      </c>
      <c r="D149" s="143">
        <f t="shared" si="27"/>
        <v>143</v>
      </c>
      <c r="E149" s="98">
        <f t="shared" si="28"/>
        <v>20</v>
      </c>
      <c r="F149" s="144">
        <f t="shared" si="29"/>
        <v>123</v>
      </c>
      <c r="G149" s="145">
        <f t="shared" si="26"/>
        <v>143</v>
      </c>
      <c r="H149" s="146">
        <v>0</v>
      </c>
      <c r="I149" s="146">
        <v>123</v>
      </c>
      <c r="J149" s="147">
        <f t="shared" si="30"/>
        <v>123</v>
      </c>
      <c r="K149" s="147">
        <v>0</v>
      </c>
      <c r="L149" s="147">
        <v>20</v>
      </c>
      <c r="M149" s="147">
        <f t="shared" si="31"/>
        <v>20</v>
      </c>
      <c r="N149" s="101">
        <f t="shared" si="32"/>
        <v>0</v>
      </c>
      <c r="O149" s="100">
        <v>0</v>
      </c>
      <c r="P149" s="147">
        <v>0</v>
      </c>
      <c r="Q149" s="101">
        <f t="shared" si="33"/>
        <v>0</v>
      </c>
      <c r="R149" s="100">
        <f t="shared" si="34"/>
        <v>0</v>
      </c>
      <c r="S149" s="148">
        <v>0</v>
      </c>
      <c r="T149" s="148">
        <v>0</v>
      </c>
      <c r="U149" s="147">
        <f t="shared" si="35"/>
        <v>0</v>
      </c>
      <c r="V149" s="102">
        <v>0</v>
      </c>
      <c r="W149" s="102">
        <v>0</v>
      </c>
      <c r="X149" s="101">
        <v>0</v>
      </c>
      <c r="Y149" s="107">
        <f t="shared" si="36"/>
        <v>123</v>
      </c>
      <c r="Z149" s="108">
        <f t="shared" si="37"/>
        <v>20</v>
      </c>
      <c r="AA149" s="97">
        <v>229</v>
      </c>
      <c r="AB149" s="109">
        <f t="shared" si="38"/>
        <v>0.62445414847161573</v>
      </c>
    </row>
    <row r="150" spans="1:28" x14ac:dyDescent="0.35">
      <c r="A150" s="31" t="s">
        <v>156</v>
      </c>
      <c r="B150" s="97" t="s">
        <v>2411</v>
      </c>
      <c r="C150" s="142" t="s">
        <v>2273</v>
      </c>
      <c r="D150" s="143">
        <f t="shared" si="27"/>
        <v>122</v>
      </c>
      <c r="E150" s="98">
        <f t="shared" si="28"/>
        <v>87</v>
      </c>
      <c r="F150" s="144">
        <f t="shared" si="29"/>
        <v>35</v>
      </c>
      <c r="G150" s="145">
        <f t="shared" si="26"/>
        <v>122</v>
      </c>
      <c r="H150" s="146">
        <v>0</v>
      </c>
      <c r="I150" s="146">
        <v>35</v>
      </c>
      <c r="J150" s="147">
        <f t="shared" si="30"/>
        <v>35</v>
      </c>
      <c r="K150" s="147">
        <v>0</v>
      </c>
      <c r="L150" s="147">
        <v>87</v>
      </c>
      <c r="M150" s="147">
        <f t="shared" si="31"/>
        <v>87</v>
      </c>
      <c r="N150" s="101">
        <f t="shared" si="32"/>
        <v>0</v>
      </c>
      <c r="O150" s="100">
        <v>0</v>
      </c>
      <c r="P150" s="147">
        <v>0</v>
      </c>
      <c r="Q150" s="101">
        <f t="shared" si="33"/>
        <v>0</v>
      </c>
      <c r="R150" s="100">
        <f t="shared" si="34"/>
        <v>0</v>
      </c>
      <c r="S150" s="148">
        <v>0</v>
      </c>
      <c r="T150" s="148">
        <v>0</v>
      </c>
      <c r="U150" s="147">
        <f t="shared" si="35"/>
        <v>0</v>
      </c>
      <c r="V150" s="102">
        <v>0</v>
      </c>
      <c r="W150" s="102">
        <v>0</v>
      </c>
      <c r="X150" s="101">
        <v>0</v>
      </c>
      <c r="Y150" s="107">
        <f t="shared" si="36"/>
        <v>35</v>
      </c>
      <c r="Z150" s="108">
        <f t="shared" si="37"/>
        <v>87</v>
      </c>
      <c r="AA150" s="97">
        <v>246</v>
      </c>
      <c r="AB150" s="109">
        <f t="shared" si="38"/>
        <v>0.49593495934959347</v>
      </c>
    </row>
    <row r="151" spans="1:28" x14ac:dyDescent="0.35">
      <c r="A151" s="31" t="s">
        <v>157</v>
      </c>
      <c r="B151" s="97" t="s">
        <v>2412</v>
      </c>
      <c r="C151" s="142" t="s">
        <v>2273</v>
      </c>
      <c r="D151" s="143">
        <f t="shared" si="27"/>
        <v>33</v>
      </c>
      <c r="E151" s="98">
        <f t="shared" si="28"/>
        <v>33</v>
      </c>
      <c r="F151" s="144">
        <f t="shared" si="29"/>
        <v>0</v>
      </c>
      <c r="G151" s="145">
        <f t="shared" si="26"/>
        <v>33</v>
      </c>
      <c r="H151" s="146">
        <v>0</v>
      </c>
      <c r="I151" s="146">
        <v>0</v>
      </c>
      <c r="J151" s="147">
        <f t="shared" si="30"/>
        <v>0</v>
      </c>
      <c r="K151" s="147">
        <v>0</v>
      </c>
      <c r="L151" s="147">
        <v>33</v>
      </c>
      <c r="M151" s="147">
        <f t="shared" si="31"/>
        <v>33</v>
      </c>
      <c r="N151" s="101">
        <f t="shared" si="32"/>
        <v>0</v>
      </c>
      <c r="O151" s="100">
        <v>0</v>
      </c>
      <c r="P151" s="147">
        <v>0</v>
      </c>
      <c r="Q151" s="101">
        <f t="shared" si="33"/>
        <v>0</v>
      </c>
      <c r="R151" s="100">
        <f t="shared" si="34"/>
        <v>0</v>
      </c>
      <c r="S151" s="148">
        <v>0</v>
      </c>
      <c r="T151" s="148">
        <v>0</v>
      </c>
      <c r="U151" s="147">
        <f t="shared" si="35"/>
        <v>0</v>
      </c>
      <c r="V151" s="102">
        <v>0</v>
      </c>
      <c r="W151" s="102">
        <v>0</v>
      </c>
      <c r="X151" s="101">
        <v>0</v>
      </c>
      <c r="Y151" s="107">
        <f t="shared" si="36"/>
        <v>0</v>
      </c>
      <c r="Z151" s="108">
        <f t="shared" si="37"/>
        <v>33</v>
      </c>
      <c r="AA151" s="97">
        <v>45</v>
      </c>
      <c r="AB151" s="109">
        <f t="shared" si="38"/>
        <v>0.73333333333333328</v>
      </c>
    </row>
    <row r="152" spans="1:28" x14ac:dyDescent="0.35">
      <c r="A152" s="31" t="s">
        <v>158</v>
      </c>
      <c r="B152" s="97" t="s">
        <v>2413</v>
      </c>
      <c r="C152" s="142" t="s">
        <v>2273</v>
      </c>
      <c r="D152" s="143">
        <f t="shared" si="27"/>
        <v>94</v>
      </c>
      <c r="E152" s="98">
        <f t="shared" si="28"/>
        <v>94</v>
      </c>
      <c r="F152" s="144">
        <f t="shared" si="29"/>
        <v>0</v>
      </c>
      <c r="G152" s="145">
        <f t="shared" si="26"/>
        <v>94</v>
      </c>
      <c r="H152" s="146">
        <v>0</v>
      </c>
      <c r="I152" s="146">
        <v>0</v>
      </c>
      <c r="J152" s="147">
        <f t="shared" si="30"/>
        <v>0</v>
      </c>
      <c r="K152" s="147">
        <v>26</v>
      </c>
      <c r="L152" s="147">
        <v>68</v>
      </c>
      <c r="M152" s="147">
        <f t="shared" si="31"/>
        <v>94</v>
      </c>
      <c r="N152" s="101">
        <f t="shared" si="32"/>
        <v>0</v>
      </c>
      <c r="O152" s="100">
        <v>0</v>
      </c>
      <c r="P152" s="147">
        <v>0</v>
      </c>
      <c r="Q152" s="101">
        <f t="shared" si="33"/>
        <v>0</v>
      </c>
      <c r="R152" s="100">
        <f t="shared" si="34"/>
        <v>0</v>
      </c>
      <c r="S152" s="148">
        <v>0</v>
      </c>
      <c r="T152" s="148">
        <v>0</v>
      </c>
      <c r="U152" s="147">
        <f t="shared" si="35"/>
        <v>0</v>
      </c>
      <c r="V152" s="102">
        <v>0</v>
      </c>
      <c r="W152" s="102">
        <v>0</v>
      </c>
      <c r="X152" s="101">
        <v>0</v>
      </c>
      <c r="Y152" s="107">
        <f t="shared" si="36"/>
        <v>0</v>
      </c>
      <c r="Z152" s="108">
        <f t="shared" si="37"/>
        <v>68</v>
      </c>
      <c r="AA152" s="97">
        <v>215</v>
      </c>
      <c r="AB152" s="109">
        <f t="shared" si="38"/>
        <v>0.31627906976744186</v>
      </c>
    </row>
    <row r="153" spans="1:28" x14ac:dyDescent="0.35">
      <c r="A153" s="31" t="s">
        <v>159</v>
      </c>
      <c r="B153" s="97" t="s">
        <v>2414</v>
      </c>
      <c r="C153" s="142" t="s">
        <v>2273</v>
      </c>
      <c r="D153" s="143">
        <f t="shared" si="27"/>
        <v>129</v>
      </c>
      <c r="E153" s="98">
        <f t="shared" si="28"/>
        <v>0</v>
      </c>
      <c r="F153" s="144">
        <f t="shared" si="29"/>
        <v>129</v>
      </c>
      <c r="G153" s="145">
        <f t="shared" si="26"/>
        <v>129</v>
      </c>
      <c r="H153" s="146">
        <v>0</v>
      </c>
      <c r="I153" s="146">
        <v>129</v>
      </c>
      <c r="J153" s="147">
        <f t="shared" si="30"/>
        <v>129</v>
      </c>
      <c r="K153" s="147">
        <v>0</v>
      </c>
      <c r="L153" s="147">
        <v>0</v>
      </c>
      <c r="M153" s="147">
        <f t="shared" si="31"/>
        <v>0</v>
      </c>
      <c r="N153" s="101">
        <f t="shared" si="32"/>
        <v>0</v>
      </c>
      <c r="O153" s="100">
        <v>0</v>
      </c>
      <c r="P153" s="147">
        <v>0</v>
      </c>
      <c r="Q153" s="101">
        <f t="shared" si="33"/>
        <v>0</v>
      </c>
      <c r="R153" s="100">
        <f t="shared" si="34"/>
        <v>0</v>
      </c>
      <c r="S153" s="148">
        <v>0</v>
      </c>
      <c r="T153" s="148">
        <v>0</v>
      </c>
      <c r="U153" s="147">
        <f t="shared" si="35"/>
        <v>0</v>
      </c>
      <c r="V153" s="102">
        <v>0</v>
      </c>
      <c r="W153" s="102">
        <v>0</v>
      </c>
      <c r="X153" s="101">
        <v>0</v>
      </c>
      <c r="Y153" s="107">
        <f t="shared" si="36"/>
        <v>129</v>
      </c>
      <c r="Z153" s="108">
        <f t="shared" si="37"/>
        <v>0</v>
      </c>
      <c r="AA153" s="97">
        <v>303</v>
      </c>
      <c r="AB153" s="109">
        <f t="shared" si="38"/>
        <v>0.42574257425742573</v>
      </c>
    </row>
    <row r="154" spans="1:28" x14ac:dyDescent="0.35">
      <c r="A154" s="31" t="s">
        <v>160</v>
      </c>
      <c r="B154" s="97" t="s">
        <v>2415</v>
      </c>
      <c r="C154" s="142" t="s">
        <v>2273</v>
      </c>
      <c r="D154" s="143">
        <f t="shared" si="27"/>
        <v>45</v>
      </c>
      <c r="E154" s="98">
        <f t="shared" si="28"/>
        <v>0</v>
      </c>
      <c r="F154" s="144">
        <f t="shared" si="29"/>
        <v>45</v>
      </c>
      <c r="G154" s="145">
        <f t="shared" si="26"/>
        <v>45</v>
      </c>
      <c r="H154" s="146">
        <v>0</v>
      </c>
      <c r="I154" s="146">
        <v>45</v>
      </c>
      <c r="J154" s="147">
        <f t="shared" si="30"/>
        <v>45</v>
      </c>
      <c r="K154" s="147">
        <v>0</v>
      </c>
      <c r="L154" s="147">
        <v>0</v>
      </c>
      <c r="M154" s="147">
        <f t="shared" si="31"/>
        <v>0</v>
      </c>
      <c r="N154" s="101">
        <f t="shared" si="32"/>
        <v>0</v>
      </c>
      <c r="O154" s="100">
        <v>0</v>
      </c>
      <c r="P154" s="147">
        <v>0</v>
      </c>
      <c r="Q154" s="101">
        <f t="shared" si="33"/>
        <v>0</v>
      </c>
      <c r="R154" s="100">
        <f t="shared" si="34"/>
        <v>0</v>
      </c>
      <c r="S154" s="148">
        <v>0</v>
      </c>
      <c r="T154" s="148">
        <v>0</v>
      </c>
      <c r="U154" s="147">
        <f t="shared" si="35"/>
        <v>0</v>
      </c>
      <c r="V154" s="102">
        <v>0</v>
      </c>
      <c r="W154" s="102">
        <v>0</v>
      </c>
      <c r="X154" s="101">
        <v>0</v>
      </c>
      <c r="Y154" s="107">
        <f t="shared" si="36"/>
        <v>45</v>
      </c>
      <c r="Z154" s="108">
        <f t="shared" si="37"/>
        <v>0</v>
      </c>
      <c r="AA154" s="97">
        <v>55</v>
      </c>
      <c r="AB154" s="109">
        <f t="shared" si="38"/>
        <v>0.81818181818181823</v>
      </c>
    </row>
    <row r="155" spans="1:28" x14ac:dyDescent="0.35">
      <c r="A155" s="31" t="s">
        <v>161</v>
      </c>
      <c r="B155" s="97" t="s">
        <v>2416</v>
      </c>
      <c r="C155" s="142" t="s">
        <v>2273</v>
      </c>
      <c r="D155" s="143">
        <f t="shared" si="27"/>
        <v>19</v>
      </c>
      <c r="E155" s="98">
        <f t="shared" si="28"/>
        <v>0</v>
      </c>
      <c r="F155" s="144">
        <f t="shared" si="29"/>
        <v>19</v>
      </c>
      <c r="G155" s="145">
        <f t="shared" si="26"/>
        <v>19</v>
      </c>
      <c r="H155" s="146">
        <v>0</v>
      </c>
      <c r="I155" s="146">
        <v>19</v>
      </c>
      <c r="J155" s="147">
        <f t="shared" si="30"/>
        <v>19</v>
      </c>
      <c r="K155" s="147">
        <v>0</v>
      </c>
      <c r="L155" s="147">
        <v>0</v>
      </c>
      <c r="M155" s="147">
        <f t="shared" si="31"/>
        <v>0</v>
      </c>
      <c r="N155" s="101">
        <f t="shared" si="32"/>
        <v>0</v>
      </c>
      <c r="O155" s="100">
        <v>0</v>
      </c>
      <c r="P155" s="147">
        <v>0</v>
      </c>
      <c r="Q155" s="101">
        <f t="shared" si="33"/>
        <v>0</v>
      </c>
      <c r="R155" s="100">
        <f t="shared" si="34"/>
        <v>0</v>
      </c>
      <c r="S155" s="148">
        <v>0</v>
      </c>
      <c r="T155" s="148">
        <v>0</v>
      </c>
      <c r="U155" s="147">
        <f t="shared" si="35"/>
        <v>0</v>
      </c>
      <c r="V155" s="102">
        <v>0</v>
      </c>
      <c r="W155" s="102">
        <v>0</v>
      </c>
      <c r="X155" s="101">
        <v>0</v>
      </c>
      <c r="Y155" s="107">
        <f t="shared" si="36"/>
        <v>19</v>
      </c>
      <c r="Z155" s="108">
        <f t="shared" si="37"/>
        <v>0</v>
      </c>
      <c r="AA155" s="97">
        <v>37</v>
      </c>
      <c r="AB155" s="109">
        <f t="shared" si="38"/>
        <v>0.51351351351351349</v>
      </c>
    </row>
    <row r="156" spans="1:28" x14ac:dyDescent="0.35">
      <c r="A156" s="31" t="s">
        <v>162</v>
      </c>
      <c r="B156" s="97" t="s">
        <v>2417</v>
      </c>
      <c r="C156" s="142" t="s">
        <v>2273</v>
      </c>
      <c r="D156" s="143">
        <f t="shared" si="27"/>
        <v>103</v>
      </c>
      <c r="E156" s="98">
        <f t="shared" si="28"/>
        <v>0</v>
      </c>
      <c r="F156" s="144">
        <f t="shared" si="29"/>
        <v>103</v>
      </c>
      <c r="G156" s="145">
        <f t="shared" si="26"/>
        <v>103</v>
      </c>
      <c r="H156" s="146">
        <v>0</v>
      </c>
      <c r="I156" s="146">
        <v>103</v>
      </c>
      <c r="J156" s="147">
        <f t="shared" si="30"/>
        <v>103</v>
      </c>
      <c r="K156" s="147">
        <v>0</v>
      </c>
      <c r="L156" s="147">
        <v>0</v>
      </c>
      <c r="M156" s="147">
        <f t="shared" si="31"/>
        <v>0</v>
      </c>
      <c r="N156" s="101">
        <f t="shared" si="32"/>
        <v>0</v>
      </c>
      <c r="O156" s="100">
        <v>0</v>
      </c>
      <c r="P156" s="147">
        <v>0</v>
      </c>
      <c r="Q156" s="101">
        <f t="shared" si="33"/>
        <v>0</v>
      </c>
      <c r="R156" s="100">
        <f t="shared" si="34"/>
        <v>0</v>
      </c>
      <c r="S156" s="148">
        <v>0</v>
      </c>
      <c r="T156" s="148">
        <v>0</v>
      </c>
      <c r="U156" s="147">
        <f t="shared" si="35"/>
        <v>0</v>
      </c>
      <c r="V156" s="102">
        <v>0</v>
      </c>
      <c r="W156" s="102">
        <v>0</v>
      </c>
      <c r="X156" s="101">
        <v>0</v>
      </c>
      <c r="Y156" s="107">
        <f t="shared" si="36"/>
        <v>103</v>
      </c>
      <c r="Z156" s="108">
        <f t="shared" si="37"/>
        <v>0</v>
      </c>
      <c r="AA156" s="97">
        <v>323</v>
      </c>
      <c r="AB156" s="109">
        <f t="shared" si="38"/>
        <v>0.31888544891640869</v>
      </c>
    </row>
    <row r="157" spans="1:28" x14ac:dyDescent="0.35">
      <c r="A157" s="31" t="s">
        <v>163</v>
      </c>
      <c r="B157" s="97" t="s">
        <v>2418</v>
      </c>
      <c r="C157" s="142" t="s">
        <v>2273</v>
      </c>
      <c r="D157" s="143">
        <f t="shared" si="27"/>
        <v>50</v>
      </c>
      <c r="E157" s="98">
        <f t="shared" si="28"/>
        <v>0</v>
      </c>
      <c r="F157" s="144">
        <f t="shared" si="29"/>
        <v>50</v>
      </c>
      <c r="G157" s="145">
        <f t="shared" si="26"/>
        <v>50</v>
      </c>
      <c r="H157" s="146">
        <v>0</v>
      </c>
      <c r="I157" s="146">
        <v>50</v>
      </c>
      <c r="J157" s="147">
        <f t="shared" si="30"/>
        <v>50</v>
      </c>
      <c r="K157" s="147">
        <v>0</v>
      </c>
      <c r="L157" s="147">
        <v>0</v>
      </c>
      <c r="M157" s="147">
        <f t="shared" si="31"/>
        <v>0</v>
      </c>
      <c r="N157" s="101">
        <f t="shared" si="32"/>
        <v>0</v>
      </c>
      <c r="O157" s="100">
        <v>0</v>
      </c>
      <c r="P157" s="147">
        <v>0</v>
      </c>
      <c r="Q157" s="101">
        <f t="shared" si="33"/>
        <v>0</v>
      </c>
      <c r="R157" s="100">
        <f t="shared" si="34"/>
        <v>0</v>
      </c>
      <c r="S157" s="148">
        <v>0</v>
      </c>
      <c r="T157" s="148">
        <v>0</v>
      </c>
      <c r="U157" s="147">
        <f t="shared" si="35"/>
        <v>0</v>
      </c>
      <c r="V157" s="102">
        <v>0</v>
      </c>
      <c r="W157" s="102">
        <v>0</v>
      </c>
      <c r="X157" s="101">
        <v>0</v>
      </c>
      <c r="Y157" s="107">
        <f t="shared" si="36"/>
        <v>50</v>
      </c>
      <c r="Z157" s="108">
        <f t="shared" si="37"/>
        <v>0</v>
      </c>
      <c r="AA157" s="97">
        <v>90</v>
      </c>
      <c r="AB157" s="109">
        <f t="shared" si="38"/>
        <v>0.55555555555555558</v>
      </c>
    </row>
    <row r="158" spans="1:28" x14ac:dyDescent="0.35">
      <c r="A158" s="31" t="s">
        <v>164</v>
      </c>
      <c r="B158" s="97" t="s">
        <v>2419</v>
      </c>
      <c r="C158" s="142" t="s">
        <v>2273</v>
      </c>
      <c r="D158" s="143">
        <f t="shared" si="27"/>
        <v>240</v>
      </c>
      <c r="E158" s="98">
        <f t="shared" si="28"/>
        <v>0</v>
      </c>
      <c r="F158" s="144">
        <f t="shared" si="29"/>
        <v>240</v>
      </c>
      <c r="G158" s="145">
        <f t="shared" si="26"/>
        <v>240</v>
      </c>
      <c r="H158" s="146">
        <v>0</v>
      </c>
      <c r="I158" s="146">
        <v>240</v>
      </c>
      <c r="J158" s="147">
        <f t="shared" si="30"/>
        <v>240</v>
      </c>
      <c r="K158" s="147">
        <v>0</v>
      </c>
      <c r="L158" s="147">
        <v>0</v>
      </c>
      <c r="M158" s="147">
        <f t="shared" si="31"/>
        <v>0</v>
      </c>
      <c r="N158" s="101">
        <f t="shared" si="32"/>
        <v>0</v>
      </c>
      <c r="O158" s="100">
        <v>0</v>
      </c>
      <c r="P158" s="147">
        <v>0</v>
      </c>
      <c r="Q158" s="101">
        <f t="shared" si="33"/>
        <v>0</v>
      </c>
      <c r="R158" s="100">
        <f t="shared" si="34"/>
        <v>0</v>
      </c>
      <c r="S158" s="148">
        <v>0</v>
      </c>
      <c r="T158" s="148">
        <v>0</v>
      </c>
      <c r="U158" s="147">
        <f t="shared" si="35"/>
        <v>0</v>
      </c>
      <c r="V158" s="102">
        <v>0</v>
      </c>
      <c r="W158" s="102">
        <v>0</v>
      </c>
      <c r="X158" s="101">
        <v>0</v>
      </c>
      <c r="Y158" s="107">
        <f t="shared" si="36"/>
        <v>240</v>
      </c>
      <c r="Z158" s="108">
        <f t="shared" si="37"/>
        <v>0</v>
      </c>
      <c r="AA158" s="97">
        <v>529</v>
      </c>
      <c r="AB158" s="109">
        <f t="shared" si="38"/>
        <v>0.45368620037807184</v>
      </c>
    </row>
    <row r="159" spans="1:28" x14ac:dyDescent="0.35">
      <c r="A159" s="31" t="s">
        <v>165</v>
      </c>
      <c r="B159" s="97" t="s">
        <v>2420</v>
      </c>
      <c r="C159" s="142" t="s">
        <v>2273</v>
      </c>
      <c r="D159" s="143">
        <f t="shared" si="27"/>
        <v>234</v>
      </c>
      <c r="E159" s="98">
        <f t="shared" si="28"/>
        <v>0</v>
      </c>
      <c r="F159" s="144">
        <f t="shared" si="29"/>
        <v>234</v>
      </c>
      <c r="G159" s="145">
        <f t="shared" si="26"/>
        <v>234</v>
      </c>
      <c r="H159" s="146">
        <v>0</v>
      </c>
      <c r="I159" s="146">
        <v>234</v>
      </c>
      <c r="J159" s="147">
        <f t="shared" si="30"/>
        <v>234</v>
      </c>
      <c r="K159" s="147">
        <v>0</v>
      </c>
      <c r="L159" s="147">
        <v>0</v>
      </c>
      <c r="M159" s="147">
        <f t="shared" si="31"/>
        <v>0</v>
      </c>
      <c r="N159" s="101">
        <f t="shared" si="32"/>
        <v>0</v>
      </c>
      <c r="O159" s="100">
        <v>0</v>
      </c>
      <c r="P159" s="147">
        <v>0</v>
      </c>
      <c r="Q159" s="101">
        <f t="shared" si="33"/>
        <v>0</v>
      </c>
      <c r="R159" s="100">
        <f t="shared" si="34"/>
        <v>0</v>
      </c>
      <c r="S159" s="148">
        <v>0</v>
      </c>
      <c r="T159" s="148">
        <v>0</v>
      </c>
      <c r="U159" s="147">
        <f t="shared" si="35"/>
        <v>0</v>
      </c>
      <c r="V159" s="102">
        <v>0</v>
      </c>
      <c r="W159" s="102">
        <v>0</v>
      </c>
      <c r="X159" s="101">
        <v>0</v>
      </c>
      <c r="Y159" s="107">
        <f t="shared" si="36"/>
        <v>234</v>
      </c>
      <c r="Z159" s="108">
        <f t="shared" si="37"/>
        <v>0</v>
      </c>
      <c r="AA159" s="97">
        <v>411</v>
      </c>
      <c r="AB159" s="109">
        <f t="shared" si="38"/>
        <v>0.56934306569343063</v>
      </c>
    </row>
    <row r="160" spans="1:28" x14ac:dyDescent="0.35">
      <c r="A160" s="31" t="s">
        <v>166</v>
      </c>
      <c r="B160" s="97" t="s">
        <v>2421</v>
      </c>
      <c r="C160" s="142" t="s">
        <v>2348</v>
      </c>
      <c r="D160" s="143">
        <f t="shared" si="27"/>
        <v>18</v>
      </c>
      <c r="E160" s="98">
        <f t="shared" si="28"/>
        <v>18</v>
      </c>
      <c r="F160" s="144">
        <f t="shared" si="29"/>
        <v>0</v>
      </c>
      <c r="G160" s="145">
        <f t="shared" si="26"/>
        <v>18</v>
      </c>
      <c r="H160" s="146">
        <v>0</v>
      </c>
      <c r="I160" s="146">
        <v>0</v>
      </c>
      <c r="J160" s="147">
        <f t="shared" si="30"/>
        <v>0</v>
      </c>
      <c r="K160" s="147">
        <v>0</v>
      </c>
      <c r="L160" s="147">
        <v>18</v>
      </c>
      <c r="M160" s="147">
        <f t="shared" si="31"/>
        <v>18</v>
      </c>
      <c r="N160" s="101">
        <f t="shared" si="32"/>
        <v>0</v>
      </c>
      <c r="O160" s="100">
        <v>0</v>
      </c>
      <c r="P160" s="147">
        <v>0</v>
      </c>
      <c r="Q160" s="101">
        <f t="shared" si="33"/>
        <v>0</v>
      </c>
      <c r="R160" s="100">
        <f t="shared" si="34"/>
        <v>0</v>
      </c>
      <c r="S160" s="148">
        <v>0</v>
      </c>
      <c r="T160" s="148">
        <v>0</v>
      </c>
      <c r="U160" s="147">
        <f t="shared" si="35"/>
        <v>0</v>
      </c>
      <c r="V160" s="102">
        <v>0</v>
      </c>
      <c r="W160" s="102">
        <v>0</v>
      </c>
      <c r="X160" s="101">
        <v>0</v>
      </c>
      <c r="Y160" s="107">
        <f t="shared" si="36"/>
        <v>0</v>
      </c>
      <c r="Z160" s="108">
        <f t="shared" si="37"/>
        <v>18</v>
      </c>
      <c r="AA160" s="97">
        <v>22</v>
      </c>
      <c r="AB160" s="109">
        <f t="shared" si="38"/>
        <v>0.81818181818181823</v>
      </c>
    </row>
    <row r="161" spans="1:28" x14ac:dyDescent="0.35">
      <c r="A161" s="31" t="s">
        <v>167</v>
      </c>
      <c r="B161" s="97" t="s">
        <v>2423</v>
      </c>
      <c r="C161" s="142" t="s">
        <v>2348</v>
      </c>
      <c r="D161" s="143">
        <f t="shared" si="27"/>
        <v>3</v>
      </c>
      <c r="E161" s="98">
        <f t="shared" si="28"/>
        <v>0</v>
      </c>
      <c r="F161" s="144">
        <f t="shared" si="29"/>
        <v>3</v>
      </c>
      <c r="G161" s="145">
        <f t="shared" si="26"/>
        <v>3</v>
      </c>
      <c r="H161" s="146">
        <v>0</v>
      </c>
      <c r="I161" s="146">
        <v>3</v>
      </c>
      <c r="J161" s="147">
        <f t="shared" si="30"/>
        <v>3</v>
      </c>
      <c r="K161" s="147">
        <v>0</v>
      </c>
      <c r="L161" s="147">
        <v>0</v>
      </c>
      <c r="M161" s="147">
        <f t="shared" si="31"/>
        <v>0</v>
      </c>
      <c r="N161" s="101">
        <f t="shared" si="32"/>
        <v>0</v>
      </c>
      <c r="O161" s="100">
        <v>0</v>
      </c>
      <c r="P161" s="147">
        <v>0</v>
      </c>
      <c r="Q161" s="101">
        <f t="shared" si="33"/>
        <v>0</v>
      </c>
      <c r="R161" s="100">
        <f t="shared" si="34"/>
        <v>0</v>
      </c>
      <c r="S161" s="148">
        <v>0</v>
      </c>
      <c r="T161" s="148">
        <v>0</v>
      </c>
      <c r="U161" s="147">
        <f t="shared" si="35"/>
        <v>0</v>
      </c>
      <c r="V161" s="102">
        <v>0</v>
      </c>
      <c r="W161" s="102">
        <v>0</v>
      </c>
      <c r="X161" s="101">
        <v>0</v>
      </c>
      <c r="Y161" s="107">
        <f t="shared" si="36"/>
        <v>3</v>
      </c>
      <c r="Z161" s="108">
        <f t="shared" si="37"/>
        <v>0</v>
      </c>
      <c r="AA161" s="97">
        <v>5</v>
      </c>
      <c r="AB161" s="109">
        <f t="shared" si="38"/>
        <v>0.6</v>
      </c>
    </row>
    <row r="162" spans="1:28" x14ac:dyDescent="0.35">
      <c r="A162" s="31" t="s">
        <v>168</v>
      </c>
      <c r="B162" s="97" t="s">
        <v>2424</v>
      </c>
      <c r="C162" s="142" t="s">
        <v>2348</v>
      </c>
      <c r="D162" s="143">
        <f t="shared" si="27"/>
        <v>10</v>
      </c>
      <c r="E162" s="98">
        <f t="shared" si="28"/>
        <v>0</v>
      </c>
      <c r="F162" s="144">
        <f t="shared" si="29"/>
        <v>10</v>
      </c>
      <c r="G162" s="145">
        <f t="shared" si="26"/>
        <v>10</v>
      </c>
      <c r="H162" s="146">
        <v>0</v>
      </c>
      <c r="I162" s="146">
        <v>10</v>
      </c>
      <c r="J162" s="147">
        <f t="shared" si="30"/>
        <v>10</v>
      </c>
      <c r="K162" s="147">
        <v>0</v>
      </c>
      <c r="L162" s="147">
        <v>0</v>
      </c>
      <c r="M162" s="147">
        <f t="shared" si="31"/>
        <v>0</v>
      </c>
      <c r="N162" s="101">
        <f t="shared" si="32"/>
        <v>0</v>
      </c>
      <c r="O162" s="100">
        <v>0</v>
      </c>
      <c r="P162" s="147">
        <v>0</v>
      </c>
      <c r="Q162" s="101">
        <f t="shared" si="33"/>
        <v>0</v>
      </c>
      <c r="R162" s="100">
        <f t="shared" si="34"/>
        <v>0</v>
      </c>
      <c r="S162" s="148">
        <v>0</v>
      </c>
      <c r="T162" s="148">
        <v>0</v>
      </c>
      <c r="U162" s="147">
        <f t="shared" si="35"/>
        <v>0</v>
      </c>
      <c r="V162" s="102">
        <v>0</v>
      </c>
      <c r="W162" s="102">
        <v>0</v>
      </c>
      <c r="X162" s="101">
        <v>0</v>
      </c>
      <c r="Y162" s="107">
        <f t="shared" si="36"/>
        <v>10</v>
      </c>
      <c r="Z162" s="108">
        <f t="shared" si="37"/>
        <v>0</v>
      </c>
      <c r="AA162" s="97">
        <v>9</v>
      </c>
      <c r="AB162" s="109">
        <f t="shared" si="38"/>
        <v>1</v>
      </c>
    </row>
    <row r="163" spans="1:28" x14ac:dyDescent="0.35">
      <c r="A163" s="31" t="s">
        <v>169</v>
      </c>
      <c r="B163" s="97" t="s">
        <v>2425</v>
      </c>
      <c r="C163" s="142" t="s">
        <v>2348</v>
      </c>
      <c r="D163" s="143">
        <f t="shared" si="27"/>
        <v>39</v>
      </c>
      <c r="E163" s="98">
        <f t="shared" si="28"/>
        <v>39</v>
      </c>
      <c r="F163" s="144">
        <f t="shared" si="29"/>
        <v>0</v>
      </c>
      <c r="G163" s="145">
        <f t="shared" si="26"/>
        <v>39</v>
      </c>
      <c r="H163" s="146">
        <v>0</v>
      </c>
      <c r="I163" s="146">
        <v>0</v>
      </c>
      <c r="J163" s="147">
        <f t="shared" si="30"/>
        <v>0</v>
      </c>
      <c r="K163" s="147">
        <v>0</v>
      </c>
      <c r="L163" s="147">
        <v>39</v>
      </c>
      <c r="M163" s="147">
        <f t="shared" si="31"/>
        <v>39</v>
      </c>
      <c r="N163" s="101">
        <f t="shared" si="32"/>
        <v>0</v>
      </c>
      <c r="O163" s="100">
        <v>0</v>
      </c>
      <c r="P163" s="147">
        <v>0</v>
      </c>
      <c r="Q163" s="101">
        <f t="shared" si="33"/>
        <v>0</v>
      </c>
      <c r="R163" s="100">
        <f t="shared" si="34"/>
        <v>0</v>
      </c>
      <c r="S163" s="148">
        <v>0</v>
      </c>
      <c r="T163" s="148">
        <v>0</v>
      </c>
      <c r="U163" s="147">
        <f t="shared" si="35"/>
        <v>0</v>
      </c>
      <c r="V163" s="102">
        <v>0</v>
      </c>
      <c r="W163" s="102">
        <v>0</v>
      </c>
      <c r="X163" s="101">
        <v>0</v>
      </c>
      <c r="Y163" s="107">
        <f t="shared" si="36"/>
        <v>0</v>
      </c>
      <c r="Z163" s="108">
        <f t="shared" si="37"/>
        <v>39</v>
      </c>
      <c r="AA163" s="97">
        <v>46</v>
      </c>
      <c r="AB163" s="109">
        <f t="shared" si="38"/>
        <v>0.84782608695652173</v>
      </c>
    </row>
    <row r="164" spans="1:28" x14ac:dyDescent="0.35">
      <c r="A164" s="31" t="s">
        <v>170</v>
      </c>
      <c r="B164" s="97" t="s">
        <v>2426</v>
      </c>
      <c r="C164" s="142" t="s">
        <v>2348</v>
      </c>
      <c r="D164" s="143">
        <f t="shared" si="27"/>
        <v>2</v>
      </c>
      <c r="E164" s="98">
        <f t="shared" si="28"/>
        <v>2</v>
      </c>
      <c r="F164" s="144">
        <f t="shared" si="29"/>
        <v>0</v>
      </c>
      <c r="G164" s="145">
        <f t="shared" si="26"/>
        <v>2</v>
      </c>
      <c r="H164" s="146">
        <v>0</v>
      </c>
      <c r="I164" s="146">
        <v>0</v>
      </c>
      <c r="J164" s="147">
        <f t="shared" si="30"/>
        <v>0</v>
      </c>
      <c r="K164" s="147">
        <v>0</v>
      </c>
      <c r="L164" s="147">
        <v>2</v>
      </c>
      <c r="M164" s="147">
        <f t="shared" si="31"/>
        <v>2</v>
      </c>
      <c r="N164" s="101">
        <f t="shared" si="32"/>
        <v>0</v>
      </c>
      <c r="O164" s="100">
        <v>0</v>
      </c>
      <c r="P164" s="147">
        <v>0</v>
      </c>
      <c r="Q164" s="101">
        <f t="shared" si="33"/>
        <v>0</v>
      </c>
      <c r="R164" s="100">
        <f t="shared" si="34"/>
        <v>0</v>
      </c>
      <c r="S164" s="148">
        <v>0</v>
      </c>
      <c r="T164" s="148">
        <v>0</v>
      </c>
      <c r="U164" s="147">
        <f t="shared" si="35"/>
        <v>0</v>
      </c>
      <c r="V164" s="102">
        <v>0</v>
      </c>
      <c r="W164" s="102">
        <v>0</v>
      </c>
      <c r="X164" s="101">
        <v>0</v>
      </c>
      <c r="Y164" s="107">
        <f t="shared" si="36"/>
        <v>0</v>
      </c>
      <c r="Z164" s="108">
        <f t="shared" si="37"/>
        <v>2</v>
      </c>
      <c r="AA164" s="97">
        <v>1</v>
      </c>
      <c r="AB164" s="109">
        <f t="shared" si="38"/>
        <v>1</v>
      </c>
    </row>
    <row r="165" spans="1:28" x14ac:dyDescent="0.35">
      <c r="A165" s="31" t="s">
        <v>171</v>
      </c>
      <c r="B165" s="97" t="s">
        <v>2427</v>
      </c>
      <c r="C165" s="142" t="s">
        <v>2348</v>
      </c>
      <c r="D165" s="143">
        <f t="shared" si="27"/>
        <v>37</v>
      </c>
      <c r="E165" s="98">
        <f t="shared" si="28"/>
        <v>37</v>
      </c>
      <c r="F165" s="144">
        <f t="shared" si="29"/>
        <v>0</v>
      </c>
      <c r="G165" s="145">
        <f t="shared" si="26"/>
        <v>0</v>
      </c>
      <c r="H165" s="146">
        <v>0</v>
      </c>
      <c r="I165" s="146">
        <v>0</v>
      </c>
      <c r="J165" s="147">
        <f t="shared" si="30"/>
        <v>0</v>
      </c>
      <c r="K165" s="147">
        <v>0</v>
      </c>
      <c r="L165" s="147">
        <v>0</v>
      </c>
      <c r="M165" s="147">
        <f t="shared" si="31"/>
        <v>0</v>
      </c>
      <c r="N165" s="101">
        <f t="shared" si="32"/>
        <v>0</v>
      </c>
      <c r="O165" s="100">
        <v>37</v>
      </c>
      <c r="P165" s="147">
        <v>0</v>
      </c>
      <c r="Q165" s="101">
        <f t="shared" si="33"/>
        <v>37</v>
      </c>
      <c r="R165" s="100">
        <f t="shared" si="34"/>
        <v>0</v>
      </c>
      <c r="S165" s="148">
        <v>0</v>
      </c>
      <c r="T165" s="148">
        <v>0</v>
      </c>
      <c r="U165" s="147">
        <f t="shared" si="35"/>
        <v>0</v>
      </c>
      <c r="V165" s="102">
        <v>0</v>
      </c>
      <c r="W165" s="102">
        <v>0</v>
      </c>
      <c r="X165" s="101">
        <v>0</v>
      </c>
      <c r="Y165" s="107">
        <f t="shared" si="36"/>
        <v>0</v>
      </c>
      <c r="Z165" s="108">
        <f t="shared" si="37"/>
        <v>37</v>
      </c>
      <c r="AA165" s="97">
        <v>34</v>
      </c>
      <c r="AB165" s="109">
        <f t="shared" si="38"/>
        <v>1</v>
      </c>
    </row>
    <row r="166" spans="1:28" x14ac:dyDescent="0.35">
      <c r="A166" s="31" t="s">
        <v>172</v>
      </c>
      <c r="B166" s="97" t="s">
        <v>2428</v>
      </c>
      <c r="C166" s="142" t="s">
        <v>2348</v>
      </c>
      <c r="D166" s="143">
        <f t="shared" si="27"/>
        <v>0</v>
      </c>
      <c r="E166" s="98">
        <f t="shared" si="28"/>
        <v>0</v>
      </c>
      <c r="F166" s="144">
        <f t="shared" si="29"/>
        <v>0</v>
      </c>
      <c r="G166" s="145">
        <f t="shared" si="26"/>
        <v>0</v>
      </c>
      <c r="H166" s="146">
        <v>0</v>
      </c>
      <c r="I166" s="146">
        <v>0</v>
      </c>
      <c r="J166" s="147">
        <f t="shared" si="30"/>
        <v>0</v>
      </c>
      <c r="K166" s="147">
        <v>0</v>
      </c>
      <c r="L166" s="147">
        <v>0</v>
      </c>
      <c r="M166" s="147">
        <f t="shared" si="31"/>
        <v>0</v>
      </c>
      <c r="N166" s="101">
        <f t="shared" si="32"/>
        <v>0</v>
      </c>
      <c r="O166" s="100">
        <v>0</v>
      </c>
      <c r="P166" s="147">
        <v>0</v>
      </c>
      <c r="Q166" s="101">
        <f t="shared" si="33"/>
        <v>0</v>
      </c>
      <c r="R166" s="100">
        <f t="shared" si="34"/>
        <v>0</v>
      </c>
      <c r="S166" s="148">
        <v>0</v>
      </c>
      <c r="T166" s="148">
        <v>0</v>
      </c>
      <c r="U166" s="147">
        <f t="shared" si="35"/>
        <v>0</v>
      </c>
      <c r="V166" s="102">
        <v>0</v>
      </c>
      <c r="W166" s="102">
        <v>0</v>
      </c>
      <c r="X166" s="101">
        <v>0</v>
      </c>
      <c r="Y166" s="107">
        <f t="shared" si="36"/>
        <v>0</v>
      </c>
      <c r="Z166" s="108">
        <f t="shared" si="37"/>
        <v>0</v>
      </c>
      <c r="AA166" s="97">
        <v>12</v>
      </c>
      <c r="AB166" s="109">
        <f t="shared" si="38"/>
        <v>0</v>
      </c>
    </row>
    <row r="167" spans="1:28" x14ac:dyDescent="0.35">
      <c r="A167" s="31" t="s">
        <v>173</v>
      </c>
      <c r="B167" s="97" t="s">
        <v>2429</v>
      </c>
      <c r="C167" s="142" t="s">
        <v>2348</v>
      </c>
      <c r="D167" s="143">
        <f t="shared" si="27"/>
        <v>0</v>
      </c>
      <c r="E167" s="98">
        <f t="shared" si="28"/>
        <v>0</v>
      </c>
      <c r="F167" s="144">
        <f t="shared" si="29"/>
        <v>0</v>
      </c>
      <c r="G167" s="145">
        <f t="shared" si="26"/>
        <v>0</v>
      </c>
      <c r="H167" s="146">
        <v>0</v>
      </c>
      <c r="I167" s="146">
        <v>0</v>
      </c>
      <c r="J167" s="147">
        <f t="shared" si="30"/>
        <v>0</v>
      </c>
      <c r="K167" s="147">
        <v>0</v>
      </c>
      <c r="L167" s="147">
        <v>0</v>
      </c>
      <c r="M167" s="147">
        <f t="shared" si="31"/>
        <v>0</v>
      </c>
      <c r="N167" s="101">
        <f t="shared" si="32"/>
        <v>0</v>
      </c>
      <c r="O167" s="100">
        <v>0</v>
      </c>
      <c r="P167" s="147">
        <v>0</v>
      </c>
      <c r="Q167" s="101">
        <f t="shared" si="33"/>
        <v>0</v>
      </c>
      <c r="R167" s="100">
        <f t="shared" si="34"/>
        <v>0</v>
      </c>
      <c r="S167" s="148">
        <v>0</v>
      </c>
      <c r="T167" s="148">
        <v>0</v>
      </c>
      <c r="U167" s="147">
        <f t="shared" si="35"/>
        <v>0</v>
      </c>
      <c r="V167" s="102">
        <v>0</v>
      </c>
      <c r="W167" s="102">
        <v>0</v>
      </c>
      <c r="X167" s="101">
        <v>0</v>
      </c>
      <c r="Y167" s="107">
        <f t="shared" si="36"/>
        <v>0</v>
      </c>
      <c r="Z167" s="108">
        <f t="shared" si="37"/>
        <v>0</v>
      </c>
      <c r="AA167" s="97">
        <v>47</v>
      </c>
      <c r="AB167" s="109">
        <f t="shared" si="38"/>
        <v>0</v>
      </c>
    </row>
    <row r="168" spans="1:28" x14ac:dyDescent="0.35">
      <c r="A168" s="31" t="s">
        <v>174</v>
      </c>
      <c r="B168" s="97" t="s">
        <v>2431</v>
      </c>
      <c r="C168" s="142" t="s">
        <v>2348</v>
      </c>
      <c r="D168" s="143">
        <f t="shared" si="27"/>
        <v>12</v>
      </c>
      <c r="E168" s="98">
        <f t="shared" si="28"/>
        <v>12</v>
      </c>
      <c r="F168" s="144">
        <f t="shared" si="29"/>
        <v>0</v>
      </c>
      <c r="G168" s="145">
        <v>0</v>
      </c>
      <c r="H168" s="146">
        <v>0</v>
      </c>
      <c r="I168" s="146">
        <v>0</v>
      </c>
      <c r="J168" s="147">
        <f t="shared" si="30"/>
        <v>0</v>
      </c>
      <c r="K168" s="147">
        <v>0</v>
      </c>
      <c r="L168" s="147">
        <v>12</v>
      </c>
      <c r="M168" s="147">
        <f t="shared" si="31"/>
        <v>12</v>
      </c>
      <c r="N168" s="101">
        <f t="shared" si="32"/>
        <v>0</v>
      </c>
      <c r="O168" s="100">
        <v>0</v>
      </c>
      <c r="P168" s="147">
        <v>0</v>
      </c>
      <c r="Q168" s="101">
        <f t="shared" si="33"/>
        <v>0</v>
      </c>
      <c r="R168" s="100">
        <f t="shared" si="34"/>
        <v>0</v>
      </c>
      <c r="S168" s="148">
        <v>0</v>
      </c>
      <c r="T168" s="148">
        <v>0</v>
      </c>
      <c r="U168" s="147">
        <f t="shared" si="35"/>
        <v>0</v>
      </c>
      <c r="V168" s="102">
        <v>0</v>
      </c>
      <c r="W168" s="102">
        <v>0</v>
      </c>
      <c r="X168" s="101">
        <v>0</v>
      </c>
      <c r="Y168" s="107">
        <f t="shared" si="36"/>
        <v>0</v>
      </c>
      <c r="Z168" s="108">
        <f t="shared" si="37"/>
        <v>12</v>
      </c>
      <c r="AA168" s="97">
        <v>15</v>
      </c>
      <c r="AB168" s="109">
        <f t="shared" si="38"/>
        <v>0.8</v>
      </c>
    </row>
    <row r="169" spans="1:28" x14ac:dyDescent="0.35">
      <c r="A169" s="31" t="s">
        <v>1394</v>
      </c>
      <c r="B169" s="97" t="s">
        <v>2948</v>
      </c>
      <c r="C169" s="142" t="s">
        <v>2348</v>
      </c>
      <c r="D169" s="143">
        <f t="shared" si="27"/>
        <v>27</v>
      </c>
      <c r="E169" s="98">
        <f t="shared" si="28"/>
        <v>27</v>
      </c>
      <c r="F169" s="144">
        <f t="shared" si="29"/>
        <v>0</v>
      </c>
      <c r="G169" s="145">
        <f t="shared" ref="G169" si="39">J169+M169</f>
        <v>27</v>
      </c>
      <c r="H169" s="146">
        <v>0</v>
      </c>
      <c r="I169" s="146">
        <v>0</v>
      </c>
      <c r="J169" s="147">
        <f t="shared" si="30"/>
        <v>0</v>
      </c>
      <c r="K169" s="147">
        <v>11</v>
      </c>
      <c r="L169" s="147">
        <v>16</v>
      </c>
      <c r="M169" s="147">
        <f t="shared" si="31"/>
        <v>27</v>
      </c>
      <c r="N169" s="101">
        <f t="shared" si="32"/>
        <v>0</v>
      </c>
      <c r="O169" s="100">
        <v>0</v>
      </c>
      <c r="P169" s="147">
        <v>0</v>
      </c>
      <c r="Q169" s="101">
        <f t="shared" si="33"/>
        <v>0</v>
      </c>
      <c r="R169" s="100">
        <f t="shared" si="34"/>
        <v>0</v>
      </c>
      <c r="S169" s="148">
        <v>0</v>
      </c>
      <c r="T169" s="148">
        <v>0</v>
      </c>
      <c r="U169" s="147">
        <f t="shared" si="35"/>
        <v>0</v>
      </c>
      <c r="V169" s="102">
        <v>0</v>
      </c>
      <c r="W169" s="102">
        <v>0</v>
      </c>
      <c r="X169" s="101">
        <v>0</v>
      </c>
      <c r="Y169" s="107">
        <f t="shared" si="36"/>
        <v>0</v>
      </c>
      <c r="Z169" s="108">
        <f t="shared" si="37"/>
        <v>16</v>
      </c>
      <c r="AA169" s="97">
        <v>23</v>
      </c>
      <c r="AB169" s="109">
        <f t="shared" si="38"/>
        <v>0.69565217391304346</v>
      </c>
    </row>
    <row r="170" spans="1:28" x14ac:dyDescent="0.35">
      <c r="A170" s="31" t="s">
        <v>175</v>
      </c>
      <c r="B170" s="97" t="s">
        <v>2432</v>
      </c>
      <c r="C170" s="142" t="s">
        <v>2348</v>
      </c>
      <c r="D170" s="143">
        <f t="shared" si="27"/>
        <v>28</v>
      </c>
      <c r="E170" s="98">
        <f t="shared" si="28"/>
        <v>0</v>
      </c>
      <c r="F170" s="144">
        <f t="shared" si="29"/>
        <v>28</v>
      </c>
      <c r="G170" s="145">
        <f t="shared" si="26"/>
        <v>28</v>
      </c>
      <c r="H170" s="146">
        <v>0</v>
      </c>
      <c r="I170" s="146">
        <v>28</v>
      </c>
      <c r="J170" s="147">
        <f t="shared" si="30"/>
        <v>28</v>
      </c>
      <c r="K170" s="147">
        <v>0</v>
      </c>
      <c r="L170" s="147">
        <v>0</v>
      </c>
      <c r="M170" s="147">
        <f t="shared" si="31"/>
        <v>0</v>
      </c>
      <c r="N170" s="101">
        <f t="shared" si="32"/>
        <v>0</v>
      </c>
      <c r="O170" s="100">
        <v>0</v>
      </c>
      <c r="P170" s="147">
        <v>0</v>
      </c>
      <c r="Q170" s="101">
        <f t="shared" si="33"/>
        <v>0</v>
      </c>
      <c r="R170" s="100">
        <f t="shared" si="34"/>
        <v>0</v>
      </c>
      <c r="S170" s="148">
        <v>0</v>
      </c>
      <c r="T170" s="148">
        <v>0</v>
      </c>
      <c r="U170" s="147">
        <f t="shared" si="35"/>
        <v>0</v>
      </c>
      <c r="V170" s="102">
        <v>0</v>
      </c>
      <c r="W170" s="102">
        <v>0</v>
      </c>
      <c r="X170" s="101">
        <v>0</v>
      </c>
      <c r="Y170" s="107">
        <f t="shared" si="36"/>
        <v>28</v>
      </c>
      <c r="Z170" s="108">
        <f t="shared" si="37"/>
        <v>0</v>
      </c>
      <c r="AA170" s="97">
        <v>51</v>
      </c>
      <c r="AB170" s="109">
        <f t="shared" si="38"/>
        <v>0.5490196078431373</v>
      </c>
    </row>
    <row r="171" spans="1:28" x14ac:dyDescent="0.35">
      <c r="A171" s="31" t="s">
        <v>176</v>
      </c>
      <c r="B171" s="97" t="s">
        <v>2433</v>
      </c>
      <c r="C171" s="142" t="s">
        <v>2348</v>
      </c>
      <c r="D171" s="143">
        <f t="shared" si="27"/>
        <v>45</v>
      </c>
      <c r="E171" s="98">
        <f t="shared" si="28"/>
        <v>45</v>
      </c>
      <c r="F171" s="144">
        <f t="shared" si="29"/>
        <v>0</v>
      </c>
      <c r="G171" s="145">
        <f t="shared" si="26"/>
        <v>45</v>
      </c>
      <c r="H171" s="146">
        <v>0</v>
      </c>
      <c r="I171" s="146">
        <v>0</v>
      </c>
      <c r="J171" s="147">
        <f t="shared" si="30"/>
        <v>0</v>
      </c>
      <c r="K171" s="147">
        <v>20</v>
      </c>
      <c r="L171" s="147">
        <v>25</v>
      </c>
      <c r="M171" s="147">
        <f t="shared" si="31"/>
        <v>45</v>
      </c>
      <c r="N171" s="101">
        <f t="shared" si="32"/>
        <v>0</v>
      </c>
      <c r="O171" s="100">
        <v>0</v>
      </c>
      <c r="P171" s="147">
        <v>0</v>
      </c>
      <c r="Q171" s="101">
        <f t="shared" si="33"/>
        <v>0</v>
      </c>
      <c r="R171" s="100">
        <f t="shared" si="34"/>
        <v>0</v>
      </c>
      <c r="S171" s="148">
        <v>0</v>
      </c>
      <c r="T171" s="148">
        <v>0</v>
      </c>
      <c r="U171" s="147">
        <f t="shared" si="35"/>
        <v>0</v>
      </c>
      <c r="V171" s="102">
        <v>0</v>
      </c>
      <c r="W171" s="102">
        <v>0</v>
      </c>
      <c r="X171" s="101">
        <v>0</v>
      </c>
      <c r="Y171" s="107">
        <f t="shared" si="36"/>
        <v>0</v>
      </c>
      <c r="Z171" s="108">
        <f t="shared" si="37"/>
        <v>25</v>
      </c>
      <c r="AA171" s="97">
        <v>27</v>
      </c>
      <c r="AB171" s="109">
        <f t="shared" si="38"/>
        <v>0.92592592592592593</v>
      </c>
    </row>
    <row r="172" spans="1:28" x14ac:dyDescent="0.35">
      <c r="A172" s="31" t="s">
        <v>177</v>
      </c>
      <c r="B172" s="97" t="s">
        <v>2434</v>
      </c>
      <c r="C172" s="142" t="s">
        <v>2348</v>
      </c>
      <c r="D172" s="143">
        <f t="shared" si="27"/>
        <v>19</v>
      </c>
      <c r="E172" s="98">
        <f t="shared" si="28"/>
        <v>0</v>
      </c>
      <c r="F172" s="144">
        <f t="shared" si="29"/>
        <v>19</v>
      </c>
      <c r="G172" s="145">
        <f t="shared" si="26"/>
        <v>19</v>
      </c>
      <c r="H172" s="146">
        <v>0</v>
      </c>
      <c r="I172" s="146">
        <v>19</v>
      </c>
      <c r="J172" s="147">
        <f t="shared" si="30"/>
        <v>19</v>
      </c>
      <c r="K172" s="147">
        <v>0</v>
      </c>
      <c r="L172" s="147">
        <v>0</v>
      </c>
      <c r="M172" s="147">
        <f t="shared" si="31"/>
        <v>0</v>
      </c>
      <c r="N172" s="101">
        <f t="shared" si="32"/>
        <v>0</v>
      </c>
      <c r="O172" s="100">
        <v>0</v>
      </c>
      <c r="P172" s="147">
        <v>0</v>
      </c>
      <c r="Q172" s="101">
        <f t="shared" si="33"/>
        <v>0</v>
      </c>
      <c r="R172" s="100">
        <f t="shared" si="34"/>
        <v>0</v>
      </c>
      <c r="S172" s="148">
        <v>0</v>
      </c>
      <c r="T172" s="148">
        <v>0</v>
      </c>
      <c r="U172" s="147">
        <f t="shared" si="35"/>
        <v>0</v>
      </c>
      <c r="V172" s="102">
        <v>0</v>
      </c>
      <c r="W172" s="102">
        <v>0</v>
      </c>
      <c r="X172" s="101">
        <v>0</v>
      </c>
      <c r="Y172" s="107">
        <f t="shared" si="36"/>
        <v>19</v>
      </c>
      <c r="Z172" s="108">
        <f t="shared" si="37"/>
        <v>0</v>
      </c>
      <c r="AA172" s="97">
        <v>63</v>
      </c>
      <c r="AB172" s="109">
        <f t="shared" si="38"/>
        <v>0.30158730158730157</v>
      </c>
    </row>
    <row r="173" spans="1:28" x14ac:dyDescent="0.35">
      <c r="A173" s="31" t="s">
        <v>178</v>
      </c>
      <c r="B173" s="97" t="s">
        <v>2435</v>
      </c>
      <c r="C173" s="142" t="s">
        <v>2348</v>
      </c>
      <c r="D173" s="143">
        <f t="shared" si="27"/>
        <v>25</v>
      </c>
      <c r="E173" s="98">
        <f t="shared" si="28"/>
        <v>25</v>
      </c>
      <c r="F173" s="144">
        <f t="shared" si="29"/>
        <v>0</v>
      </c>
      <c r="G173" s="145">
        <f t="shared" si="26"/>
        <v>25</v>
      </c>
      <c r="H173" s="146">
        <v>0</v>
      </c>
      <c r="I173" s="146">
        <v>0</v>
      </c>
      <c r="J173" s="147">
        <f t="shared" si="30"/>
        <v>0</v>
      </c>
      <c r="K173" s="147">
        <v>0</v>
      </c>
      <c r="L173" s="147">
        <v>25</v>
      </c>
      <c r="M173" s="147">
        <f t="shared" si="31"/>
        <v>25</v>
      </c>
      <c r="N173" s="101">
        <f t="shared" si="32"/>
        <v>0</v>
      </c>
      <c r="O173" s="100">
        <v>0</v>
      </c>
      <c r="P173" s="147">
        <v>0</v>
      </c>
      <c r="Q173" s="101">
        <f t="shared" si="33"/>
        <v>0</v>
      </c>
      <c r="R173" s="100">
        <f t="shared" si="34"/>
        <v>0</v>
      </c>
      <c r="S173" s="148">
        <v>0</v>
      </c>
      <c r="T173" s="148">
        <v>0</v>
      </c>
      <c r="U173" s="147">
        <f t="shared" si="35"/>
        <v>0</v>
      </c>
      <c r="V173" s="102">
        <v>0</v>
      </c>
      <c r="W173" s="102">
        <v>0</v>
      </c>
      <c r="X173" s="101">
        <v>0</v>
      </c>
      <c r="Y173" s="107">
        <f t="shared" si="36"/>
        <v>0</v>
      </c>
      <c r="Z173" s="108">
        <f t="shared" si="37"/>
        <v>25</v>
      </c>
      <c r="AA173" s="97">
        <v>79</v>
      </c>
      <c r="AB173" s="109">
        <f t="shared" si="38"/>
        <v>0.31645569620253167</v>
      </c>
    </row>
    <row r="174" spans="1:28" x14ac:dyDescent="0.35">
      <c r="A174" s="31" t="s">
        <v>179</v>
      </c>
      <c r="B174" s="97" t="s">
        <v>2436</v>
      </c>
      <c r="C174" s="142" t="s">
        <v>2348</v>
      </c>
      <c r="D174" s="143">
        <f t="shared" si="27"/>
        <v>87</v>
      </c>
      <c r="E174" s="98">
        <f t="shared" si="28"/>
        <v>87</v>
      </c>
      <c r="F174" s="144">
        <f t="shared" si="29"/>
        <v>0</v>
      </c>
      <c r="G174" s="145">
        <f t="shared" si="26"/>
        <v>87</v>
      </c>
      <c r="H174" s="146">
        <v>0</v>
      </c>
      <c r="I174" s="146">
        <v>0</v>
      </c>
      <c r="J174" s="147">
        <f t="shared" si="30"/>
        <v>0</v>
      </c>
      <c r="K174" s="147">
        <v>0</v>
      </c>
      <c r="L174" s="147">
        <v>87</v>
      </c>
      <c r="M174" s="147">
        <f t="shared" si="31"/>
        <v>87</v>
      </c>
      <c r="N174" s="101">
        <f t="shared" si="32"/>
        <v>0</v>
      </c>
      <c r="O174" s="100">
        <v>0</v>
      </c>
      <c r="P174" s="147">
        <v>0</v>
      </c>
      <c r="Q174" s="101">
        <f t="shared" si="33"/>
        <v>0</v>
      </c>
      <c r="R174" s="100">
        <f t="shared" si="34"/>
        <v>0</v>
      </c>
      <c r="S174" s="148">
        <v>0</v>
      </c>
      <c r="T174" s="148">
        <v>0</v>
      </c>
      <c r="U174" s="147">
        <f t="shared" si="35"/>
        <v>0</v>
      </c>
      <c r="V174" s="102">
        <v>0</v>
      </c>
      <c r="W174" s="102">
        <v>0</v>
      </c>
      <c r="X174" s="101">
        <v>0</v>
      </c>
      <c r="Y174" s="107">
        <f t="shared" si="36"/>
        <v>0</v>
      </c>
      <c r="Z174" s="108">
        <f t="shared" si="37"/>
        <v>87</v>
      </c>
      <c r="AA174" s="97">
        <v>114</v>
      </c>
      <c r="AB174" s="109">
        <f t="shared" si="38"/>
        <v>0.76315789473684215</v>
      </c>
    </row>
    <row r="175" spans="1:28" x14ac:dyDescent="0.35">
      <c r="A175" s="31" t="s">
        <v>180</v>
      </c>
      <c r="B175" s="97" t="s">
        <v>2437</v>
      </c>
      <c r="C175" s="142" t="s">
        <v>2348</v>
      </c>
      <c r="D175" s="143">
        <f t="shared" si="27"/>
        <v>23</v>
      </c>
      <c r="E175" s="98">
        <f t="shared" si="28"/>
        <v>23</v>
      </c>
      <c r="F175" s="144">
        <f t="shared" si="29"/>
        <v>0</v>
      </c>
      <c r="G175" s="145">
        <f t="shared" si="26"/>
        <v>23</v>
      </c>
      <c r="H175" s="146">
        <v>0</v>
      </c>
      <c r="I175" s="146">
        <v>0</v>
      </c>
      <c r="J175" s="147">
        <f t="shared" si="30"/>
        <v>0</v>
      </c>
      <c r="K175" s="147">
        <v>0</v>
      </c>
      <c r="L175" s="147">
        <v>23</v>
      </c>
      <c r="M175" s="147">
        <f t="shared" si="31"/>
        <v>23</v>
      </c>
      <c r="N175" s="101">
        <f t="shared" si="32"/>
        <v>0</v>
      </c>
      <c r="O175" s="100">
        <v>0</v>
      </c>
      <c r="P175" s="147">
        <v>0</v>
      </c>
      <c r="Q175" s="101">
        <f t="shared" si="33"/>
        <v>0</v>
      </c>
      <c r="R175" s="100">
        <f t="shared" si="34"/>
        <v>0</v>
      </c>
      <c r="S175" s="148">
        <v>0</v>
      </c>
      <c r="T175" s="148">
        <v>0</v>
      </c>
      <c r="U175" s="147">
        <f t="shared" si="35"/>
        <v>0</v>
      </c>
      <c r="V175" s="102">
        <v>0</v>
      </c>
      <c r="W175" s="102">
        <v>0</v>
      </c>
      <c r="X175" s="101">
        <v>0</v>
      </c>
      <c r="Y175" s="107">
        <f t="shared" si="36"/>
        <v>0</v>
      </c>
      <c r="Z175" s="108">
        <f t="shared" si="37"/>
        <v>23</v>
      </c>
      <c r="AA175" s="97">
        <v>45</v>
      </c>
      <c r="AB175" s="109">
        <f t="shared" si="38"/>
        <v>0.51111111111111107</v>
      </c>
    </row>
    <row r="176" spans="1:28" x14ac:dyDescent="0.35">
      <c r="A176" s="31" t="s">
        <v>181</v>
      </c>
      <c r="B176" s="97" t="s">
        <v>2438</v>
      </c>
      <c r="C176" s="142" t="s">
        <v>2348</v>
      </c>
      <c r="D176" s="143">
        <f t="shared" si="27"/>
        <v>24</v>
      </c>
      <c r="E176" s="98">
        <f t="shared" si="28"/>
        <v>24</v>
      </c>
      <c r="F176" s="144">
        <f t="shared" si="29"/>
        <v>0</v>
      </c>
      <c r="G176" s="145">
        <f t="shared" si="26"/>
        <v>24</v>
      </c>
      <c r="H176" s="146">
        <v>0</v>
      </c>
      <c r="I176" s="146">
        <v>0</v>
      </c>
      <c r="J176" s="147">
        <f t="shared" si="30"/>
        <v>0</v>
      </c>
      <c r="K176" s="147">
        <v>6</v>
      </c>
      <c r="L176" s="147">
        <v>18</v>
      </c>
      <c r="M176" s="147">
        <f t="shared" si="31"/>
        <v>24</v>
      </c>
      <c r="N176" s="101">
        <f t="shared" si="32"/>
        <v>0</v>
      </c>
      <c r="O176" s="100">
        <v>0</v>
      </c>
      <c r="P176" s="147">
        <v>0</v>
      </c>
      <c r="Q176" s="101">
        <f t="shared" si="33"/>
        <v>0</v>
      </c>
      <c r="R176" s="100">
        <f t="shared" si="34"/>
        <v>0</v>
      </c>
      <c r="S176" s="148">
        <v>0</v>
      </c>
      <c r="T176" s="148">
        <v>0</v>
      </c>
      <c r="U176" s="147">
        <f t="shared" si="35"/>
        <v>0</v>
      </c>
      <c r="V176" s="102">
        <v>0</v>
      </c>
      <c r="W176" s="102">
        <v>0</v>
      </c>
      <c r="X176" s="101">
        <v>0</v>
      </c>
      <c r="Y176" s="107">
        <f t="shared" si="36"/>
        <v>0</v>
      </c>
      <c r="Z176" s="108">
        <f t="shared" si="37"/>
        <v>18</v>
      </c>
      <c r="AA176" s="97">
        <v>18</v>
      </c>
      <c r="AB176" s="109">
        <f t="shared" si="38"/>
        <v>1</v>
      </c>
    </row>
    <row r="177" spans="1:28" x14ac:dyDescent="0.35">
      <c r="A177" s="31" t="s">
        <v>182</v>
      </c>
      <c r="B177" s="97" t="s">
        <v>2439</v>
      </c>
      <c r="C177" s="142" t="s">
        <v>2440</v>
      </c>
      <c r="D177" s="143">
        <f t="shared" si="27"/>
        <v>0</v>
      </c>
      <c r="E177" s="98">
        <f t="shared" si="28"/>
        <v>0</v>
      </c>
      <c r="F177" s="144">
        <f t="shared" si="29"/>
        <v>0</v>
      </c>
      <c r="G177" s="145">
        <f t="shared" si="26"/>
        <v>0</v>
      </c>
      <c r="H177" s="146">
        <v>0</v>
      </c>
      <c r="I177" s="146">
        <v>0</v>
      </c>
      <c r="J177" s="147">
        <f t="shared" si="30"/>
        <v>0</v>
      </c>
      <c r="K177" s="147">
        <v>0</v>
      </c>
      <c r="L177" s="147">
        <v>0</v>
      </c>
      <c r="M177" s="147">
        <f t="shared" si="31"/>
        <v>0</v>
      </c>
      <c r="N177" s="101">
        <f t="shared" si="32"/>
        <v>0</v>
      </c>
      <c r="O177" s="100">
        <v>0</v>
      </c>
      <c r="P177" s="147">
        <v>0</v>
      </c>
      <c r="Q177" s="101">
        <f t="shared" si="33"/>
        <v>0</v>
      </c>
      <c r="R177" s="100">
        <f t="shared" si="34"/>
        <v>0</v>
      </c>
      <c r="S177" s="148">
        <v>0</v>
      </c>
      <c r="T177" s="148">
        <v>0</v>
      </c>
      <c r="U177" s="147">
        <f t="shared" si="35"/>
        <v>0</v>
      </c>
      <c r="V177" s="102">
        <v>0</v>
      </c>
      <c r="W177" s="102">
        <v>0</v>
      </c>
      <c r="X177" s="101">
        <v>0</v>
      </c>
      <c r="Y177" s="107">
        <f t="shared" si="36"/>
        <v>0</v>
      </c>
      <c r="Z177" s="108">
        <f t="shared" si="37"/>
        <v>0</v>
      </c>
      <c r="AA177" s="97">
        <v>13</v>
      </c>
      <c r="AB177" s="109">
        <f t="shared" si="38"/>
        <v>0</v>
      </c>
    </row>
    <row r="178" spans="1:28" x14ac:dyDescent="0.35">
      <c r="A178" s="31" t="s">
        <v>183</v>
      </c>
      <c r="B178" s="97" t="s">
        <v>2441</v>
      </c>
      <c r="C178" s="142" t="s">
        <v>2440</v>
      </c>
      <c r="D178" s="143">
        <f t="shared" si="27"/>
        <v>94</v>
      </c>
      <c r="E178" s="98">
        <f t="shared" si="28"/>
        <v>94</v>
      </c>
      <c r="F178" s="144">
        <f t="shared" si="29"/>
        <v>0</v>
      </c>
      <c r="G178" s="145">
        <f t="shared" si="26"/>
        <v>48</v>
      </c>
      <c r="H178" s="146">
        <v>0</v>
      </c>
      <c r="I178" s="146">
        <v>0</v>
      </c>
      <c r="J178" s="147">
        <f t="shared" si="30"/>
        <v>0</v>
      </c>
      <c r="K178" s="147">
        <v>0</v>
      </c>
      <c r="L178" s="147">
        <v>48</v>
      </c>
      <c r="M178" s="147">
        <f t="shared" si="31"/>
        <v>48</v>
      </c>
      <c r="N178" s="101">
        <f t="shared" si="32"/>
        <v>0</v>
      </c>
      <c r="O178" s="100">
        <v>46</v>
      </c>
      <c r="P178" s="147">
        <v>0</v>
      </c>
      <c r="Q178" s="101">
        <f t="shared" si="33"/>
        <v>46</v>
      </c>
      <c r="R178" s="100">
        <f t="shared" si="34"/>
        <v>0</v>
      </c>
      <c r="S178" s="148">
        <v>0</v>
      </c>
      <c r="T178" s="148">
        <v>0</v>
      </c>
      <c r="U178" s="147">
        <f t="shared" si="35"/>
        <v>0</v>
      </c>
      <c r="V178" s="102">
        <v>0</v>
      </c>
      <c r="W178" s="102">
        <v>0</v>
      </c>
      <c r="X178" s="101">
        <v>0</v>
      </c>
      <c r="Y178" s="107">
        <f t="shared" si="36"/>
        <v>0</v>
      </c>
      <c r="Z178" s="108">
        <f t="shared" si="37"/>
        <v>94</v>
      </c>
      <c r="AA178" s="97">
        <v>146</v>
      </c>
      <c r="AB178" s="109">
        <f t="shared" si="38"/>
        <v>0.64383561643835618</v>
      </c>
    </row>
    <row r="179" spans="1:28" x14ac:dyDescent="0.35">
      <c r="A179" s="31" t="s">
        <v>184</v>
      </c>
      <c r="B179" s="97" t="s">
        <v>2442</v>
      </c>
      <c r="C179" s="142" t="s">
        <v>2440</v>
      </c>
      <c r="D179" s="143">
        <f t="shared" si="27"/>
        <v>35</v>
      </c>
      <c r="E179" s="98">
        <f t="shared" si="28"/>
        <v>0</v>
      </c>
      <c r="F179" s="144">
        <f t="shared" si="29"/>
        <v>35</v>
      </c>
      <c r="G179" s="145">
        <f t="shared" si="26"/>
        <v>35</v>
      </c>
      <c r="H179" s="146">
        <v>0</v>
      </c>
      <c r="I179" s="146">
        <v>35</v>
      </c>
      <c r="J179" s="147">
        <f t="shared" si="30"/>
        <v>35</v>
      </c>
      <c r="K179" s="147">
        <v>0</v>
      </c>
      <c r="L179" s="147">
        <v>0</v>
      </c>
      <c r="M179" s="147">
        <f t="shared" si="31"/>
        <v>0</v>
      </c>
      <c r="N179" s="101">
        <f t="shared" si="32"/>
        <v>0</v>
      </c>
      <c r="O179" s="100">
        <v>0</v>
      </c>
      <c r="P179" s="147">
        <v>0</v>
      </c>
      <c r="Q179" s="101">
        <f t="shared" si="33"/>
        <v>0</v>
      </c>
      <c r="R179" s="100">
        <f t="shared" si="34"/>
        <v>0</v>
      </c>
      <c r="S179" s="148">
        <v>0</v>
      </c>
      <c r="T179" s="148">
        <v>0</v>
      </c>
      <c r="U179" s="147">
        <f t="shared" si="35"/>
        <v>0</v>
      </c>
      <c r="V179" s="102">
        <v>0</v>
      </c>
      <c r="W179" s="102">
        <v>0</v>
      </c>
      <c r="X179" s="101">
        <v>0</v>
      </c>
      <c r="Y179" s="107">
        <f t="shared" si="36"/>
        <v>35</v>
      </c>
      <c r="Z179" s="108">
        <f t="shared" si="37"/>
        <v>0</v>
      </c>
      <c r="AA179" s="97">
        <v>79</v>
      </c>
      <c r="AB179" s="109">
        <f t="shared" si="38"/>
        <v>0.44303797468354428</v>
      </c>
    </row>
    <row r="180" spans="1:28" x14ac:dyDescent="0.35">
      <c r="A180" s="31" t="s">
        <v>185</v>
      </c>
      <c r="B180" s="97" t="s">
        <v>2443</v>
      </c>
      <c r="C180" s="142" t="s">
        <v>2440</v>
      </c>
      <c r="D180" s="143">
        <f t="shared" si="27"/>
        <v>41</v>
      </c>
      <c r="E180" s="98">
        <f t="shared" si="28"/>
        <v>41</v>
      </c>
      <c r="F180" s="144">
        <f t="shared" si="29"/>
        <v>0</v>
      </c>
      <c r="G180" s="145">
        <f t="shared" si="26"/>
        <v>41</v>
      </c>
      <c r="H180" s="146">
        <v>0</v>
      </c>
      <c r="I180" s="146">
        <v>0</v>
      </c>
      <c r="J180" s="147">
        <f t="shared" si="30"/>
        <v>0</v>
      </c>
      <c r="K180" s="147">
        <v>1</v>
      </c>
      <c r="L180" s="147">
        <v>40</v>
      </c>
      <c r="M180" s="147">
        <f t="shared" si="31"/>
        <v>41</v>
      </c>
      <c r="N180" s="101">
        <f t="shared" si="32"/>
        <v>0</v>
      </c>
      <c r="O180" s="100">
        <v>0</v>
      </c>
      <c r="P180" s="147">
        <v>0</v>
      </c>
      <c r="Q180" s="101">
        <f t="shared" si="33"/>
        <v>0</v>
      </c>
      <c r="R180" s="100">
        <f t="shared" si="34"/>
        <v>0</v>
      </c>
      <c r="S180" s="148">
        <v>0</v>
      </c>
      <c r="T180" s="148">
        <v>0</v>
      </c>
      <c r="U180" s="147">
        <f t="shared" si="35"/>
        <v>0</v>
      </c>
      <c r="V180" s="102">
        <v>0</v>
      </c>
      <c r="W180" s="102">
        <v>0</v>
      </c>
      <c r="X180" s="101">
        <v>0</v>
      </c>
      <c r="Y180" s="107">
        <f t="shared" si="36"/>
        <v>0</v>
      </c>
      <c r="Z180" s="108">
        <f t="shared" si="37"/>
        <v>40</v>
      </c>
      <c r="AA180" s="97">
        <v>40</v>
      </c>
      <c r="AB180" s="109">
        <f t="shared" si="38"/>
        <v>1</v>
      </c>
    </row>
    <row r="181" spans="1:28" x14ac:dyDescent="0.35">
      <c r="A181" s="31" t="s">
        <v>186</v>
      </c>
      <c r="B181" s="97" t="s">
        <v>2444</v>
      </c>
      <c r="C181" s="142" t="s">
        <v>2440</v>
      </c>
      <c r="D181" s="143">
        <f t="shared" si="27"/>
        <v>0</v>
      </c>
      <c r="E181" s="98">
        <f t="shared" si="28"/>
        <v>0</v>
      </c>
      <c r="F181" s="144">
        <f t="shared" si="29"/>
        <v>0</v>
      </c>
      <c r="G181" s="145">
        <f t="shared" si="26"/>
        <v>0</v>
      </c>
      <c r="H181" s="146">
        <v>0</v>
      </c>
      <c r="I181" s="146">
        <v>0</v>
      </c>
      <c r="J181" s="147">
        <f t="shared" si="30"/>
        <v>0</v>
      </c>
      <c r="K181" s="147">
        <v>0</v>
      </c>
      <c r="L181" s="147">
        <v>0</v>
      </c>
      <c r="M181" s="147">
        <f t="shared" si="31"/>
        <v>0</v>
      </c>
      <c r="N181" s="101">
        <f t="shared" si="32"/>
        <v>0</v>
      </c>
      <c r="O181" s="100">
        <v>0</v>
      </c>
      <c r="P181" s="147">
        <v>0</v>
      </c>
      <c r="Q181" s="101">
        <f t="shared" si="33"/>
        <v>0</v>
      </c>
      <c r="R181" s="100">
        <f t="shared" si="34"/>
        <v>0</v>
      </c>
      <c r="S181" s="148">
        <v>0</v>
      </c>
      <c r="T181" s="148">
        <v>0</v>
      </c>
      <c r="U181" s="147">
        <f t="shared" si="35"/>
        <v>0</v>
      </c>
      <c r="V181" s="102">
        <v>0</v>
      </c>
      <c r="W181" s="102">
        <v>0</v>
      </c>
      <c r="X181" s="101">
        <v>0</v>
      </c>
      <c r="Y181" s="107">
        <f t="shared" si="36"/>
        <v>0</v>
      </c>
      <c r="Z181" s="108">
        <f t="shared" si="37"/>
        <v>0</v>
      </c>
      <c r="AA181" s="97">
        <v>15</v>
      </c>
      <c r="AB181" s="109">
        <f t="shared" si="38"/>
        <v>0</v>
      </c>
    </row>
    <row r="182" spans="1:28" x14ac:dyDescent="0.35">
      <c r="A182" s="31" t="s">
        <v>187</v>
      </c>
      <c r="B182" s="97" t="s">
        <v>2445</v>
      </c>
      <c r="C182" s="142" t="s">
        <v>2440</v>
      </c>
      <c r="D182" s="143">
        <f t="shared" si="27"/>
        <v>93</v>
      </c>
      <c r="E182" s="98">
        <f t="shared" si="28"/>
        <v>93</v>
      </c>
      <c r="F182" s="144">
        <f t="shared" si="29"/>
        <v>0</v>
      </c>
      <c r="G182" s="145">
        <f t="shared" si="26"/>
        <v>57</v>
      </c>
      <c r="H182" s="146">
        <v>0</v>
      </c>
      <c r="I182" s="146">
        <v>0</v>
      </c>
      <c r="J182" s="147">
        <f t="shared" si="30"/>
        <v>0</v>
      </c>
      <c r="K182" s="147">
        <v>0</v>
      </c>
      <c r="L182" s="147">
        <v>57</v>
      </c>
      <c r="M182" s="147">
        <f t="shared" si="31"/>
        <v>57</v>
      </c>
      <c r="N182" s="101">
        <f t="shared" si="32"/>
        <v>36</v>
      </c>
      <c r="O182" s="100">
        <v>36</v>
      </c>
      <c r="P182" s="147">
        <v>36</v>
      </c>
      <c r="Q182" s="101">
        <f t="shared" si="33"/>
        <v>72</v>
      </c>
      <c r="R182" s="100">
        <f t="shared" si="34"/>
        <v>0</v>
      </c>
      <c r="S182" s="148">
        <v>0</v>
      </c>
      <c r="T182" s="148">
        <v>0</v>
      </c>
      <c r="U182" s="147">
        <f t="shared" si="35"/>
        <v>0</v>
      </c>
      <c r="V182" s="102">
        <v>0</v>
      </c>
      <c r="W182" s="102">
        <v>0</v>
      </c>
      <c r="X182" s="101">
        <v>0</v>
      </c>
      <c r="Y182" s="107">
        <f t="shared" si="36"/>
        <v>0</v>
      </c>
      <c r="Z182" s="108">
        <f t="shared" si="37"/>
        <v>93</v>
      </c>
      <c r="AA182" s="97">
        <v>96</v>
      </c>
      <c r="AB182" s="109">
        <f t="shared" si="38"/>
        <v>0.96875</v>
      </c>
    </row>
    <row r="183" spans="1:28" x14ac:dyDescent="0.35">
      <c r="A183" s="31" t="s">
        <v>188</v>
      </c>
      <c r="B183" s="97" t="s">
        <v>2446</v>
      </c>
      <c r="C183" s="142" t="s">
        <v>2447</v>
      </c>
      <c r="D183" s="143">
        <f t="shared" si="27"/>
        <v>27</v>
      </c>
      <c r="E183" s="98">
        <f t="shared" si="28"/>
        <v>0</v>
      </c>
      <c r="F183" s="144">
        <f t="shared" si="29"/>
        <v>27</v>
      </c>
      <c r="G183" s="145">
        <f t="shared" si="26"/>
        <v>27</v>
      </c>
      <c r="H183" s="146">
        <v>0</v>
      </c>
      <c r="I183" s="146">
        <v>27</v>
      </c>
      <c r="J183" s="147">
        <f t="shared" si="30"/>
        <v>27</v>
      </c>
      <c r="K183" s="147">
        <v>0</v>
      </c>
      <c r="L183" s="147">
        <v>0</v>
      </c>
      <c r="M183" s="147">
        <f t="shared" si="31"/>
        <v>0</v>
      </c>
      <c r="N183" s="101">
        <f t="shared" si="32"/>
        <v>0</v>
      </c>
      <c r="O183" s="100">
        <v>0</v>
      </c>
      <c r="P183" s="147">
        <v>0</v>
      </c>
      <c r="Q183" s="101">
        <f t="shared" si="33"/>
        <v>0</v>
      </c>
      <c r="R183" s="100">
        <f t="shared" si="34"/>
        <v>0</v>
      </c>
      <c r="S183" s="148">
        <v>0</v>
      </c>
      <c r="T183" s="148">
        <v>0</v>
      </c>
      <c r="U183" s="147">
        <f t="shared" si="35"/>
        <v>0</v>
      </c>
      <c r="V183" s="102">
        <v>0</v>
      </c>
      <c r="W183" s="102">
        <v>0</v>
      </c>
      <c r="X183" s="101">
        <v>0</v>
      </c>
      <c r="Y183" s="107">
        <f t="shared" si="36"/>
        <v>27</v>
      </c>
      <c r="Z183" s="108">
        <f t="shared" si="37"/>
        <v>0</v>
      </c>
      <c r="AA183" s="97">
        <v>39</v>
      </c>
      <c r="AB183" s="109">
        <f t="shared" si="38"/>
        <v>0.69230769230769229</v>
      </c>
    </row>
    <row r="184" spans="1:28" x14ac:dyDescent="0.35">
      <c r="A184" s="31" t="s">
        <v>189</v>
      </c>
      <c r="B184" s="97" t="s">
        <v>2448</v>
      </c>
      <c r="C184" s="142" t="s">
        <v>2447</v>
      </c>
      <c r="D184" s="143">
        <f t="shared" si="27"/>
        <v>109</v>
      </c>
      <c r="E184" s="98">
        <f t="shared" si="28"/>
        <v>75</v>
      </c>
      <c r="F184" s="144">
        <f t="shared" si="29"/>
        <v>34</v>
      </c>
      <c r="G184" s="145">
        <f t="shared" si="26"/>
        <v>109</v>
      </c>
      <c r="H184" s="146">
        <v>0</v>
      </c>
      <c r="I184" s="146">
        <v>34</v>
      </c>
      <c r="J184" s="147">
        <f t="shared" si="30"/>
        <v>34</v>
      </c>
      <c r="K184" s="147">
        <v>0</v>
      </c>
      <c r="L184" s="147">
        <v>75</v>
      </c>
      <c r="M184" s="147">
        <f t="shared" si="31"/>
        <v>75</v>
      </c>
      <c r="N184" s="101">
        <f t="shared" si="32"/>
        <v>0</v>
      </c>
      <c r="O184" s="100">
        <v>0</v>
      </c>
      <c r="P184" s="147">
        <v>0</v>
      </c>
      <c r="Q184" s="101">
        <f t="shared" si="33"/>
        <v>0</v>
      </c>
      <c r="R184" s="100">
        <f t="shared" si="34"/>
        <v>0</v>
      </c>
      <c r="S184" s="148">
        <v>0</v>
      </c>
      <c r="T184" s="148">
        <v>0</v>
      </c>
      <c r="U184" s="147">
        <f t="shared" si="35"/>
        <v>0</v>
      </c>
      <c r="V184" s="102">
        <v>0</v>
      </c>
      <c r="W184" s="102">
        <v>0</v>
      </c>
      <c r="X184" s="101">
        <v>0</v>
      </c>
      <c r="Y184" s="107">
        <f t="shared" si="36"/>
        <v>34</v>
      </c>
      <c r="Z184" s="108">
        <f t="shared" si="37"/>
        <v>75</v>
      </c>
      <c r="AA184" s="97">
        <v>148</v>
      </c>
      <c r="AB184" s="109">
        <f t="shared" si="38"/>
        <v>0.73648648648648651</v>
      </c>
    </row>
    <row r="185" spans="1:28" x14ac:dyDescent="0.35">
      <c r="A185" s="31" t="s">
        <v>190</v>
      </c>
      <c r="B185" s="97" t="s">
        <v>2449</v>
      </c>
      <c r="C185" s="142" t="s">
        <v>2447</v>
      </c>
      <c r="D185" s="143">
        <f t="shared" si="27"/>
        <v>34</v>
      </c>
      <c r="E185" s="98">
        <f t="shared" si="28"/>
        <v>0</v>
      </c>
      <c r="F185" s="144">
        <f t="shared" si="29"/>
        <v>34</v>
      </c>
      <c r="G185" s="145">
        <f t="shared" si="26"/>
        <v>34</v>
      </c>
      <c r="H185" s="146">
        <v>0</v>
      </c>
      <c r="I185" s="146">
        <v>34</v>
      </c>
      <c r="J185" s="147">
        <f t="shared" si="30"/>
        <v>34</v>
      </c>
      <c r="K185" s="147">
        <v>0</v>
      </c>
      <c r="L185" s="147">
        <v>0</v>
      </c>
      <c r="M185" s="147">
        <f t="shared" si="31"/>
        <v>0</v>
      </c>
      <c r="N185" s="101">
        <f t="shared" si="32"/>
        <v>0</v>
      </c>
      <c r="O185" s="100">
        <v>0</v>
      </c>
      <c r="P185" s="147">
        <v>0</v>
      </c>
      <c r="Q185" s="101">
        <f t="shared" si="33"/>
        <v>0</v>
      </c>
      <c r="R185" s="100">
        <f t="shared" si="34"/>
        <v>0</v>
      </c>
      <c r="S185" s="148">
        <v>0</v>
      </c>
      <c r="T185" s="148">
        <v>0</v>
      </c>
      <c r="U185" s="147">
        <f t="shared" si="35"/>
        <v>0</v>
      </c>
      <c r="V185" s="102">
        <v>0</v>
      </c>
      <c r="W185" s="102">
        <v>0</v>
      </c>
      <c r="X185" s="101">
        <v>0</v>
      </c>
      <c r="Y185" s="107">
        <f t="shared" si="36"/>
        <v>34</v>
      </c>
      <c r="Z185" s="108">
        <f t="shared" si="37"/>
        <v>0</v>
      </c>
      <c r="AA185" s="97">
        <v>51</v>
      </c>
      <c r="AB185" s="109">
        <f t="shared" si="38"/>
        <v>0.66666666666666663</v>
      </c>
    </row>
    <row r="186" spans="1:28" x14ac:dyDescent="0.35">
      <c r="A186" s="31" t="s">
        <v>191</v>
      </c>
      <c r="B186" s="97" t="s">
        <v>2450</v>
      </c>
      <c r="C186" s="142" t="s">
        <v>2447</v>
      </c>
      <c r="D186" s="143">
        <f t="shared" si="27"/>
        <v>18</v>
      </c>
      <c r="E186" s="98">
        <f t="shared" si="28"/>
        <v>0</v>
      </c>
      <c r="F186" s="144">
        <f t="shared" si="29"/>
        <v>18</v>
      </c>
      <c r="G186" s="145">
        <f t="shared" si="26"/>
        <v>18</v>
      </c>
      <c r="H186" s="146">
        <v>0</v>
      </c>
      <c r="I186" s="146">
        <v>18</v>
      </c>
      <c r="J186" s="147">
        <f t="shared" si="30"/>
        <v>18</v>
      </c>
      <c r="K186" s="147">
        <v>0</v>
      </c>
      <c r="L186" s="147">
        <v>0</v>
      </c>
      <c r="M186" s="147">
        <f t="shared" si="31"/>
        <v>0</v>
      </c>
      <c r="N186" s="101">
        <f t="shared" si="32"/>
        <v>0</v>
      </c>
      <c r="O186" s="100">
        <v>0</v>
      </c>
      <c r="P186" s="147">
        <v>0</v>
      </c>
      <c r="Q186" s="101">
        <f t="shared" si="33"/>
        <v>0</v>
      </c>
      <c r="R186" s="100">
        <f t="shared" si="34"/>
        <v>0</v>
      </c>
      <c r="S186" s="148">
        <v>0</v>
      </c>
      <c r="T186" s="148">
        <v>0</v>
      </c>
      <c r="U186" s="147">
        <f t="shared" si="35"/>
        <v>0</v>
      </c>
      <c r="V186" s="102">
        <v>0</v>
      </c>
      <c r="W186" s="102">
        <v>0</v>
      </c>
      <c r="X186" s="101">
        <v>0</v>
      </c>
      <c r="Y186" s="107">
        <f t="shared" si="36"/>
        <v>18</v>
      </c>
      <c r="Z186" s="108">
        <f t="shared" si="37"/>
        <v>0</v>
      </c>
      <c r="AA186" s="97">
        <v>27</v>
      </c>
      <c r="AB186" s="109">
        <f t="shared" si="38"/>
        <v>0.66666666666666663</v>
      </c>
    </row>
    <row r="187" spans="1:28" x14ac:dyDescent="0.35">
      <c r="A187" s="31" t="s">
        <v>192</v>
      </c>
      <c r="B187" s="97" t="s">
        <v>2451</v>
      </c>
      <c r="C187" s="142" t="s">
        <v>2447</v>
      </c>
      <c r="D187" s="143">
        <f t="shared" si="27"/>
        <v>26</v>
      </c>
      <c r="E187" s="98">
        <f t="shared" si="28"/>
        <v>0</v>
      </c>
      <c r="F187" s="144">
        <f t="shared" si="29"/>
        <v>26</v>
      </c>
      <c r="G187" s="145">
        <f t="shared" si="26"/>
        <v>26</v>
      </c>
      <c r="H187" s="146">
        <v>0</v>
      </c>
      <c r="I187" s="146">
        <v>26</v>
      </c>
      <c r="J187" s="147">
        <f t="shared" si="30"/>
        <v>26</v>
      </c>
      <c r="K187" s="147">
        <v>0</v>
      </c>
      <c r="L187" s="147">
        <v>0</v>
      </c>
      <c r="M187" s="147">
        <f t="shared" si="31"/>
        <v>0</v>
      </c>
      <c r="N187" s="101">
        <f t="shared" si="32"/>
        <v>0</v>
      </c>
      <c r="O187" s="100">
        <v>0</v>
      </c>
      <c r="P187" s="147">
        <v>0</v>
      </c>
      <c r="Q187" s="101">
        <f t="shared" si="33"/>
        <v>0</v>
      </c>
      <c r="R187" s="100">
        <f t="shared" si="34"/>
        <v>0</v>
      </c>
      <c r="S187" s="148">
        <v>0</v>
      </c>
      <c r="T187" s="148">
        <v>0</v>
      </c>
      <c r="U187" s="147">
        <f t="shared" si="35"/>
        <v>0</v>
      </c>
      <c r="V187" s="102">
        <v>0</v>
      </c>
      <c r="W187" s="102">
        <v>0</v>
      </c>
      <c r="X187" s="101">
        <v>0</v>
      </c>
      <c r="Y187" s="107">
        <f t="shared" si="36"/>
        <v>26</v>
      </c>
      <c r="Z187" s="108">
        <f t="shared" si="37"/>
        <v>0</v>
      </c>
      <c r="AA187" s="97">
        <v>68</v>
      </c>
      <c r="AB187" s="109">
        <f t="shared" si="38"/>
        <v>0.38235294117647056</v>
      </c>
    </row>
    <row r="188" spans="1:28" x14ac:dyDescent="0.35">
      <c r="A188" s="31" t="s">
        <v>193</v>
      </c>
      <c r="B188" s="97" t="s">
        <v>2452</v>
      </c>
      <c r="C188" s="142" t="s">
        <v>2447</v>
      </c>
      <c r="D188" s="143">
        <f t="shared" si="27"/>
        <v>38</v>
      </c>
      <c r="E188" s="98">
        <f t="shared" si="28"/>
        <v>38</v>
      </c>
      <c r="F188" s="144">
        <f t="shared" si="29"/>
        <v>0</v>
      </c>
      <c r="G188" s="145">
        <f t="shared" si="26"/>
        <v>38</v>
      </c>
      <c r="H188" s="146">
        <v>0</v>
      </c>
      <c r="I188" s="146">
        <v>0</v>
      </c>
      <c r="J188" s="147">
        <f t="shared" si="30"/>
        <v>0</v>
      </c>
      <c r="K188" s="147">
        <v>0</v>
      </c>
      <c r="L188" s="147">
        <v>38</v>
      </c>
      <c r="M188" s="147">
        <f t="shared" si="31"/>
        <v>38</v>
      </c>
      <c r="N188" s="101">
        <f t="shared" si="32"/>
        <v>0</v>
      </c>
      <c r="O188" s="100">
        <v>0</v>
      </c>
      <c r="P188" s="147">
        <v>0</v>
      </c>
      <c r="Q188" s="101">
        <f t="shared" si="33"/>
        <v>0</v>
      </c>
      <c r="R188" s="100">
        <f t="shared" si="34"/>
        <v>0</v>
      </c>
      <c r="S188" s="148">
        <v>0</v>
      </c>
      <c r="T188" s="148">
        <v>0</v>
      </c>
      <c r="U188" s="147">
        <f t="shared" si="35"/>
        <v>0</v>
      </c>
      <c r="V188" s="102">
        <v>0</v>
      </c>
      <c r="W188" s="102">
        <v>0</v>
      </c>
      <c r="X188" s="101">
        <v>0</v>
      </c>
      <c r="Y188" s="107">
        <f t="shared" si="36"/>
        <v>0</v>
      </c>
      <c r="Z188" s="108">
        <f t="shared" si="37"/>
        <v>38</v>
      </c>
      <c r="AA188" s="97">
        <v>39</v>
      </c>
      <c r="AB188" s="109">
        <f t="shared" si="38"/>
        <v>0.97435897435897434</v>
      </c>
    </row>
    <row r="189" spans="1:28" x14ac:dyDescent="0.35">
      <c r="A189" s="31" t="s">
        <v>194</v>
      </c>
      <c r="B189" s="97" t="s">
        <v>2453</v>
      </c>
      <c r="C189" s="142" t="s">
        <v>2447</v>
      </c>
      <c r="D189" s="143">
        <f t="shared" si="27"/>
        <v>37</v>
      </c>
      <c r="E189" s="98">
        <f t="shared" si="28"/>
        <v>0</v>
      </c>
      <c r="F189" s="144">
        <f t="shared" si="29"/>
        <v>37</v>
      </c>
      <c r="G189" s="145">
        <f t="shared" si="26"/>
        <v>37</v>
      </c>
      <c r="H189" s="146">
        <v>0</v>
      </c>
      <c r="I189" s="146">
        <v>37</v>
      </c>
      <c r="J189" s="147">
        <f t="shared" si="30"/>
        <v>37</v>
      </c>
      <c r="K189" s="147">
        <v>0</v>
      </c>
      <c r="L189" s="147">
        <v>0</v>
      </c>
      <c r="M189" s="147">
        <f t="shared" si="31"/>
        <v>0</v>
      </c>
      <c r="N189" s="101">
        <f t="shared" si="32"/>
        <v>0</v>
      </c>
      <c r="O189" s="100">
        <v>0</v>
      </c>
      <c r="P189" s="147">
        <v>0</v>
      </c>
      <c r="Q189" s="101">
        <f t="shared" si="33"/>
        <v>0</v>
      </c>
      <c r="R189" s="100">
        <f t="shared" si="34"/>
        <v>0</v>
      </c>
      <c r="S189" s="148">
        <v>0</v>
      </c>
      <c r="T189" s="148">
        <v>0</v>
      </c>
      <c r="U189" s="147">
        <f t="shared" si="35"/>
        <v>0</v>
      </c>
      <c r="V189" s="102">
        <v>0</v>
      </c>
      <c r="W189" s="102">
        <v>0</v>
      </c>
      <c r="X189" s="101">
        <v>0</v>
      </c>
      <c r="Y189" s="107">
        <f t="shared" si="36"/>
        <v>37</v>
      </c>
      <c r="Z189" s="108">
        <f t="shared" si="37"/>
        <v>0</v>
      </c>
      <c r="AA189" s="97">
        <v>39</v>
      </c>
      <c r="AB189" s="109">
        <f t="shared" si="38"/>
        <v>0.94871794871794868</v>
      </c>
    </row>
    <row r="190" spans="1:28" x14ac:dyDescent="0.35">
      <c r="A190" s="31" t="s">
        <v>195</v>
      </c>
      <c r="B190" s="97" t="s">
        <v>2454</v>
      </c>
      <c r="C190" s="142" t="s">
        <v>2447</v>
      </c>
      <c r="D190" s="143">
        <f t="shared" si="27"/>
        <v>35</v>
      </c>
      <c r="E190" s="98">
        <f t="shared" si="28"/>
        <v>26</v>
      </c>
      <c r="F190" s="144">
        <f t="shared" si="29"/>
        <v>9</v>
      </c>
      <c r="G190" s="145">
        <f t="shared" si="26"/>
        <v>35</v>
      </c>
      <c r="H190" s="146">
        <v>0</v>
      </c>
      <c r="I190" s="146">
        <v>9</v>
      </c>
      <c r="J190" s="147">
        <f t="shared" si="30"/>
        <v>9</v>
      </c>
      <c r="K190" s="147">
        <v>0</v>
      </c>
      <c r="L190" s="147">
        <v>26</v>
      </c>
      <c r="M190" s="147">
        <f t="shared" si="31"/>
        <v>26</v>
      </c>
      <c r="N190" s="101">
        <f t="shared" si="32"/>
        <v>0</v>
      </c>
      <c r="O190" s="100">
        <v>0</v>
      </c>
      <c r="P190" s="147">
        <v>0</v>
      </c>
      <c r="Q190" s="101">
        <f t="shared" si="33"/>
        <v>0</v>
      </c>
      <c r="R190" s="100">
        <f t="shared" si="34"/>
        <v>0</v>
      </c>
      <c r="S190" s="148">
        <v>0</v>
      </c>
      <c r="T190" s="148">
        <v>0</v>
      </c>
      <c r="U190" s="147">
        <f t="shared" si="35"/>
        <v>0</v>
      </c>
      <c r="V190" s="102">
        <v>0</v>
      </c>
      <c r="W190" s="102">
        <v>0</v>
      </c>
      <c r="X190" s="101">
        <v>0</v>
      </c>
      <c r="Y190" s="107">
        <f t="shared" si="36"/>
        <v>9</v>
      </c>
      <c r="Z190" s="108">
        <f t="shared" si="37"/>
        <v>26</v>
      </c>
      <c r="AA190" s="97">
        <v>52</v>
      </c>
      <c r="AB190" s="109">
        <f t="shared" si="38"/>
        <v>0.67307692307692313</v>
      </c>
    </row>
    <row r="191" spans="1:28" x14ac:dyDescent="0.35">
      <c r="A191" s="31" t="s">
        <v>196</v>
      </c>
      <c r="B191" s="97" t="s">
        <v>2455</v>
      </c>
      <c r="C191" s="142" t="s">
        <v>2260</v>
      </c>
      <c r="D191" s="143">
        <f t="shared" si="27"/>
        <v>22</v>
      </c>
      <c r="E191" s="98">
        <f t="shared" si="28"/>
        <v>0</v>
      </c>
      <c r="F191" s="144">
        <f t="shared" si="29"/>
        <v>22</v>
      </c>
      <c r="G191" s="145">
        <f t="shared" si="26"/>
        <v>22</v>
      </c>
      <c r="H191" s="146">
        <v>0</v>
      </c>
      <c r="I191" s="146">
        <v>22</v>
      </c>
      <c r="J191" s="147">
        <f t="shared" si="30"/>
        <v>22</v>
      </c>
      <c r="K191" s="147">
        <v>0</v>
      </c>
      <c r="L191" s="147">
        <v>0</v>
      </c>
      <c r="M191" s="147">
        <f t="shared" si="31"/>
        <v>0</v>
      </c>
      <c r="N191" s="101">
        <f t="shared" si="32"/>
        <v>0</v>
      </c>
      <c r="O191" s="100">
        <v>0</v>
      </c>
      <c r="P191" s="147">
        <v>0</v>
      </c>
      <c r="Q191" s="101">
        <f t="shared" si="33"/>
        <v>0</v>
      </c>
      <c r="R191" s="100">
        <f t="shared" si="34"/>
        <v>0</v>
      </c>
      <c r="S191" s="148">
        <v>0</v>
      </c>
      <c r="T191" s="148">
        <v>0</v>
      </c>
      <c r="U191" s="147">
        <f t="shared" si="35"/>
        <v>0</v>
      </c>
      <c r="V191" s="102">
        <v>0</v>
      </c>
      <c r="W191" s="102">
        <v>0</v>
      </c>
      <c r="X191" s="101">
        <v>0</v>
      </c>
      <c r="Y191" s="107">
        <f t="shared" si="36"/>
        <v>22</v>
      </c>
      <c r="Z191" s="108">
        <f t="shared" si="37"/>
        <v>0</v>
      </c>
      <c r="AA191" s="97">
        <v>55</v>
      </c>
      <c r="AB191" s="109">
        <f t="shared" si="38"/>
        <v>0.4</v>
      </c>
    </row>
    <row r="192" spans="1:28" x14ac:dyDescent="0.35">
      <c r="A192" s="31" t="s">
        <v>197</v>
      </c>
      <c r="B192" s="97" t="s">
        <v>2456</v>
      </c>
      <c r="C192" s="142" t="s">
        <v>2260</v>
      </c>
      <c r="D192" s="143">
        <f t="shared" si="27"/>
        <v>23</v>
      </c>
      <c r="E192" s="98">
        <f t="shared" si="28"/>
        <v>0</v>
      </c>
      <c r="F192" s="144">
        <f t="shared" si="29"/>
        <v>23</v>
      </c>
      <c r="G192" s="145">
        <f t="shared" si="26"/>
        <v>23</v>
      </c>
      <c r="H192" s="146">
        <v>0</v>
      </c>
      <c r="I192" s="146">
        <v>23</v>
      </c>
      <c r="J192" s="147">
        <f t="shared" si="30"/>
        <v>23</v>
      </c>
      <c r="K192" s="147">
        <v>0</v>
      </c>
      <c r="L192" s="147">
        <v>0</v>
      </c>
      <c r="M192" s="147">
        <f t="shared" si="31"/>
        <v>0</v>
      </c>
      <c r="N192" s="101">
        <f t="shared" si="32"/>
        <v>0</v>
      </c>
      <c r="O192" s="100">
        <v>0</v>
      </c>
      <c r="P192" s="147">
        <v>0</v>
      </c>
      <c r="Q192" s="101">
        <f t="shared" si="33"/>
        <v>0</v>
      </c>
      <c r="R192" s="100">
        <f t="shared" si="34"/>
        <v>0</v>
      </c>
      <c r="S192" s="148">
        <v>0</v>
      </c>
      <c r="T192" s="148">
        <v>0</v>
      </c>
      <c r="U192" s="147">
        <f t="shared" si="35"/>
        <v>0</v>
      </c>
      <c r="V192" s="102">
        <v>0</v>
      </c>
      <c r="W192" s="102">
        <v>0</v>
      </c>
      <c r="X192" s="101">
        <v>0</v>
      </c>
      <c r="Y192" s="107">
        <f t="shared" si="36"/>
        <v>23</v>
      </c>
      <c r="Z192" s="108">
        <f t="shared" si="37"/>
        <v>0</v>
      </c>
      <c r="AA192" s="97">
        <v>66</v>
      </c>
      <c r="AB192" s="109">
        <f t="shared" si="38"/>
        <v>0.34848484848484851</v>
      </c>
    </row>
    <row r="193" spans="1:28" x14ac:dyDescent="0.35">
      <c r="A193" s="31" t="s">
        <v>198</v>
      </c>
      <c r="B193" s="97" t="s">
        <v>2457</v>
      </c>
      <c r="C193" s="142" t="s">
        <v>2260</v>
      </c>
      <c r="D193" s="143">
        <f t="shared" si="27"/>
        <v>0</v>
      </c>
      <c r="E193" s="98">
        <f t="shared" si="28"/>
        <v>0</v>
      </c>
      <c r="F193" s="144">
        <f t="shared" si="29"/>
        <v>0</v>
      </c>
      <c r="G193" s="145">
        <f t="shared" si="26"/>
        <v>0</v>
      </c>
      <c r="H193" s="146">
        <v>0</v>
      </c>
      <c r="I193" s="146">
        <v>0</v>
      </c>
      <c r="J193" s="147">
        <f t="shared" si="30"/>
        <v>0</v>
      </c>
      <c r="K193" s="147">
        <v>0</v>
      </c>
      <c r="L193" s="147">
        <v>0</v>
      </c>
      <c r="M193" s="147">
        <f t="shared" si="31"/>
        <v>0</v>
      </c>
      <c r="N193" s="101">
        <f t="shared" si="32"/>
        <v>0</v>
      </c>
      <c r="O193" s="100">
        <v>0</v>
      </c>
      <c r="P193" s="147">
        <v>0</v>
      </c>
      <c r="Q193" s="101">
        <f t="shared" si="33"/>
        <v>0</v>
      </c>
      <c r="R193" s="100">
        <f t="shared" si="34"/>
        <v>0</v>
      </c>
      <c r="S193" s="148">
        <v>0</v>
      </c>
      <c r="T193" s="148">
        <v>0</v>
      </c>
      <c r="U193" s="147">
        <f t="shared" si="35"/>
        <v>0</v>
      </c>
      <c r="V193" s="102">
        <v>0</v>
      </c>
      <c r="W193" s="102">
        <v>0</v>
      </c>
      <c r="X193" s="101">
        <v>0</v>
      </c>
      <c r="Y193" s="107">
        <f t="shared" si="36"/>
        <v>0</v>
      </c>
      <c r="Z193" s="108">
        <f t="shared" si="37"/>
        <v>0</v>
      </c>
      <c r="AA193" s="97">
        <v>52</v>
      </c>
      <c r="AB193" s="109">
        <f t="shared" si="38"/>
        <v>0</v>
      </c>
    </row>
    <row r="194" spans="1:28" x14ac:dyDescent="0.35">
      <c r="A194" s="31" t="s">
        <v>199</v>
      </c>
      <c r="B194" s="97" t="s">
        <v>2458</v>
      </c>
      <c r="C194" s="142" t="s">
        <v>2260</v>
      </c>
      <c r="D194" s="143">
        <f t="shared" si="27"/>
        <v>26</v>
      </c>
      <c r="E194" s="98">
        <f t="shared" si="28"/>
        <v>0</v>
      </c>
      <c r="F194" s="144">
        <f t="shared" si="29"/>
        <v>26</v>
      </c>
      <c r="G194" s="145">
        <f t="shared" si="26"/>
        <v>26</v>
      </c>
      <c r="H194" s="146">
        <v>0</v>
      </c>
      <c r="I194" s="146">
        <v>26</v>
      </c>
      <c r="J194" s="147">
        <f t="shared" si="30"/>
        <v>26</v>
      </c>
      <c r="K194" s="147">
        <v>0</v>
      </c>
      <c r="L194" s="147">
        <v>0</v>
      </c>
      <c r="M194" s="147">
        <f t="shared" si="31"/>
        <v>0</v>
      </c>
      <c r="N194" s="101">
        <f t="shared" si="32"/>
        <v>0</v>
      </c>
      <c r="O194" s="100">
        <v>0</v>
      </c>
      <c r="P194" s="147">
        <v>0</v>
      </c>
      <c r="Q194" s="101">
        <f t="shared" si="33"/>
        <v>0</v>
      </c>
      <c r="R194" s="100">
        <f t="shared" si="34"/>
        <v>0</v>
      </c>
      <c r="S194" s="148">
        <v>0</v>
      </c>
      <c r="T194" s="148">
        <v>0</v>
      </c>
      <c r="U194" s="147">
        <f t="shared" si="35"/>
        <v>0</v>
      </c>
      <c r="V194" s="102">
        <v>0</v>
      </c>
      <c r="W194" s="102">
        <v>0</v>
      </c>
      <c r="X194" s="101">
        <v>0</v>
      </c>
      <c r="Y194" s="107">
        <f t="shared" si="36"/>
        <v>26</v>
      </c>
      <c r="Z194" s="108">
        <f t="shared" si="37"/>
        <v>0</v>
      </c>
      <c r="AA194" s="97">
        <v>61</v>
      </c>
      <c r="AB194" s="109">
        <f t="shared" si="38"/>
        <v>0.42622950819672129</v>
      </c>
    </row>
    <row r="195" spans="1:28" x14ac:dyDescent="0.35">
      <c r="A195" s="31" t="s">
        <v>200</v>
      </c>
      <c r="B195" s="97" t="s">
        <v>2459</v>
      </c>
      <c r="C195" s="142" t="s">
        <v>2260</v>
      </c>
      <c r="D195" s="143">
        <f t="shared" si="27"/>
        <v>20</v>
      </c>
      <c r="E195" s="98">
        <f t="shared" si="28"/>
        <v>20</v>
      </c>
      <c r="F195" s="144">
        <f t="shared" si="29"/>
        <v>0</v>
      </c>
      <c r="G195" s="145">
        <f t="shared" si="26"/>
        <v>20</v>
      </c>
      <c r="H195" s="146">
        <v>0</v>
      </c>
      <c r="I195" s="146">
        <v>0</v>
      </c>
      <c r="J195" s="147">
        <f t="shared" si="30"/>
        <v>0</v>
      </c>
      <c r="K195" s="147">
        <v>0</v>
      </c>
      <c r="L195" s="147">
        <v>20</v>
      </c>
      <c r="M195" s="147">
        <f t="shared" si="31"/>
        <v>20</v>
      </c>
      <c r="N195" s="101">
        <f t="shared" si="32"/>
        <v>0</v>
      </c>
      <c r="O195" s="100">
        <v>0</v>
      </c>
      <c r="P195" s="147">
        <v>0</v>
      </c>
      <c r="Q195" s="101">
        <f t="shared" si="33"/>
        <v>0</v>
      </c>
      <c r="R195" s="100">
        <f t="shared" si="34"/>
        <v>0</v>
      </c>
      <c r="S195" s="148">
        <v>0</v>
      </c>
      <c r="T195" s="148">
        <v>0</v>
      </c>
      <c r="U195" s="147">
        <f t="shared" si="35"/>
        <v>0</v>
      </c>
      <c r="V195" s="102">
        <v>0</v>
      </c>
      <c r="W195" s="102">
        <v>0</v>
      </c>
      <c r="X195" s="101">
        <v>0</v>
      </c>
      <c r="Y195" s="107">
        <f t="shared" si="36"/>
        <v>0</v>
      </c>
      <c r="Z195" s="108">
        <f t="shared" si="37"/>
        <v>20</v>
      </c>
      <c r="AA195" s="97">
        <v>22</v>
      </c>
      <c r="AB195" s="109">
        <f t="shared" si="38"/>
        <v>0.90909090909090906</v>
      </c>
    </row>
    <row r="196" spans="1:28" x14ac:dyDescent="0.35">
      <c r="A196" s="31" t="s">
        <v>201</v>
      </c>
      <c r="B196" s="97" t="s">
        <v>2460</v>
      </c>
      <c r="C196" s="142" t="s">
        <v>2260</v>
      </c>
      <c r="D196" s="143">
        <f t="shared" si="27"/>
        <v>0</v>
      </c>
      <c r="E196" s="98">
        <f t="shared" si="28"/>
        <v>0</v>
      </c>
      <c r="F196" s="144">
        <f t="shared" si="29"/>
        <v>0</v>
      </c>
      <c r="G196" s="145">
        <f t="shared" ref="G196:G259" si="40">J196+M196</f>
        <v>0</v>
      </c>
      <c r="H196" s="146">
        <v>0</v>
      </c>
      <c r="I196" s="146">
        <v>0</v>
      </c>
      <c r="J196" s="147">
        <f t="shared" si="30"/>
        <v>0</v>
      </c>
      <c r="K196" s="147">
        <v>0</v>
      </c>
      <c r="L196" s="147">
        <v>0</v>
      </c>
      <c r="M196" s="147">
        <f t="shared" si="31"/>
        <v>0</v>
      </c>
      <c r="N196" s="101">
        <f t="shared" si="32"/>
        <v>0</v>
      </c>
      <c r="O196" s="100">
        <v>0</v>
      </c>
      <c r="P196" s="147">
        <v>0</v>
      </c>
      <c r="Q196" s="101">
        <f t="shared" si="33"/>
        <v>0</v>
      </c>
      <c r="R196" s="100">
        <f t="shared" si="34"/>
        <v>0</v>
      </c>
      <c r="S196" s="148">
        <v>0</v>
      </c>
      <c r="T196" s="148">
        <v>0</v>
      </c>
      <c r="U196" s="147">
        <f t="shared" si="35"/>
        <v>0</v>
      </c>
      <c r="V196" s="102">
        <v>0</v>
      </c>
      <c r="W196" s="102">
        <v>0</v>
      </c>
      <c r="X196" s="101">
        <v>0</v>
      </c>
      <c r="Y196" s="107">
        <f t="shared" si="36"/>
        <v>0</v>
      </c>
      <c r="Z196" s="108">
        <f t="shared" si="37"/>
        <v>0</v>
      </c>
      <c r="AA196" s="97">
        <v>17</v>
      </c>
      <c r="AB196" s="109">
        <f t="shared" si="38"/>
        <v>0</v>
      </c>
    </row>
    <row r="197" spans="1:28" x14ac:dyDescent="0.35">
      <c r="A197" s="31" t="s">
        <v>202</v>
      </c>
      <c r="B197" s="97" t="s">
        <v>2461</v>
      </c>
      <c r="C197" s="142" t="s">
        <v>2348</v>
      </c>
      <c r="D197" s="143">
        <f t="shared" ref="D197:D260" si="41">E197+F197</f>
        <v>0</v>
      </c>
      <c r="E197" s="98">
        <f t="shared" ref="E197:E260" si="42">M197+O197+X197</f>
        <v>0</v>
      </c>
      <c r="F197" s="144">
        <f t="shared" ref="F197:F260" si="43">J197+U197</f>
        <v>0</v>
      </c>
      <c r="G197" s="145">
        <f t="shared" si="40"/>
        <v>0</v>
      </c>
      <c r="H197" s="146">
        <v>0</v>
      </c>
      <c r="I197" s="146">
        <v>0</v>
      </c>
      <c r="J197" s="147">
        <f t="shared" ref="J197:J260" si="44">H197+I197</f>
        <v>0</v>
      </c>
      <c r="K197" s="147">
        <v>0</v>
      </c>
      <c r="L197" s="147">
        <v>0</v>
      </c>
      <c r="M197" s="147">
        <f t="shared" ref="M197:M260" si="45">K197+L197</f>
        <v>0</v>
      </c>
      <c r="N197" s="101">
        <f t="shared" ref="N197:N260" si="46">P197</f>
        <v>0</v>
      </c>
      <c r="O197" s="100">
        <v>0</v>
      </c>
      <c r="P197" s="147">
        <v>0</v>
      </c>
      <c r="Q197" s="101">
        <f t="shared" ref="Q197:Q260" si="47">O197+P197</f>
        <v>0</v>
      </c>
      <c r="R197" s="100">
        <f t="shared" ref="R197:R260" si="48">U197+X197</f>
        <v>0</v>
      </c>
      <c r="S197" s="148">
        <v>0</v>
      </c>
      <c r="T197" s="148">
        <v>0</v>
      </c>
      <c r="U197" s="147">
        <f t="shared" ref="U197:U260" si="49">S197+T197</f>
        <v>0</v>
      </c>
      <c r="V197" s="102">
        <v>0</v>
      </c>
      <c r="W197" s="102">
        <v>0</v>
      </c>
      <c r="X197" s="101">
        <v>0</v>
      </c>
      <c r="Y197" s="107">
        <f t="shared" ref="Y197:Y260" si="50">I197+T197</f>
        <v>0</v>
      </c>
      <c r="Z197" s="108">
        <f t="shared" ref="Z197:Z260" si="51">L197+O197+W197</f>
        <v>0</v>
      </c>
      <c r="AA197" s="97">
        <v>7</v>
      </c>
      <c r="AB197" s="109">
        <f t="shared" ref="AB197:AB260" si="52">MIN(100%,((Z197+Y197)/AA197))</f>
        <v>0</v>
      </c>
    </row>
    <row r="198" spans="1:28" x14ac:dyDescent="0.35">
      <c r="A198" s="31" t="s">
        <v>203</v>
      </c>
      <c r="B198" s="97" t="s">
        <v>2462</v>
      </c>
      <c r="C198" s="142" t="s">
        <v>2348</v>
      </c>
      <c r="D198" s="143">
        <f t="shared" si="41"/>
        <v>0</v>
      </c>
      <c r="E198" s="98">
        <f t="shared" si="42"/>
        <v>0</v>
      </c>
      <c r="F198" s="144">
        <f t="shared" si="43"/>
        <v>0</v>
      </c>
      <c r="G198" s="145">
        <f t="shared" si="40"/>
        <v>0</v>
      </c>
      <c r="H198" s="146">
        <v>0</v>
      </c>
      <c r="I198" s="146">
        <v>0</v>
      </c>
      <c r="J198" s="147">
        <f t="shared" si="44"/>
        <v>0</v>
      </c>
      <c r="K198" s="147">
        <v>0</v>
      </c>
      <c r="L198" s="147">
        <v>0</v>
      </c>
      <c r="M198" s="147">
        <f t="shared" si="45"/>
        <v>0</v>
      </c>
      <c r="N198" s="101">
        <f t="shared" si="46"/>
        <v>0</v>
      </c>
      <c r="O198" s="100">
        <v>0</v>
      </c>
      <c r="P198" s="147">
        <v>0</v>
      </c>
      <c r="Q198" s="101">
        <f t="shared" si="47"/>
        <v>0</v>
      </c>
      <c r="R198" s="100">
        <f t="shared" si="48"/>
        <v>0</v>
      </c>
      <c r="S198" s="148">
        <v>0</v>
      </c>
      <c r="T198" s="148">
        <v>0</v>
      </c>
      <c r="U198" s="147">
        <f t="shared" si="49"/>
        <v>0</v>
      </c>
      <c r="V198" s="102">
        <v>0</v>
      </c>
      <c r="W198" s="102">
        <v>0</v>
      </c>
      <c r="X198" s="101">
        <v>0</v>
      </c>
      <c r="Y198" s="107">
        <f t="shared" si="50"/>
        <v>0</v>
      </c>
      <c r="Z198" s="108">
        <f t="shared" si="51"/>
        <v>0</v>
      </c>
      <c r="AA198" s="97">
        <v>5</v>
      </c>
      <c r="AB198" s="109">
        <f t="shared" si="52"/>
        <v>0</v>
      </c>
    </row>
    <row r="199" spans="1:28" x14ac:dyDescent="0.35">
      <c r="A199" s="31" t="s">
        <v>204</v>
      </c>
      <c r="B199" s="97" t="s">
        <v>2463</v>
      </c>
      <c r="C199" s="142" t="s">
        <v>2348</v>
      </c>
      <c r="D199" s="143">
        <f t="shared" si="41"/>
        <v>0</v>
      </c>
      <c r="E199" s="98">
        <f t="shared" si="42"/>
        <v>0</v>
      </c>
      <c r="F199" s="144">
        <f t="shared" si="43"/>
        <v>0</v>
      </c>
      <c r="G199" s="145">
        <f t="shared" si="40"/>
        <v>0</v>
      </c>
      <c r="H199" s="146">
        <v>0</v>
      </c>
      <c r="I199" s="146">
        <v>0</v>
      </c>
      <c r="J199" s="147">
        <f t="shared" si="44"/>
        <v>0</v>
      </c>
      <c r="K199" s="147">
        <v>0</v>
      </c>
      <c r="L199" s="147">
        <v>0</v>
      </c>
      <c r="M199" s="147">
        <f t="shared" si="45"/>
        <v>0</v>
      </c>
      <c r="N199" s="101">
        <f t="shared" si="46"/>
        <v>0</v>
      </c>
      <c r="O199" s="100">
        <v>0</v>
      </c>
      <c r="P199" s="147">
        <v>0</v>
      </c>
      <c r="Q199" s="101">
        <f t="shared" si="47"/>
        <v>0</v>
      </c>
      <c r="R199" s="100">
        <f t="shared" si="48"/>
        <v>0</v>
      </c>
      <c r="S199" s="148">
        <v>0</v>
      </c>
      <c r="T199" s="148">
        <v>0</v>
      </c>
      <c r="U199" s="147">
        <f t="shared" si="49"/>
        <v>0</v>
      </c>
      <c r="V199" s="102">
        <v>0</v>
      </c>
      <c r="W199" s="102">
        <v>0</v>
      </c>
      <c r="X199" s="101">
        <v>0</v>
      </c>
      <c r="Y199" s="107">
        <f t="shared" si="50"/>
        <v>0</v>
      </c>
      <c r="Z199" s="108">
        <f t="shared" si="51"/>
        <v>0</v>
      </c>
      <c r="AA199" s="97">
        <v>5</v>
      </c>
      <c r="AB199" s="109">
        <f t="shared" si="52"/>
        <v>0</v>
      </c>
    </row>
    <row r="200" spans="1:28" x14ac:dyDescent="0.35">
      <c r="A200" s="31" t="s">
        <v>205</v>
      </c>
      <c r="B200" s="97" t="s">
        <v>2464</v>
      </c>
      <c r="C200" s="142" t="s">
        <v>2348</v>
      </c>
      <c r="D200" s="143">
        <f t="shared" si="41"/>
        <v>0</v>
      </c>
      <c r="E200" s="98">
        <f t="shared" si="42"/>
        <v>0</v>
      </c>
      <c r="F200" s="144">
        <f t="shared" si="43"/>
        <v>0</v>
      </c>
      <c r="G200" s="145">
        <f t="shared" si="40"/>
        <v>0</v>
      </c>
      <c r="H200" s="146">
        <v>0</v>
      </c>
      <c r="I200" s="146">
        <v>0</v>
      </c>
      <c r="J200" s="147">
        <f t="shared" si="44"/>
        <v>0</v>
      </c>
      <c r="K200" s="147">
        <v>0</v>
      </c>
      <c r="L200" s="147">
        <v>0</v>
      </c>
      <c r="M200" s="147">
        <f t="shared" si="45"/>
        <v>0</v>
      </c>
      <c r="N200" s="101">
        <f t="shared" si="46"/>
        <v>0</v>
      </c>
      <c r="O200" s="100">
        <v>0</v>
      </c>
      <c r="P200" s="147">
        <v>0</v>
      </c>
      <c r="Q200" s="101">
        <f t="shared" si="47"/>
        <v>0</v>
      </c>
      <c r="R200" s="100">
        <f t="shared" si="48"/>
        <v>0</v>
      </c>
      <c r="S200" s="148">
        <v>0</v>
      </c>
      <c r="T200" s="148">
        <v>0</v>
      </c>
      <c r="U200" s="147">
        <f t="shared" si="49"/>
        <v>0</v>
      </c>
      <c r="V200" s="102">
        <v>0</v>
      </c>
      <c r="W200" s="102">
        <v>0</v>
      </c>
      <c r="X200" s="101">
        <v>0</v>
      </c>
      <c r="Y200" s="107">
        <f t="shared" si="50"/>
        <v>0</v>
      </c>
      <c r="Z200" s="108">
        <f t="shared" si="51"/>
        <v>0</v>
      </c>
      <c r="AA200" s="97">
        <v>5</v>
      </c>
      <c r="AB200" s="109">
        <f t="shared" si="52"/>
        <v>0</v>
      </c>
    </row>
    <row r="201" spans="1:28" x14ac:dyDescent="0.35">
      <c r="A201" s="31" t="s">
        <v>206</v>
      </c>
      <c r="B201" s="97" t="s">
        <v>2465</v>
      </c>
      <c r="C201" s="142" t="s">
        <v>2440</v>
      </c>
      <c r="D201" s="143">
        <f t="shared" si="41"/>
        <v>23</v>
      </c>
      <c r="E201" s="98">
        <f t="shared" si="42"/>
        <v>0</v>
      </c>
      <c r="F201" s="144">
        <f t="shared" si="43"/>
        <v>23</v>
      </c>
      <c r="G201" s="145">
        <f t="shared" si="40"/>
        <v>23</v>
      </c>
      <c r="H201" s="146">
        <v>0</v>
      </c>
      <c r="I201" s="146">
        <v>23</v>
      </c>
      <c r="J201" s="147">
        <f t="shared" si="44"/>
        <v>23</v>
      </c>
      <c r="K201" s="147">
        <v>0</v>
      </c>
      <c r="L201" s="147">
        <v>0</v>
      </c>
      <c r="M201" s="147">
        <f t="shared" si="45"/>
        <v>0</v>
      </c>
      <c r="N201" s="101">
        <f t="shared" si="46"/>
        <v>0</v>
      </c>
      <c r="O201" s="100">
        <v>0</v>
      </c>
      <c r="P201" s="147">
        <v>0</v>
      </c>
      <c r="Q201" s="101">
        <f t="shared" si="47"/>
        <v>0</v>
      </c>
      <c r="R201" s="100">
        <f t="shared" si="48"/>
        <v>0</v>
      </c>
      <c r="S201" s="148">
        <v>0</v>
      </c>
      <c r="T201" s="148">
        <v>0</v>
      </c>
      <c r="U201" s="147">
        <f t="shared" si="49"/>
        <v>0</v>
      </c>
      <c r="V201" s="102">
        <v>0</v>
      </c>
      <c r="W201" s="102">
        <v>0</v>
      </c>
      <c r="X201" s="101">
        <v>0</v>
      </c>
      <c r="Y201" s="107">
        <f t="shared" si="50"/>
        <v>23</v>
      </c>
      <c r="Z201" s="108">
        <f t="shared" si="51"/>
        <v>0</v>
      </c>
      <c r="AA201" s="97">
        <v>35</v>
      </c>
      <c r="AB201" s="109">
        <f t="shared" si="52"/>
        <v>0.65714285714285714</v>
      </c>
    </row>
    <row r="202" spans="1:28" x14ac:dyDescent="0.35">
      <c r="A202" s="31" t="s">
        <v>207</v>
      </c>
      <c r="B202" s="97" t="s">
        <v>2466</v>
      </c>
      <c r="C202" s="142" t="s">
        <v>2440</v>
      </c>
      <c r="D202" s="143">
        <f t="shared" si="41"/>
        <v>19</v>
      </c>
      <c r="E202" s="98">
        <f t="shared" si="42"/>
        <v>0</v>
      </c>
      <c r="F202" s="144">
        <f t="shared" si="43"/>
        <v>19</v>
      </c>
      <c r="G202" s="145">
        <f t="shared" si="40"/>
        <v>19</v>
      </c>
      <c r="H202" s="146">
        <v>0</v>
      </c>
      <c r="I202" s="146">
        <v>19</v>
      </c>
      <c r="J202" s="147">
        <f t="shared" si="44"/>
        <v>19</v>
      </c>
      <c r="K202" s="147">
        <v>0</v>
      </c>
      <c r="L202" s="147">
        <v>0</v>
      </c>
      <c r="M202" s="147">
        <f t="shared" si="45"/>
        <v>0</v>
      </c>
      <c r="N202" s="101">
        <f t="shared" si="46"/>
        <v>0</v>
      </c>
      <c r="O202" s="100">
        <v>0</v>
      </c>
      <c r="P202" s="147">
        <v>0</v>
      </c>
      <c r="Q202" s="101">
        <f t="shared" si="47"/>
        <v>0</v>
      </c>
      <c r="R202" s="100">
        <f t="shared" si="48"/>
        <v>0</v>
      </c>
      <c r="S202" s="148">
        <v>0</v>
      </c>
      <c r="T202" s="148">
        <v>0</v>
      </c>
      <c r="U202" s="147">
        <f t="shared" si="49"/>
        <v>0</v>
      </c>
      <c r="V202" s="102">
        <v>0</v>
      </c>
      <c r="W202" s="102">
        <v>0</v>
      </c>
      <c r="X202" s="101">
        <v>0</v>
      </c>
      <c r="Y202" s="107">
        <f t="shared" si="50"/>
        <v>19</v>
      </c>
      <c r="Z202" s="108">
        <f t="shared" si="51"/>
        <v>0</v>
      </c>
      <c r="AA202" s="97">
        <v>47</v>
      </c>
      <c r="AB202" s="109">
        <f t="shared" si="52"/>
        <v>0.40425531914893614</v>
      </c>
    </row>
    <row r="203" spans="1:28" x14ac:dyDescent="0.35">
      <c r="A203" s="31" t="s">
        <v>208</v>
      </c>
      <c r="B203" s="97" t="s">
        <v>2467</v>
      </c>
      <c r="C203" s="142" t="s">
        <v>2440</v>
      </c>
      <c r="D203" s="143">
        <f t="shared" si="41"/>
        <v>28</v>
      </c>
      <c r="E203" s="98">
        <f t="shared" si="42"/>
        <v>28</v>
      </c>
      <c r="F203" s="144">
        <f t="shared" si="43"/>
        <v>0</v>
      </c>
      <c r="G203" s="145">
        <f t="shared" si="40"/>
        <v>18</v>
      </c>
      <c r="H203" s="146">
        <v>0</v>
      </c>
      <c r="I203" s="146">
        <v>0</v>
      </c>
      <c r="J203" s="147">
        <f t="shared" si="44"/>
        <v>0</v>
      </c>
      <c r="K203" s="147">
        <v>0</v>
      </c>
      <c r="L203" s="147">
        <v>18</v>
      </c>
      <c r="M203" s="147">
        <f t="shared" si="45"/>
        <v>18</v>
      </c>
      <c r="N203" s="101">
        <f t="shared" si="46"/>
        <v>0</v>
      </c>
      <c r="O203" s="100">
        <v>0</v>
      </c>
      <c r="P203" s="147">
        <v>0</v>
      </c>
      <c r="Q203" s="101">
        <f t="shared" si="47"/>
        <v>0</v>
      </c>
      <c r="R203" s="100">
        <f t="shared" si="48"/>
        <v>10</v>
      </c>
      <c r="S203" s="148">
        <v>0</v>
      </c>
      <c r="T203" s="148">
        <v>0</v>
      </c>
      <c r="U203" s="147">
        <f t="shared" si="49"/>
        <v>0</v>
      </c>
      <c r="V203" s="102">
        <v>0</v>
      </c>
      <c r="W203" s="102">
        <v>10</v>
      </c>
      <c r="X203" s="101">
        <v>10</v>
      </c>
      <c r="Y203" s="107">
        <f t="shared" si="50"/>
        <v>0</v>
      </c>
      <c r="Z203" s="108">
        <f t="shared" si="51"/>
        <v>28</v>
      </c>
      <c r="AA203" s="97">
        <v>69</v>
      </c>
      <c r="AB203" s="109">
        <f t="shared" si="52"/>
        <v>0.40579710144927539</v>
      </c>
    </row>
    <row r="204" spans="1:28" x14ac:dyDescent="0.35">
      <c r="A204" s="31" t="s">
        <v>209</v>
      </c>
      <c r="B204" s="97" t="s">
        <v>2468</v>
      </c>
      <c r="C204" s="142" t="s">
        <v>2440</v>
      </c>
      <c r="D204" s="143">
        <f t="shared" si="41"/>
        <v>34</v>
      </c>
      <c r="E204" s="98">
        <f t="shared" si="42"/>
        <v>0</v>
      </c>
      <c r="F204" s="144">
        <f t="shared" si="43"/>
        <v>34</v>
      </c>
      <c r="G204" s="145">
        <f t="shared" si="40"/>
        <v>34</v>
      </c>
      <c r="H204" s="146">
        <v>0</v>
      </c>
      <c r="I204" s="146">
        <v>34</v>
      </c>
      <c r="J204" s="147">
        <f t="shared" si="44"/>
        <v>34</v>
      </c>
      <c r="K204" s="147">
        <v>0</v>
      </c>
      <c r="L204" s="147">
        <v>0</v>
      </c>
      <c r="M204" s="147">
        <f t="shared" si="45"/>
        <v>0</v>
      </c>
      <c r="N204" s="101">
        <f t="shared" si="46"/>
        <v>0</v>
      </c>
      <c r="O204" s="100">
        <v>0</v>
      </c>
      <c r="P204" s="147">
        <v>0</v>
      </c>
      <c r="Q204" s="101">
        <f t="shared" si="47"/>
        <v>0</v>
      </c>
      <c r="R204" s="100">
        <f t="shared" si="48"/>
        <v>0</v>
      </c>
      <c r="S204" s="148">
        <v>0</v>
      </c>
      <c r="T204" s="148">
        <v>0</v>
      </c>
      <c r="U204" s="147">
        <f t="shared" si="49"/>
        <v>0</v>
      </c>
      <c r="V204" s="102">
        <v>0</v>
      </c>
      <c r="W204" s="102">
        <v>0</v>
      </c>
      <c r="X204" s="101">
        <v>0</v>
      </c>
      <c r="Y204" s="107">
        <f t="shared" si="50"/>
        <v>34</v>
      </c>
      <c r="Z204" s="108">
        <f t="shared" si="51"/>
        <v>0</v>
      </c>
      <c r="AA204" s="97">
        <v>60</v>
      </c>
      <c r="AB204" s="109">
        <f t="shared" si="52"/>
        <v>0.56666666666666665</v>
      </c>
    </row>
    <row r="205" spans="1:28" x14ac:dyDescent="0.35">
      <c r="A205" s="31" t="s">
        <v>210</v>
      </c>
      <c r="B205" s="97" t="s">
        <v>2469</v>
      </c>
      <c r="C205" s="142" t="s">
        <v>2440</v>
      </c>
      <c r="D205" s="143">
        <f t="shared" si="41"/>
        <v>18</v>
      </c>
      <c r="E205" s="98">
        <f t="shared" si="42"/>
        <v>0</v>
      </c>
      <c r="F205" s="144">
        <f t="shared" si="43"/>
        <v>18</v>
      </c>
      <c r="G205" s="145">
        <f t="shared" si="40"/>
        <v>0</v>
      </c>
      <c r="H205" s="146">
        <v>0</v>
      </c>
      <c r="I205" s="146">
        <v>0</v>
      </c>
      <c r="J205" s="147">
        <f t="shared" si="44"/>
        <v>0</v>
      </c>
      <c r="K205" s="147">
        <v>0</v>
      </c>
      <c r="L205" s="147">
        <v>0</v>
      </c>
      <c r="M205" s="147">
        <f t="shared" si="45"/>
        <v>0</v>
      </c>
      <c r="N205" s="101">
        <f t="shared" si="46"/>
        <v>0</v>
      </c>
      <c r="O205" s="100">
        <v>0</v>
      </c>
      <c r="P205" s="147">
        <v>0</v>
      </c>
      <c r="Q205" s="101">
        <f t="shared" si="47"/>
        <v>0</v>
      </c>
      <c r="R205" s="100">
        <f t="shared" si="48"/>
        <v>18</v>
      </c>
      <c r="S205" s="148">
        <v>0</v>
      </c>
      <c r="T205" s="148">
        <v>18</v>
      </c>
      <c r="U205" s="147">
        <f t="shared" si="49"/>
        <v>18</v>
      </c>
      <c r="V205" s="102">
        <v>0</v>
      </c>
      <c r="W205" s="102">
        <v>0</v>
      </c>
      <c r="X205" s="101">
        <v>0</v>
      </c>
      <c r="Y205" s="107">
        <f t="shared" si="50"/>
        <v>18</v>
      </c>
      <c r="Z205" s="108">
        <f t="shared" si="51"/>
        <v>0</v>
      </c>
      <c r="AA205" s="97">
        <v>56</v>
      </c>
      <c r="AB205" s="109">
        <f t="shared" si="52"/>
        <v>0.32142857142857145</v>
      </c>
    </row>
    <row r="206" spans="1:28" x14ac:dyDescent="0.35">
      <c r="A206" s="31" t="s">
        <v>211</v>
      </c>
      <c r="B206" s="97" t="s">
        <v>2470</v>
      </c>
      <c r="C206" s="142" t="s">
        <v>2440</v>
      </c>
      <c r="D206" s="143">
        <f t="shared" si="41"/>
        <v>15</v>
      </c>
      <c r="E206" s="98">
        <f t="shared" si="42"/>
        <v>0</v>
      </c>
      <c r="F206" s="144">
        <f t="shared" si="43"/>
        <v>15</v>
      </c>
      <c r="G206" s="145">
        <f t="shared" si="40"/>
        <v>15</v>
      </c>
      <c r="H206" s="146">
        <v>0</v>
      </c>
      <c r="I206" s="146">
        <v>15</v>
      </c>
      <c r="J206" s="147">
        <f t="shared" si="44"/>
        <v>15</v>
      </c>
      <c r="K206" s="147">
        <v>0</v>
      </c>
      <c r="L206" s="147">
        <v>0</v>
      </c>
      <c r="M206" s="147">
        <f t="shared" si="45"/>
        <v>0</v>
      </c>
      <c r="N206" s="101">
        <f t="shared" si="46"/>
        <v>0</v>
      </c>
      <c r="O206" s="100">
        <v>0</v>
      </c>
      <c r="P206" s="147">
        <v>0</v>
      </c>
      <c r="Q206" s="101">
        <f t="shared" si="47"/>
        <v>0</v>
      </c>
      <c r="R206" s="100">
        <f t="shared" si="48"/>
        <v>0</v>
      </c>
      <c r="S206" s="148">
        <v>0</v>
      </c>
      <c r="T206" s="148">
        <v>0</v>
      </c>
      <c r="U206" s="147">
        <f t="shared" si="49"/>
        <v>0</v>
      </c>
      <c r="V206" s="102">
        <v>0</v>
      </c>
      <c r="W206" s="102">
        <v>0</v>
      </c>
      <c r="X206" s="101">
        <v>0</v>
      </c>
      <c r="Y206" s="107">
        <f t="shared" si="50"/>
        <v>15</v>
      </c>
      <c r="Z206" s="108">
        <f t="shared" si="51"/>
        <v>0</v>
      </c>
      <c r="AA206" s="97">
        <v>35</v>
      </c>
      <c r="AB206" s="109">
        <f t="shared" si="52"/>
        <v>0.42857142857142855</v>
      </c>
    </row>
    <row r="207" spans="1:28" x14ac:dyDescent="0.35">
      <c r="A207" s="31" t="s">
        <v>212</v>
      </c>
      <c r="B207" s="97" t="s">
        <v>2471</v>
      </c>
      <c r="C207" s="142" t="s">
        <v>2440</v>
      </c>
      <c r="D207" s="143">
        <f t="shared" si="41"/>
        <v>16</v>
      </c>
      <c r="E207" s="98">
        <f t="shared" si="42"/>
        <v>0</v>
      </c>
      <c r="F207" s="144">
        <f t="shared" si="43"/>
        <v>16</v>
      </c>
      <c r="G207" s="145">
        <f t="shared" si="40"/>
        <v>0</v>
      </c>
      <c r="H207" s="146">
        <v>0</v>
      </c>
      <c r="I207" s="146">
        <v>0</v>
      </c>
      <c r="J207" s="147">
        <f t="shared" si="44"/>
        <v>0</v>
      </c>
      <c r="K207" s="147">
        <v>0</v>
      </c>
      <c r="L207" s="147">
        <v>0</v>
      </c>
      <c r="M207" s="147">
        <f t="shared" si="45"/>
        <v>0</v>
      </c>
      <c r="N207" s="101">
        <f t="shared" si="46"/>
        <v>0</v>
      </c>
      <c r="O207" s="100">
        <v>0</v>
      </c>
      <c r="P207" s="147">
        <v>0</v>
      </c>
      <c r="Q207" s="101">
        <f t="shared" si="47"/>
        <v>0</v>
      </c>
      <c r="R207" s="100">
        <f t="shared" si="48"/>
        <v>16</v>
      </c>
      <c r="S207" s="148">
        <v>7</v>
      </c>
      <c r="T207" s="148">
        <v>9</v>
      </c>
      <c r="U207" s="147">
        <f t="shared" si="49"/>
        <v>16</v>
      </c>
      <c r="V207" s="102">
        <v>0</v>
      </c>
      <c r="W207" s="102">
        <v>0</v>
      </c>
      <c r="X207" s="101">
        <v>0</v>
      </c>
      <c r="Y207" s="107">
        <f t="shared" si="50"/>
        <v>9</v>
      </c>
      <c r="Z207" s="108">
        <f t="shared" si="51"/>
        <v>0</v>
      </c>
      <c r="AA207" s="97">
        <v>8</v>
      </c>
      <c r="AB207" s="109">
        <f t="shared" si="52"/>
        <v>1</v>
      </c>
    </row>
    <row r="208" spans="1:28" x14ac:dyDescent="0.35">
      <c r="A208" s="31" t="s">
        <v>213</v>
      </c>
      <c r="B208" s="97" t="s">
        <v>2472</v>
      </c>
      <c r="C208" s="142" t="s">
        <v>2440</v>
      </c>
      <c r="D208" s="143">
        <f t="shared" si="41"/>
        <v>0</v>
      </c>
      <c r="E208" s="98">
        <f t="shared" si="42"/>
        <v>0</v>
      </c>
      <c r="F208" s="144">
        <f t="shared" si="43"/>
        <v>0</v>
      </c>
      <c r="G208" s="145">
        <f t="shared" si="40"/>
        <v>0</v>
      </c>
      <c r="H208" s="146">
        <v>0</v>
      </c>
      <c r="I208" s="146">
        <v>0</v>
      </c>
      <c r="J208" s="147">
        <f t="shared" si="44"/>
        <v>0</v>
      </c>
      <c r="K208" s="147">
        <v>0</v>
      </c>
      <c r="L208" s="147">
        <v>0</v>
      </c>
      <c r="M208" s="147">
        <f t="shared" si="45"/>
        <v>0</v>
      </c>
      <c r="N208" s="101">
        <f t="shared" si="46"/>
        <v>0</v>
      </c>
      <c r="O208" s="100">
        <v>0</v>
      </c>
      <c r="P208" s="147">
        <v>0</v>
      </c>
      <c r="Q208" s="101">
        <f t="shared" si="47"/>
        <v>0</v>
      </c>
      <c r="R208" s="100">
        <f t="shared" si="48"/>
        <v>0</v>
      </c>
      <c r="S208" s="148">
        <v>0</v>
      </c>
      <c r="T208" s="148">
        <v>0</v>
      </c>
      <c r="U208" s="147">
        <f t="shared" si="49"/>
        <v>0</v>
      </c>
      <c r="V208" s="102">
        <v>0</v>
      </c>
      <c r="W208" s="102">
        <v>0</v>
      </c>
      <c r="X208" s="101">
        <v>0</v>
      </c>
      <c r="Y208" s="107">
        <f t="shared" si="50"/>
        <v>0</v>
      </c>
      <c r="Z208" s="108">
        <f t="shared" si="51"/>
        <v>0</v>
      </c>
      <c r="AA208" s="97">
        <v>12</v>
      </c>
      <c r="AB208" s="109">
        <f t="shared" si="52"/>
        <v>0</v>
      </c>
    </row>
    <row r="209" spans="1:28" x14ac:dyDescent="0.35">
      <c r="A209" s="31" t="s">
        <v>214</v>
      </c>
      <c r="B209" s="97" t="s">
        <v>2473</v>
      </c>
      <c r="C209" s="142" t="s">
        <v>2440</v>
      </c>
      <c r="D209" s="143">
        <f t="shared" si="41"/>
        <v>41</v>
      </c>
      <c r="E209" s="98">
        <f t="shared" si="42"/>
        <v>0</v>
      </c>
      <c r="F209" s="144">
        <f t="shared" si="43"/>
        <v>41</v>
      </c>
      <c r="G209" s="145">
        <f t="shared" si="40"/>
        <v>41</v>
      </c>
      <c r="H209" s="146">
        <v>0</v>
      </c>
      <c r="I209" s="146">
        <v>41</v>
      </c>
      <c r="J209" s="147">
        <f t="shared" si="44"/>
        <v>41</v>
      </c>
      <c r="K209" s="147">
        <v>0</v>
      </c>
      <c r="L209" s="147">
        <v>0</v>
      </c>
      <c r="M209" s="147">
        <f t="shared" si="45"/>
        <v>0</v>
      </c>
      <c r="N209" s="101">
        <f t="shared" si="46"/>
        <v>0</v>
      </c>
      <c r="O209" s="100">
        <v>0</v>
      </c>
      <c r="P209" s="147">
        <v>0</v>
      </c>
      <c r="Q209" s="101">
        <f t="shared" si="47"/>
        <v>0</v>
      </c>
      <c r="R209" s="100">
        <f t="shared" si="48"/>
        <v>0</v>
      </c>
      <c r="S209" s="148">
        <v>0</v>
      </c>
      <c r="T209" s="148">
        <v>0</v>
      </c>
      <c r="U209" s="147">
        <f t="shared" si="49"/>
        <v>0</v>
      </c>
      <c r="V209" s="102">
        <v>0</v>
      </c>
      <c r="W209" s="102">
        <v>0</v>
      </c>
      <c r="X209" s="101">
        <v>0</v>
      </c>
      <c r="Y209" s="107">
        <f t="shared" si="50"/>
        <v>41</v>
      </c>
      <c r="Z209" s="108">
        <f t="shared" si="51"/>
        <v>0</v>
      </c>
      <c r="AA209" s="97">
        <v>56</v>
      </c>
      <c r="AB209" s="109">
        <f t="shared" si="52"/>
        <v>0.7321428571428571</v>
      </c>
    </row>
    <row r="210" spans="1:28" x14ac:dyDescent="0.35">
      <c r="A210" s="31" t="s">
        <v>215</v>
      </c>
      <c r="B210" s="97" t="s">
        <v>2474</v>
      </c>
      <c r="C210" s="142" t="s">
        <v>2440</v>
      </c>
      <c r="D210" s="143">
        <f t="shared" si="41"/>
        <v>87</v>
      </c>
      <c r="E210" s="98">
        <f t="shared" si="42"/>
        <v>87</v>
      </c>
      <c r="F210" s="144">
        <f t="shared" si="43"/>
        <v>0</v>
      </c>
      <c r="G210" s="145">
        <f t="shared" si="40"/>
        <v>83</v>
      </c>
      <c r="H210" s="146">
        <v>0</v>
      </c>
      <c r="I210" s="146">
        <v>0</v>
      </c>
      <c r="J210" s="147">
        <f t="shared" si="44"/>
        <v>0</v>
      </c>
      <c r="K210" s="147">
        <v>0</v>
      </c>
      <c r="L210" s="147">
        <v>83</v>
      </c>
      <c r="M210" s="147">
        <f t="shared" si="45"/>
        <v>83</v>
      </c>
      <c r="N210" s="101">
        <f t="shared" si="46"/>
        <v>0</v>
      </c>
      <c r="O210" s="100">
        <v>0</v>
      </c>
      <c r="P210" s="147">
        <v>0</v>
      </c>
      <c r="Q210" s="101">
        <f t="shared" si="47"/>
        <v>0</v>
      </c>
      <c r="R210" s="100">
        <f t="shared" si="48"/>
        <v>4</v>
      </c>
      <c r="S210" s="148">
        <v>0</v>
      </c>
      <c r="T210" s="148">
        <v>0</v>
      </c>
      <c r="U210" s="147">
        <f t="shared" si="49"/>
        <v>0</v>
      </c>
      <c r="V210" s="102">
        <v>0</v>
      </c>
      <c r="W210" s="102">
        <v>4</v>
      </c>
      <c r="X210" s="101">
        <v>4</v>
      </c>
      <c r="Y210" s="107">
        <f t="shared" si="50"/>
        <v>0</v>
      </c>
      <c r="Z210" s="108">
        <f t="shared" si="51"/>
        <v>87</v>
      </c>
      <c r="AA210" s="97">
        <v>124</v>
      </c>
      <c r="AB210" s="109">
        <f t="shared" si="52"/>
        <v>0.70161290322580649</v>
      </c>
    </row>
    <row r="211" spans="1:28" x14ac:dyDescent="0.35">
      <c r="A211" s="31" t="s">
        <v>216</v>
      </c>
      <c r="B211" s="97" t="s">
        <v>2475</v>
      </c>
      <c r="C211" s="142" t="s">
        <v>2348</v>
      </c>
      <c r="D211" s="143">
        <f t="shared" si="41"/>
        <v>71</v>
      </c>
      <c r="E211" s="98">
        <f t="shared" si="42"/>
        <v>0</v>
      </c>
      <c r="F211" s="144">
        <f t="shared" si="43"/>
        <v>71</v>
      </c>
      <c r="G211" s="145">
        <f t="shared" si="40"/>
        <v>71</v>
      </c>
      <c r="H211" s="146">
        <v>0</v>
      </c>
      <c r="I211" s="146">
        <v>71</v>
      </c>
      <c r="J211" s="147">
        <f t="shared" si="44"/>
        <v>71</v>
      </c>
      <c r="K211" s="147">
        <v>0</v>
      </c>
      <c r="L211" s="147">
        <v>0</v>
      </c>
      <c r="M211" s="147">
        <f t="shared" si="45"/>
        <v>0</v>
      </c>
      <c r="N211" s="101">
        <f t="shared" si="46"/>
        <v>0</v>
      </c>
      <c r="O211" s="100">
        <v>0</v>
      </c>
      <c r="P211" s="147">
        <v>0</v>
      </c>
      <c r="Q211" s="101">
        <f t="shared" si="47"/>
        <v>0</v>
      </c>
      <c r="R211" s="100">
        <f t="shared" si="48"/>
        <v>0</v>
      </c>
      <c r="S211" s="148">
        <v>0</v>
      </c>
      <c r="T211" s="148">
        <v>0</v>
      </c>
      <c r="U211" s="147">
        <f t="shared" si="49"/>
        <v>0</v>
      </c>
      <c r="V211" s="102">
        <v>0</v>
      </c>
      <c r="W211" s="102">
        <v>0</v>
      </c>
      <c r="X211" s="101">
        <v>0</v>
      </c>
      <c r="Y211" s="107">
        <f t="shared" si="50"/>
        <v>71</v>
      </c>
      <c r="Z211" s="108">
        <f t="shared" si="51"/>
        <v>0</v>
      </c>
      <c r="AA211" s="97">
        <v>93</v>
      </c>
      <c r="AB211" s="109">
        <f t="shared" si="52"/>
        <v>0.76344086021505375</v>
      </c>
    </row>
    <row r="212" spans="1:28" x14ac:dyDescent="0.35">
      <c r="A212" s="31" t="s">
        <v>217</v>
      </c>
      <c r="B212" s="97" t="s">
        <v>2476</v>
      </c>
      <c r="C212" s="142" t="s">
        <v>2348</v>
      </c>
      <c r="D212" s="143">
        <f t="shared" si="41"/>
        <v>16</v>
      </c>
      <c r="E212" s="98">
        <f t="shared" si="42"/>
        <v>0</v>
      </c>
      <c r="F212" s="144">
        <f t="shared" si="43"/>
        <v>16</v>
      </c>
      <c r="G212" s="145">
        <f t="shared" si="40"/>
        <v>16</v>
      </c>
      <c r="H212" s="146">
        <v>0</v>
      </c>
      <c r="I212" s="146">
        <v>16</v>
      </c>
      <c r="J212" s="147">
        <f t="shared" si="44"/>
        <v>16</v>
      </c>
      <c r="K212" s="147">
        <v>0</v>
      </c>
      <c r="L212" s="147">
        <v>0</v>
      </c>
      <c r="M212" s="147">
        <f t="shared" si="45"/>
        <v>0</v>
      </c>
      <c r="N212" s="101">
        <f t="shared" si="46"/>
        <v>0</v>
      </c>
      <c r="O212" s="100">
        <v>0</v>
      </c>
      <c r="P212" s="147">
        <v>0</v>
      </c>
      <c r="Q212" s="101">
        <f t="shared" si="47"/>
        <v>0</v>
      </c>
      <c r="R212" s="100">
        <f t="shared" si="48"/>
        <v>0</v>
      </c>
      <c r="S212" s="148">
        <v>0</v>
      </c>
      <c r="T212" s="148">
        <v>0</v>
      </c>
      <c r="U212" s="147">
        <f t="shared" si="49"/>
        <v>0</v>
      </c>
      <c r="V212" s="102">
        <v>0</v>
      </c>
      <c r="W212" s="102">
        <v>0</v>
      </c>
      <c r="X212" s="101">
        <v>0</v>
      </c>
      <c r="Y212" s="107">
        <f t="shared" si="50"/>
        <v>16</v>
      </c>
      <c r="Z212" s="108">
        <f t="shared" si="51"/>
        <v>0</v>
      </c>
      <c r="AA212" s="97">
        <v>27</v>
      </c>
      <c r="AB212" s="109">
        <f t="shared" si="52"/>
        <v>0.59259259259259256</v>
      </c>
    </row>
    <row r="213" spans="1:28" x14ac:dyDescent="0.35">
      <c r="A213" s="31" t="s">
        <v>218</v>
      </c>
      <c r="B213" s="97" t="s">
        <v>2477</v>
      </c>
      <c r="C213" s="142" t="s">
        <v>2348</v>
      </c>
      <c r="D213" s="143">
        <f t="shared" si="41"/>
        <v>176</v>
      </c>
      <c r="E213" s="98">
        <f t="shared" si="42"/>
        <v>0</v>
      </c>
      <c r="F213" s="144">
        <f t="shared" si="43"/>
        <v>176</v>
      </c>
      <c r="G213" s="145">
        <f t="shared" si="40"/>
        <v>176</v>
      </c>
      <c r="H213" s="146">
        <v>0</v>
      </c>
      <c r="I213" s="146">
        <v>176</v>
      </c>
      <c r="J213" s="147">
        <f t="shared" si="44"/>
        <v>176</v>
      </c>
      <c r="K213" s="147">
        <v>0</v>
      </c>
      <c r="L213" s="147">
        <v>0</v>
      </c>
      <c r="M213" s="147">
        <f t="shared" si="45"/>
        <v>0</v>
      </c>
      <c r="N213" s="101">
        <f t="shared" si="46"/>
        <v>0</v>
      </c>
      <c r="O213" s="100">
        <v>0</v>
      </c>
      <c r="P213" s="147">
        <v>0</v>
      </c>
      <c r="Q213" s="101">
        <f t="shared" si="47"/>
        <v>0</v>
      </c>
      <c r="R213" s="100">
        <f t="shared" si="48"/>
        <v>0</v>
      </c>
      <c r="S213" s="148">
        <v>0</v>
      </c>
      <c r="T213" s="148">
        <v>0</v>
      </c>
      <c r="U213" s="147">
        <f t="shared" si="49"/>
        <v>0</v>
      </c>
      <c r="V213" s="102">
        <v>0</v>
      </c>
      <c r="W213" s="102">
        <v>0</v>
      </c>
      <c r="X213" s="101">
        <v>0</v>
      </c>
      <c r="Y213" s="107">
        <f t="shared" si="50"/>
        <v>176</v>
      </c>
      <c r="Z213" s="108">
        <f t="shared" si="51"/>
        <v>0</v>
      </c>
      <c r="AA213" s="97">
        <v>306</v>
      </c>
      <c r="AB213" s="109">
        <f t="shared" si="52"/>
        <v>0.57516339869281041</v>
      </c>
    </row>
    <row r="214" spans="1:28" x14ac:dyDescent="0.35">
      <c r="A214" s="31" t="s">
        <v>219</v>
      </c>
      <c r="B214" s="97" t="s">
        <v>2478</v>
      </c>
      <c r="C214" s="142" t="s">
        <v>2348</v>
      </c>
      <c r="D214" s="143">
        <f t="shared" si="41"/>
        <v>48</v>
      </c>
      <c r="E214" s="98">
        <f t="shared" si="42"/>
        <v>0</v>
      </c>
      <c r="F214" s="144">
        <f t="shared" si="43"/>
        <v>48</v>
      </c>
      <c r="G214" s="145">
        <f t="shared" si="40"/>
        <v>48</v>
      </c>
      <c r="H214" s="146">
        <v>0</v>
      </c>
      <c r="I214" s="146">
        <v>48</v>
      </c>
      <c r="J214" s="147">
        <f t="shared" si="44"/>
        <v>48</v>
      </c>
      <c r="K214" s="147">
        <v>0</v>
      </c>
      <c r="L214" s="147">
        <v>0</v>
      </c>
      <c r="M214" s="147">
        <f t="shared" si="45"/>
        <v>0</v>
      </c>
      <c r="N214" s="101">
        <f t="shared" si="46"/>
        <v>0</v>
      </c>
      <c r="O214" s="100">
        <v>0</v>
      </c>
      <c r="P214" s="147">
        <v>0</v>
      </c>
      <c r="Q214" s="101">
        <f t="shared" si="47"/>
        <v>0</v>
      </c>
      <c r="R214" s="100">
        <f t="shared" si="48"/>
        <v>0</v>
      </c>
      <c r="S214" s="148">
        <v>0</v>
      </c>
      <c r="T214" s="148">
        <v>0</v>
      </c>
      <c r="U214" s="147">
        <f t="shared" si="49"/>
        <v>0</v>
      </c>
      <c r="V214" s="102">
        <v>0</v>
      </c>
      <c r="W214" s="102">
        <v>0</v>
      </c>
      <c r="X214" s="101">
        <v>0</v>
      </c>
      <c r="Y214" s="107">
        <f t="shared" si="50"/>
        <v>48</v>
      </c>
      <c r="Z214" s="108">
        <f t="shared" si="51"/>
        <v>0</v>
      </c>
      <c r="AA214" s="97">
        <v>75</v>
      </c>
      <c r="AB214" s="109">
        <f t="shared" si="52"/>
        <v>0.64</v>
      </c>
    </row>
    <row r="215" spans="1:28" x14ac:dyDescent="0.35">
      <c r="A215" s="31" t="s">
        <v>220</v>
      </c>
      <c r="B215" s="97" t="s">
        <v>2479</v>
      </c>
      <c r="C215" s="142" t="s">
        <v>2348</v>
      </c>
      <c r="D215" s="143">
        <f t="shared" si="41"/>
        <v>0</v>
      </c>
      <c r="E215" s="98">
        <f t="shared" si="42"/>
        <v>0</v>
      </c>
      <c r="F215" s="144">
        <f t="shared" si="43"/>
        <v>0</v>
      </c>
      <c r="G215" s="145">
        <f t="shared" si="40"/>
        <v>0</v>
      </c>
      <c r="H215" s="146">
        <v>0</v>
      </c>
      <c r="I215" s="146">
        <v>0</v>
      </c>
      <c r="J215" s="147">
        <f t="shared" si="44"/>
        <v>0</v>
      </c>
      <c r="K215" s="147">
        <v>0</v>
      </c>
      <c r="L215" s="147">
        <v>0</v>
      </c>
      <c r="M215" s="147">
        <f t="shared" si="45"/>
        <v>0</v>
      </c>
      <c r="N215" s="101">
        <f t="shared" si="46"/>
        <v>0</v>
      </c>
      <c r="O215" s="100">
        <v>0</v>
      </c>
      <c r="P215" s="147">
        <v>0</v>
      </c>
      <c r="Q215" s="101">
        <f t="shared" si="47"/>
        <v>0</v>
      </c>
      <c r="R215" s="100">
        <f t="shared" si="48"/>
        <v>0</v>
      </c>
      <c r="S215" s="148">
        <v>0</v>
      </c>
      <c r="T215" s="148">
        <v>0</v>
      </c>
      <c r="U215" s="147">
        <f t="shared" si="49"/>
        <v>0</v>
      </c>
      <c r="V215" s="102">
        <v>0</v>
      </c>
      <c r="W215" s="102">
        <v>0</v>
      </c>
      <c r="X215" s="101">
        <v>0</v>
      </c>
      <c r="Y215" s="107">
        <f t="shared" si="50"/>
        <v>0</v>
      </c>
      <c r="Z215" s="108">
        <f t="shared" si="51"/>
        <v>0</v>
      </c>
      <c r="AA215" s="97">
        <v>51</v>
      </c>
      <c r="AB215" s="109">
        <f t="shared" si="52"/>
        <v>0</v>
      </c>
    </row>
    <row r="216" spans="1:28" x14ac:dyDescent="0.35">
      <c r="A216" s="31" t="s">
        <v>221</v>
      </c>
      <c r="B216" s="97" t="s">
        <v>2480</v>
      </c>
      <c r="C216" s="142" t="s">
        <v>2348</v>
      </c>
      <c r="D216" s="143">
        <f t="shared" si="41"/>
        <v>30</v>
      </c>
      <c r="E216" s="98">
        <f t="shared" si="42"/>
        <v>0</v>
      </c>
      <c r="F216" s="144">
        <f t="shared" si="43"/>
        <v>30</v>
      </c>
      <c r="G216" s="145">
        <f t="shared" si="40"/>
        <v>30</v>
      </c>
      <c r="H216" s="146">
        <v>1</v>
      </c>
      <c r="I216" s="146">
        <v>29</v>
      </c>
      <c r="J216" s="147">
        <f t="shared" si="44"/>
        <v>30</v>
      </c>
      <c r="K216" s="147">
        <v>0</v>
      </c>
      <c r="L216" s="147">
        <v>0</v>
      </c>
      <c r="M216" s="147">
        <f t="shared" si="45"/>
        <v>0</v>
      </c>
      <c r="N216" s="101">
        <f t="shared" si="46"/>
        <v>0</v>
      </c>
      <c r="O216" s="100">
        <v>0</v>
      </c>
      <c r="P216" s="147">
        <v>0</v>
      </c>
      <c r="Q216" s="101">
        <f t="shared" si="47"/>
        <v>0</v>
      </c>
      <c r="R216" s="100">
        <f t="shared" si="48"/>
        <v>0</v>
      </c>
      <c r="S216" s="148">
        <v>0</v>
      </c>
      <c r="T216" s="148">
        <v>0</v>
      </c>
      <c r="U216" s="147">
        <f t="shared" si="49"/>
        <v>0</v>
      </c>
      <c r="V216" s="102">
        <v>0</v>
      </c>
      <c r="W216" s="102">
        <v>0</v>
      </c>
      <c r="X216" s="101">
        <v>0</v>
      </c>
      <c r="Y216" s="107">
        <f t="shared" si="50"/>
        <v>29</v>
      </c>
      <c r="Z216" s="108">
        <f t="shared" si="51"/>
        <v>0</v>
      </c>
      <c r="AA216" s="97">
        <v>37</v>
      </c>
      <c r="AB216" s="109">
        <f t="shared" si="52"/>
        <v>0.78378378378378377</v>
      </c>
    </row>
    <row r="217" spans="1:28" x14ac:dyDescent="0.35">
      <c r="A217" s="31" t="s">
        <v>222</v>
      </c>
      <c r="B217" s="97" t="s">
        <v>2481</v>
      </c>
      <c r="C217" s="142" t="s">
        <v>2348</v>
      </c>
      <c r="D217" s="143">
        <f t="shared" si="41"/>
        <v>21</v>
      </c>
      <c r="E217" s="98">
        <f t="shared" si="42"/>
        <v>21</v>
      </c>
      <c r="F217" s="144">
        <f t="shared" si="43"/>
        <v>0</v>
      </c>
      <c r="G217" s="145">
        <f t="shared" si="40"/>
        <v>21</v>
      </c>
      <c r="H217" s="146">
        <v>0</v>
      </c>
      <c r="I217" s="146">
        <v>0</v>
      </c>
      <c r="J217" s="147">
        <f t="shared" si="44"/>
        <v>0</v>
      </c>
      <c r="K217" s="147">
        <v>0</v>
      </c>
      <c r="L217" s="147">
        <v>21</v>
      </c>
      <c r="M217" s="147">
        <f t="shared" si="45"/>
        <v>21</v>
      </c>
      <c r="N217" s="101">
        <f t="shared" si="46"/>
        <v>0</v>
      </c>
      <c r="O217" s="100">
        <v>0</v>
      </c>
      <c r="P217" s="147">
        <v>0</v>
      </c>
      <c r="Q217" s="101">
        <f t="shared" si="47"/>
        <v>0</v>
      </c>
      <c r="R217" s="100">
        <f t="shared" si="48"/>
        <v>0</v>
      </c>
      <c r="S217" s="148">
        <v>0</v>
      </c>
      <c r="T217" s="148">
        <v>0</v>
      </c>
      <c r="U217" s="147">
        <f t="shared" si="49"/>
        <v>0</v>
      </c>
      <c r="V217" s="102">
        <v>0</v>
      </c>
      <c r="W217" s="102">
        <v>0</v>
      </c>
      <c r="X217" s="101">
        <v>0</v>
      </c>
      <c r="Y217" s="107">
        <f t="shared" si="50"/>
        <v>0</v>
      </c>
      <c r="Z217" s="108">
        <f t="shared" si="51"/>
        <v>21</v>
      </c>
      <c r="AA217" s="97">
        <v>22</v>
      </c>
      <c r="AB217" s="109">
        <f t="shared" si="52"/>
        <v>0.95454545454545459</v>
      </c>
    </row>
    <row r="218" spans="1:28" x14ac:dyDescent="0.35">
      <c r="A218" s="31" t="s">
        <v>223</v>
      </c>
      <c r="B218" s="97" t="s">
        <v>2482</v>
      </c>
      <c r="C218" s="142" t="s">
        <v>2348</v>
      </c>
      <c r="D218" s="143">
        <f t="shared" si="41"/>
        <v>0</v>
      </c>
      <c r="E218" s="98">
        <f t="shared" si="42"/>
        <v>0</v>
      </c>
      <c r="F218" s="144">
        <f t="shared" si="43"/>
        <v>0</v>
      </c>
      <c r="G218" s="145">
        <f t="shared" si="40"/>
        <v>0</v>
      </c>
      <c r="H218" s="146">
        <v>0</v>
      </c>
      <c r="I218" s="146">
        <v>0</v>
      </c>
      <c r="J218" s="147">
        <f t="shared" si="44"/>
        <v>0</v>
      </c>
      <c r="K218" s="147">
        <v>0</v>
      </c>
      <c r="L218" s="147">
        <v>0</v>
      </c>
      <c r="M218" s="147">
        <f t="shared" si="45"/>
        <v>0</v>
      </c>
      <c r="N218" s="101">
        <f t="shared" si="46"/>
        <v>0</v>
      </c>
      <c r="O218" s="100">
        <v>0</v>
      </c>
      <c r="P218" s="147">
        <v>0</v>
      </c>
      <c r="Q218" s="101">
        <f t="shared" si="47"/>
        <v>0</v>
      </c>
      <c r="R218" s="100">
        <f t="shared" si="48"/>
        <v>0</v>
      </c>
      <c r="S218" s="148">
        <v>0</v>
      </c>
      <c r="T218" s="148">
        <v>0</v>
      </c>
      <c r="U218" s="147">
        <f t="shared" si="49"/>
        <v>0</v>
      </c>
      <c r="V218" s="102">
        <v>0</v>
      </c>
      <c r="W218" s="102">
        <v>0</v>
      </c>
      <c r="X218" s="101">
        <v>0</v>
      </c>
      <c r="Y218" s="107">
        <f t="shared" si="50"/>
        <v>0</v>
      </c>
      <c r="Z218" s="108">
        <f t="shared" si="51"/>
        <v>0</v>
      </c>
      <c r="AA218" s="97">
        <v>17</v>
      </c>
      <c r="AB218" s="109">
        <f t="shared" si="52"/>
        <v>0</v>
      </c>
    </row>
    <row r="219" spans="1:28" x14ac:dyDescent="0.35">
      <c r="A219" s="31" t="s">
        <v>224</v>
      </c>
      <c r="B219" s="97" t="s">
        <v>2483</v>
      </c>
      <c r="C219" s="142" t="s">
        <v>2348</v>
      </c>
      <c r="D219" s="143">
        <f t="shared" si="41"/>
        <v>25</v>
      </c>
      <c r="E219" s="98">
        <f t="shared" si="42"/>
        <v>0</v>
      </c>
      <c r="F219" s="144">
        <f t="shared" si="43"/>
        <v>25</v>
      </c>
      <c r="G219" s="145">
        <f t="shared" si="40"/>
        <v>25</v>
      </c>
      <c r="H219" s="146">
        <v>0</v>
      </c>
      <c r="I219" s="146">
        <v>25</v>
      </c>
      <c r="J219" s="147">
        <f t="shared" si="44"/>
        <v>25</v>
      </c>
      <c r="K219" s="147">
        <v>0</v>
      </c>
      <c r="L219" s="147">
        <v>0</v>
      </c>
      <c r="M219" s="147">
        <f t="shared" si="45"/>
        <v>0</v>
      </c>
      <c r="N219" s="101">
        <f t="shared" si="46"/>
        <v>0</v>
      </c>
      <c r="O219" s="100">
        <v>0</v>
      </c>
      <c r="P219" s="147">
        <v>0</v>
      </c>
      <c r="Q219" s="101">
        <f t="shared" si="47"/>
        <v>0</v>
      </c>
      <c r="R219" s="100">
        <f t="shared" si="48"/>
        <v>0</v>
      </c>
      <c r="S219" s="148">
        <v>0</v>
      </c>
      <c r="T219" s="148">
        <v>0</v>
      </c>
      <c r="U219" s="147">
        <f t="shared" si="49"/>
        <v>0</v>
      </c>
      <c r="V219" s="102">
        <v>0</v>
      </c>
      <c r="W219" s="102">
        <v>0</v>
      </c>
      <c r="X219" s="101">
        <v>0</v>
      </c>
      <c r="Y219" s="107">
        <f t="shared" si="50"/>
        <v>25</v>
      </c>
      <c r="Z219" s="108">
        <f t="shared" si="51"/>
        <v>0</v>
      </c>
      <c r="AA219" s="97">
        <v>28</v>
      </c>
      <c r="AB219" s="109">
        <f t="shared" si="52"/>
        <v>0.8928571428571429</v>
      </c>
    </row>
    <row r="220" spans="1:28" x14ac:dyDescent="0.35">
      <c r="A220" s="31" t="s">
        <v>225</v>
      </c>
      <c r="B220" s="97" t="s">
        <v>2484</v>
      </c>
      <c r="C220" s="142" t="s">
        <v>2348</v>
      </c>
      <c r="D220" s="143">
        <f t="shared" si="41"/>
        <v>319</v>
      </c>
      <c r="E220" s="98">
        <f t="shared" si="42"/>
        <v>292</v>
      </c>
      <c r="F220" s="144">
        <f t="shared" si="43"/>
        <v>27</v>
      </c>
      <c r="G220" s="145">
        <f t="shared" si="40"/>
        <v>319</v>
      </c>
      <c r="H220" s="146">
        <v>1</v>
      </c>
      <c r="I220" s="146">
        <v>26</v>
      </c>
      <c r="J220" s="147">
        <f t="shared" si="44"/>
        <v>27</v>
      </c>
      <c r="K220" s="147">
        <v>131</v>
      </c>
      <c r="L220" s="147">
        <v>161</v>
      </c>
      <c r="M220" s="147">
        <f t="shared" si="45"/>
        <v>292</v>
      </c>
      <c r="N220" s="101">
        <f t="shared" si="46"/>
        <v>0</v>
      </c>
      <c r="O220" s="100">
        <v>0</v>
      </c>
      <c r="P220" s="147">
        <v>0</v>
      </c>
      <c r="Q220" s="101">
        <f t="shared" si="47"/>
        <v>0</v>
      </c>
      <c r="R220" s="100">
        <f t="shared" si="48"/>
        <v>0</v>
      </c>
      <c r="S220" s="148">
        <v>0</v>
      </c>
      <c r="T220" s="148">
        <v>0</v>
      </c>
      <c r="U220" s="147">
        <f t="shared" si="49"/>
        <v>0</v>
      </c>
      <c r="V220" s="102">
        <v>0</v>
      </c>
      <c r="W220" s="102">
        <v>0</v>
      </c>
      <c r="X220" s="101">
        <v>0</v>
      </c>
      <c r="Y220" s="107">
        <f t="shared" si="50"/>
        <v>26</v>
      </c>
      <c r="Z220" s="108">
        <f t="shared" si="51"/>
        <v>161</v>
      </c>
      <c r="AA220" s="97">
        <v>332</v>
      </c>
      <c r="AB220" s="109">
        <f t="shared" si="52"/>
        <v>0.56325301204819278</v>
      </c>
    </row>
    <row r="221" spans="1:28" x14ac:dyDescent="0.35">
      <c r="A221" s="31" t="s">
        <v>226</v>
      </c>
      <c r="B221" s="97" t="s">
        <v>2485</v>
      </c>
      <c r="C221" s="142" t="s">
        <v>2348</v>
      </c>
      <c r="D221" s="143">
        <f t="shared" si="41"/>
        <v>89</v>
      </c>
      <c r="E221" s="98">
        <f t="shared" si="42"/>
        <v>89</v>
      </c>
      <c r="F221" s="144">
        <f t="shared" si="43"/>
        <v>0</v>
      </c>
      <c r="G221" s="145">
        <f t="shared" si="40"/>
        <v>89</v>
      </c>
      <c r="H221" s="146">
        <v>0</v>
      </c>
      <c r="I221" s="146">
        <v>0</v>
      </c>
      <c r="J221" s="147">
        <f t="shared" si="44"/>
        <v>0</v>
      </c>
      <c r="K221" s="147">
        <v>0</v>
      </c>
      <c r="L221" s="147">
        <v>89</v>
      </c>
      <c r="M221" s="147">
        <f t="shared" si="45"/>
        <v>89</v>
      </c>
      <c r="N221" s="101">
        <f t="shared" si="46"/>
        <v>0</v>
      </c>
      <c r="O221" s="100">
        <v>0</v>
      </c>
      <c r="P221" s="147">
        <v>0</v>
      </c>
      <c r="Q221" s="101">
        <f t="shared" si="47"/>
        <v>0</v>
      </c>
      <c r="R221" s="100">
        <f t="shared" si="48"/>
        <v>0</v>
      </c>
      <c r="S221" s="148">
        <v>0</v>
      </c>
      <c r="T221" s="148">
        <v>0</v>
      </c>
      <c r="U221" s="147">
        <f t="shared" si="49"/>
        <v>0</v>
      </c>
      <c r="V221" s="102">
        <v>0</v>
      </c>
      <c r="W221" s="102">
        <v>0</v>
      </c>
      <c r="X221" s="101">
        <v>0</v>
      </c>
      <c r="Y221" s="107">
        <f t="shared" si="50"/>
        <v>0</v>
      </c>
      <c r="Z221" s="108">
        <f t="shared" si="51"/>
        <v>89</v>
      </c>
      <c r="AA221" s="97">
        <v>230</v>
      </c>
      <c r="AB221" s="109">
        <f t="shared" si="52"/>
        <v>0.38695652173913042</v>
      </c>
    </row>
    <row r="222" spans="1:28" x14ac:dyDescent="0.35">
      <c r="A222" s="31" t="s">
        <v>227</v>
      </c>
      <c r="B222" s="97" t="s">
        <v>2486</v>
      </c>
      <c r="C222" s="142" t="s">
        <v>2348</v>
      </c>
      <c r="D222" s="143">
        <f t="shared" si="41"/>
        <v>45</v>
      </c>
      <c r="E222" s="98">
        <f t="shared" si="42"/>
        <v>32</v>
      </c>
      <c r="F222" s="144">
        <f t="shared" si="43"/>
        <v>13</v>
      </c>
      <c r="G222" s="145">
        <f t="shared" si="40"/>
        <v>45</v>
      </c>
      <c r="H222" s="146">
        <v>13</v>
      </c>
      <c r="I222" s="146">
        <v>0</v>
      </c>
      <c r="J222" s="147">
        <f t="shared" si="44"/>
        <v>13</v>
      </c>
      <c r="K222" s="147">
        <v>0</v>
      </c>
      <c r="L222" s="147">
        <v>32</v>
      </c>
      <c r="M222" s="147">
        <f t="shared" si="45"/>
        <v>32</v>
      </c>
      <c r="N222" s="101">
        <f t="shared" si="46"/>
        <v>0</v>
      </c>
      <c r="O222" s="100">
        <v>0</v>
      </c>
      <c r="P222" s="147">
        <v>0</v>
      </c>
      <c r="Q222" s="101">
        <f t="shared" si="47"/>
        <v>0</v>
      </c>
      <c r="R222" s="100">
        <f t="shared" si="48"/>
        <v>0</v>
      </c>
      <c r="S222" s="148">
        <v>0</v>
      </c>
      <c r="T222" s="148">
        <v>0</v>
      </c>
      <c r="U222" s="147">
        <f t="shared" si="49"/>
        <v>0</v>
      </c>
      <c r="V222" s="102">
        <v>0</v>
      </c>
      <c r="W222" s="102">
        <v>0</v>
      </c>
      <c r="X222" s="101">
        <v>0</v>
      </c>
      <c r="Y222" s="107">
        <f t="shared" si="50"/>
        <v>0</v>
      </c>
      <c r="Z222" s="108">
        <f t="shared" si="51"/>
        <v>32</v>
      </c>
      <c r="AA222" s="97">
        <v>30</v>
      </c>
      <c r="AB222" s="109">
        <f t="shared" si="52"/>
        <v>1</v>
      </c>
    </row>
    <row r="223" spans="1:28" x14ac:dyDescent="0.35">
      <c r="A223" s="31" t="s">
        <v>228</v>
      </c>
      <c r="B223" s="97" t="s">
        <v>2487</v>
      </c>
      <c r="C223" s="142" t="s">
        <v>2348</v>
      </c>
      <c r="D223" s="143">
        <f t="shared" si="41"/>
        <v>19</v>
      </c>
      <c r="E223" s="98">
        <f t="shared" si="42"/>
        <v>0</v>
      </c>
      <c r="F223" s="144">
        <f t="shared" si="43"/>
        <v>19</v>
      </c>
      <c r="G223" s="145">
        <f t="shared" si="40"/>
        <v>19</v>
      </c>
      <c r="H223" s="146">
        <v>0</v>
      </c>
      <c r="I223" s="146">
        <v>19</v>
      </c>
      <c r="J223" s="147">
        <f t="shared" si="44"/>
        <v>19</v>
      </c>
      <c r="K223" s="147">
        <v>0</v>
      </c>
      <c r="L223" s="147">
        <v>0</v>
      </c>
      <c r="M223" s="147">
        <f t="shared" si="45"/>
        <v>0</v>
      </c>
      <c r="N223" s="101">
        <f t="shared" si="46"/>
        <v>0</v>
      </c>
      <c r="O223" s="100">
        <v>0</v>
      </c>
      <c r="P223" s="147">
        <v>0</v>
      </c>
      <c r="Q223" s="101">
        <f t="shared" si="47"/>
        <v>0</v>
      </c>
      <c r="R223" s="100">
        <f t="shared" si="48"/>
        <v>0</v>
      </c>
      <c r="S223" s="148">
        <v>0</v>
      </c>
      <c r="T223" s="148">
        <v>0</v>
      </c>
      <c r="U223" s="147">
        <f t="shared" si="49"/>
        <v>0</v>
      </c>
      <c r="V223" s="102">
        <v>0</v>
      </c>
      <c r="W223" s="102">
        <v>0</v>
      </c>
      <c r="X223" s="101">
        <v>0</v>
      </c>
      <c r="Y223" s="107">
        <f t="shared" si="50"/>
        <v>19</v>
      </c>
      <c r="Z223" s="108">
        <f t="shared" si="51"/>
        <v>0</v>
      </c>
      <c r="AA223" s="97">
        <v>16</v>
      </c>
      <c r="AB223" s="109">
        <f t="shared" si="52"/>
        <v>1</v>
      </c>
    </row>
    <row r="224" spans="1:28" x14ac:dyDescent="0.35">
      <c r="A224" s="31" t="s">
        <v>229</v>
      </c>
      <c r="B224" s="97" t="s">
        <v>2488</v>
      </c>
      <c r="C224" s="142" t="s">
        <v>2348</v>
      </c>
      <c r="D224" s="143">
        <f t="shared" si="41"/>
        <v>38</v>
      </c>
      <c r="E224" s="98">
        <f t="shared" si="42"/>
        <v>0</v>
      </c>
      <c r="F224" s="144">
        <f t="shared" si="43"/>
        <v>38</v>
      </c>
      <c r="G224" s="145">
        <f t="shared" si="40"/>
        <v>38</v>
      </c>
      <c r="H224" s="146">
        <v>0</v>
      </c>
      <c r="I224" s="146">
        <v>38</v>
      </c>
      <c r="J224" s="147">
        <f t="shared" si="44"/>
        <v>38</v>
      </c>
      <c r="K224" s="147">
        <v>0</v>
      </c>
      <c r="L224" s="147">
        <v>0</v>
      </c>
      <c r="M224" s="147">
        <f t="shared" si="45"/>
        <v>0</v>
      </c>
      <c r="N224" s="101">
        <f t="shared" si="46"/>
        <v>0</v>
      </c>
      <c r="O224" s="100">
        <v>0</v>
      </c>
      <c r="P224" s="147">
        <v>0</v>
      </c>
      <c r="Q224" s="101">
        <f t="shared" si="47"/>
        <v>0</v>
      </c>
      <c r="R224" s="100">
        <f t="shared" si="48"/>
        <v>0</v>
      </c>
      <c r="S224" s="148">
        <v>0</v>
      </c>
      <c r="T224" s="148">
        <v>0</v>
      </c>
      <c r="U224" s="147">
        <f t="shared" si="49"/>
        <v>0</v>
      </c>
      <c r="V224" s="102">
        <v>0</v>
      </c>
      <c r="W224" s="102">
        <v>0</v>
      </c>
      <c r="X224" s="101">
        <v>0</v>
      </c>
      <c r="Y224" s="107">
        <f t="shared" si="50"/>
        <v>38</v>
      </c>
      <c r="Z224" s="108">
        <f t="shared" si="51"/>
        <v>0</v>
      </c>
      <c r="AA224" s="97">
        <v>67</v>
      </c>
      <c r="AB224" s="109">
        <f t="shared" si="52"/>
        <v>0.56716417910447758</v>
      </c>
    </row>
    <row r="225" spans="1:28" x14ac:dyDescent="0.35">
      <c r="A225" s="31" t="s">
        <v>230</v>
      </c>
      <c r="B225" s="97" t="s">
        <v>2489</v>
      </c>
      <c r="C225" s="142" t="s">
        <v>2348</v>
      </c>
      <c r="D225" s="143">
        <f t="shared" si="41"/>
        <v>41</v>
      </c>
      <c r="E225" s="98">
        <f t="shared" si="42"/>
        <v>0</v>
      </c>
      <c r="F225" s="144">
        <f t="shared" si="43"/>
        <v>41</v>
      </c>
      <c r="G225" s="145">
        <f t="shared" si="40"/>
        <v>41</v>
      </c>
      <c r="H225" s="146">
        <v>0</v>
      </c>
      <c r="I225" s="146">
        <v>41</v>
      </c>
      <c r="J225" s="147">
        <f t="shared" si="44"/>
        <v>41</v>
      </c>
      <c r="K225" s="147">
        <v>0</v>
      </c>
      <c r="L225" s="147">
        <v>0</v>
      </c>
      <c r="M225" s="147">
        <f t="shared" si="45"/>
        <v>0</v>
      </c>
      <c r="N225" s="101">
        <f t="shared" si="46"/>
        <v>0</v>
      </c>
      <c r="O225" s="100">
        <v>0</v>
      </c>
      <c r="P225" s="147">
        <v>0</v>
      </c>
      <c r="Q225" s="101">
        <f t="shared" si="47"/>
        <v>0</v>
      </c>
      <c r="R225" s="100">
        <f t="shared" si="48"/>
        <v>0</v>
      </c>
      <c r="S225" s="148">
        <v>0</v>
      </c>
      <c r="T225" s="148">
        <v>0</v>
      </c>
      <c r="U225" s="147">
        <f t="shared" si="49"/>
        <v>0</v>
      </c>
      <c r="V225" s="102">
        <v>0</v>
      </c>
      <c r="W225" s="102">
        <v>0</v>
      </c>
      <c r="X225" s="101">
        <v>0</v>
      </c>
      <c r="Y225" s="107">
        <f t="shared" si="50"/>
        <v>41</v>
      </c>
      <c r="Z225" s="108">
        <f t="shared" si="51"/>
        <v>0</v>
      </c>
      <c r="AA225" s="97">
        <v>68</v>
      </c>
      <c r="AB225" s="109">
        <f t="shared" si="52"/>
        <v>0.6029411764705882</v>
      </c>
    </row>
    <row r="226" spans="1:28" x14ac:dyDescent="0.35">
      <c r="A226" s="31" t="s">
        <v>231</v>
      </c>
      <c r="B226" s="97" t="s">
        <v>2490</v>
      </c>
      <c r="C226" s="142" t="s">
        <v>2348</v>
      </c>
      <c r="D226" s="143">
        <f t="shared" si="41"/>
        <v>0</v>
      </c>
      <c r="E226" s="98">
        <f t="shared" si="42"/>
        <v>0</v>
      </c>
      <c r="F226" s="144">
        <f t="shared" si="43"/>
        <v>0</v>
      </c>
      <c r="G226" s="145">
        <f t="shared" si="40"/>
        <v>0</v>
      </c>
      <c r="H226" s="146">
        <v>0</v>
      </c>
      <c r="I226" s="146">
        <v>0</v>
      </c>
      <c r="J226" s="147">
        <f t="shared" si="44"/>
        <v>0</v>
      </c>
      <c r="K226" s="147">
        <v>0</v>
      </c>
      <c r="L226" s="147">
        <v>0</v>
      </c>
      <c r="M226" s="147">
        <f t="shared" si="45"/>
        <v>0</v>
      </c>
      <c r="N226" s="101">
        <f t="shared" si="46"/>
        <v>0</v>
      </c>
      <c r="O226" s="100">
        <v>0</v>
      </c>
      <c r="P226" s="147">
        <v>0</v>
      </c>
      <c r="Q226" s="101">
        <f t="shared" si="47"/>
        <v>0</v>
      </c>
      <c r="R226" s="100">
        <f t="shared" si="48"/>
        <v>0</v>
      </c>
      <c r="S226" s="148">
        <v>0</v>
      </c>
      <c r="T226" s="148">
        <v>0</v>
      </c>
      <c r="U226" s="147">
        <f t="shared" si="49"/>
        <v>0</v>
      </c>
      <c r="V226" s="102">
        <v>0</v>
      </c>
      <c r="W226" s="102">
        <v>0</v>
      </c>
      <c r="X226" s="101">
        <v>0</v>
      </c>
      <c r="Y226" s="107">
        <f t="shared" si="50"/>
        <v>0</v>
      </c>
      <c r="Z226" s="108">
        <f t="shared" si="51"/>
        <v>0</v>
      </c>
      <c r="AA226" s="97">
        <v>58</v>
      </c>
      <c r="AB226" s="109">
        <f t="shared" si="52"/>
        <v>0</v>
      </c>
    </row>
    <row r="227" spans="1:28" x14ac:dyDescent="0.35">
      <c r="A227" s="31" t="s">
        <v>232</v>
      </c>
      <c r="B227" s="97" t="s">
        <v>2491</v>
      </c>
      <c r="C227" s="142" t="s">
        <v>2447</v>
      </c>
      <c r="D227" s="143">
        <f t="shared" si="41"/>
        <v>0</v>
      </c>
      <c r="E227" s="98">
        <f t="shared" si="42"/>
        <v>0</v>
      </c>
      <c r="F227" s="144">
        <f t="shared" si="43"/>
        <v>0</v>
      </c>
      <c r="G227" s="145">
        <f t="shared" si="40"/>
        <v>0</v>
      </c>
      <c r="H227" s="146">
        <v>0</v>
      </c>
      <c r="I227" s="146">
        <v>0</v>
      </c>
      <c r="J227" s="147">
        <f t="shared" si="44"/>
        <v>0</v>
      </c>
      <c r="K227" s="147">
        <v>0</v>
      </c>
      <c r="L227" s="147">
        <v>0</v>
      </c>
      <c r="M227" s="147">
        <f t="shared" si="45"/>
        <v>0</v>
      </c>
      <c r="N227" s="101">
        <f t="shared" si="46"/>
        <v>0</v>
      </c>
      <c r="O227" s="100">
        <v>0</v>
      </c>
      <c r="P227" s="147">
        <v>0</v>
      </c>
      <c r="Q227" s="101">
        <f t="shared" si="47"/>
        <v>0</v>
      </c>
      <c r="R227" s="100">
        <f t="shared" si="48"/>
        <v>0</v>
      </c>
      <c r="S227" s="148">
        <v>0</v>
      </c>
      <c r="T227" s="148">
        <v>0</v>
      </c>
      <c r="U227" s="147">
        <f t="shared" si="49"/>
        <v>0</v>
      </c>
      <c r="V227" s="102">
        <v>0</v>
      </c>
      <c r="W227" s="102">
        <v>0</v>
      </c>
      <c r="X227" s="101">
        <v>0</v>
      </c>
      <c r="Y227" s="107">
        <f t="shared" si="50"/>
        <v>0</v>
      </c>
      <c r="Z227" s="108">
        <f t="shared" si="51"/>
        <v>0</v>
      </c>
      <c r="AA227" s="97">
        <v>34</v>
      </c>
      <c r="AB227" s="109">
        <f t="shared" si="52"/>
        <v>0</v>
      </c>
    </row>
    <row r="228" spans="1:28" x14ac:dyDescent="0.35">
      <c r="A228" s="31" t="s">
        <v>233</v>
      </c>
      <c r="B228" s="97" t="s">
        <v>2492</v>
      </c>
      <c r="C228" s="142" t="s">
        <v>2447</v>
      </c>
      <c r="D228" s="143">
        <f t="shared" si="41"/>
        <v>38</v>
      </c>
      <c r="E228" s="98">
        <f t="shared" si="42"/>
        <v>0</v>
      </c>
      <c r="F228" s="144">
        <f t="shared" si="43"/>
        <v>38</v>
      </c>
      <c r="G228" s="145">
        <f t="shared" si="40"/>
        <v>38</v>
      </c>
      <c r="H228" s="146">
        <v>0</v>
      </c>
      <c r="I228" s="146">
        <v>38</v>
      </c>
      <c r="J228" s="147">
        <f t="shared" si="44"/>
        <v>38</v>
      </c>
      <c r="K228" s="147">
        <v>0</v>
      </c>
      <c r="L228" s="147">
        <v>0</v>
      </c>
      <c r="M228" s="147">
        <f t="shared" si="45"/>
        <v>0</v>
      </c>
      <c r="N228" s="101">
        <f t="shared" si="46"/>
        <v>0</v>
      </c>
      <c r="O228" s="100">
        <v>0</v>
      </c>
      <c r="P228" s="147">
        <v>0</v>
      </c>
      <c r="Q228" s="101">
        <f t="shared" si="47"/>
        <v>0</v>
      </c>
      <c r="R228" s="100">
        <f t="shared" si="48"/>
        <v>0</v>
      </c>
      <c r="S228" s="148">
        <v>0</v>
      </c>
      <c r="T228" s="148">
        <v>0</v>
      </c>
      <c r="U228" s="147">
        <f t="shared" si="49"/>
        <v>0</v>
      </c>
      <c r="V228" s="102">
        <v>0</v>
      </c>
      <c r="W228" s="102">
        <v>0</v>
      </c>
      <c r="X228" s="101">
        <v>0</v>
      </c>
      <c r="Y228" s="107">
        <f t="shared" si="50"/>
        <v>38</v>
      </c>
      <c r="Z228" s="108">
        <f t="shared" si="51"/>
        <v>0</v>
      </c>
      <c r="AA228" s="97">
        <v>53</v>
      </c>
      <c r="AB228" s="109">
        <f t="shared" si="52"/>
        <v>0.71698113207547165</v>
      </c>
    </row>
    <row r="229" spans="1:28" x14ac:dyDescent="0.35">
      <c r="A229" s="31" t="s">
        <v>234</v>
      </c>
      <c r="B229" s="97" t="s">
        <v>2493</v>
      </c>
      <c r="C229" s="142" t="s">
        <v>2447</v>
      </c>
      <c r="D229" s="143">
        <f t="shared" si="41"/>
        <v>18</v>
      </c>
      <c r="E229" s="98">
        <f t="shared" si="42"/>
        <v>18</v>
      </c>
      <c r="F229" s="144">
        <f t="shared" si="43"/>
        <v>0</v>
      </c>
      <c r="G229" s="145">
        <f t="shared" si="40"/>
        <v>18</v>
      </c>
      <c r="H229" s="146">
        <v>0</v>
      </c>
      <c r="I229" s="146">
        <v>0</v>
      </c>
      <c r="J229" s="147">
        <f t="shared" si="44"/>
        <v>0</v>
      </c>
      <c r="K229" s="147">
        <v>0</v>
      </c>
      <c r="L229" s="147">
        <v>18</v>
      </c>
      <c r="M229" s="147">
        <f t="shared" si="45"/>
        <v>18</v>
      </c>
      <c r="N229" s="101">
        <f t="shared" si="46"/>
        <v>0</v>
      </c>
      <c r="O229" s="100">
        <v>0</v>
      </c>
      <c r="P229" s="147">
        <v>0</v>
      </c>
      <c r="Q229" s="101">
        <f t="shared" si="47"/>
        <v>0</v>
      </c>
      <c r="R229" s="100">
        <f t="shared" si="48"/>
        <v>0</v>
      </c>
      <c r="S229" s="148">
        <v>0</v>
      </c>
      <c r="T229" s="148">
        <v>0</v>
      </c>
      <c r="U229" s="147">
        <f t="shared" si="49"/>
        <v>0</v>
      </c>
      <c r="V229" s="102">
        <v>0</v>
      </c>
      <c r="W229" s="102">
        <v>0</v>
      </c>
      <c r="X229" s="101">
        <v>0</v>
      </c>
      <c r="Y229" s="107">
        <f t="shared" si="50"/>
        <v>0</v>
      </c>
      <c r="Z229" s="108">
        <f t="shared" si="51"/>
        <v>18</v>
      </c>
      <c r="AA229" s="97">
        <v>43</v>
      </c>
      <c r="AB229" s="109">
        <f t="shared" si="52"/>
        <v>0.41860465116279072</v>
      </c>
    </row>
    <row r="230" spans="1:28" x14ac:dyDescent="0.35">
      <c r="A230" s="31" t="s">
        <v>235</v>
      </c>
      <c r="B230" s="97" t="s">
        <v>2494</v>
      </c>
      <c r="C230" s="142" t="s">
        <v>2447</v>
      </c>
      <c r="D230" s="143">
        <f t="shared" si="41"/>
        <v>47</v>
      </c>
      <c r="E230" s="98">
        <f t="shared" si="42"/>
        <v>0</v>
      </c>
      <c r="F230" s="144">
        <f t="shared" si="43"/>
        <v>47</v>
      </c>
      <c r="G230" s="145">
        <f t="shared" si="40"/>
        <v>47</v>
      </c>
      <c r="H230" s="146">
        <v>0</v>
      </c>
      <c r="I230" s="146">
        <v>47</v>
      </c>
      <c r="J230" s="147">
        <f t="shared" si="44"/>
        <v>47</v>
      </c>
      <c r="K230" s="147">
        <v>0</v>
      </c>
      <c r="L230" s="147">
        <v>0</v>
      </c>
      <c r="M230" s="147">
        <f t="shared" si="45"/>
        <v>0</v>
      </c>
      <c r="N230" s="101">
        <f t="shared" si="46"/>
        <v>0</v>
      </c>
      <c r="O230" s="100">
        <v>0</v>
      </c>
      <c r="P230" s="147">
        <v>0</v>
      </c>
      <c r="Q230" s="101">
        <f t="shared" si="47"/>
        <v>0</v>
      </c>
      <c r="R230" s="100">
        <f t="shared" si="48"/>
        <v>0</v>
      </c>
      <c r="S230" s="148">
        <v>0</v>
      </c>
      <c r="T230" s="148">
        <v>0</v>
      </c>
      <c r="U230" s="147">
        <f t="shared" si="49"/>
        <v>0</v>
      </c>
      <c r="V230" s="102">
        <v>0</v>
      </c>
      <c r="W230" s="102">
        <v>0</v>
      </c>
      <c r="X230" s="101">
        <v>0</v>
      </c>
      <c r="Y230" s="107">
        <f t="shared" si="50"/>
        <v>47</v>
      </c>
      <c r="Z230" s="108">
        <f t="shared" si="51"/>
        <v>0</v>
      </c>
      <c r="AA230" s="97">
        <v>73</v>
      </c>
      <c r="AB230" s="109">
        <f t="shared" si="52"/>
        <v>0.64383561643835618</v>
      </c>
    </row>
    <row r="231" spans="1:28" x14ac:dyDescent="0.35">
      <c r="A231" s="31" t="s">
        <v>236</v>
      </c>
      <c r="B231" s="97" t="s">
        <v>2495</v>
      </c>
      <c r="C231" s="142" t="s">
        <v>2447</v>
      </c>
      <c r="D231" s="143">
        <f t="shared" si="41"/>
        <v>24</v>
      </c>
      <c r="E231" s="98">
        <f t="shared" si="42"/>
        <v>24</v>
      </c>
      <c r="F231" s="144">
        <f t="shared" si="43"/>
        <v>0</v>
      </c>
      <c r="G231" s="145">
        <f t="shared" si="40"/>
        <v>24</v>
      </c>
      <c r="H231" s="146">
        <v>0</v>
      </c>
      <c r="I231" s="146">
        <v>0</v>
      </c>
      <c r="J231" s="147">
        <f t="shared" si="44"/>
        <v>0</v>
      </c>
      <c r="K231" s="147">
        <v>0</v>
      </c>
      <c r="L231" s="147">
        <v>24</v>
      </c>
      <c r="M231" s="147">
        <f t="shared" si="45"/>
        <v>24</v>
      </c>
      <c r="N231" s="101">
        <f t="shared" si="46"/>
        <v>0</v>
      </c>
      <c r="O231" s="100">
        <v>0</v>
      </c>
      <c r="P231" s="147">
        <v>0</v>
      </c>
      <c r="Q231" s="101">
        <f t="shared" si="47"/>
        <v>0</v>
      </c>
      <c r="R231" s="100">
        <f t="shared" si="48"/>
        <v>0</v>
      </c>
      <c r="S231" s="148">
        <v>0</v>
      </c>
      <c r="T231" s="148">
        <v>0</v>
      </c>
      <c r="U231" s="147">
        <f t="shared" si="49"/>
        <v>0</v>
      </c>
      <c r="V231" s="102">
        <v>0</v>
      </c>
      <c r="W231" s="102">
        <v>0</v>
      </c>
      <c r="X231" s="101">
        <v>0</v>
      </c>
      <c r="Y231" s="107">
        <f t="shared" si="50"/>
        <v>0</v>
      </c>
      <c r="Z231" s="108">
        <f t="shared" si="51"/>
        <v>24</v>
      </c>
      <c r="AA231" s="97">
        <v>28</v>
      </c>
      <c r="AB231" s="109">
        <f t="shared" si="52"/>
        <v>0.8571428571428571</v>
      </c>
    </row>
    <row r="232" spans="1:28" x14ac:dyDescent="0.35">
      <c r="A232" s="31" t="s">
        <v>237</v>
      </c>
      <c r="B232" s="97" t="s">
        <v>2496</v>
      </c>
      <c r="C232" s="142" t="s">
        <v>2447</v>
      </c>
      <c r="D232" s="143">
        <f t="shared" si="41"/>
        <v>103</v>
      </c>
      <c r="E232" s="98">
        <f t="shared" si="42"/>
        <v>75</v>
      </c>
      <c r="F232" s="144">
        <f t="shared" si="43"/>
        <v>28</v>
      </c>
      <c r="G232" s="145">
        <f t="shared" si="40"/>
        <v>103</v>
      </c>
      <c r="H232" s="146">
        <v>28</v>
      </c>
      <c r="I232" s="146">
        <v>0</v>
      </c>
      <c r="J232" s="147">
        <f t="shared" si="44"/>
        <v>28</v>
      </c>
      <c r="K232" s="147">
        <v>0</v>
      </c>
      <c r="L232" s="147">
        <v>75</v>
      </c>
      <c r="M232" s="147">
        <f t="shared" si="45"/>
        <v>75</v>
      </c>
      <c r="N232" s="101">
        <f t="shared" si="46"/>
        <v>0</v>
      </c>
      <c r="O232" s="100">
        <v>0</v>
      </c>
      <c r="P232" s="147">
        <v>0</v>
      </c>
      <c r="Q232" s="101">
        <f t="shared" si="47"/>
        <v>0</v>
      </c>
      <c r="R232" s="100">
        <f t="shared" si="48"/>
        <v>0</v>
      </c>
      <c r="S232" s="148">
        <v>0</v>
      </c>
      <c r="T232" s="148">
        <v>0</v>
      </c>
      <c r="U232" s="147">
        <f t="shared" si="49"/>
        <v>0</v>
      </c>
      <c r="V232" s="102">
        <v>0</v>
      </c>
      <c r="W232" s="102">
        <v>0</v>
      </c>
      <c r="X232" s="101">
        <v>0</v>
      </c>
      <c r="Y232" s="107">
        <f t="shared" si="50"/>
        <v>0</v>
      </c>
      <c r="Z232" s="108">
        <f t="shared" si="51"/>
        <v>75</v>
      </c>
      <c r="AA232" s="97">
        <v>63</v>
      </c>
      <c r="AB232" s="109">
        <f t="shared" si="52"/>
        <v>1</v>
      </c>
    </row>
    <row r="233" spans="1:28" x14ac:dyDescent="0.35">
      <c r="A233" s="31" t="s">
        <v>238</v>
      </c>
      <c r="B233" s="97" t="s">
        <v>2497</v>
      </c>
      <c r="C233" s="142" t="s">
        <v>2447</v>
      </c>
      <c r="D233" s="143">
        <f t="shared" si="41"/>
        <v>28</v>
      </c>
      <c r="E233" s="98">
        <f t="shared" si="42"/>
        <v>28</v>
      </c>
      <c r="F233" s="144">
        <f t="shared" si="43"/>
        <v>0</v>
      </c>
      <c r="G233" s="145">
        <f t="shared" si="40"/>
        <v>28</v>
      </c>
      <c r="H233" s="146">
        <v>0</v>
      </c>
      <c r="I233" s="146">
        <v>0</v>
      </c>
      <c r="J233" s="147">
        <f t="shared" si="44"/>
        <v>0</v>
      </c>
      <c r="K233" s="147">
        <v>0</v>
      </c>
      <c r="L233" s="147">
        <v>28</v>
      </c>
      <c r="M233" s="147">
        <f t="shared" si="45"/>
        <v>28</v>
      </c>
      <c r="N233" s="101">
        <f t="shared" si="46"/>
        <v>0</v>
      </c>
      <c r="O233" s="100">
        <v>0</v>
      </c>
      <c r="P233" s="147">
        <v>0</v>
      </c>
      <c r="Q233" s="101">
        <f t="shared" si="47"/>
        <v>0</v>
      </c>
      <c r="R233" s="100">
        <f t="shared" si="48"/>
        <v>0</v>
      </c>
      <c r="S233" s="148">
        <v>0</v>
      </c>
      <c r="T233" s="148">
        <v>0</v>
      </c>
      <c r="U233" s="147">
        <f t="shared" si="49"/>
        <v>0</v>
      </c>
      <c r="V233" s="102">
        <v>0</v>
      </c>
      <c r="W233" s="102">
        <v>0</v>
      </c>
      <c r="X233" s="101">
        <v>0</v>
      </c>
      <c r="Y233" s="107">
        <f t="shared" si="50"/>
        <v>0</v>
      </c>
      <c r="Z233" s="108">
        <f t="shared" si="51"/>
        <v>28</v>
      </c>
      <c r="AA233" s="97">
        <v>26</v>
      </c>
      <c r="AB233" s="109">
        <f t="shared" si="52"/>
        <v>1</v>
      </c>
    </row>
    <row r="234" spans="1:28" x14ac:dyDescent="0.35">
      <c r="A234" s="31" t="s">
        <v>239</v>
      </c>
      <c r="B234" s="97" t="s">
        <v>2498</v>
      </c>
      <c r="C234" s="142" t="s">
        <v>2447</v>
      </c>
      <c r="D234" s="143">
        <f t="shared" si="41"/>
        <v>30</v>
      </c>
      <c r="E234" s="98">
        <f t="shared" si="42"/>
        <v>30</v>
      </c>
      <c r="F234" s="144">
        <f t="shared" si="43"/>
        <v>0</v>
      </c>
      <c r="G234" s="145">
        <f t="shared" si="40"/>
        <v>30</v>
      </c>
      <c r="H234" s="146">
        <v>0</v>
      </c>
      <c r="I234" s="146">
        <v>0</v>
      </c>
      <c r="J234" s="147">
        <f t="shared" si="44"/>
        <v>0</v>
      </c>
      <c r="K234" s="147">
        <v>0</v>
      </c>
      <c r="L234" s="147">
        <v>30</v>
      </c>
      <c r="M234" s="147">
        <f t="shared" si="45"/>
        <v>30</v>
      </c>
      <c r="N234" s="101">
        <f t="shared" si="46"/>
        <v>0</v>
      </c>
      <c r="O234" s="100">
        <v>0</v>
      </c>
      <c r="P234" s="147">
        <v>0</v>
      </c>
      <c r="Q234" s="101">
        <f t="shared" si="47"/>
        <v>0</v>
      </c>
      <c r="R234" s="100">
        <f t="shared" si="48"/>
        <v>0</v>
      </c>
      <c r="S234" s="148">
        <v>0</v>
      </c>
      <c r="T234" s="148">
        <v>0</v>
      </c>
      <c r="U234" s="147">
        <f t="shared" si="49"/>
        <v>0</v>
      </c>
      <c r="V234" s="102">
        <v>0</v>
      </c>
      <c r="W234" s="102">
        <v>0</v>
      </c>
      <c r="X234" s="101">
        <v>0</v>
      </c>
      <c r="Y234" s="107">
        <f t="shared" si="50"/>
        <v>0</v>
      </c>
      <c r="Z234" s="108">
        <f t="shared" si="51"/>
        <v>30</v>
      </c>
      <c r="AA234" s="97">
        <v>42</v>
      </c>
      <c r="AB234" s="109">
        <f t="shared" si="52"/>
        <v>0.7142857142857143</v>
      </c>
    </row>
    <row r="235" spans="1:28" x14ac:dyDescent="0.35">
      <c r="A235" s="31" t="s">
        <v>240</v>
      </c>
      <c r="B235" s="97" t="s">
        <v>2499</v>
      </c>
      <c r="C235" s="142" t="s">
        <v>2311</v>
      </c>
      <c r="D235" s="143">
        <f t="shared" si="41"/>
        <v>0</v>
      </c>
      <c r="E235" s="98">
        <f t="shared" si="42"/>
        <v>0</v>
      </c>
      <c r="F235" s="144">
        <f t="shared" si="43"/>
        <v>0</v>
      </c>
      <c r="G235" s="145">
        <f t="shared" si="40"/>
        <v>0</v>
      </c>
      <c r="H235" s="146">
        <v>0</v>
      </c>
      <c r="I235" s="146">
        <v>0</v>
      </c>
      <c r="J235" s="147">
        <f t="shared" si="44"/>
        <v>0</v>
      </c>
      <c r="K235" s="147">
        <v>0</v>
      </c>
      <c r="L235" s="147">
        <v>0</v>
      </c>
      <c r="M235" s="147">
        <f t="shared" si="45"/>
        <v>0</v>
      </c>
      <c r="N235" s="101">
        <f t="shared" si="46"/>
        <v>0</v>
      </c>
      <c r="O235" s="100">
        <v>0</v>
      </c>
      <c r="P235" s="147">
        <v>0</v>
      </c>
      <c r="Q235" s="101">
        <f t="shared" si="47"/>
        <v>0</v>
      </c>
      <c r="R235" s="100">
        <f t="shared" si="48"/>
        <v>0</v>
      </c>
      <c r="S235" s="148">
        <v>0</v>
      </c>
      <c r="T235" s="148">
        <v>0</v>
      </c>
      <c r="U235" s="147">
        <f t="shared" si="49"/>
        <v>0</v>
      </c>
      <c r="V235" s="102">
        <v>0</v>
      </c>
      <c r="W235" s="102">
        <v>0</v>
      </c>
      <c r="X235" s="101">
        <v>0</v>
      </c>
      <c r="Y235" s="107">
        <f t="shared" si="50"/>
        <v>0</v>
      </c>
      <c r="Z235" s="108">
        <f t="shared" si="51"/>
        <v>0</v>
      </c>
      <c r="AA235" s="97">
        <v>18</v>
      </c>
      <c r="AB235" s="109">
        <f t="shared" si="52"/>
        <v>0</v>
      </c>
    </row>
    <row r="236" spans="1:28" x14ac:dyDescent="0.35">
      <c r="A236" s="31" t="s">
        <v>241</v>
      </c>
      <c r="B236" s="97" t="s">
        <v>2500</v>
      </c>
      <c r="C236" s="142" t="s">
        <v>2311</v>
      </c>
      <c r="D236" s="143">
        <f t="shared" si="41"/>
        <v>0</v>
      </c>
      <c r="E236" s="98">
        <f t="shared" si="42"/>
        <v>0</v>
      </c>
      <c r="F236" s="144">
        <f t="shared" si="43"/>
        <v>0</v>
      </c>
      <c r="G236" s="145">
        <f t="shared" si="40"/>
        <v>0</v>
      </c>
      <c r="H236" s="146">
        <v>0</v>
      </c>
      <c r="I236" s="146">
        <v>0</v>
      </c>
      <c r="J236" s="147">
        <f t="shared" si="44"/>
        <v>0</v>
      </c>
      <c r="K236" s="147">
        <v>0</v>
      </c>
      <c r="L236" s="147">
        <v>0</v>
      </c>
      <c r="M236" s="147">
        <f t="shared" si="45"/>
        <v>0</v>
      </c>
      <c r="N236" s="101">
        <f t="shared" si="46"/>
        <v>0</v>
      </c>
      <c r="O236" s="100">
        <v>0</v>
      </c>
      <c r="P236" s="147">
        <v>0</v>
      </c>
      <c r="Q236" s="101">
        <f t="shared" si="47"/>
        <v>0</v>
      </c>
      <c r="R236" s="100">
        <f t="shared" si="48"/>
        <v>0</v>
      </c>
      <c r="S236" s="148">
        <v>0</v>
      </c>
      <c r="T236" s="148">
        <v>0</v>
      </c>
      <c r="U236" s="147">
        <f t="shared" si="49"/>
        <v>0</v>
      </c>
      <c r="V236" s="102">
        <v>0</v>
      </c>
      <c r="W236" s="102">
        <v>0</v>
      </c>
      <c r="X236" s="101">
        <v>0</v>
      </c>
      <c r="Y236" s="107">
        <f t="shared" si="50"/>
        <v>0</v>
      </c>
      <c r="Z236" s="108">
        <f t="shared" si="51"/>
        <v>0</v>
      </c>
      <c r="AA236" s="97">
        <v>53</v>
      </c>
      <c r="AB236" s="109">
        <f t="shared" si="52"/>
        <v>0</v>
      </c>
    </row>
    <row r="237" spans="1:28" x14ac:dyDescent="0.35">
      <c r="A237" s="31" t="s">
        <v>242</v>
      </c>
      <c r="B237" s="97" t="s">
        <v>2501</v>
      </c>
      <c r="C237" s="142" t="s">
        <v>2311</v>
      </c>
      <c r="D237" s="143">
        <f t="shared" si="41"/>
        <v>19</v>
      </c>
      <c r="E237" s="98">
        <f t="shared" si="42"/>
        <v>19</v>
      </c>
      <c r="F237" s="144">
        <f t="shared" si="43"/>
        <v>0</v>
      </c>
      <c r="G237" s="145">
        <f t="shared" si="40"/>
        <v>19</v>
      </c>
      <c r="H237" s="146">
        <v>0</v>
      </c>
      <c r="I237" s="146">
        <v>0</v>
      </c>
      <c r="J237" s="147">
        <f t="shared" si="44"/>
        <v>0</v>
      </c>
      <c r="K237" s="147">
        <v>0</v>
      </c>
      <c r="L237" s="147">
        <v>19</v>
      </c>
      <c r="M237" s="147">
        <f t="shared" si="45"/>
        <v>19</v>
      </c>
      <c r="N237" s="101">
        <f t="shared" si="46"/>
        <v>0</v>
      </c>
      <c r="O237" s="100">
        <v>0</v>
      </c>
      <c r="P237" s="147">
        <v>0</v>
      </c>
      <c r="Q237" s="101">
        <f t="shared" si="47"/>
        <v>0</v>
      </c>
      <c r="R237" s="100">
        <f t="shared" si="48"/>
        <v>0</v>
      </c>
      <c r="S237" s="148">
        <v>0</v>
      </c>
      <c r="T237" s="148">
        <v>0</v>
      </c>
      <c r="U237" s="147">
        <f t="shared" si="49"/>
        <v>0</v>
      </c>
      <c r="V237" s="102">
        <v>0</v>
      </c>
      <c r="W237" s="102">
        <v>0</v>
      </c>
      <c r="X237" s="101">
        <v>0</v>
      </c>
      <c r="Y237" s="107">
        <f t="shared" si="50"/>
        <v>0</v>
      </c>
      <c r="Z237" s="108">
        <f t="shared" si="51"/>
        <v>19</v>
      </c>
      <c r="AA237" s="97">
        <v>22</v>
      </c>
      <c r="AB237" s="109">
        <f t="shared" si="52"/>
        <v>0.86363636363636365</v>
      </c>
    </row>
    <row r="238" spans="1:28" x14ac:dyDescent="0.35">
      <c r="A238" s="31" t="s">
        <v>243</v>
      </c>
      <c r="B238" s="97" t="s">
        <v>2502</v>
      </c>
      <c r="C238" s="142" t="s">
        <v>2311</v>
      </c>
      <c r="D238" s="143">
        <f t="shared" si="41"/>
        <v>39</v>
      </c>
      <c r="E238" s="98">
        <f t="shared" si="42"/>
        <v>0</v>
      </c>
      <c r="F238" s="144">
        <f t="shared" si="43"/>
        <v>39</v>
      </c>
      <c r="G238" s="145">
        <f t="shared" si="40"/>
        <v>23</v>
      </c>
      <c r="H238" s="146">
        <v>0</v>
      </c>
      <c r="I238" s="146">
        <v>23</v>
      </c>
      <c r="J238" s="147">
        <f t="shared" si="44"/>
        <v>23</v>
      </c>
      <c r="K238" s="147">
        <v>0</v>
      </c>
      <c r="L238" s="147">
        <v>0</v>
      </c>
      <c r="M238" s="147">
        <f t="shared" si="45"/>
        <v>0</v>
      </c>
      <c r="N238" s="101">
        <f t="shared" si="46"/>
        <v>0</v>
      </c>
      <c r="O238" s="100">
        <v>0</v>
      </c>
      <c r="P238" s="147">
        <v>0</v>
      </c>
      <c r="Q238" s="101">
        <f t="shared" si="47"/>
        <v>0</v>
      </c>
      <c r="R238" s="100">
        <f t="shared" si="48"/>
        <v>16</v>
      </c>
      <c r="S238" s="148">
        <v>11</v>
      </c>
      <c r="T238" s="148">
        <v>5</v>
      </c>
      <c r="U238" s="147">
        <f t="shared" si="49"/>
        <v>16</v>
      </c>
      <c r="V238" s="102">
        <v>0</v>
      </c>
      <c r="W238" s="102">
        <v>0</v>
      </c>
      <c r="X238" s="101">
        <v>0</v>
      </c>
      <c r="Y238" s="107">
        <f t="shared" si="50"/>
        <v>28</v>
      </c>
      <c r="Z238" s="108">
        <f t="shared" si="51"/>
        <v>0</v>
      </c>
      <c r="AA238" s="97">
        <v>30</v>
      </c>
      <c r="AB238" s="109">
        <f t="shared" si="52"/>
        <v>0.93333333333333335</v>
      </c>
    </row>
    <row r="239" spans="1:28" x14ac:dyDescent="0.35">
      <c r="A239" s="31" t="s">
        <v>244</v>
      </c>
      <c r="B239" s="97" t="s">
        <v>2503</v>
      </c>
      <c r="C239" s="142" t="s">
        <v>2311</v>
      </c>
      <c r="D239" s="143">
        <f t="shared" si="41"/>
        <v>19</v>
      </c>
      <c r="E239" s="98">
        <f t="shared" si="42"/>
        <v>0</v>
      </c>
      <c r="F239" s="144">
        <f t="shared" si="43"/>
        <v>19</v>
      </c>
      <c r="G239" s="145">
        <f t="shared" si="40"/>
        <v>19</v>
      </c>
      <c r="H239" s="146">
        <v>0</v>
      </c>
      <c r="I239" s="146">
        <v>19</v>
      </c>
      <c r="J239" s="147">
        <f t="shared" si="44"/>
        <v>19</v>
      </c>
      <c r="K239" s="147">
        <v>0</v>
      </c>
      <c r="L239" s="147">
        <v>0</v>
      </c>
      <c r="M239" s="147">
        <f t="shared" si="45"/>
        <v>0</v>
      </c>
      <c r="N239" s="101">
        <f t="shared" si="46"/>
        <v>0</v>
      </c>
      <c r="O239" s="100">
        <v>0</v>
      </c>
      <c r="P239" s="147">
        <v>0</v>
      </c>
      <c r="Q239" s="101">
        <f t="shared" si="47"/>
        <v>0</v>
      </c>
      <c r="R239" s="100">
        <f t="shared" si="48"/>
        <v>0</v>
      </c>
      <c r="S239" s="148">
        <v>0</v>
      </c>
      <c r="T239" s="148">
        <v>0</v>
      </c>
      <c r="U239" s="147">
        <f t="shared" si="49"/>
        <v>0</v>
      </c>
      <c r="V239" s="102">
        <v>0</v>
      </c>
      <c r="W239" s="102">
        <v>0</v>
      </c>
      <c r="X239" s="101">
        <v>0</v>
      </c>
      <c r="Y239" s="107">
        <f t="shared" si="50"/>
        <v>19</v>
      </c>
      <c r="Z239" s="108">
        <f t="shared" si="51"/>
        <v>0</v>
      </c>
      <c r="AA239" s="97">
        <v>34</v>
      </c>
      <c r="AB239" s="109">
        <f t="shared" si="52"/>
        <v>0.55882352941176472</v>
      </c>
    </row>
    <row r="240" spans="1:28" x14ac:dyDescent="0.35">
      <c r="A240" s="31" t="s">
        <v>245</v>
      </c>
      <c r="B240" s="97" t="s">
        <v>2504</v>
      </c>
      <c r="C240" s="142" t="s">
        <v>2311</v>
      </c>
      <c r="D240" s="143">
        <f t="shared" si="41"/>
        <v>51</v>
      </c>
      <c r="E240" s="98">
        <f t="shared" si="42"/>
        <v>0</v>
      </c>
      <c r="F240" s="144">
        <f t="shared" si="43"/>
        <v>51</v>
      </c>
      <c r="G240" s="145">
        <f t="shared" si="40"/>
        <v>0</v>
      </c>
      <c r="H240" s="146">
        <v>0</v>
      </c>
      <c r="I240" s="146">
        <v>0</v>
      </c>
      <c r="J240" s="147">
        <f t="shared" si="44"/>
        <v>0</v>
      </c>
      <c r="K240" s="147">
        <v>0</v>
      </c>
      <c r="L240" s="147">
        <v>0</v>
      </c>
      <c r="M240" s="147">
        <f t="shared" si="45"/>
        <v>0</v>
      </c>
      <c r="N240" s="101">
        <f t="shared" si="46"/>
        <v>0</v>
      </c>
      <c r="O240" s="100">
        <v>0</v>
      </c>
      <c r="P240" s="147">
        <v>0</v>
      </c>
      <c r="Q240" s="101">
        <f t="shared" si="47"/>
        <v>0</v>
      </c>
      <c r="R240" s="100">
        <f t="shared" si="48"/>
        <v>51</v>
      </c>
      <c r="S240" s="148">
        <v>7</v>
      </c>
      <c r="T240" s="148">
        <v>44</v>
      </c>
      <c r="U240" s="147">
        <f t="shared" si="49"/>
        <v>51</v>
      </c>
      <c r="V240" s="102">
        <v>0</v>
      </c>
      <c r="W240" s="102">
        <v>0</v>
      </c>
      <c r="X240" s="101">
        <v>0</v>
      </c>
      <c r="Y240" s="107">
        <f t="shared" si="50"/>
        <v>44</v>
      </c>
      <c r="Z240" s="108">
        <f t="shared" si="51"/>
        <v>0</v>
      </c>
      <c r="AA240" s="97">
        <v>72</v>
      </c>
      <c r="AB240" s="109">
        <f t="shared" si="52"/>
        <v>0.61111111111111116</v>
      </c>
    </row>
    <row r="241" spans="1:28" x14ac:dyDescent="0.35">
      <c r="A241" s="31" t="s">
        <v>246</v>
      </c>
      <c r="B241" s="97" t="s">
        <v>2505</v>
      </c>
      <c r="C241" s="142" t="s">
        <v>2311</v>
      </c>
      <c r="D241" s="143">
        <f t="shared" si="41"/>
        <v>27</v>
      </c>
      <c r="E241" s="98">
        <f t="shared" si="42"/>
        <v>27</v>
      </c>
      <c r="F241" s="144">
        <f t="shared" si="43"/>
        <v>0</v>
      </c>
      <c r="G241" s="145">
        <f t="shared" si="40"/>
        <v>19</v>
      </c>
      <c r="H241" s="146">
        <v>0</v>
      </c>
      <c r="I241" s="146">
        <v>0</v>
      </c>
      <c r="J241" s="147">
        <f t="shared" si="44"/>
        <v>0</v>
      </c>
      <c r="K241" s="147">
        <v>0</v>
      </c>
      <c r="L241" s="147">
        <v>19</v>
      </c>
      <c r="M241" s="147">
        <f t="shared" si="45"/>
        <v>19</v>
      </c>
      <c r="N241" s="101">
        <f t="shared" si="46"/>
        <v>19</v>
      </c>
      <c r="O241" s="100">
        <v>8</v>
      </c>
      <c r="P241" s="147">
        <v>19</v>
      </c>
      <c r="Q241" s="101">
        <f t="shared" si="47"/>
        <v>27</v>
      </c>
      <c r="R241" s="100">
        <f t="shared" si="48"/>
        <v>0</v>
      </c>
      <c r="S241" s="148">
        <v>0</v>
      </c>
      <c r="T241" s="148">
        <v>0</v>
      </c>
      <c r="U241" s="147">
        <f t="shared" si="49"/>
        <v>0</v>
      </c>
      <c r="V241" s="102">
        <v>0</v>
      </c>
      <c r="W241" s="102">
        <v>0</v>
      </c>
      <c r="X241" s="101">
        <v>0</v>
      </c>
      <c r="Y241" s="107">
        <f t="shared" si="50"/>
        <v>0</v>
      </c>
      <c r="Z241" s="108">
        <f t="shared" si="51"/>
        <v>27</v>
      </c>
      <c r="AA241" s="97">
        <v>27</v>
      </c>
      <c r="AB241" s="109">
        <f t="shared" si="52"/>
        <v>1</v>
      </c>
    </row>
    <row r="242" spans="1:28" x14ac:dyDescent="0.35">
      <c r="A242" s="31" t="s">
        <v>247</v>
      </c>
      <c r="B242" s="97" t="s">
        <v>2506</v>
      </c>
      <c r="C242" s="142" t="s">
        <v>2311</v>
      </c>
      <c r="D242" s="143">
        <f t="shared" si="41"/>
        <v>55</v>
      </c>
      <c r="E242" s="98">
        <f t="shared" si="42"/>
        <v>0</v>
      </c>
      <c r="F242" s="144">
        <f t="shared" si="43"/>
        <v>55</v>
      </c>
      <c r="G242" s="145">
        <f t="shared" si="40"/>
        <v>55</v>
      </c>
      <c r="H242" s="146">
        <v>0</v>
      </c>
      <c r="I242" s="146">
        <v>55</v>
      </c>
      <c r="J242" s="147">
        <f t="shared" si="44"/>
        <v>55</v>
      </c>
      <c r="K242" s="147">
        <v>0</v>
      </c>
      <c r="L242" s="147">
        <v>0</v>
      </c>
      <c r="M242" s="147">
        <f t="shared" si="45"/>
        <v>0</v>
      </c>
      <c r="N242" s="101">
        <f t="shared" si="46"/>
        <v>0</v>
      </c>
      <c r="O242" s="100">
        <v>0</v>
      </c>
      <c r="P242" s="147">
        <v>0</v>
      </c>
      <c r="Q242" s="101">
        <f t="shared" si="47"/>
        <v>0</v>
      </c>
      <c r="R242" s="100">
        <f t="shared" si="48"/>
        <v>0</v>
      </c>
      <c r="S242" s="148">
        <v>0</v>
      </c>
      <c r="T242" s="148">
        <v>0</v>
      </c>
      <c r="U242" s="147">
        <f t="shared" si="49"/>
        <v>0</v>
      </c>
      <c r="V242" s="102">
        <v>0</v>
      </c>
      <c r="W242" s="102">
        <v>0</v>
      </c>
      <c r="X242" s="101">
        <v>0</v>
      </c>
      <c r="Y242" s="107">
        <f t="shared" si="50"/>
        <v>55</v>
      </c>
      <c r="Z242" s="108">
        <f t="shared" si="51"/>
        <v>0</v>
      </c>
      <c r="AA242" s="97">
        <v>127</v>
      </c>
      <c r="AB242" s="109">
        <f t="shared" si="52"/>
        <v>0.43307086614173229</v>
      </c>
    </row>
    <row r="243" spans="1:28" x14ac:dyDescent="0.35">
      <c r="A243" s="31" t="s">
        <v>248</v>
      </c>
      <c r="B243" s="97" t="s">
        <v>2507</v>
      </c>
      <c r="C243" s="142" t="s">
        <v>2311</v>
      </c>
      <c r="D243" s="143">
        <f t="shared" si="41"/>
        <v>45</v>
      </c>
      <c r="E243" s="98">
        <f t="shared" si="42"/>
        <v>26</v>
      </c>
      <c r="F243" s="144">
        <f t="shared" si="43"/>
        <v>19</v>
      </c>
      <c r="G243" s="145">
        <f t="shared" si="40"/>
        <v>16</v>
      </c>
      <c r="H243" s="146">
        <v>0</v>
      </c>
      <c r="I243" s="146">
        <v>0</v>
      </c>
      <c r="J243" s="147">
        <f t="shared" si="44"/>
        <v>0</v>
      </c>
      <c r="K243" s="147">
        <v>1</v>
      </c>
      <c r="L243" s="147">
        <v>15</v>
      </c>
      <c r="M243" s="147">
        <f t="shared" si="45"/>
        <v>16</v>
      </c>
      <c r="N243" s="101">
        <f t="shared" si="46"/>
        <v>0</v>
      </c>
      <c r="O243" s="100">
        <v>0</v>
      </c>
      <c r="P243" s="147">
        <v>0</v>
      </c>
      <c r="Q243" s="101">
        <f t="shared" si="47"/>
        <v>0</v>
      </c>
      <c r="R243" s="100">
        <f t="shared" si="48"/>
        <v>29</v>
      </c>
      <c r="S243" s="148">
        <v>3</v>
      </c>
      <c r="T243" s="148">
        <v>16</v>
      </c>
      <c r="U243" s="147">
        <f t="shared" si="49"/>
        <v>19</v>
      </c>
      <c r="V243" s="102">
        <v>0</v>
      </c>
      <c r="W243" s="102">
        <v>10</v>
      </c>
      <c r="X243" s="101">
        <v>10</v>
      </c>
      <c r="Y243" s="107">
        <f t="shared" si="50"/>
        <v>16</v>
      </c>
      <c r="Z243" s="108">
        <f t="shared" si="51"/>
        <v>25</v>
      </c>
      <c r="AA243" s="97">
        <v>13</v>
      </c>
      <c r="AB243" s="109">
        <f t="shared" si="52"/>
        <v>1</v>
      </c>
    </row>
    <row r="244" spans="1:28" x14ac:dyDescent="0.35">
      <c r="A244" s="31" t="s">
        <v>249</v>
      </c>
      <c r="B244" s="97" t="s">
        <v>2508</v>
      </c>
      <c r="C244" s="142" t="s">
        <v>2311</v>
      </c>
      <c r="D244" s="143">
        <f t="shared" si="41"/>
        <v>74</v>
      </c>
      <c r="E244" s="98">
        <f t="shared" si="42"/>
        <v>58</v>
      </c>
      <c r="F244" s="144">
        <f t="shared" si="43"/>
        <v>16</v>
      </c>
      <c r="G244" s="145">
        <f t="shared" si="40"/>
        <v>58</v>
      </c>
      <c r="H244" s="146">
        <v>0</v>
      </c>
      <c r="I244" s="146">
        <v>0</v>
      </c>
      <c r="J244" s="147">
        <f t="shared" si="44"/>
        <v>0</v>
      </c>
      <c r="K244" s="147">
        <v>0</v>
      </c>
      <c r="L244" s="147">
        <v>58</v>
      </c>
      <c r="M244" s="147">
        <f t="shared" si="45"/>
        <v>58</v>
      </c>
      <c r="N244" s="101">
        <f t="shared" si="46"/>
        <v>0</v>
      </c>
      <c r="O244" s="100">
        <v>0</v>
      </c>
      <c r="P244" s="147">
        <v>0</v>
      </c>
      <c r="Q244" s="101">
        <f t="shared" si="47"/>
        <v>0</v>
      </c>
      <c r="R244" s="100">
        <f t="shared" si="48"/>
        <v>16</v>
      </c>
      <c r="S244" s="148">
        <v>16</v>
      </c>
      <c r="T244" s="148">
        <v>0</v>
      </c>
      <c r="U244" s="147">
        <f t="shared" si="49"/>
        <v>16</v>
      </c>
      <c r="V244" s="102">
        <v>0</v>
      </c>
      <c r="W244" s="102">
        <v>0</v>
      </c>
      <c r="X244" s="101">
        <v>0</v>
      </c>
      <c r="Y244" s="107">
        <f t="shared" si="50"/>
        <v>0</v>
      </c>
      <c r="Z244" s="108">
        <f t="shared" si="51"/>
        <v>58</v>
      </c>
      <c r="AA244" s="97">
        <v>115</v>
      </c>
      <c r="AB244" s="109">
        <f t="shared" si="52"/>
        <v>0.5043478260869565</v>
      </c>
    </row>
    <row r="245" spans="1:28" x14ac:dyDescent="0.35">
      <c r="A245" s="31" t="s">
        <v>250</v>
      </c>
      <c r="B245" s="97" t="s">
        <v>2509</v>
      </c>
      <c r="C245" s="142" t="s">
        <v>2447</v>
      </c>
      <c r="D245" s="143">
        <f t="shared" si="41"/>
        <v>0</v>
      </c>
      <c r="E245" s="98">
        <f t="shared" si="42"/>
        <v>0</v>
      </c>
      <c r="F245" s="144">
        <f t="shared" si="43"/>
        <v>0</v>
      </c>
      <c r="G245" s="145">
        <f t="shared" si="40"/>
        <v>0</v>
      </c>
      <c r="H245" s="146">
        <v>0</v>
      </c>
      <c r="I245" s="146">
        <v>0</v>
      </c>
      <c r="J245" s="147">
        <f t="shared" si="44"/>
        <v>0</v>
      </c>
      <c r="K245" s="147">
        <v>0</v>
      </c>
      <c r="L245" s="147">
        <v>0</v>
      </c>
      <c r="M245" s="147">
        <f t="shared" si="45"/>
        <v>0</v>
      </c>
      <c r="N245" s="101">
        <f t="shared" si="46"/>
        <v>0</v>
      </c>
      <c r="O245" s="100">
        <v>0</v>
      </c>
      <c r="P245" s="147">
        <v>0</v>
      </c>
      <c r="Q245" s="101">
        <f t="shared" si="47"/>
        <v>0</v>
      </c>
      <c r="R245" s="100">
        <f t="shared" si="48"/>
        <v>0</v>
      </c>
      <c r="S245" s="148">
        <v>0</v>
      </c>
      <c r="T245" s="148">
        <v>0</v>
      </c>
      <c r="U245" s="147">
        <f t="shared" si="49"/>
        <v>0</v>
      </c>
      <c r="V245" s="102">
        <v>0</v>
      </c>
      <c r="W245" s="102">
        <v>0</v>
      </c>
      <c r="X245" s="101">
        <v>0</v>
      </c>
      <c r="Y245" s="107">
        <f t="shared" si="50"/>
        <v>0</v>
      </c>
      <c r="Z245" s="108">
        <f t="shared" si="51"/>
        <v>0</v>
      </c>
      <c r="AA245" s="97">
        <v>205</v>
      </c>
      <c r="AB245" s="109">
        <f t="shared" si="52"/>
        <v>0</v>
      </c>
    </row>
    <row r="246" spans="1:28" x14ac:dyDescent="0.35">
      <c r="A246" s="31" t="s">
        <v>251</v>
      </c>
      <c r="B246" s="97" t="s">
        <v>2510</v>
      </c>
      <c r="C246" s="142" t="s">
        <v>2447</v>
      </c>
      <c r="D246" s="143">
        <f t="shared" si="41"/>
        <v>108</v>
      </c>
      <c r="E246" s="98">
        <f t="shared" si="42"/>
        <v>108</v>
      </c>
      <c r="F246" s="144">
        <f t="shared" si="43"/>
        <v>0</v>
      </c>
      <c r="G246" s="145">
        <f t="shared" si="40"/>
        <v>0</v>
      </c>
      <c r="H246" s="146">
        <v>0</v>
      </c>
      <c r="I246" s="146">
        <v>0</v>
      </c>
      <c r="J246" s="147">
        <f t="shared" si="44"/>
        <v>0</v>
      </c>
      <c r="K246" s="147">
        <v>0</v>
      </c>
      <c r="L246" s="147">
        <v>0</v>
      </c>
      <c r="M246" s="147">
        <f t="shared" si="45"/>
        <v>0</v>
      </c>
      <c r="N246" s="101">
        <f t="shared" si="46"/>
        <v>0</v>
      </c>
      <c r="O246" s="100">
        <v>108</v>
      </c>
      <c r="P246" s="147">
        <v>0</v>
      </c>
      <c r="Q246" s="101">
        <f t="shared" si="47"/>
        <v>108</v>
      </c>
      <c r="R246" s="100">
        <f t="shared" si="48"/>
        <v>0</v>
      </c>
      <c r="S246" s="148">
        <v>0</v>
      </c>
      <c r="T246" s="148">
        <v>0</v>
      </c>
      <c r="U246" s="147">
        <f t="shared" si="49"/>
        <v>0</v>
      </c>
      <c r="V246" s="102">
        <v>0</v>
      </c>
      <c r="W246" s="102">
        <v>0</v>
      </c>
      <c r="X246" s="101">
        <v>0</v>
      </c>
      <c r="Y246" s="107">
        <f t="shared" si="50"/>
        <v>0</v>
      </c>
      <c r="Z246" s="108">
        <f t="shared" si="51"/>
        <v>108</v>
      </c>
      <c r="AA246" s="97">
        <v>256</v>
      </c>
      <c r="AB246" s="109">
        <f t="shared" si="52"/>
        <v>0.421875</v>
      </c>
    </row>
    <row r="247" spans="1:28" x14ac:dyDescent="0.35">
      <c r="A247" s="31" t="s">
        <v>252</v>
      </c>
      <c r="B247" s="97" t="s">
        <v>2511</v>
      </c>
      <c r="C247" s="142" t="s">
        <v>2447</v>
      </c>
      <c r="D247" s="143">
        <f t="shared" si="41"/>
        <v>354</v>
      </c>
      <c r="E247" s="98">
        <f t="shared" si="42"/>
        <v>0</v>
      </c>
      <c r="F247" s="144">
        <f t="shared" si="43"/>
        <v>354</v>
      </c>
      <c r="G247" s="145">
        <f t="shared" si="40"/>
        <v>354</v>
      </c>
      <c r="H247" s="146">
        <v>0</v>
      </c>
      <c r="I247" s="146">
        <v>354</v>
      </c>
      <c r="J247" s="147">
        <f t="shared" si="44"/>
        <v>354</v>
      </c>
      <c r="K247" s="147">
        <v>0</v>
      </c>
      <c r="L247" s="147">
        <v>0</v>
      </c>
      <c r="M247" s="147">
        <f t="shared" si="45"/>
        <v>0</v>
      </c>
      <c r="N247" s="101">
        <f t="shared" si="46"/>
        <v>0</v>
      </c>
      <c r="O247" s="100">
        <v>0</v>
      </c>
      <c r="P247" s="147">
        <v>0</v>
      </c>
      <c r="Q247" s="101">
        <f t="shared" si="47"/>
        <v>0</v>
      </c>
      <c r="R247" s="100">
        <f t="shared" si="48"/>
        <v>0</v>
      </c>
      <c r="S247" s="148">
        <v>0</v>
      </c>
      <c r="T247" s="148">
        <v>0</v>
      </c>
      <c r="U247" s="147">
        <f t="shared" si="49"/>
        <v>0</v>
      </c>
      <c r="V247" s="102">
        <v>0</v>
      </c>
      <c r="W247" s="102">
        <v>0</v>
      </c>
      <c r="X247" s="101">
        <v>0</v>
      </c>
      <c r="Y247" s="107">
        <f t="shared" si="50"/>
        <v>354</v>
      </c>
      <c r="Z247" s="108">
        <f t="shared" si="51"/>
        <v>0</v>
      </c>
      <c r="AA247" s="97">
        <v>714</v>
      </c>
      <c r="AB247" s="109">
        <f t="shared" si="52"/>
        <v>0.49579831932773111</v>
      </c>
    </row>
    <row r="248" spans="1:28" x14ac:dyDescent="0.35">
      <c r="A248" s="31" t="s">
        <v>253</v>
      </c>
      <c r="B248" s="97" t="s">
        <v>2512</v>
      </c>
      <c r="C248" s="142" t="s">
        <v>2447</v>
      </c>
      <c r="D248" s="143">
        <f t="shared" si="41"/>
        <v>62</v>
      </c>
      <c r="E248" s="98">
        <f t="shared" si="42"/>
        <v>0</v>
      </c>
      <c r="F248" s="144">
        <f t="shared" si="43"/>
        <v>62</v>
      </c>
      <c r="G248" s="145">
        <f t="shared" si="40"/>
        <v>62</v>
      </c>
      <c r="H248" s="146">
        <v>0</v>
      </c>
      <c r="I248" s="146">
        <v>62</v>
      </c>
      <c r="J248" s="147">
        <f t="shared" si="44"/>
        <v>62</v>
      </c>
      <c r="K248" s="147">
        <v>0</v>
      </c>
      <c r="L248" s="147">
        <v>0</v>
      </c>
      <c r="M248" s="147">
        <f t="shared" si="45"/>
        <v>0</v>
      </c>
      <c r="N248" s="101">
        <f t="shared" si="46"/>
        <v>0</v>
      </c>
      <c r="O248" s="100">
        <v>0</v>
      </c>
      <c r="P248" s="147">
        <v>0</v>
      </c>
      <c r="Q248" s="101">
        <f t="shared" si="47"/>
        <v>0</v>
      </c>
      <c r="R248" s="100">
        <f t="shared" si="48"/>
        <v>0</v>
      </c>
      <c r="S248" s="148">
        <v>0</v>
      </c>
      <c r="T248" s="148">
        <v>0</v>
      </c>
      <c r="U248" s="147">
        <f t="shared" si="49"/>
        <v>0</v>
      </c>
      <c r="V248" s="102">
        <v>0</v>
      </c>
      <c r="W248" s="102">
        <v>0</v>
      </c>
      <c r="X248" s="101">
        <v>0</v>
      </c>
      <c r="Y248" s="107">
        <f t="shared" si="50"/>
        <v>62</v>
      </c>
      <c r="Z248" s="108">
        <f t="shared" si="51"/>
        <v>0</v>
      </c>
      <c r="AA248" s="97">
        <v>167</v>
      </c>
      <c r="AB248" s="109">
        <f t="shared" si="52"/>
        <v>0.3712574850299401</v>
      </c>
    </row>
    <row r="249" spans="1:28" x14ac:dyDescent="0.35">
      <c r="A249" s="31" t="s">
        <v>254</v>
      </c>
      <c r="B249" s="97" t="s">
        <v>2513</v>
      </c>
      <c r="C249" s="142" t="s">
        <v>2447</v>
      </c>
      <c r="D249" s="143">
        <f t="shared" si="41"/>
        <v>0</v>
      </c>
      <c r="E249" s="98">
        <f t="shared" si="42"/>
        <v>0</v>
      </c>
      <c r="F249" s="144">
        <f t="shared" si="43"/>
        <v>0</v>
      </c>
      <c r="G249" s="145">
        <f t="shared" si="40"/>
        <v>0</v>
      </c>
      <c r="H249" s="146">
        <v>0</v>
      </c>
      <c r="I249" s="146">
        <v>0</v>
      </c>
      <c r="J249" s="147">
        <f t="shared" si="44"/>
        <v>0</v>
      </c>
      <c r="K249" s="147">
        <v>0</v>
      </c>
      <c r="L249" s="147">
        <v>0</v>
      </c>
      <c r="M249" s="147">
        <f t="shared" si="45"/>
        <v>0</v>
      </c>
      <c r="N249" s="101">
        <f t="shared" si="46"/>
        <v>0</v>
      </c>
      <c r="O249" s="100">
        <v>0</v>
      </c>
      <c r="P249" s="147">
        <v>0</v>
      </c>
      <c r="Q249" s="101">
        <f t="shared" si="47"/>
        <v>0</v>
      </c>
      <c r="R249" s="100">
        <f t="shared" si="48"/>
        <v>0</v>
      </c>
      <c r="S249" s="148">
        <v>0</v>
      </c>
      <c r="T249" s="148">
        <v>0</v>
      </c>
      <c r="U249" s="147">
        <f t="shared" si="49"/>
        <v>0</v>
      </c>
      <c r="V249" s="102">
        <v>0</v>
      </c>
      <c r="W249" s="102">
        <v>0</v>
      </c>
      <c r="X249" s="101">
        <v>0</v>
      </c>
      <c r="Y249" s="107">
        <f t="shared" si="50"/>
        <v>0</v>
      </c>
      <c r="Z249" s="108">
        <f t="shared" si="51"/>
        <v>0</v>
      </c>
      <c r="AA249" s="97">
        <v>224</v>
      </c>
      <c r="AB249" s="109">
        <f t="shared" si="52"/>
        <v>0</v>
      </c>
    </row>
    <row r="250" spans="1:28" x14ac:dyDescent="0.35">
      <c r="A250" s="31" t="s">
        <v>255</v>
      </c>
      <c r="B250" s="97" t="s">
        <v>2514</v>
      </c>
      <c r="C250" s="142" t="s">
        <v>2447</v>
      </c>
      <c r="D250" s="143">
        <f t="shared" si="41"/>
        <v>28</v>
      </c>
      <c r="E250" s="98">
        <f t="shared" si="42"/>
        <v>0</v>
      </c>
      <c r="F250" s="144">
        <f t="shared" si="43"/>
        <v>28</v>
      </c>
      <c r="G250" s="145">
        <f t="shared" si="40"/>
        <v>28</v>
      </c>
      <c r="H250" s="146">
        <v>0</v>
      </c>
      <c r="I250" s="146">
        <v>28</v>
      </c>
      <c r="J250" s="147">
        <f t="shared" si="44"/>
        <v>28</v>
      </c>
      <c r="K250" s="147">
        <v>0</v>
      </c>
      <c r="L250" s="147">
        <v>0</v>
      </c>
      <c r="M250" s="147">
        <f t="shared" si="45"/>
        <v>0</v>
      </c>
      <c r="N250" s="101">
        <f t="shared" si="46"/>
        <v>0</v>
      </c>
      <c r="O250" s="100">
        <v>0</v>
      </c>
      <c r="P250" s="147">
        <v>0</v>
      </c>
      <c r="Q250" s="101">
        <f t="shared" si="47"/>
        <v>0</v>
      </c>
      <c r="R250" s="100">
        <f t="shared" si="48"/>
        <v>0</v>
      </c>
      <c r="S250" s="148">
        <v>0</v>
      </c>
      <c r="T250" s="148">
        <v>0</v>
      </c>
      <c r="U250" s="147">
        <f t="shared" si="49"/>
        <v>0</v>
      </c>
      <c r="V250" s="102">
        <v>0</v>
      </c>
      <c r="W250" s="102">
        <v>0</v>
      </c>
      <c r="X250" s="101">
        <v>0</v>
      </c>
      <c r="Y250" s="107">
        <f t="shared" si="50"/>
        <v>28</v>
      </c>
      <c r="Z250" s="108">
        <f t="shared" si="51"/>
        <v>0</v>
      </c>
      <c r="AA250" s="97">
        <v>108</v>
      </c>
      <c r="AB250" s="109">
        <f t="shared" si="52"/>
        <v>0.25925925925925924</v>
      </c>
    </row>
    <row r="251" spans="1:28" x14ac:dyDescent="0.35">
      <c r="A251" s="31" t="s">
        <v>256</v>
      </c>
      <c r="B251" s="97" t="s">
        <v>2515</v>
      </c>
      <c r="C251" s="142" t="s">
        <v>2447</v>
      </c>
      <c r="D251" s="143">
        <f t="shared" si="41"/>
        <v>0</v>
      </c>
      <c r="E251" s="98">
        <f t="shared" si="42"/>
        <v>0</v>
      </c>
      <c r="F251" s="144">
        <f t="shared" si="43"/>
        <v>0</v>
      </c>
      <c r="G251" s="145">
        <f t="shared" si="40"/>
        <v>0</v>
      </c>
      <c r="H251" s="146">
        <v>0</v>
      </c>
      <c r="I251" s="146">
        <v>0</v>
      </c>
      <c r="J251" s="147">
        <f t="shared" si="44"/>
        <v>0</v>
      </c>
      <c r="K251" s="147">
        <v>0</v>
      </c>
      <c r="L251" s="147">
        <v>0</v>
      </c>
      <c r="M251" s="147">
        <f t="shared" si="45"/>
        <v>0</v>
      </c>
      <c r="N251" s="101">
        <f t="shared" si="46"/>
        <v>0</v>
      </c>
      <c r="O251" s="100">
        <v>0</v>
      </c>
      <c r="P251" s="147">
        <v>0</v>
      </c>
      <c r="Q251" s="101">
        <f t="shared" si="47"/>
        <v>0</v>
      </c>
      <c r="R251" s="100">
        <f t="shared" si="48"/>
        <v>0</v>
      </c>
      <c r="S251" s="148">
        <v>0</v>
      </c>
      <c r="T251" s="148">
        <v>0</v>
      </c>
      <c r="U251" s="147">
        <f t="shared" si="49"/>
        <v>0</v>
      </c>
      <c r="V251" s="102">
        <v>0</v>
      </c>
      <c r="W251" s="102">
        <v>0</v>
      </c>
      <c r="X251" s="101">
        <v>0</v>
      </c>
      <c r="Y251" s="107">
        <f t="shared" si="50"/>
        <v>0</v>
      </c>
      <c r="Z251" s="108">
        <f t="shared" si="51"/>
        <v>0</v>
      </c>
      <c r="AA251" s="97">
        <v>187</v>
      </c>
      <c r="AB251" s="109">
        <f t="shared" si="52"/>
        <v>0</v>
      </c>
    </row>
    <row r="252" spans="1:28" x14ac:dyDescent="0.35">
      <c r="A252" s="31" t="s">
        <v>257</v>
      </c>
      <c r="B252" s="97" t="s">
        <v>2516</v>
      </c>
      <c r="C252" s="142" t="s">
        <v>2447</v>
      </c>
      <c r="D252" s="143">
        <f t="shared" si="41"/>
        <v>94</v>
      </c>
      <c r="E252" s="98">
        <f t="shared" si="42"/>
        <v>0</v>
      </c>
      <c r="F252" s="144">
        <f t="shared" si="43"/>
        <v>94</v>
      </c>
      <c r="G252" s="145">
        <f t="shared" si="40"/>
        <v>94</v>
      </c>
      <c r="H252" s="146">
        <v>0</v>
      </c>
      <c r="I252" s="146">
        <v>94</v>
      </c>
      <c r="J252" s="147">
        <f t="shared" si="44"/>
        <v>94</v>
      </c>
      <c r="K252" s="147">
        <v>0</v>
      </c>
      <c r="L252" s="147">
        <v>0</v>
      </c>
      <c r="M252" s="147">
        <f t="shared" si="45"/>
        <v>0</v>
      </c>
      <c r="N252" s="101">
        <f t="shared" si="46"/>
        <v>0</v>
      </c>
      <c r="O252" s="100">
        <v>0</v>
      </c>
      <c r="P252" s="147">
        <v>0</v>
      </c>
      <c r="Q252" s="101">
        <f t="shared" si="47"/>
        <v>0</v>
      </c>
      <c r="R252" s="100">
        <f t="shared" si="48"/>
        <v>0</v>
      </c>
      <c r="S252" s="148">
        <v>0</v>
      </c>
      <c r="T252" s="148">
        <v>0</v>
      </c>
      <c r="U252" s="147">
        <f t="shared" si="49"/>
        <v>0</v>
      </c>
      <c r="V252" s="102">
        <v>0</v>
      </c>
      <c r="W252" s="102">
        <v>0</v>
      </c>
      <c r="X252" s="101">
        <v>0</v>
      </c>
      <c r="Y252" s="107">
        <f t="shared" si="50"/>
        <v>94</v>
      </c>
      <c r="Z252" s="108">
        <f t="shared" si="51"/>
        <v>0</v>
      </c>
      <c r="AA252" s="97">
        <v>250</v>
      </c>
      <c r="AB252" s="109">
        <f t="shared" si="52"/>
        <v>0.376</v>
      </c>
    </row>
    <row r="253" spans="1:28" x14ac:dyDescent="0.35">
      <c r="A253" s="31" t="s">
        <v>258</v>
      </c>
      <c r="B253" s="97" t="s">
        <v>2517</v>
      </c>
      <c r="C253" s="142" t="s">
        <v>2447</v>
      </c>
      <c r="D253" s="143">
        <f t="shared" si="41"/>
        <v>0</v>
      </c>
      <c r="E253" s="98">
        <f t="shared" si="42"/>
        <v>0</v>
      </c>
      <c r="F253" s="144">
        <f t="shared" si="43"/>
        <v>0</v>
      </c>
      <c r="G253" s="145">
        <f t="shared" si="40"/>
        <v>0</v>
      </c>
      <c r="H253" s="146">
        <v>0</v>
      </c>
      <c r="I253" s="146">
        <v>0</v>
      </c>
      <c r="J253" s="147">
        <f t="shared" si="44"/>
        <v>0</v>
      </c>
      <c r="K253" s="147">
        <v>0</v>
      </c>
      <c r="L253" s="147">
        <v>0</v>
      </c>
      <c r="M253" s="147">
        <f t="shared" si="45"/>
        <v>0</v>
      </c>
      <c r="N253" s="101">
        <f t="shared" si="46"/>
        <v>0</v>
      </c>
      <c r="O253" s="100">
        <v>0</v>
      </c>
      <c r="P253" s="147">
        <v>0</v>
      </c>
      <c r="Q253" s="101">
        <f t="shared" si="47"/>
        <v>0</v>
      </c>
      <c r="R253" s="100">
        <f t="shared" si="48"/>
        <v>0</v>
      </c>
      <c r="S253" s="148">
        <v>0</v>
      </c>
      <c r="T253" s="148">
        <v>0</v>
      </c>
      <c r="U253" s="147">
        <f t="shared" si="49"/>
        <v>0</v>
      </c>
      <c r="V253" s="102">
        <v>0</v>
      </c>
      <c r="W253" s="102">
        <v>0</v>
      </c>
      <c r="X253" s="101">
        <v>0</v>
      </c>
      <c r="Y253" s="107">
        <f t="shared" si="50"/>
        <v>0</v>
      </c>
      <c r="Z253" s="108">
        <f t="shared" si="51"/>
        <v>0</v>
      </c>
      <c r="AA253" s="97">
        <v>317</v>
      </c>
      <c r="AB253" s="109">
        <f t="shared" si="52"/>
        <v>0</v>
      </c>
    </row>
    <row r="254" spans="1:28" x14ac:dyDescent="0.35">
      <c r="A254" s="31" t="s">
        <v>259</v>
      </c>
      <c r="B254" s="97" t="s">
        <v>2518</v>
      </c>
      <c r="C254" s="142" t="s">
        <v>2447</v>
      </c>
      <c r="D254" s="143">
        <f t="shared" si="41"/>
        <v>72</v>
      </c>
      <c r="E254" s="98">
        <f t="shared" si="42"/>
        <v>72</v>
      </c>
      <c r="F254" s="144">
        <f t="shared" si="43"/>
        <v>0</v>
      </c>
      <c r="G254" s="145">
        <f t="shared" si="40"/>
        <v>36</v>
      </c>
      <c r="H254" s="146">
        <v>0</v>
      </c>
      <c r="I254" s="146">
        <v>0</v>
      </c>
      <c r="J254" s="147">
        <f t="shared" si="44"/>
        <v>0</v>
      </c>
      <c r="K254" s="147">
        <v>0</v>
      </c>
      <c r="L254" s="147">
        <v>36</v>
      </c>
      <c r="M254" s="147">
        <f t="shared" si="45"/>
        <v>36</v>
      </c>
      <c r="N254" s="101">
        <f t="shared" si="46"/>
        <v>0</v>
      </c>
      <c r="O254" s="100">
        <v>36</v>
      </c>
      <c r="P254" s="147">
        <v>0</v>
      </c>
      <c r="Q254" s="101">
        <f t="shared" si="47"/>
        <v>36</v>
      </c>
      <c r="R254" s="100">
        <f t="shared" si="48"/>
        <v>0</v>
      </c>
      <c r="S254" s="148">
        <v>0</v>
      </c>
      <c r="T254" s="148">
        <v>0</v>
      </c>
      <c r="U254" s="147">
        <f t="shared" si="49"/>
        <v>0</v>
      </c>
      <c r="V254" s="102">
        <v>0</v>
      </c>
      <c r="W254" s="102">
        <v>0</v>
      </c>
      <c r="X254" s="101">
        <v>0</v>
      </c>
      <c r="Y254" s="107">
        <f t="shared" si="50"/>
        <v>0</v>
      </c>
      <c r="Z254" s="108">
        <f t="shared" si="51"/>
        <v>72</v>
      </c>
      <c r="AA254" s="97">
        <v>347</v>
      </c>
      <c r="AB254" s="109">
        <f t="shared" si="52"/>
        <v>0.207492795389049</v>
      </c>
    </row>
    <row r="255" spans="1:28" x14ac:dyDescent="0.35">
      <c r="A255" s="31" t="s">
        <v>260</v>
      </c>
      <c r="B255" s="97" t="s">
        <v>2519</v>
      </c>
      <c r="C255" s="142" t="s">
        <v>2447</v>
      </c>
      <c r="D255" s="143">
        <f t="shared" si="41"/>
        <v>41</v>
      </c>
      <c r="E255" s="98">
        <f t="shared" si="42"/>
        <v>0</v>
      </c>
      <c r="F255" s="144">
        <f t="shared" si="43"/>
        <v>41</v>
      </c>
      <c r="G255" s="145">
        <f t="shared" si="40"/>
        <v>41</v>
      </c>
      <c r="H255" s="146">
        <v>0</v>
      </c>
      <c r="I255" s="146">
        <v>41</v>
      </c>
      <c r="J255" s="147">
        <f t="shared" si="44"/>
        <v>41</v>
      </c>
      <c r="K255" s="147">
        <v>0</v>
      </c>
      <c r="L255" s="147">
        <v>0</v>
      </c>
      <c r="M255" s="147">
        <f t="shared" si="45"/>
        <v>0</v>
      </c>
      <c r="N255" s="101">
        <f t="shared" si="46"/>
        <v>0</v>
      </c>
      <c r="O255" s="100">
        <v>0</v>
      </c>
      <c r="P255" s="147">
        <v>0</v>
      </c>
      <c r="Q255" s="101">
        <f t="shared" si="47"/>
        <v>0</v>
      </c>
      <c r="R255" s="100">
        <f t="shared" si="48"/>
        <v>0</v>
      </c>
      <c r="S255" s="148">
        <v>0</v>
      </c>
      <c r="T255" s="148">
        <v>0</v>
      </c>
      <c r="U255" s="147">
        <f t="shared" si="49"/>
        <v>0</v>
      </c>
      <c r="V255" s="102">
        <v>0</v>
      </c>
      <c r="W255" s="102">
        <v>0</v>
      </c>
      <c r="X255" s="101">
        <v>0</v>
      </c>
      <c r="Y255" s="107">
        <f t="shared" si="50"/>
        <v>41</v>
      </c>
      <c r="Z255" s="108">
        <f t="shared" si="51"/>
        <v>0</v>
      </c>
      <c r="AA255" s="97">
        <v>76</v>
      </c>
      <c r="AB255" s="109">
        <f t="shared" si="52"/>
        <v>0.53947368421052633</v>
      </c>
    </row>
    <row r="256" spans="1:28" x14ac:dyDescent="0.35">
      <c r="A256" s="31" t="s">
        <v>261</v>
      </c>
      <c r="B256" s="97" t="s">
        <v>2520</v>
      </c>
      <c r="C256" s="142" t="s">
        <v>2447</v>
      </c>
      <c r="D256" s="143">
        <f t="shared" si="41"/>
        <v>0</v>
      </c>
      <c r="E256" s="98">
        <f t="shared" si="42"/>
        <v>0</v>
      </c>
      <c r="F256" s="144">
        <f t="shared" si="43"/>
        <v>0</v>
      </c>
      <c r="G256" s="145">
        <f t="shared" si="40"/>
        <v>0</v>
      </c>
      <c r="H256" s="146">
        <v>0</v>
      </c>
      <c r="I256" s="146">
        <v>0</v>
      </c>
      <c r="J256" s="147">
        <f t="shared" si="44"/>
        <v>0</v>
      </c>
      <c r="K256" s="147">
        <v>0</v>
      </c>
      <c r="L256" s="147">
        <v>0</v>
      </c>
      <c r="M256" s="147">
        <f t="shared" si="45"/>
        <v>0</v>
      </c>
      <c r="N256" s="101">
        <f t="shared" si="46"/>
        <v>0</v>
      </c>
      <c r="O256" s="100">
        <v>0</v>
      </c>
      <c r="P256" s="147">
        <v>0</v>
      </c>
      <c r="Q256" s="101">
        <f t="shared" si="47"/>
        <v>0</v>
      </c>
      <c r="R256" s="100">
        <f t="shared" si="48"/>
        <v>0</v>
      </c>
      <c r="S256" s="148">
        <v>0</v>
      </c>
      <c r="T256" s="148">
        <v>0</v>
      </c>
      <c r="U256" s="147">
        <f t="shared" si="49"/>
        <v>0</v>
      </c>
      <c r="V256" s="102">
        <v>0</v>
      </c>
      <c r="W256" s="102">
        <v>0</v>
      </c>
      <c r="X256" s="101">
        <v>0</v>
      </c>
      <c r="Y256" s="107">
        <f t="shared" si="50"/>
        <v>0</v>
      </c>
      <c r="Z256" s="108">
        <f t="shared" si="51"/>
        <v>0</v>
      </c>
      <c r="AA256" s="97">
        <v>373</v>
      </c>
      <c r="AB256" s="109">
        <f t="shared" si="52"/>
        <v>0</v>
      </c>
    </row>
    <row r="257" spans="1:28" x14ac:dyDescent="0.35">
      <c r="A257" s="31" t="s">
        <v>262</v>
      </c>
      <c r="B257" s="97" t="s">
        <v>2521</v>
      </c>
      <c r="C257" s="142" t="s">
        <v>2447</v>
      </c>
      <c r="D257" s="143">
        <f t="shared" si="41"/>
        <v>0</v>
      </c>
      <c r="E257" s="98">
        <f t="shared" si="42"/>
        <v>0</v>
      </c>
      <c r="F257" s="144">
        <f t="shared" si="43"/>
        <v>0</v>
      </c>
      <c r="G257" s="145">
        <f t="shared" si="40"/>
        <v>0</v>
      </c>
      <c r="H257" s="146">
        <v>0</v>
      </c>
      <c r="I257" s="146">
        <v>0</v>
      </c>
      <c r="J257" s="147">
        <f t="shared" si="44"/>
        <v>0</v>
      </c>
      <c r="K257" s="147">
        <v>0</v>
      </c>
      <c r="L257" s="147">
        <v>0</v>
      </c>
      <c r="M257" s="147">
        <f t="shared" si="45"/>
        <v>0</v>
      </c>
      <c r="N257" s="101">
        <f t="shared" si="46"/>
        <v>0</v>
      </c>
      <c r="O257" s="100">
        <v>0</v>
      </c>
      <c r="P257" s="147">
        <v>0</v>
      </c>
      <c r="Q257" s="101">
        <f t="shared" si="47"/>
        <v>0</v>
      </c>
      <c r="R257" s="100">
        <f t="shared" si="48"/>
        <v>0</v>
      </c>
      <c r="S257" s="148">
        <v>0</v>
      </c>
      <c r="T257" s="148">
        <v>0</v>
      </c>
      <c r="U257" s="147">
        <f t="shared" si="49"/>
        <v>0</v>
      </c>
      <c r="V257" s="102">
        <v>0</v>
      </c>
      <c r="W257" s="102">
        <v>0</v>
      </c>
      <c r="X257" s="101">
        <v>0</v>
      </c>
      <c r="Y257" s="107">
        <f t="shared" si="50"/>
        <v>0</v>
      </c>
      <c r="Z257" s="108">
        <f t="shared" si="51"/>
        <v>0</v>
      </c>
      <c r="AA257" s="97">
        <v>213</v>
      </c>
      <c r="AB257" s="109">
        <f t="shared" si="52"/>
        <v>0</v>
      </c>
    </row>
    <row r="258" spans="1:28" x14ac:dyDescent="0.35">
      <c r="A258" s="31" t="s">
        <v>263</v>
      </c>
      <c r="B258" s="97" t="s">
        <v>2522</v>
      </c>
      <c r="C258" s="142" t="s">
        <v>2447</v>
      </c>
      <c r="D258" s="143">
        <f t="shared" si="41"/>
        <v>2645</v>
      </c>
      <c r="E258" s="98">
        <f t="shared" si="42"/>
        <v>2091</v>
      </c>
      <c r="F258" s="144">
        <f t="shared" si="43"/>
        <v>554</v>
      </c>
      <c r="G258" s="145">
        <f t="shared" si="40"/>
        <v>2630</v>
      </c>
      <c r="H258" s="146">
        <v>224</v>
      </c>
      <c r="I258" s="146">
        <v>330</v>
      </c>
      <c r="J258" s="147">
        <f t="shared" si="44"/>
        <v>554</v>
      </c>
      <c r="K258" s="147">
        <v>690</v>
      </c>
      <c r="L258" s="147">
        <v>1386</v>
      </c>
      <c r="M258" s="147">
        <f t="shared" si="45"/>
        <v>2076</v>
      </c>
      <c r="N258" s="101">
        <f t="shared" si="46"/>
        <v>0</v>
      </c>
      <c r="O258" s="100">
        <v>15</v>
      </c>
      <c r="P258" s="147">
        <v>0</v>
      </c>
      <c r="Q258" s="101">
        <f t="shared" si="47"/>
        <v>15</v>
      </c>
      <c r="R258" s="100">
        <f t="shared" si="48"/>
        <v>0</v>
      </c>
      <c r="S258" s="148">
        <v>0</v>
      </c>
      <c r="T258" s="148">
        <v>0</v>
      </c>
      <c r="U258" s="147">
        <f t="shared" si="49"/>
        <v>0</v>
      </c>
      <c r="V258" s="102">
        <v>0</v>
      </c>
      <c r="W258" s="102">
        <v>0</v>
      </c>
      <c r="X258" s="101">
        <v>0</v>
      </c>
      <c r="Y258" s="107">
        <f t="shared" si="50"/>
        <v>330</v>
      </c>
      <c r="Z258" s="108">
        <f t="shared" si="51"/>
        <v>1401</v>
      </c>
      <c r="AA258" s="97">
        <v>1904</v>
      </c>
      <c r="AB258" s="109">
        <f t="shared" si="52"/>
        <v>0.90913865546218486</v>
      </c>
    </row>
    <row r="259" spans="1:28" x14ac:dyDescent="0.35">
      <c r="A259" s="31" t="s">
        <v>264</v>
      </c>
      <c r="B259" s="97" t="s">
        <v>2523</v>
      </c>
      <c r="C259" s="142" t="s">
        <v>2447</v>
      </c>
      <c r="D259" s="143">
        <f t="shared" si="41"/>
        <v>226</v>
      </c>
      <c r="E259" s="98">
        <f t="shared" si="42"/>
        <v>0</v>
      </c>
      <c r="F259" s="144">
        <f t="shared" si="43"/>
        <v>226</v>
      </c>
      <c r="G259" s="145">
        <f t="shared" si="40"/>
        <v>226</v>
      </c>
      <c r="H259" s="146">
        <v>0</v>
      </c>
      <c r="I259" s="146">
        <v>226</v>
      </c>
      <c r="J259" s="147">
        <f t="shared" si="44"/>
        <v>226</v>
      </c>
      <c r="K259" s="147">
        <v>0</v>
      </c>
      <c r="L259" s="147">
        <v>0</v>
      </c>
      <c r="M259" s="147">
        <f t="shared" si="45"/>
        <v>0</v>
      </c>
      <c r="N259" s="101">
        <f t="shared" si="46"/>
        <v>0</v>
      </c>
      <c r="O259" s="100">
        <v>0</v>
      </c>
      <c r="P259" s="147">
        <v>0</v>
      </c>
      <c r="Q259" s="101">
        <f t="shared" si="47"/>
        <v>0</v>
      </c>
      <c r="R259" s="100">
        <f t="shared" si="48"/>
        <v>0</v>
      </c>
      <c r="S259" s="148">
        <v>0</v>
      </c>
      <c r="T259" s="148">
        <v>0</v>
      </c>
      <c r="U259" s="147">
        <f t="shared" si="49"/>
        <v>0</v>
      </c>
      <c r="V259" s="102">
        <v>0</v>
      </c>
      <c r="W259" s="102">
        <v>0</v>
      </c>
      <c r="X259" s="101">
        <v>0</v>
      </c>
      <c r="Y259" s="107">
        <f t="shared" si="50"/>
        <v>226</v>
      </c>
      <c r="Z259" s="108">
        <f t="shared" si="51"/>
        <v>0</v>
      </c>
      <c r="AA259" s="97">
        <v>310</v>
      </c>
      <c r="AB259" s="109">
        <f t="shared" si="52"/>
        <v>0.7290322580645161</v>
      </c>
    </row>
    <row r="260" spans="1:28" x14ac:dyDescent="0.35">
      <c r="A260" s="31" t="s">
        <v>265</v>
      </c>
      <c r="B260" s="97" t="s">
        <v>2524</v>
      </c>
      <c r="C260" s="142" t="s">
        <v>2447</v>
      </c>
      <c r="D260" s="143">
        <f t="shared" si="41"/>
        <v>133</v>
      </c>
      <c r="E260" s="98">
        <f t="shared" si="42"/>
        <v>0</v>
      </c>
      <c r="F260" s="144">
        <f t="shared" si="43"/>
        <v>133</v>
      </c>
      <c r="G260" s="145">
        <f t="shared" ref="G260:G323" si="53">J260+M260</f>
        <v>133</v>
      </c>
      <c r="H260" s="146">
        <v>0</v>
      </c>
      <c r="I260" s="146">
        <v>133</v>
      </c>
      <c r="J260" s="147">
        <f t="shared" si="44"/>
        <v>133</v>
      </c>
      <c r="K260" s="147">
        <v>0</v>
      </c>
      <c r="L260" s="147">
        <v>0</v>
      </c>
      <c r="M260" s="147">
        <f t="shared" si="45"/>
        <v>0</v>
      </c>
      <c r="N260" s="101">
        <f t="shared" si="46"/>
        <v>0</v>
      </c>
      <c r="O260" s="100">
        <v>0</v>
      </c>
      <c r="P260" s="147">
        <v>0</v>
      </c>
      <c r="Q260" s="101">
        <f t="shared" si="47"/>
        <v>0</v>
      </c>
      <c r="R260" s="100">
        <f t="shared" si="48"/>
        <v>0</v>
      </c>
      <c r="S260" s="148">
        <v>0</v>
      </c>
      <c r="T260" s="148">
        <v>0</v>
      </c>
      <c r="U260" s="147">
        <f t="shared" si="49"/>
        <v>0</v>
      </c>
      <c r="V260" s="102">
        <v>0</v>
      </c>
      <c r="W260" s="102">
        <v>0</v>
      </c>
      <c r="X260" s="101">
        <v>0</v>
      </c>
      <c r="Y260" s="107">
        <f t="shared" si="50"/>
        <v>133</v>
      </c>
      <c r="Z260" s="108">
        <f t="shared" si="51"/>
        <v>0</v>
      </c>
      <c r="AA260" s="97">
        <v>179</v>
      </c>
      <c r="AB260" s="109">
        <f t="shared" si="52"/>
        <v>0.74301675977653636</v>
      </c>
    </row>
    <row r="261" spans="1:28" x14ac:dyDescent="0.35">
      <c r="A261" s="31" t="s">
        <v>266</v>
      </c>
      <c r="B261" s="97" t="s">
        <v>2525</v>
      </c>
      <c r="C261" s="142" t="s">
        <v>2447</v>
      </c>
      <c r="D261" s="143">
        <f t="shared" ref="D261:D324" si="54">E261+F261</f>
        <v>165</v>
      </c>
      <c r="E261" s="98">
        <f t="shared" ref="E261:E324" si="55">M261+O261+X261</f>
        <v>0</v>
      </c>
      <c r="F261" s="144">
        <f t="shared" ref="F261:F324" si="56">J261+U261</f>
        <v>165</v>
      </c>
      <c r="G261" s="145">
        <f t="shared" si="53"/>
        <v>165</v>
      </c>
      <c r="H261" s="146">
        <v>0</v>
      </c>
      <c r="I261" s="146">
        <v>165</v>
      </c>
      <c r="J261" s="147">
        <f t="shared" ref="J261:J324" si="57">H261+I261</f>
        <v>165</v>
      </c>
      <c r="K261" s="147">
        <v>0</v>
      </c>
      <c r="L261" s="147">
        <v>0</v>
      </c>
      <c r="M261" s="147">
        <f t="shared" ref="M261:M324" si="58">K261+L261</f>
        <v>0</v>
      </c>
      <c r="N261" s="101">
        <f t="shared" ref="N261:N324" si="59">P261</f>
        <v>0</v>
      </c>
      <c r="O261" s="100">
        <v>0</v>
      </c>
      <c r="P261" s="147">
        <v>0</v>
      </c>
      <c r="Q261" s="101">
        <f t="shared" ref="Q261:Q324" si="60">O261+P261</f>
        <v>0</v>
      </c>
      <c r="R261" s="100">
        <f t="shared" ref="R261:R324" si="61">U261+X261</f>
        <v>0</v>
      </c>
      <c r="S261" s="148">
        <v>0</v>
      </c>
      <c r="T261" s="148">
        <v>0</v>
      </c>
      <c r="U261" s="147">
        <f t="shared" ref="U261:U324" si="62">S261+T261</f>
        <v>0</v>
      </c>
      <c r="V261" s="102">
        <v>0</v>
      </c>
      <c r="W261" s="102">
        <v>0</v>
      </c>
      <c r="X261" s="101">
        <v>0</v>
      </c>
      <c r="Y261" s="107">
        <f t="shared" ref="Y261:Y324" si="63">I261+T261</f>
        <v>165</v>
      </c>
      <c r="Z261" s="108">
        <f t="shared" ref="Z261:Z324" si="64">L261+O261+W261</f>
        <v>0</v>
      </c>
      <c r="AA261" s="97">
        <v>609</v>
      </c>
      <c r="AB261" s="109">
        <f t="shared" ref="AB261:AB324" si="65">MIN(100%,((Z261+Y261)/AA261))</f>
        <v>0.27093596059113301</v>
      </c>
    </row>
    <row r="262" spans="1:28" x14ac:dyDescent="0.35">
      <c r="A262" s="31" t="s">
        <v>267</v>
      </c>
      <c r="B262" s="97" t="s">
        <v>2526</v>
      </c>
      <c r="C262" s="142" t="s">
        <v>2447</v>
      </c>
      <c r="D262" s="143">
        <f t="shared" si="54"/>
        <v>24</v>
      </c>
      <c r="E262" s="98">
        <f t="shared" si="55"/>
        <v>0</v>
      </c>
      <c r="F262" s="144">
        <f t="shared" si="56"/>
        <v>24</v>
      </c>
      <c r="G262" s="145">
        <f t="shared" si="53"/>
        <v>24</v>
      </c>
      <c r="H262" s="146">
        <v>0</v>
      </c>
      <c r="I262" s="146">
        <v>24</v>
      </c>
      <c r="J262" s="147">
        <f t="shared" si="57"/>
        <v>24</v>
      </c>
      <c r="K262" s="147">
        <v>0</v>
      </c>
      <c r="L262" s="147">
        <v>0</v>
      </c>
      <c r="M262" s="147">
        <f t="shared" si="58"/>
        <v>0</v>
      </c>
      <c r="N262" s="101">
        <f t="shared" si="59"/>
        <v>0</v>
      </c>
      <c r="O262" s="100">
        <v>0</v>
      </c>
      <c r="P262" s="147">
        <v>0</v>
      </c>
      <c r="Q262" s="101">
        <f t="shared" si="60"/>
        <v>0</v>
      </c>
      <c r="R262" s="100">
        <f t="shared" si="61"/>
        <v>0</v>
      </c>
      <c r="S262" s="148">
        <v>0</v>
      </c>
      <c r="T262" s="148">
        <v>0</v>
      </c>
      <c r="U262" s="147">
        <f t="shared" si="62"/>
        <v>0</v>
      </c>
      <c r="V262" s="102">
        <v>0</v>
      </c>
      <c r="W262" s="102">
        <v>0</v>
      </c>
      <c r="X262" s="101">
        <v>0</v>
      </c>
      <c r="Y262" s="107">
        <f t="shared" si="63"/>
        <v>24</v>
      </c>
      <c r="Z262" s="108">
        <f t="shared" si="64"/>
        <v>0</v>
      </c>
      <c r="AA262" s="97">
        <v>30</v>
      </c>
      <c r="AB262" s="109">
        <f t="shared" si="65"/>
        <v>0.8</v>
      </c>
    </row>
    <row r="263" spans="1:28" x14ac:dyDescent="0.35">
      <c r="A263" s="31" t="s">
        <v>268</v>
      </c>
      <c r="B263" s="97" t="s">
        <v>2527</v>
      </c>
      <c r="C263" s="142" t="s">
        <v>2440</v>
      </c>
      <c r="D263" s="143">
        <f t="shared" si="54"/>
        <v>110</v>
      </c>
      <c r="E263" s="98">
        <f t="shared" si="55"/>
        <v>110</v>
      </c>
      <c r="F263" s="144">
        <f t="shared" si="56"/>
        <v>0</v>
      </c>
      <c r="G263" s="145">
        <f t="shared" si="53"/>
        <v>105</v>
      </c>
      <c r="H263" s="146">
        <v>0</v>
      </c>
      <c r="I263" s="146">
        <v>0</v>
      </c>
      <c r="J263" s="147">
        <f t="shared" si="57"/>
        <v>0</v>
      </c>
      <c r="K263" s="147">
        <v>41</v>
      </c>
      <c r="L263" s="147">
        <v>64</v>
      </c>
      <c r="M263" s="147">
        <f t="shared" si="58"/>
        <v>105</v>
      </c>
      <c r="N263" s="101">
        <f t="shared" si="59"/>
        <v>0</v>
      </c>
      <c r="O263" s="100">
        <v>5</v>
      </c>
      <c r="P263" s="147">
        <v>0</v>
      </c>
      <c r="Q263" s="101">
        <f t="shared" si="60"/>
        <v>5</v>
      </c>
      <c r="R263" s="100">
        <f t="shared" si="61"/>
        <v>0</v>
      </c>
      <c r="S263" s="148">
        <v>0</v>
      </c>
      <c r="T263" s="148">
        <v>0</v>
      </c>
      <c r="U263" s="147">
        <f t="shared" si="62"/>
        <v>0</v>
      </c>
      <c r="V263" s="102">
        <v>0</v>
      </c>
      <c r="W263" s="102">
        <v>0</v>
      </c>
      <c r="X263" s="101">
        <v>0</v>
      </c>
      <c r="Y263" s="107">
        <f t="shared" si="63"/>
        <v>0</v>
      </c>
      <c r="Z263" s="108">
        <f t="shared" si="64"/>
        <v>69</v>
      </c>
      <c r="AA263" s="97">
        <v>217</v>
      </c>
      <c r="AB263" s="109">
        <f t="shared" si="65"/>
        <v>0.31797235023041476</v>
      </c>
    </row>
    <row r="264" spans="1:28" x14ac:dyDescent="0.35">
      <c r="A264" s="31" t="s">
        <v>269</v>
      </c>
      <c r="B264" s="97" t="s">
        <v>2528</v>
      </c>
      <c r="C264" s="142" t="s">
        <v>2440</v>
      </c>
      <c r="D264" s="143">
        <f t="shared" si="54"/>
        <v>53</v>
      </c>
      <c r="E264" s="98">
        <f t="shared" si="55"/>
        <v>53</v>
      </c>
      <c r="F264" s="144">
        <f t="shared" si="56"/>
        <v>0</v>
      </c>
      <c r="G264" s="145">
        <f t="shared" si="53"/>
        <v>53</v>
      </c>
      <c r="H264" s="146">
        <v>0</v>
      </c>
      <c r="I264" s="146">
        <v>0</v>
      </c>
      <c r="J264" s="147">
        <f t="shared" si="57"/>
        <v>0</v>
      </c>
      <c r="K264" s="147">
        <v>20</v>
      </c>
      <c r="L264" s="147">
        <v>33</v>
      </c>
      <c r="M264" s="147">
        <f t="shared" si="58"/>
        <v>53</v>
      </c>
      <c r="N264" s="101">
        <f t="shared" si="59"/>
        <v>0</v>
      </c>
      <c r="O264" s="100">
        <v>0</v>
      </c>
      <c r="P264" s="147">
        <v>0</v>
      </c>
      <c r="Q264" s="101">
        <f t="shared" si="60"/>
        <v>0</v>
      </c>
      <c r="R264" s="100">
        <f t="shared" si="61"/>
        <v>0</v>
      </c>
      <c r="S264" s="148">
        <v>0</v>
      </c>
      <c r="T264" s="148">
        <v>0</v>
      </c>
      <c r="U264" s="147">
        <f t="shared" si="62"/>
        <v>0</v>
      </c>
      <c r="V264" s="102">
        <v>0</v>
      </c>
      <c r="W264" s="102">
        <v>0</v>
      </c>
      <c r="X264" s="101">
        <v>0</v>
      </c>
      <c r="Y264" s="107">
        <f t="shared" si="63"/>
        <v>0</v>
      </c>
      <c r="Z264" s="108">
        <f t="shared" si="64"/>
        <v>33</v>
      </c>
      <c r="AA264" s="97">
        <v>45</v>
      </c>
      <c r="AB264" s="109">
        <f t="shared" si="65"/>
        <v>0.73333333333333328</v>
      </c>
    </row>
    <row r="265" spans="1:28" x14ac:dyDescent="0.35">
      <c r="A265" s="31" t="s">
        <v>270</v>
      </c>
      <c r="B265" s="97" t="s">
        <v>2529</v>
      </c>
      <c r="C265" s="142" t="s">
        <v>2440</v>
      </c>
      <c r="D265" s="143">
        <f t="shared" si="54"/>
        <v>55</v>
      </c>
      <c r="E265" s="98">
        <f t="shared" si="55"/>
        <v>55</v>
      </c>
      <c r="F265" s="144">
        <f t="shared" si="56"/>
        <v>0</v>
      </c>
      <c r="G265" s="145">
        <f t="shared" si="53"/>
        <v>55</v>
      </c>
      <c r="H265" s="146">
        <v>0</v>
      </c>
      <c r="I265" s="146">
        <v>0</v>
      </c>
      <c r="J265" s="147">
        <f t="shared" si="57"/>
        <v>0</v>
      </c>
      <c r="K265" s="147">
        <v>0</v>
      </c>
      <c r="L265" s="147">
        <v>55</v>
      </c>
      <c r="M265" s="147">
        <f t="shared" si="58"/>
        <v>55</v>
      </c>
      <c r="N265" s="101">
        <f t="shared" si="59"/>
        <v>0</v>
      </c>
      <c r="O265" s="100">
        <v>0</v>
      </c>
      <c r="P265" s="147">
        <v>0</v>
      </c>
      <c r="Q265" s="101">
        <f t="shared" si="60"/>
        <v>0</v>
      </c>
      <c r="R265" s="100">
        <f t="shared" si="61"/>
        <v>0</v>
      </c>
      <c r="S265" s="148">
        <v>0</v>
      </c>
      <c r="T265" s="148">
        <v>0</v>
      </c>
      <c r="U265" s="147">
        <f t="shared" si="62"/>
        <v>0</v>
      </c>
      <c r="V265" s="102">
        <v>0</v>
      </c>
      <c r="W265" s="102">
        <v>0</v>
      </c>
      <c r="X265" s="101">
        <v>0</v>
      </c>
      <c r="Y265" s="107">
        <f t="shared" si="63"/>
        <v>0</v>
      </c>
      <c r="Z265" s="108">
        <f t="shared" si="64"/>
        <v>55</v>
      </c>
      <c r="AA265" s="97">
        <v>60</v>
      </c>
      <c r="AB265" s="109">
        <f t="shared" si="65"/>
        <v>0.91666666666666663</v>
      </c>
    </row>
    <row r="266" spans="1:28" x14ac:dyDescent="0.35">
      <c r="A266" s="31" t="s">
        <v>271</v>
      </c>
      <c r="B266" s="97" t="s">
        <v>2530</v>
      </c>
      <c r="C266" s="142" t="s">
        <v>2440</v>
      </c>
      <c r="D266" s="143">
        <f t="shared" si="54"/>
        <v>22</v>
      </c>
      <c r="E266" s="98">
        <f t="shared" si="55"/>
        <v>22</v>
      </c>
      <c r="F266" s="144">
        <f t="shared" si="56"/>
        <v>0</v>
      </c>
      <c r="G266" s="145">
        <f t="shared" si="53"/>
        <v>22</v>
      </c>
      <c r="H266" s="146">
        <v>0</v>
      </c>
      <c r="I266" s="146">
        <v>0</v>
      </c>
      <c r="J266" s="147">
        <f t="shared" si="57"/>
        <v>0</v>
      </c>
      <c r="K266" s="147">
        <v>0</v>
      </c>
      <c r="L266" s="147">
        <v>22</v>
      </c>
      <c r="M266" s="147">
        <f t="shared" si="58"/>
        <v>22</v>
      </c>
      <c r="N266" s="101">
        <f t="shared" si="59"/>
        <v>22</v>
      </c>
      <c r="O266" s="100">
        <v>0</v>
      </c>
      <c r="P266" s="147">
        <v>22</v>
      </c>
      <c r="Q266" s="101">
        <f t="shared" si="60"/>
        <v>22</v>
      </c>
      <c r="R266" s="100">
        <f t="shared" si="61"/>
        <v>0</v>
      </c>
      <c r="S266" s="148">
        <v>0</v>
      </c>
      <c r="T266" s="148">
        <v>0</v>
      </c>
      <c r="U266" s="147">
        <f t="shared" si="62"/>
        <v>0</v>
      </c>
      <c r="V266" s="102">
        <v>0</v>
      </c>
      <c r="W266" s="102">
        <v>0</v>
      </c>
      <c r="X266" s="101">
        <v>0</v>
      </c>
      <c r="Y266" s="107">
        <f t="shared" si="63"/>
        <v>0</v>
      </c>
      <c r="Z266" s="108">
        <f t="shared" si="64"/>
        <v>22</v>
      </c>
      <c r="AA266" s="97">
        <v>45</v>
      </c>
      <c r="AB266" s="109">
        <f t="shared" si="65"/>
        <v>0.48888888888888887</v>
      </c>
    </row>
    <row r="267" spans="1:28" x14ac:dyDescent="0.35">
      <c r="A267" s="31" t="s">
        <v>272</v>
      </c>
      <c r="B267" s="97" t="s">
        <v>2531</v>
      </c>
      <c r="C267" s="142" t="s">
        <v>2440</v>
      </c>
      <c r="D267" s="143">
        <f t="shared" si="54"/>
        <v>28</v>
      </c>
      <c r="E267" s="98">
        <f t="shared" si="55"/>
        <v>28</v>
      </c>
      <c r="F267" s="144">
        <f t="shared" si="56"/>
        <v>0</v>
      </c>
      <c r="G267" s="145">
        <f t="shared" si="53"/>
        <v>28</v>
      </c>
      <c r="H267" s="146">
        <v>0</v>
      </c>
      <c r="I267" s="146">
        <v>0</v>
      </c>
      <c r="J267" s="147">
        <f t="shared" si="57"/>
        <v>0</v>
      </c>
      <c r="K267" s="147">
        <v>0</v>
      </c>
      <c r="L267" s="147">
        <v>28</v>
      </c>
      <c r="M267" s="147">
        <f t="shared" si="58"/>
        <v>28</v>
      </c>
      <c r="N267" s="101">
        <f t="shared" si="59"/>
        <v>0</v>
      </c>
      <c r="O267" s="100">
        <v>0</v>
      </c>
      <c r="P267" s="147">
        <v>0</v>
      </c>
      <c r="Q267" s="101">
        <f t="shared" si="60"/>
        <v>0</v>
      </c>
      <c r="R267" s="100">
        <f t="shared" si="61"/>
        <v>0</v>
      </c>
      <c r="S267" s="148">
        <v>0</v>
      </c>
      <c r="T267" s="148">
        <v>0</v>
      </c>
      <c r="U267" s="147">
        <f t="shared" si="62"/>
        <v>0</v>
      </c>
      <c r="V267" s="102">
        <v>0</v>
      </c>
      <c r="W267" s="102">
        <v>0</v>
      </c>
      <c r="X267" s="101">
        <v>0</v>
      </c>
      <c r="Y267" s="107">
        <f t="shared" si="63"/>
        <v>0</v>
      </c>
      <c r="Z267" s="108">
        <f t="shared" si="64"/>
        <v>28</v>
      </c>
      <c r="AA267" s="97">
        <v>33</v>
      </c>
      <c r="AB267" s="109">
        <f t="shared" si="65"/>
        <v>0.84848484848484851</v>
      </c>
    </row>
    <row r="268" spans="1:28" x14ac:dyDescent="0.35">
      <c r="A268" s="31" t="s">
        <v>273</v>
      </c>
      <c r="B268" s="97" t="s">
        <v>2532</v>
      </c>
      <c r="C268" s="142" t="s">
        <v>2533</v>
      </c>
      <c r="D268" s="143">
        <f t="shared" si="54"/>
        <v>57</v>
      </c>
      <c r="E268" s="98">
        <f t="shared" si="55"/>
        <v>57</v>
      </c>
      <c r="F268" s="144">
        <f t="shared" si="56"/>
        <v>0</v>
      </c>
      <c r="G268" s="145">
        <f t="shared" si="53"/>
        <v>37</v>
      </c>
      <c r="H268" s="146">
        <v>0</v>
      </c>
      <c r="I268" s="146">
        <v>0</v>
      </c>
      <c r="J268" s="147">
        <f t="shared" si="57"/>
        <v>0</v>
      </c>
      <c r="K268" s="147">
        <v>0</v>
      </c>
      <c r="L268" s="147">
        <v>37</v>
      </c>
      <c r="M268" s="147">
        <f t="shared" si="58"/>
        <v>37</v>
      </c>
      <c r="N268" s="101">
        <f t="shared" si="59"/>
        <v>0</v>
      </c>
      <c r="O268" s="100">
        <v>20</v>
      </c>
      <c r="P268" s="147">
        <v>0</v>
      </c>
      <c r="Q268" s="101">
        <f t="shared" si="60"/>
        <v>20</v>
      </c>
      <c r="R268" s="100">
        <f t="shared" si="61"/>
        <v>0</v>
      </c>
      <c r="S268" s="148">
        <v>0</v>
      </c>
      <c r="T268" s="148">
        <v>0</v>
      </c>
      <c r="U268" s="147">
        <f t="shared" si="62"/>
        <v>0</v>
      </c>
      <c r="V268" s="102">
        <v>0</v>
      </c>
      <c r="W268" s="102">
        <v>0</v>
      </c>
      <c r="X268" s="101">
        <v>0</v>
      </c>
      <c r="Y268" s="107">
        <f t="shared" si="63"/>
        <v>0</v>
      </c>
      <c r="Z268" s="108">
        <f t="shared" si="64"/>
        <v>57</v>
      </c>
      <c r="AA268" s="97">
        <v>181</v>
      </c>
      <c r="AB268" s="109">
        <f t="shared" si="65"/>
        <v>0.31491712707182318</v>
      </c>
    </row>
    <row r="269" spans="1:28" x14ac:dyDescent="0.35">
      <c r="A269" s="31" t="s">
        <v>274</v>
      </c>
      <c r="B269" s="97" t="s">
        <v>2534</v>
      </c>
      <c r="C269" s="142" t="s">
        <v>2533</v>
      </c>
      <c r="D269" s="143">
        <f t="shared" si="54"/>
        <v>228</v>
      </c>
      <c r="E269" s="98">
        <f t="shared" si="55"/>
        <v>21</v>
      </c>
      <c r="F269" s="144">
        <f t="shared" si="56"/>
        <v>207</v>
      </c>
      <c r="G269" s="145">
        <f t="shared" si="53"/>
        <v>228</v>
      </c>
      <c r="H269" s="146">
        <v>1</v>
      </c>
      <c r="I269" s="146">
        <v>206</v>
      </c>
      <c r="J269" s="147">
        <f t="shared" si="57"/>
        <v>207</v>
      </c>
      <c r="K269" s="147">
        <v>0</v>
      </c>
      <c r="L269" s="147">
        <v>21</v>
      </c>
      <c r="M269" s="147">
        <f t="shared" si="58"/>
        <v>21</v>
      </c>
      <c r="N269" s="101">
        <f t="shared" si="59"/>
        <v>0</v>
      </c>
      <c r="O269" s="100">
        <v>0</v>
      </c>
      <c r="P269" s="147">
        <v>0</v>
      </c>
      <c r="Q269" s="101">
        <f t="shared" si="60"/>
        <v>0</v>
      </c>
      <c r="R269" s="100">
        <f t="shared" si="61"/>
        <v>0</v>
      </c>
      <c r="S269" s="148">
        <v>0</v>
      </c>
      <c r="T269" s="148">
        <v>0</v>
      </c>
      <c r="U269" s="147">
        <f t="shared" si="62"/>
        <v>0</v>
      </c>
      <c r="V269" s="102">
        <v>0</v>
      </c>
      <c r="W269" s="102">
        <v>0</v>
      </c>
      <c r="X269" s="101">
        <v>0</v>
      </c>
      <c r="Y269" s="107">
        <f t="shared" si="63"/>
        <v>206</v>
      </c>
      <c r="Z269" s="108">
        <f t="shared" si="64"/>
        <v>21</v>
      </c>
      <c r="AA269" s="97">
        <v>609</v>
      </c>
      <c r="AB269" s="109">
        <f t="shared" si="65"/>
        <v>0.37274220032840721</v>
      </c>
    </row>
    <row r="270" spans="1:28" x14ac:dyDescent="0.35">
      <c r="A270" s="31" t="s">
        <v>275</v>
      </c>
      <c r="B270" s="97" t="s">
        <v>2535</v>
      </c>
      <c r="C270" s="142" t="s">
        <v>2533</v>
      </c>
      <c r="D270" s="143">
        <f t="shared" si="54"/>
        <v>324</v>
      </c>
      <c r="E270" s="98">
        <f t="shared" si="55"/>
        <v>324</v>
      </c>
      <c r="F270" s="144">
        <f t="shared" si="56"/>
        <v>0</v>
      </c>
      <c r="G270" s="145">
        <f t="shared" si="53"/>
        <v>324</v>
      </c>
      <c r="H270" s="146">
        <v>0</v>
      </c>
      <c r="I270" s="146">
        <v>0</v>
      </c>
      <c r="J270" s="147">
        <f t="shared" si="57"/>
        <v>0</v>
      </c>
      <c r="K270" s="147">
        <v>0</v>
      </c>
      <c r="L270" s="147">
        <v>324</v>
      </c>
      <c r="M270" s="147">
        <f t="shared" si="58"/>
        <v>324</v>
      </c>
      <c r="N270" s="101">
        <f t="shared" si="59"/>
        <v>0</v>
      </c>
      <c r="O270" s="100">
        <v>0</v>
      </c>
      <c r="P270" s="147">
        <v>0</v>
      </c>
      <c r="Q270" s="101">
        <f t="shared" si="60"/>
        <v>0</v>
      </c>
      <c r="R270" s="100">
        <f t="shared" si="61"/>
        <v>0</v>
      </c>
      <c r="S270" s="148">
        <v>0</v>
      </c>
      <c r="T270" s="148">
        <v>0</v>
      </c>
      <c r="U270" s="147">
        <f t="shared" si="62"/>
        <v>0</v>
      </c>
      <c r="V270" s="102">
        <v>0</v>
      </c>
      <c r="W270" s="102">
        <v>0</v>
      </c>
      <c r="X270" s="101">
        <v>0</v>
      </c>
      <c r="Y270" s="107">
        <f t="shared" si="63"/>
        <v>0</v>
      </c>
      <c r="Z270" s="108">
        <f t="shared" si="64"/>
        <v>324</v>
      </c>
      <c r="AA270" s="97">
        <v>441</v>
      </c>
      <c r="AB270" s="109">
        <f t="shared" si="65"/>
        <v>0.73469387755102045</v>
      </c>
    </row>
    <row r="271" spans="1:28" x14ac:dyDescent="0.35">
      <c r="A271" s="31" t="s">
        <v>276</v>
      </c>
      <c r="B271" s="97" t="s">
        <v>2536</v>
      </c>
      <c r="C271" s="142" t="s">
        <v>2533</v>
      </c>
      <c r="D271" s="143">
        <f t="shared" si="54"/>
        <v>0</v>
      </c>
      <c r="E271" s="98">
        <f t="shared" si="55"/>
        <v>0</v>
      </c>
      <c r="F271" s="144">
        <f t="shared" si="56"/>
        <v>0</v>
      </c>
      <c r="G271" s="145">
        <f t="shared" si="53"/>
        <v>0</v>
      </c>
      <c r="H271" s="146">
        <v>0</v>
      </c>
      <c r="I271" s="146">
        <v>0</v>
      </c>
      <c r="J271" s="147">
        <f t="shared" si="57"/>
        <v>0</v>
      </c>
      <c r="K271" s="147">
        <v>0</v>
      </c>
      <c r="L271" s="147">
        <v>0</v>
      </c>
      <c r="M271" s="147">
        <f t="shared" si="58"/>
        <v>0</v>
      </c>
      <c r="N271" s="101">
        <f t="shared" si="59"/>
        <v>0</v>
      </c>
      <c r="O271" s="100">
        <v>0</v>
      </c>
      <c r="P271" s="147">
        <v>0</v>
      </c>
      <c r="Q271" s="101">
        <f t="shared" si="60"/>
        <v>0</v>
      </c>
      <c r="R271" s="100">
        <f t="shared" si="61"/>
        <v>0</v>
      </c>
      <c r="S271" s="148">
        <v>0</v>
      </c>
      <c r="T271" s="148">
        <v>0</v>
      </c>
      <c r="U271" s="147">
        <f t="shared" si="62"/>
        <v>0</v>
      </c>
      <c r="V271" s="102">
        <v>0</v>
      </c>
      <c r="W271" s="102">
        <v>0</v>
      </c>
      <c r="X271" s="101">
        <v>0</v>
      </c>
      <c r="Y271" s="107">
        <f t="shared" si="63"/>
        <v>0</v>
      </c>
      <c r="Z271" s="108">
        <f t="shared" si="64"/>
        <v>0</v>
      </c>
      <c r="AA271" s="97">
        <v>482</v>
      </c>
      <c r="AB271" s="109">
        <f t="shared" si="65"/>
        <v>0</v>
      </c>
    </row>
    <row r="272" spans="1:28" x14ac:dyDescent="0.35">
      <c r="A272" s="31" t="s">
        <v>277</v>
      </c>
      <c r="B272" s="97" t="s">
        <v>2537</v>
      </c>
      <c r="C272" s="142" t="s">
        <v>2533</v>
      </c>
      <c r="D272" s="143">
        <f t="shared" si="54"/>
        <v>65</v>
      </c>
      <c r="E272" s="98">
        <f t="shared" si="55"/>
        <v>0</v>
      </c>
      <c r="F272" s="144">
        <f t="shared" si="56"/>
        <v>65</v>
      </c>
      <c r="G272" s="145">
        <f t="shared" si="53"/>
        <v>65</v>
      </c>
      <c r="H272" s="146">
        <v>0</v>
      </c>
      <c r="I272" s="146">
        <v>65</v>
      </c>
      <c r="J272" s="147">
        <f t="shared" si="57"/>
        <v>65</v>
      </c>
      <c r="K272" s="147">
        <v>0</v>
      </c>
      <c r="L272" s="147">
        <v>0</v>
      </c>
      <c r="M272" s="147">
        <f t="shared" si="58"/>
        <v>0</v>
      </c>
      <c r="N272" s="101">
        <f t="shared" si="59"/>
        <v>0</v>
      </c>
      <c r="O272" s="100">
        <v>0</v>
      </c>
      <c r="P272" s="147">
        <v>0</v>
      </c>
      <c r="Q272" s="101">
        <f t="shared" si="60"/>
        <v>0</v>
      </c>
      <c r="R272" s="100">
        <f t="shared" si="61"/>
        <v>0</v>
      </c>
      <c r="S272" s="148">
        <v>0</v>
      </c>
      <c r="T272" s="148">
        <v>0</v>
      </c>
      <c r="U272" s="147">
        <f t="shared" si="62"/>
        <v>0</v>
      </c>
      <c r="V272" s="102">
        <v>0</v>
      </c>
      <c r="W272" s="102">
        <v>0</v>
      </c>
      <c r="X272" s="101">
        <v>0</v>
      </c>
      <c r="Y272" s="107">
        <f t="shared" si="63"/>
        <v>65</v>
      </c>
      <c r="Z272" s="108">
        <f t="shared" si="64"/>
        <v>0</v>
      </c>
      <c r="AA272" s="97">
        <v>226</v>
      </c>
      <c r="AB272" s="109">
        <f t="shared" si="65"/>
        <v>0.28761061946902655</v>
      </c>
    </row>
    <row r="273" spans="1:28" x14ac:dyDescent="0.35">
      <c r="A273" s="31" t="s">
        <v>278</v>
      </c>
      <c r="B273" s="97" t="s">
        <v>2538</v>
      </c>
      <c r="C273" s="142" t="s">
        <v>2533</v>
      </c>
      <c r="D273" s="143">
        <f t="shared" si="54"/>
        <v>137</v>
      </c>
      <c r="E273" s="98">
        <f t="shared" si="55"/>
        <v>0</v>
      </c>
      <c r="F273" s="144">
        <f t="shared" si="56"/>
        <v>137</v>
      </c>
      <c r="G273" s="145">
        <f t="shared" si="53"/>
        <v>137</v>
      </c>
      <c r="H273" s="146">
        <v>0</v>
      </c>
      <c r="I273" s="146">
        <v>137</v>
      </c>
      <c r="J273" s="147">
        <f t="shared" si="57"/>
        <v>137</v>
      </c>
      <c r="K273" s="147">
        <v>0</v>
      </c>
      <c r="L273" s="147">
        <v>0</v>
      </c>
      <c r="M273" s="147">
        <f t="shared" si="58"/>
        <v>0</v>
      </c>
      <c r="N273" s="101">
        <f t="shared" si="59"/>
        <v>0</v>
      </c>
      <c r="O273" s="100">
        <v>0</v>
      </c>
      <c r="P273" s="147">
        <v>0</v>
      </c>
      <c r="Q273" s="101">
        <f t="shared" si="60"/>
        <v>0</v>
      </c>
      <c r="R273" s="100">
        <f t="shared" si="61"/>
        <v>0</v>
      </c>
      <c r="S273" s="148">
        <v>0</v>
      </c>
      <c r="T273" s="148">
        <v>0</v>
      </c>
      <c r="U273" s="147">
        <f t="shared" si="62"/>
        <v>0</v>
      </c>
      <c r="V273" s="102">
        <v>0</v>
      </c>
      <c r="W273" s="102">
        <v>0</v>
      </c>
      <c r="X273" s="101">
        <v>0</v>
      </c>
      <c r="Y273" s="107">
        <f t="shared" si="63"/>
        <v>137</v>
      </c>
      <c r="Z273" s="108">
        <f t="shared" si="64"/>
        <v>0</v>
      </c>
      <c r="AA273" s="97">
        <v>420</v>
      </c>
      <c r="AB273" s="109">
        <f t="shared" si="65"/>
        <v>0.3261904761904762</v>
      </c>
    </row>
    <row r="274" spans="1:28" x14ac:dyDescent="0.35">
      <c r="A274" s="31" t="s">
        <v>279</v>
      </c>
      <c r="B274" s="97" t="s">
        <v>2539</v>
      </c>
      <c r="C274" s="142" t="s">
        <v>2533</v>
      </c>
      <c r="D274" s="143">
        <f t="shared" si="54"/>
        <v>0</v>
      </c>
      <c r="E274" s="98">
        <f t="shared" si="55"/>
        <v>0</v>
      </c>
      <c r="F274" s="144">
        <f t="shared" si="56"/>
        <v>0</v>
      </c>
      <c r="G274" s="145">
        <f t="shared" si="53"/>
        <v>0</v>
      </c>
      <c r="H274" s="146">
        <v>0</v>
      </c>
      <c r="I274" s="146">
        <v>0</v>
      </c>
      <c r="J274" s="147">
        <f t="shared" si="57"/>
        <v>0</v>
      </c>
      <c r="K274" s="147">
        <v>0</v>
      </c>
      <c r="L274" s="147">
        <v>0</v>
      </c>
      <c r="M274" s="147">
        <f t="shared" si="58"/>
        <v>0</v>
      </c>
      <c r="N274" s="101">
        <f t="shared" si="59"/>
        <v>0</v>
      </c>
      <c r="O274" s="100">
        <v>0</v>
      </c>
      <c r="P274" s="147">
        <v>0</v>
      </c>
      <c r="Q274" s="101">
        <f t="shared" si="60"/>
        <v>0</v>
      </c>
      <c r="R274" s="100">
        <f t="shared" si="61"/>
        <v>0</v>
      </c>
      <c r="S274" s="148">
        <v>0</v>
      </c>
      <c r="T274" s="148">
        <v>0</v>
      </c>
      <c r="U274" s="147">
        <f t="shared" si="62"/>
        <v>0</v>
      </c>
      <c r="V274" s="102">
        <v>0</v>
      </c>
      <c r="W274" s="102">
        <v>0</v>
      </c>
      <c r="X274" s="101">
        <v>0</v>
      </c>
      <c r="Y274" s="107">
        <f t="shared" si="63"/>
        <v>0</v>
      </c>
      <c r="Z274" s="108">
        <f t="shared" si="64"/>
        <v>0</v>
      </c>
      <c r="AA274" s="97">
        <v>147</v>
      </c>
      <c r="AB274" s="109">
        <f t="shared" si="65"/>
        <v>0</v>
      </c>
    </row>
    <row r="275" spans="1:28" x14ac:dyDescent="0.35">
      <c r="A275" s="31" t="s">
        <v>280</v>
      </c>
      <c r="B275" s="97" t="s">
        <v>2540</v>
      </c>
      <c r="C275" s="142" t="s">
        <v>2533</v>
      </c>
      <c r="D275" s="143">
        <f t="shared" si="54"/>
        <v>80</v>
      </c>
      <c r="E275" s="98">
        <f t="shared" si="55"/>
        <v>0</v>
      </c>
      <c r="F275" s="144">
        <f t="shared" si="56"/>
        <v>80</v>
      </c>
      <c r="G275" s="145">
        <f t="shared" si="53"/>
        <v>80</v>
      </c>
      <c r="H275" s="146">
        <v>0</v>
      </c>
      <c r="I275" s="146">
        <v>80</v>
      </c>
      <c r="J275" s="147">
        <f t="shared" si="57"/>
        <v>80</v>
      </c>
      <c r="K275" s="147">
        <v>0</v>
      </c>
      <c r="L275" s="147">
        <v>0</v>
      </c>
      <c r="M275" s="147">
        <f t="shared" si="58"/>
        <v>0</v>
      </c>
      <c r="N275" s="101">
        <f t="shared" si="59"/>
        <v>0</v>
      </c>
      <c r="O275" s="100">
        <v>0</v>
      </c>
      <c r="P275" s="147">
        <v>0</v>
      </c>
      <c r="Q275" s="101">
        <f t="shared" si="60"/>
        <v>0</v>
      </c>
      <c r="R275" s="100">
        <f t="shared" si="61"/>
        <v>0</v>
      </c>
      <c r="S275" s="148">
        <v>0</v>
      </c>
      <c r="T275" s="148">
        <v>0</v>
      </c>
      <c r="U275" s="147">
        <f t="shared" si="62"/>
        <v>0</v>
      </c>
      <c r="V275" s="102">
        <v>0</v>
      </c>
      <c r="W275" s="102">
        <v>0</v>
      </c>
      <c r="X275" s="101">
        <v>0</v>
      </c>
      <c r="Y275" s="107">
        <f t="shared" si="63"/>
        <v>80</v>
      </c>
      <c r="Z275" s="108">
        <f t="shared" si="64"/>
        <v>0</v>
      </c>
      <c r="AA275" s="97">
        <v>135</v>
      </c>
      <c r="AB275" s="109">
        <f t="shared" si="65"/>
        <v>0.59259259259259256</v>
      </c>
    </row>
    <row r="276" spans="1:28" x14ac:dyDescent="0.35">
      <c r="A276" s="31" t="s">
        <v>281</v>
      </c>
      <c r="B276" s="97" t="s">
        <v>2541</v>
      </c>
      <c r="C276" s="142" t="s">
        <v>2533</v>
      </c>
      <c r="D276" s="143">
        <f t="shared" si="54"/>
        <v>151</v>
      </c>
      <c r="E276" s="98">
        <f t="shared" si="55"/>
        <v>151</v>
      </c>
      <c r="F276" s="144">
        <f t="shared" si="56"/>
        <v>0</v>
      </c>
      <c r="G276" s="145">
        <f t="shared" si="53"/>
        <v>151</v>
      </c>
      <c r="H276" s="146">
        <v>0</v>
      </c>
      <c r="I276" s="146">
        <v>0</v>
      </c>
      <c r="J276" s="147">
        <f t="shared" si="57"/>
        <v>0</v>
      </c>
      <c r="K276" s="147">
        <v>20</v>
      </c>
      <c r="L276" s="147">
        <v>131</v>
      </c>
      <c r="M276" s="147">
        <f t="shared" si="58"/>
        <v>151</v>
      </c>
      <c r="N276" s="101">
        <f t="shared" si="59"/>
        <v>0</v>
      </c>
      <c r="O276" s="100">
        <v>0</v>
      </c>
      <c r="P276" s="147">
        <v>0</v>
      </c>
      <c r="Q276" s="101">
        <f t="shared" si="60"/>
        <v>0</v>
      </c>
      <c r="R276" s="100">
        <f t="shared" si="61"/>
        <v>0</v>
      </c>
      <c r="S276" s="148">
        <v>0</v>
      </c>
      <c r="T276" s="148">
        <v>0</v>
      </c>
      <c r="U276" s="147">
        <f t="shared" si="62"/>
        <v>0</v>
      </c>
      <c r="V276" s="102">
        <v>0</v>
      </c>
      <c r="W276" s="102">
        <v>0</v>
      </c>
      <c r="X276" s="101">
        <v>0</v>
      </c>
      <c r="Y276" s="107">
        <f t="shared" si="63"/>
        <v>0</v>
      </c>
      <c r="Z276" s="108">
        <f t="shared" si="64"/>
        <v>131</v>
      </c>
      <c r="AA276" s="97">
        <v>260</v>
      </c>
      <c r="AB276" s="109">
        <f t="shared" si="65"/>
        <v>0.50384615384615383</v>
      </c>
    </row>
    <row r="277" spans="1:28" x14ac:dyDescent="0.35">
      <c r="A277" s="31" t="s">
        <v>282</v>
      </c>
      <c r="B277" s="97" t="s">
        <v>2542</v>
      </c>
      <c r="C277" s="142" t="s">
        <v>2533</v>
      </c>
      <c r="D277" s="143">
        <f t="shared" si="54"/>
        <v>294</v>
      </c>
      <c r="E277" s="98">
        <f t="shared" si="55"/>
        <v>126</v>
      </c>
      <c r="F277" s="144">
        <f t="shared" si="56"/>
        <v>168</v>
      </c>
      <c r="G277" s="145">
        <f t="shared" si="53"/>
        <v>294</v>
      </c>
      <c r="H277" s="146">
        <v>0</v>
      </c>
      <c r="I277" s="146">
        <v>168</v>
      </c>
      <c r="J277" s="147">
        <f t="shared" si="57"/>
        <v>168</v>
      </c>
      <c r="K277" s="147">
        <v>0</v>
      </c>
      <c r="L277" s="147">
        <v>126</v>
      </c>
      <c r="M277" s="147">
        <f t="shared" si="58"/>
        <v>126</v>
      </c>
      <c r="N277" s="101">
        <f t="shared" si="59"/>
        <v>0</v>
      </c>
      <c r="O277" s="100">
        <v>0</v>
      </c>
      <c r="P277" s="147">
        <v>0</v>
      </c>
      <c r="Q277" s="101">
        <f t="shared" si="60"/>
        <v>0</v>
      </c>
      <c r="R277" s="100">
        <f t="shared" si="61"/>
        <v>0</v>
      </c>
      <c r="S277" s="148">
        <v>0</v>
      </c>
      <c r="T277" s="148">
        <v>0</v>
      </c>
      <c r="U277" s="147">
        <f t="shared" si="62"/>
        <v>0</v>
      </c>
      <c r="V277" s="102">
        <v>0</v>
      </c>
      <c r="W277" s="102">
        <v>0</v>
      </c>
      <c r="X277" s="101">
        <v>0</v>
      </c>
      <c r="Y277" s="107">
        <f t="shared" si="63"/>
        <v>168</v>
      </c>
      <c r="Z277" s="108">
        <f t="shared" si="64"/>
        <v>126</v>
      </c>
      <c r="AA277" s="97">
        <v>392</v>
      </c>
      <c r="AB277" s="109">
        <f t="shared" si="65"/>
        <v>0.75</v>
      </c>
    </row>
    <row r="278" spans="1:28" x14ac:dyDescent="0.35">
      <c r="A278" s="31" t="s">
        <v>283</v>
      </c>
      <c r="B278" s="97" t="s">
        <v>2543</v>
      </c>
      <c r="C278" s="142" t="s">
        <v>2533</v>
      </c>
      <c r="D278" s="143">
        <f t="shared" si="54"/>
        <v>0</v>
      </c>
      <c r="E278" s="98">
        <f t="shared" si="55"/>
        <v>0</v>
      </c>
      <c r="F278" s="144">
        <f t="shared" si="56"/>
        <v>0</v>
      </c>
      <c r="G278" s="145">
        <f t="shared" si="53"/>
        <v>0</v>
      </c>
      <c r="H278" s="146">
        <v>0</v>
      </c>
      <c r="I278" s="146">
        <v>0</v>
      </c>
      <c r="J278" s="147">
        <f t="shared" si="57"/>
        <v>0</v>
      </c>
      <c r="K278" s="147">
        <v>0</v>
      </c>
      <c r="L278" s="147">
        <v>0</v>
      </c>
      <c r="M278" s="147">
        <f t="shared" si="58"/>
        <v>0</v>
      </c>
      <c r="N278" s="101">
        <f t="shared" si="59"/>
        <v>0</v>
      </c>
      <c r="O278" s="100">
        <v>0</v>
      </c>
      <c r="P278" s="147">
        <v>0</v>
      </c>
      <c r="Q278" s="101">
        <f t="shared" si="60"/>
        <v>0</v>
      </c>
      <c r="R278" s="100">
        <f t="shared" si="61"/>
        <v>0</v>
      </c>
      <c r="S278" s="148">
        <v>0</v>
      </c>
      <c r="T278" s="148">
        <v>0</v>
      </c>
      <c r="U278" s="147">
        <f t="shared" si="62"/>
        <v>0</v>
      </c>
      <c r="V278" s="102">
        <v>0</v>
      </c>
      <c r="W278" s="102">
        <v>0</v>
      </c>
      <c r="X278" s="101">
        <v>0</v>
      </c>
      <c r="Y278" s="107">
        <f t="shared" si="63"/>
        <v>0</v>
      </c>
      <c r="Z278" s="108">
        <f t="shared" si="64"/>
        <v>0</v>
      </c>
      <c r="AA278" s="97">
        <v>256</v>
      </c>
      <c r="AB278" s="109">
        <f t="shared" si="65"/>
        <v>0</v>
      </c>
    </row>
    <row r="279" spans="1:28" x14ac:dyDescent="0.35">
      <c r="A279" s="31" t="s">
        <v>284</v>
      </c>
      <c r="B279" s="97" t="s">
        <v>2544</v>
      </c>
      <c r="C279" s="142" t="s">
        <v>2533</v>
      </c>
      <c r="D279" s="143">
        <f t="shared" si="54"/>
        <v>0</v>
      </c>
      <c r="E279" s="98">
        <f t="shared" si="55"/>
        <v>0</v>
      </c>
      <c r="F279" s="144">
        <f t="shared" si="56"/>
        <v>0</v>
      </c>
      <c r="G279" s="145">
        <f t="shared" si="53"/>
        <v>0</v>
      </c>
      <c r="H279" s="146">
        <v>0</v>
      </c>
      <c r="I279" s="146">
        <v>0</v>
      </c>
      <c r="J279" s="147">
        <f t="shared" si="57"/>
        <v>0</v>
      </c>
      <c r="K279" s="147">
        <v>0</v>
      </c>
      <c r="L279" s="147">
        <v>0</v>
      </c>
      <c r="M279" s="147">
        <f t="shared" si="58"/>
        <v>0</v>
      </c>
      <c r="N279" s="101">
        <f t="shared" si="59"/>
        <v>0</v>
      </c>
      <c r="O279" s="100">
        <v>0</v>
      </c>
      <c r="P279" s="147">
        <v>0</v>
      </c>
      <c r="Q279" s="101">
        <f t="shared" si="60"/>
        <v>0</v>
      </c>
      <c r="R279" s="100">
        <f t="shared" si="61"/>
        <v>0</v>
      </c>
      <c r="S279" s="148">
        <v>0</v>
      </c>
      <c r="T279" s="148">
        <v>0</v>
      </c>
      <c r="U279" s="147">
        <f t="shared" si="62"/>
        <v>0</v>
      </c>
      <c r="V279" s="102">
        <v>0</v>
      </c>
      <c r="W279" s="102">
        <v>0</v>
      </c>
      <c r="X279" s="101">
        <v>0</v>
      </c>
      <c r="Y279" s="107">
        <f t="shared" si="63"/>
        <v>0</v>
      </c>
      <c r="Z279" s="108">
        <f t="shared" si="64"/>
        <v>0</v>
      </c>
      <c r="AA279" s="97">
        <v>318</v>
      </c>
      <c r="AB279" s="109">
        <f t="shared" si="65"/>
        <v>0</v>
      </c>
    </row>
    <row r="280" spans="1:28" x14ac:dyDescent="0.35">
      <c r="A280" s="31" t="s">
        <v>285</v>
      </c>
      <c r="B280" s="97" t="s">
        <v>2545</v>
      </c>
      <c r="C280" s="142" t="s">
        <v>2533</v>
      </c>
      <c r="D280" s="143">
        <f t="shared" si="54"/>
        <v>0</v>
      </c>
      <c r="E280" s="98">
        <f t="shared" si="55"/>
        <v>0</v>
      </c>
      <c r="F280" s="144">
        <f t="shared" si="56"/>
        <v>0</v>
      </c>
      <c r="G280" s="145">
        <f t="shared" si="53"/>
        <v>0</v>
      </c>
      <c r="H280" s="146">
        <v>0</v>
      </c>
      <c r="I280" s="146">
        <v>0</v>
      </c>
      <c r="J280" s="147">
        <f t="shared" si="57"/>
        <v>0</v>
      </c>
      <c r="K280" s="147">
        <v>0</v>
      </c>
      <c r="L280" s="147">
        <v>0</v>
      </c>
      <c r="M280" s="147">
        <f t="shared" si="58"/>
        <v>0</v>
      </c>
      <c r="N280" s="101">
        <f t="shared" si="59"/>
        <v>0</v>
      </c>
      <c r="O280" s="100">
        <v>0</v>
      </c>
      <c r="P280" s="147">
        <v>0</v>
      </c>
      <c r="Q280" s="101">
        <f t="shared" si="60"/>
        <v>0</v>
      </c>
      <c r="R280" s="100">
        <f t="shared" si="61"/>
        <v>0</v>
      </c>
      <c r="S280" s="148">
        <v>0</v>
      </c>
      <c r="T280" s="148">
        <v>0</v>
      </c>
      <c r="U280" s="147">
        <f t="shared" si="62"/>
        <v>0</v>
      </c>
      <c r="V280" s="102">
        <v>0</v>
      </c>
      <c r="W280" s="102">
        <v>0</v>
      </c>
      <c r="X280" s="101">
        <v>0</v>
      </c>
      <c r="Y280" s="107">
        <f t="shared" si="63"/>
        <v>0</v>
      </c>
      <c r="Z280" s="108">
        <f t="shared" si="64"/>
        <v>0</v>
      </c>
      <c r="AA280" s="97">
        <v>102</v>
      </c>
      <c r="AB280" s="109">
        <f t="shared" si="65"/>
        <v>0</v>
      </c>
    </row>
    <row r="281" spans="1:28" x14ac:dyDescent="0.35">
      <c r="A281" s="31" t="s">
        <v>286</v>
      </c>
      <c r="B281" s="97" t="s">
        <v>2546</v>
      </c>
      <c r="C281" s="142" t="s">
        <v>2533</v>
      </c>
      <c r="D281" s="143">
        <f t="shared" si="54"/>
        <v>0</v>
      </c>
      <c r="E281" s="98">
        <f t="shared" si="55"/>
        <v>0</v>
      </c>
      <c r="F281" s="144">
        <f t="shared" si="56"/>
        <v>0</v>
      </c>
      <c r="G281" s="145">
        <f t="shared" si="53"/>
        <v>0</v>
      </c>
      <c r="H281" s="146">
        <v>0</v>
      </c>
      <c r="I281" s="146">
        <v>0</v>
      </c>
      <c r="J281" s="147">
        <f t="shared" si="57"/>
        <v>0</v>
      </c>
      <c r="K281" s="147">
        <v>0</v>
      </c>
      <c r="L281" s="147">
        <v>0</v>
      </c>
      <c r="M281" s="147">
        <f t="shared" si="58"/>
        <v>0</v>
      </c>
      <c r="N281" s="101">
        <f t="shared" si="59"/>
        <v>0</v>
      </c>
      <c r="O281" s="100">
        <v>0</v>
      </c>
      <c r="P281" s="147">
        <v>0</v>
      </c>
      <c r="Q281" s="101">
        <f t="shared" si="60"/>
        <v>0</v>
      </c>
      <c r="R281" s="100">
        <f t="shared" si="61"/>
        <v>0</v>
      </c>
      <c r="S281" s="148">
        <v>0</v>
      </c>
      <c r="T281" s="148">
        <v>0</v>
      </c>
      <c r="U281" s="147">
        <f t="shared" si="62"/>
        <v>0</v>
      </c>
      <c r="V281" s="102">
        <v>0</v>
      </c>
      <c r="W281" s="102">
        <v>0</v>
      </c>
      <c r="X281" s="101">
        <v>0</v>
      </c>
      <c r="Y281" s="107">
        <f t="shared" si="63"/>
        <v>0</v>
      </c>
      <c r="Z281" s="108">
        <f t="shared" si="64"/>
        <v>0</v>
      </c>
      <c r="AA281" s="97">
        <v>224</v>
      </c>
      <c r="AB281" s="109">
        <f t="shared" si="65"/>
        <v>0</v>
      </c>
    </row>
    <row r="282" spans="1:28" x14ac:dyDescent="0.35">
      <c r="A282" s="31" t="s">
        <v>287</v>
      </c>
      <c r="B282" s="97" t="s">
        <v>2547</v>
      </c>
      <c r="C282" s="142" t="s">
        <v>2533</v>
      </c>
      <c r="D282" s="143">
        <f t="shared" si="54"/>
        <v>123</v>
      </c>
      <c r="E282" s="98">
        <f t="shared" si="55"/>
        <v>0</v>
      </c>
      <c r="F282" s="144">
        <f t="shared" si="56"/>
        <v>123</v>
      </c>
      <c r="G282" s="145">
        <f t="shared" si="53"/>
        <v>123</v>
      </c>
      <c r="H282" s="146">
        <v>0</v>
      </c>
      <c r="I282" s="146">
        <v>123</v>
      </c>
      <c r="J282" s="147">
        <f t="shared" si="57"/>
        <v>123</v>
      </c>
      <c r="K282" s="147">
        <v>0</v>
      </c>
      <c r="L282" s="147">
        <v>0</v>
      </c>
      <c r="M282" s="147">
        <f t="shared" si="58"/>
        <v>0</v>
      </c>
      <c r="N282" s="101">
        <f t="shared" si="59"/>
        <v>0</v>
      </c>
      <c r="O282" s="100">
        <v>0</v>
      </c>
      <c r="P282" s="147">
        <v>0</v>
      </c>
      <c r="Q282" s="101">
        <f t="shared" si="60"/>
        <v>0</v>
      </c>
      <c r="R282" s="100">
        <f t="shared" si="61"/>
        <v>0</v>
      </c>
      <c r="S282" s="148">
        <v>0</v>
      </c>
      <c r="T282" s="148">
        <v>0</v>
      </c>
      <c r="U282" s="147">
        <f t="shared" si="62"/>
        <v>0</v>
      </c>
      <c r="V282" s="102">
        <v>0</v>
      </c>
      <c r="W282" s="102">
        <v>0</v>
      </c>
      <c r="X282" s="101">
        <v>0</v>
      </c>
      <c r="Y282" s="107">
        <f t="shared" si="63"/>
        <v>123</v>
      </c>
      <c r="Z282" s="108">
        <f t="shared" si="64"/>
        <v>0</v>
      </c>
      <c r="AA282" s="97">
        <v>285</v>
      </c>
      <c r="AB282" s="109">
        <f t="shared" si="65"/>
        <v>0.43157894736842106</v>
      </c>
    </row>
    <row r="283" spans="1:28" x14ac:dyDescent="0.35">
      <c r="A283" s="31" t="s">
        <v>288</v>
      </c>
      <c r="B283" s="97" t="s">
        <v>2548</v>
      </c>
      <c r="C283" s="142" t="s">
        <v>2533</v>
      </c>
      <c r="D283" s="143">
        <f t="shared" si="54"/>
        <v>46</v>
      </c>
      <c r="E283" s="98">
        <f t="shared" si="55"/>
        <v>46</v>
      </c>
      <c r="F283" s="144">
        <f t="shared" si="56"/>
        <v>0</v>
      </c>
      <c r="G283" s="145">
        <f t="shared" si="53"/>
        <v>46</v>
      </c>
      <c r="H283" s="146">
        <v>0</v>
      </c>
      <c r="I283" s="146">
        <v>0</v>
      </c>
      <c r="J283" s="147">
        <f t="shared" si="57"/>
        <v>0</v>
      </c>
      <c r="K283" s="147">
        <v>0</v>
      </c>
      <c r="L283" s="147">
        <v>46</v>
      </c>
      <c r="M283" s="147">
        <f t="shared" si="58"/>
        <v>46</v>
      </c>
      <c r="N283" s="101">
        <f t="shared" si="59"/>
        <v>0</v>
      </c>
      <c r="O283" s="100">
        <v>0</v>
      </c>
      <c r="P283" s="147">
        <v>0</v>
      </c>
      <c r="Q283" s="101">
        <f t="shared" si="60"/>
        <v>0</v>
      </c>
      <c r="R283" s="100">
        <f t="shared" si="61"/>
        <v>0</v>
      </c>
      <c r="S283" s="148">
        <v>0</v>
      </c>
      <c r="T283" s="148">
        <v>0</v>
      </c>
      <c r="U283" s="147">
        <f t="shared" si="62"/>
        <v>0</v>
      </c>
      <c r="V283" s="102">
        <v>0</v>
      </c>
      <c r="W283" s="102">
        <v>0</v>
      </c>
      <c r="X283" s="101">
        <v>0</v>
      </c>
      <c r="Y283" s="107">
        <f t="shared" si="63"/>
        <v>0</v>
      </c>
      <c r="Z283" s="108">
        <f t="shared" si="64"/>
        <v>46</v>
      </c>
      <c r="AA283" s="97">
        <v>261</v>
      </c>
      <c r="AB283" s="109">
        <f t="shared" si="65"/>
        <v>0.17624521072796934</v>
      </c>
    </row>
    <row r="284" spans="1:28" x14ac:dyDescent="0.35">
      <c r="A284" s="31" t="s">
        <v>289</v>
      </c>
      <c r="B284" s="97" t="s">
        <v>2549</v>
      </c>
      <c r="C284" s="142" t="s">
        <v>2533</v>
      </c>
      <c r="D284" s="143">
        <f t="shared" si="54"/>
        <v>197</v>
      </c>
      <c r="E284" s="98">
        <f t="shared" si="55"/>
        <v>4</v>
      </c>
      <c r="F284" s="144">
        <f t="shared" si="56"/>
        <v>193</v>
      </c>
      <c r="G284" s="145">
        <f t="shared" si="53"/>
        <v>197</v>
      </c>
      <c r="H284" s="146">
        <v>0</v>
      </c>
      <c r="I284" s="146">
        <v>193</v>
      </c>
      <c r="J284" s="147">
        <f t="shared" si="57"/>
        <v>193</v>
      </c>
      <c r="K284" s="147">
        <v>0</v>
      </c>
      <c r="L284" s="147">
        <v>4</v>
      </c>
      <c r="M284" s="147">
        <f t="shared" si="58"/>
        <v>4</v>
      </c>
      <c r="N284" s="101">
        <f t="shared" si="59"/>
        <v>0</v>
      </c>
      <c r="O284" s="100">
        <v>0</v>
      </c>
      <c r="P284" s="147">
        <v>0</v>
      </c>
      <c r="Q284" s="101">
        <f t="shared" si="60"/>
        <v>0</v>
      </c>
      <c r="R284" s="100">
        <f t="shared" si="61"/>
        <v>0</v>
      </c>
      <c r="S284" s="148">
        <v>0</v>
      </c>
      <c r="T284" s="148">
        <v>0</v>
      </c>
      <c r="U284" s="147">
        <f t="shared" si="62"/>
        <v>0</v>
      </c>
      <c r="V284" s="102">
        <v>0</v>
      </c>
      <c r="W284" s="102">
        <v>0</v>
      </c>
      <c r="X284" s="101">
        <v>0</v>
      </c>
      <c r="Y284" s="107">
        <f t="shared" si="63"/>
        <v>193</v>
      </c>
      <c r="Z284" s="108">
        <f t="shared" si="64"/>
        <v>4</v>
      </c>
      <c r="AA284" s="97">
        <v>317</v>
      </c>
      <c r="AB284" s="109">
        <f t="shared" si="65"/>
        <v>0.62145110410094639</v>
      </c>
    </row>
    <row r="285" spans="1:28" x14ac:dyDescent="0.35">
      <c r="A285" s="31" t="s">
        <v>290</v>
      </c>
      <c r="B285" s="97" t="s">
        <v>2550</v>
      </c>
      <c r="C285" s="142" t="s">
        <v>2533</v>
      </c>
      <c r="D285" s="143">
        <f t="shared" si="54"/>
        <v>0</v>
      </c>
      <c r="E285" s="98">
        <f t="shared" si="55"/>
        <v>0</v>
      </c>
      <c r="F285" s="144">
        <f t="shared" si="56"/>
        <v>0</v>
      </c>
      <c r="G285" s="145">
        <f t="shared" si="53"/>
        <v>0</v>
      </c>
      <c r="H285" s="146">
        <v>0</v>
      </c>
      <c r="I285" s="146">
        <v>0</v>
      </c>
      <c r="J285" s="147">
        <f t="shared" si="57"/>
        <v>0</v>
      </c>
      <c r="K285" s="147">
        <v>0</v>
      </c>
      <c r="L285" s="147">
        <v>0</v>
      </c>
      <c r="M285" s="147">
        <f t="shared" si="58"/>
        <v>0</v>
      </c>
      <c r="N285" s="101">
        <f t="shared" si="59"/>
        <v>0</v>
      </c>
      <c r="O285" s="100">
        <v>0</v>
      </c>
      <c r="P285" s="147">
        <v>0</v>
      </c>
      <c r="Q285" s="101">
        <f t="shared" si="60"/>
        <v>0</v>
      </c>
      <c r="R285" s="100">
        <f t="shared" si="61"/>
        <v>0</v>
      </c>
      <c r="S285" s="148">
        <v>0</v>
      </c>
      <c r="T285" s="148">
        <v>0</v>
      </c>
      <c r="U285" s="147">
        <f t="shared" si="62"/>
        <v>0</v>
      </c>
      <c r="V285" s="102">
        <v>0</v>
      </c>
      <c r="W285" s="102">
        <v>0</v>
      </c>
      <c r="X285" s="101">
        <v>0</v>
      </c>
      <c r="Y285" s="107">
        <f t="shared" si="63"/>
        <v>0</v>
      </c>
      <c r="Z285" s="108">
        <f t="shared" si="64"/>
        <v>0</v>
      </c>
      <c r="AA285" s="97">
        <v>213</v>
      </c>
      <c r="AB285" s="109">
        <f t="shared" si="65"/>
        <v>0</v>
      </c>
    </row>
    <row r="286" spans="1:28" x14ac:dyDescent="0.35">
      <c r="A286" s="31" t="s">
        <v>291</v>
      </c>
      <c r="B286" s="97" t="s">
        <v>2551</v>
      </c>
      <c r="C286" s="142" t="s">
        <v>2533</v>
      </c>
      <c r="D286" s="143">
        <f t="shared" si="54"/>
        <v>0</v>
      </c>
      <c r="E286" s="98">
        <f t="shared" si="55"/>
        <v>0</v>
      </c>
      <c r="F286" s="144">
        <f t="shared" si="56"/>
        <v>0</v>
      </c>
      <c r="G286" s="145">
        <f t="shared" si="53"/>
        <v>0</v>
      </c>
      <c r="H286" s="146">
        <v>0</v>
      </c>
      <c r="I286" s="146">
        <v>0</v>
      </c>
      <c r="J286" s="147">
        <f t="shared" si="57"/>
        <v>0</v>
      </c>
      <c r="K286" s="147">
        <v>0</v>
      </c>
      <c r="L286" s="147">
        <v>0</v>
      </c>
      <c r="M286" s="147">
        <f t="shared" si="58"/>
        <v>0</v>
      </c>
      <c r="N286" s="101">
        <f t="shared" si="59"/>
        <v>0</v>
      </c>
      <c r="O286" s="100">
        <v>0</v>
      </c>
      <c r="P286" s="147">
        <v>0</v>
      </c>
      <c r="Q286" s="101">
        <f t="shared" si="60"/>
        <v>0</v>
      </c>
      <c r="R286" s="100">
        <f t="shared" si="61"/>
        <v>0</v>
      </c>
      <c r="S286" s="148">
        <v>0</v>
      </c>
      <c r="T286" s="148">
        <v>0</v>
      </c>
      <c r="U286" s="147">
        <f t="shared" si="62"/>
        <v>0</v>
      </c>
      <c r="V286" s="102">
        <v>0</v>
      </c>
      <c r="W286" s="102">
        <v>0</v>
      </c>
      <c r="X286" s="101">
        <v>0</v>
      </c>
      <c r="Y286" s="107">
        <f t="shared" si="63"/>
        <v>0</v>
      </c>
      <c r="Z286" s="108">
        <f t="shared" si="64"/>
        <v>0</v>
      </c>
      <c r="AA286" s="97">
        <v>307</v>
      </c>
      <c r="AB286" s="109">
        <f t="shared" si="65"/>
        <v>0</v>
      </c>
    </row>
    <row r="287" spans="1:28" x14ac:dyDescent="0.35">
      <c r="A287" s="31" t="s">
        <v>292</v>
      </c>
      <c r="B287" s="97" t="s">
        <v>2552</v>
      </c>
      <c r="C287" s="142" t="s">
        <v>2533</v>
      </c>
      <c r="D287" s="143">
        <f t="shared" si="54"/>
        <v>0</v>
      </c>
      <c r="E287" s="98">
        <f t="shared" si="55"/>
        <v>0</v>
      </c>
      <c r="F287" s="144">
        <f t="shared" si="56"/>
        <v>0</v>
      </c>
      <c r="G287" s="145">
        <f t="shared" si="53"/>
        <v>0</v>
      </c>
      <c r="H287" s="146">
        <v>0</v>
      </c>
      <c r="I287" s="146">
        <v>0</v>
      </c>
      <c r="J287" s="147">
        <f t="shared" si="57"/>
        <v>0</v>
      </c>
      <c r="K287" s="147">
        <v>0</v>
      </c>
      <c r="L287" s="147">
        <v>0</v>
      </c>
      <c r="M287" s="147">
        <f t="shared" si="58"/>
        <v>0</v>
      </c>
      <c r="N287" s="101">
        <f t="shared" si="59"/>
        <v>0</v>
      </c>
      <c r="O287" s="100">
        <v>0</v>
      </c>
      <c r="P287" s="147">
        <v>0</v>
      </c>
      <c r="Q287" s="101">
        <f t="shared" si="60"/>
        <v>0</v>
      </c>
      <c r="R287" s="100">
        <f t="shared" si="61"/>
        <v>0</v>
      </c>
      <c r="S287" s="148">
        <v>0</v>
      </c>
      <c r="T287" s="148">
        <v>0</v>
      </c>
      <c r="U287" s="147">
        <f t="shared" si="62"/>
        <v>0</v>
      </c>
      <c r="V287" s="102">
        <v>0</v>
      </c>
      <c r="W287" s="102">
        <v>0</v>
      </c>
      <c r="X287" s="101">
        <v>0</v>
      </c>
      <c r="Y287" s="107">
        <f t="shared" si="63"/>
        <v>0</v>
      </c>
      <c r="Z287" s="108">
        <f t="shared" si="64"/>
        <v>0</v>
      </c>
      <c r="AA287" s="97">
        <v>56</v>
      </c>
      <c r="AB287" s="109">
        <f t="shared" si="65"/>
        <v>0</v>
      </c>
    </row>
    <row r="288" spans="1:28" x14ac:dyDescent="0.35">
      <c r="A288" s="31" t="s">
        <v>293</v>
      </c>
      <c r="B288" s="97" t="s">
        <v>2553</v>
      </c>
      <c r="C288" s="142" t="s">
        <v>2533</v>
      </c>
      <c r="D288" s="143">
        <f t="shared" si="54"/>
        <v>0</v>
      </c>
      <c r="E288" s="98">
        <f t="shared" si="55"/>
        <v>0</v>
      </c>
      <c r="F288" s="144">
        <f t="shared" si="56"/>
        <v>0</v>
      </c>
      <c r="G288" s="145">
        <f t="shared" si="53"/>
        <v>0</v>
      </c>
      <c r="H288" s="146">
        <v>0</v>
      </c>
      <c r="I288" s="146">
        <v>0</v>
      </c>
      <c r="J288" s="147">
        <f t="shared" si="57"/>
        <v>0</v>
      </c>
      <c r="K288" s="147">
        <v>0</v>
      </c>
      <c r="L288" s="147">
        <v>0</v>
      </c>
      <c r="M288" s="147">
        <f t="shared" si="58"/>
        <v>0</v>
      </c>
      <c r="N288" s="101">
        <f t="shared" si="59"/>
        <v>0</v>
      </c>
      <c r="O288" s="100">
        <v>0</v>
      </c>
      <c r="P288" s="147">
        <v>0</v>
      </c>
      <c r="Q288" s="101">
        <f t="shared" si="60"/>
        <v>0</v>
      </c>
      <c r="R288" s="100">
        <f t="shared" si="61"/>
        <v>0</v>
      </c>
      <c r="S288" s="148">
        <v>0</v>
      </c>
      <c r="T288" s="148">
        <v>0</v>
      </c>
      <c r="U288" s="147">
        <f t="shared" si="62"/>
        <v>0</v>
      </c>
      <c r="V288" s="102">
        <v>0</v>
      </c>
      <c r="W288" s="102">
        <v>0</v>
      </c>
      <c r="X288" s="101">
        <v>0</v>
      </c>
      <c r="Y288" s="107">
        <f t="shared" si="63"/>
        <v>0</v>
      </c>
      <c r="Z288" s="108">
        <f t="shared" si="64"/>
        <v>0</v>
      </c>
      <c r="AA288" s="97">
        <v>205</v>
      </c>
      <c r="AB288" s="109">
        <f t="shared" si="65"/>
        <v>0</v>
      </c>
    </row>
    <row r="289" spans="1:28" x14ac:dyDescent="0.35">
      <c r="A289" s="31" t="s">
        <v>294</v>
      </c>
      <c r="B289" s="97" t="s">
        <v>2554</v>
      </c>
      <c r="C289" s="142" t="s">
        <v>2533</v>
      </c>
      <c r="D289" s="143">
        <f t="shared" si="54"/>
        <v>0</v>
      </c>
      <c r="E289" s="98">
        <f t="shared" si="55"/>
        <v>0</v>
      </c>
      <c r="F289" s="144">
        <f t="shared" si="56"/>
        <v>0</v>
      </c>
      <c r="G289" s="145">
        <f t="shared" si="53"/>
        <v>0</v>
      </c>
      <c r="H289" s="146">
        <v>0</v>
      </c>
      <c r="I289" s="146">
        <v>0</v>
      </c>
      <c r="J289" s="147">
        <f t="shared" si="57"/>
        <v>0</v>
      </c>
      <c r="K289" s="147">
        <v>0</v>
      </c>
      <c r="L289" s="147">
        <v>0</v>
      </c>
      <c r="M289" s="147">
        <f t="shared" si="58"/>
        <v>0</v>
      </c>
      <c r="N289" s="101">
        <f t="shared" si="59"/>
        <v>0</v>
      </c>
      <c r="O289" s="100">
        <v>0</v>
      </c>
      <c r="P289" s="147">
        <v>0</v>
      </c>
      <c r="Q289" s="101">
        <f t="shared" si="60"/>
        <v>0</v>
      </c>
      <c r="R289" s="100">
        <f t="shared" si="61"/>
        <v>0</v>
      </c>
      <c r="S289" s="148">
        <v>0</v>
      </c>
      <c r="T289" s="148">
        <v>0</v>
      </c>
      <c r="U289" s="147">
        <f t="shared" si="62"/>
        <v>0</v>
      </c>
      <c r="V289" s="102">
        <v>0</v>
      </c>
      <c r="W289" s="102">
        <v>0</v>
      </c>
      <c r="X289" s="101">
        <v>0</v>
      </c>
      <c r="Y289" s="107">
        <f t="shared" si="63"/>
        <v>0</v>
      </c>
      <c r="Z289" s="108">
        <f t="shared" si="64"/>
        <v>0</v>
      </c>
      <c r="AA289" s="97">
        <v>246</v>
      </c>
      <c r="AB289" s="109">
        <f t="shared" si="65"/>
        <v>0</v>
      </c>
    </row>
    <row r="290" spans="1:28" x14ac:dyDescent="0.35">
      <c r="A290" s="31" t="s">
        <v>295</v>
      </c>
      <c r="B290" s="97" t="s">
        <v>2555</v>
      </c>
      <c r="C290" s="142" t="s">
        <v>2533</v>
      </c>
      <c r="D290" s="143">
        <f t="shared" si="54"/>
        <v>0</v>
      </c>
      <c r="E290" s="98">
        <f t="shared" si="55"/>
        <v>0</v>
      </c>
      <c r="F290" s="144">
        <f t="shared" si="56"/>
        <v>0</v>
      </c>
      <c r="G290" s="145">
        <f t="shared" si="53"/>
        <v>0</v>
      </c>
      <c r="H290" s="146">
        <v>0</v>
      </c>
      <c r="I290" s="146">
        <v>0</v>
      </c>
      <c r="J290" s="147">
        <f t="shared" si="57"/>
        <v>0</v>
      </c>
      <c r="K290" s="147">
        <v>0</v>
      </c>
      <c r="L290" s="147">
        <v>0</v>
      </c>
      <c r="M290" s="147">
        <f t="shared" si="58"/>
        <v>0</v>
      </c>
      <c r="N290" s="101">
        <f t="shared" si="59"/>
        <v>0</v>
      </c>
      <c r="O290" s="100">
        <v>0</v>
      </c>
      <c r="P290" s="147">
        <v>0</v>
      </c>
      <c r="Q290" s="101">
        <f t="shared" si="60"/>
        <v>0</v>
      </c>
      <c r="R290" s="100">
        <f t="shared" si="61"/>
        <v>0</v>
      </c>
      <c r="S290" s="148">
        <v>0</v>
      </c>
      <c r="T290" s="148">
        <v>0</v>
      </c>
      <c r="U290" s="147">
        <f t="shared" si="62"/>
        <v>0</v>
      </c>
      <c r="V290" s="102">
        <v>0</v>
      </c>
      <c r="W290" s="102">
        <v>0</v>
      </c>
      <c r="X290" s="101">
        <v>0</v>
      </c>
      <c r="Y290" s="107">
        <f t="shared" si="63"/>
        <v>0</v>
      </c>
      <c r="Z290" s="108">
        <f t="shared" si="64"/>
        <v>0</v>
      </c>
      <c r="AA290" s="97">
        <v>170</v>
      </c>
      <c r="AB290" s="109">
        <f t="shared" si="65"/>
        <v>0</v>
      </c>
    </row>
    <row r="291" spans="1:28" x14ac:dyDescent="0.35">
      <c r="A291" s="31" t="s">
        <v>296</v>
      </c>
      <c r="B291" s="97" t="s">
        <v>2556</v>
      </c>
      <c r="C291" s="142" t="s">
        <v>2533</v>
      </c>
      <c r="D291" s="143">
        <f t="shared" si="54"/>
        <v>0</v>
      </c>
      <c r="E291" s="98">
        <f t="shared" si="55"/>
        <v>0</v>
      </c>
      <c r="F291" s="144">
        <f t="shared" si="56"/>
        <v>0</v>
      </c>
      <c r="G291" s="145">
        <f t="shared" si="53"/>
        <v>0</v>
      </c>
      <c r="H291" s="146">
        <v>0</v>
      </c>
      <c r="I291" s="146">
        <v>0</v>
      </c>
      <c r="J291" s="147">
        <f t="shared" si="57"/>
        <v>0</v>
      </c>
      <c r="K291" s="147">
        <v>0</v>
      </c>
      <c r="L291" s="147">
        <v>0</v>
      </c>
      <c r="M291" s="147">
        <f t="shared" si="58"/>
        <v>0</v>
      </c>
      <c r="N291" s="101">
        <f t="shared" si="59"/>
        <v>0</v>
      </c>
      <c r="O291" s="100">
        <v>0</v>
      </c>
      <c r="P291" s="147">
        <v>0</v>
      </c>
      <c r="Q291" s="101">
        <f t="shared" si="60"/>
        <v>0</v>
      </c>
      <c r="R291" s="100">
        <f t="shared" si="61"/>
        <v>0</v>
      </c>
      <c r="S291" s="148">
        <v>0</v>
      </c>
      <c r="T291" s="148">
        <v>0</v>
      </c>
      <c r="U291" s="147">
        <f t="shared" si="62"/>
        <v>0</v>
      </c>
      <c r="V291" s="102">
        <v>0</v>
      </c>
      <c r="W291" s="102">
        <v>0</v>
      </c>
      <c r="X291" s="101">
        <v>0</v>
      </c>
      <c r="Y291" s="107">
        <f t="shared" si="63"/>
        <v>0</v>
      </c>
      <c r="Z291" s="108">
        <f t="shared" si="64"/>
        <v>0</v>
      </c>
      <c r="AA291" s="97">
        <v>187</v>
      </c>
      <c r="AB291" s="109">
        <f t="shared" si="65"/>
        <v>0</v>
      </c>
    </row>
    <row r="292" spans="1:28" x14ac:dyDescent="0.35">
      <c r="A292" s="31" t="s">
        <v>297</v>
      </c>
      <c r="B292" s="97" t="s">
        <v>2557</v>
      </c>
      <c r="C292" s="142" t="s">
        <v>2533</v>
      </c>
      <c r="D292" s="143">
        <f t="shared" si="54"/>
        <v>0</v>
      </c>
      <c r="E292" s="98">
        <f t="shared" si="55"/>
        <v>0</v>
      </c>
      <c r="F292" s="144">
        <f t="shared" si="56"/>
        <v>0</v>
      </c>
      <c r="G292" s="145">
        <f t="shared" si="53"/>
        <v>0</v>
      </c>
      <c r="H292" s="146">
        <v>0</v>
      </c>
      <c r="I292" s="146">
        <v>0</v>
      </c>
      <c r="J292" s="147">
        <f t="shared" si="57"/>
        <v>0</v>
      </c>
      <c r="K292" s="147">
        <v>0</v>
      </c>
      <c r="L292" s="147">
        <v>0</v>
      </c>
      <c r="M292" s="147">
        <f t="shared" si="58"/>
        <v>0</v>
      </c>
      <c r="N292" s="101">
        <f t="shared" si="59"/>
        <v>0</v>
      </c>
      <c r="O292" s="100">
        <v>0</v>
      </c>
      <c r="P292" s="147">
        <v>0</v>
      </c>
      <c r="Q292" s="101">
        <f t="shared" si="60"/>
        <v>0</v>
      </c>
      <c r="R292" s="100">
        <f t="shared" si="61"/>
        <v>0</v>
      </c>
      <c r="S292" s="148">
        <v>0</v>
      </c>
      <c r="T292" s="148">
        <v>0</v>
      </c>
      <c r="U292" s="147">
        <f t="shared" si="62"/>
        <v>0</v>
      </c>
      <c r="V292" s="102">
        <v>0</v>
      </c>
      <c r="W292" s="102">
        <v>0</v>
      </c>
      <c r="X292" s="101">
        <v>0</v>
      </c>
      <c r="Y292" s="107">
        <f t="shared" si="63"/>
        <v>0</v>
      </c>
      <c r="Z292" s="108">
        <f t="shared" si="64"/>
        <v>0</v>
      </c>
      <c r="AA292" s="97">
        <v>109</v>
      </c>
      <c r="AB292" s="109">
        <f t="shared" si="65"/>
        <v>0</v>
      </c>
    </row>
    <row r="293" spans="1:28" x14ac:dyDescent="0.35">
      <c r="A293" s="31" t="s">
        <v>298</v>
      </c>
      <c r="B293" s="97" t="s">
        <v>2558</v>
      </c>
      <c r="C293" s="142" t="s">
        <v>2533</v>
      </c>
      <c r="D293" s="143">
        <f t="shared" si="54"/>
        <v>40</v>
      </c>
      <c r="E293" s="98">
        <f t="shared" si="55"/>
        <v>40</v>
      </c>
      <c r="F293" s="144">
        <f t="shared" si="56"/>
        <v>0</v>
      </c>
      <c r="G293" s="145">
        <f t="shared" si="53"/>
        <v>0</v>
      </c>
      <c r="H293" s="146">
        <v>0</v>
      </c>
      <c r="I293" s="146">
        <v>0</v>
      </c>
      <c r="J293" s="147">
        <f t="shared" si="57"/>
        <v>0</v>
      </c>
      <c r="K293" s="147">
        <v>0</v>
      </c>
      <c r="L293" s="147">
        <v>0</v>
      </c>
      <c r="M293" s="147">
        <f t="shared" si="58"/>
        <v>0</v>
      </c>
      <c r="N293" s="101">
        <f t="shared" si="59"/>
        <v>0</v>
      </c>
      <c r="O293" s="100">
        <v>40</v>
      </c>
      <c r="P293" s="147">
        <v>0</v>
      </c>
      <c r="Q293" s="101">
        <f t="shared" si="60"/>
        <v>40</v>
      </c>
      <c r="R293" s="100">
        <f t="shared" si="61"/>
        <v>0</v>
      </c>
      <c r="S293" s="148">
        <v>0</v>
      </c>
      <c r="T293" s="148">
        <v>0</v>
      </c>
      <c r="U293" s="147">
        <f t="shared" si="62"/>
        <v>0</v>
      </c>
      <c r="V293" s="102">
        <v>0</v>
      </c>
      <c r="W293" s="102">
        <v>0</v>
      </c>
      <c r="X293" s="101">
        <v>0</v>
      </c>
      <c r="Y293" s="107">
        <f t="shared" si="63"/>
        <v>0</v>
      </c>
      <c r="Z293" s="108">
        <f t="shared" si="64"/>
        <v>40</v>
      </c>
      <c r="AA293" s="97">
        <v>196</v>
      </c>
      <c r="AB293" s="109">
        <f t="shared" si="65"/>
        <v>0.20408163265306123</v>
      </c>
    </row>
    <row r="294" spans="1:28" x14ac:dyDescent="0.35">
      <c r="A294" s="31" t="s">
        <v>299</v>
      </c>
      <c r="B294" s="97" t="s">
        <v>2559</v>
      </c>
      <c r="C294" s="142" t="s">
        <v>2533</v>
      </c>
      <c r="D294" s="143">
        <f t="shared" si="54"/>
        <v>0</v>
      </c>
      <c r="E294" s="98">
        <f t="shared" si="55"/>
        <v>0</v>
      </c>
      <c r="F294" s="144">
        <f t="shared" si="56"/>
        <v>0</v>
      </c>
      <c r="G294" s="145">
        <f t="shared" si="53"/>
        <v>0</v>
      </c>
      <c r="H294" s="146">
        <v>0</v>
      </c>
      <c r="I294" s="146">
        <v>0</v>
      </c>
      <c r="J294" s="147">
        <f t="shared" si="57"/>
        <v>0</v>
      </c>
      <c r="K294" s="147">
        <v>0</v>
      </c>
      <c r="L294" s="147">
        <v>0</v>
      </c>
      <c r="M294" s="147">
        <f t="shared" si="58"/>
        <v>0</v>
      </c>
      <c r="N294" s="101">
        <f t="shared" si="59"/>
        <v>0</v>
      </c>
      <c r="O294" s="100">
        <v>0</v>
      </c>
      <c r="P294" s="147">
        <v>0</v>
      </c>
      <c r="Q294" s="101">
        <f t="shared" si="60"/>
        <v>0</v>
      </c>
      <c r="R294" s="100">
        <f t="shared" si="61"/>
        <v>0</v>
      </c>
      <c r="S294" s="148">
        <v>0</v>
      </c>
      <c r="T294" s="148">
        <v>0</v>
      </c>
      <c r="U294" s="147">
        <f t="shared" si="62"/>
        <v>0</v>
      </c>
      <c r="V294" s="102">
        <v>0</v>
      </c>
      <c r="W294" s="102">
        <v>0</v>
      </c>
      <c r="X294" s="101">
        <v>0</v>
      </c>
      <c r="Y294" s="107">
        <f t="shared" si="63"/>
        <v>0</v>
      </c>
      <c r="Z294" s="108">
        <f t="shared" si="64"/>
        <v>0</v>
      </c>
      <c r="AA294" s="97">
        <v>107</v>
      </c>
      <c r="AB294" s="109">
        <f t="shared" si="65"/>
        <v>0</v>
      </c>
    </row>
    <row r="295" spans="1:28" x14ac:dyDescent="0.35">
      <c r="A295" s="31" t="s">
        <v>300</v>
      </c>
      <c r="B295" s="97" t="s">
        <v>2560</v>
      </c>
      <c r="C295" s="142" t="s">
        <v>2533</v>
      </c>
      <c r="D295" s="143">
        <f t="shared" si="54"/>
        <v>0</v>
      </c>
      <c r="E295" s="98">
        <f t="shared" si="55"/>
        <v>0</v>
      </c>
      <c r="F295" s="144">
        <f t="shared" si="56"/>
        <v>0</v>
      </c>
      <c r="G295" s="145">
        <f t="shared" si="53"/>
        <v>0</v>
      </c>
      <c r="H295" s="146">
        <v>0</v>
      </c>
      <c r="I295" s="146">
        <v>0</v>
      </c>
      <c r="J295" s="147">
        <f t="shared" si="57"/>
        <v>0</v>
      </c>
      <c r="K295" s="147">
        <v>0</v>
      </c>
      <c r="L295" s="147">
        <v>0</v>
      </c>
      <c r="M295" s="147">
        <f t="shared" si="58"/>
        <v>0</v>
      </c>
      <c r="N295" s="101">
        <f t="shared" si="59"/>
        <v>0</v>
      </c>
      <c r="O295" s="100">
        <v>0</v>
      </c>
      <c r="P295" s="147">
        <v>0</v>
      </c>
      <c r="Q295" s="101">
        <f t="shared" si="60"/>
        <v>0</v>
      </c>
      <c r="R295" s="100">
        <f t="shared" si="61"/>
        <v>0</v>
      </c>
      <c r="S295" s="148">
        <v>0</v>
      </c>
      <c r="T295" s="148">
        <v>0</v>
      </c>
      <c r="U295" s="147">
        <f t="shared" si="62"/>
        <v>0</v>
      </c>
      <c r="V295" s="102">
        <v>0</v>
      </c>
      <c r="W295" s="102">
        <v>0</v>
      </c>
      <c r="X295" s="101">
        <v>0</v>
      </c>
      <c r="Y295" s="107">
        <f t="shared" si="63"/>
        <v>0</v>
      </c>
      <c r="Z295" s="108">
        <f t="shared" si="64"/>
        <v>0</v>
      </c>
      <c r="AA295" s="97">
        <v>151</v>
      </c>
      <c r="AB295" s="109">
        <f t="shared" si="65"/>
        <v>0</v>
      </c>
    </row>
    <row r="296" spans="1:28" x14ac:dyDescent="0.35">
      <c r="A296" s="31" t="s">
        <v>301</v>
      </c>
      <c r="B296" s="97" t="s">
        <v>2561</v>
      </c>
      <c r="C296" s="142" t="s">
        <v>2533</v>
      </c>
      <c r="D296" s="143">
        <f t="shared" si="54"/>
        <v>0</v>
      </c>
      <c r="E296" s="98">
        <f t="shared" si="55"/>
        <v>0</v>
      </c>
      <c r="F296" s="144">
        <f t="shared" si="56"/>
        <v>0</v>
      </c>
      <c r="G296" s="145">
        <f t="shared" si="53"/>
        <v>0</v>
      </c>
      <c r="H296" s="146">
        <v>0</v>
      </c>
      <c r="I296" s="146">
        <v>0</v>
      </c>
      <c r="J296" s="147">
        <f t="shared" si="57"/>
        <v>0</v>
      </c>
      <c r="K296" s="147">
        <v>0</v>
      </c>
      <c r="L296" s="147">
        <v>0</v>
      </c>
      <c r="M296" s="147">
        <f t="shared" si="58"/>
        <v>0</v>
      </c>
      <c r="N296" s="101">
        <f t="shared" si="59"/>
        <v>0</v>
      </c>
      <c r="O296" s="100">
        <v>0</v>
      </c>
      <c r="P296" s="147">
        <v>0</v>
      </c>
      <c r="Q296" s="101">
        <f t="shared" si="60"/>
        <v>0</v>
      </c>
      <c r="R296" s="100">
        <f t="shared" si="61"/>
        <v>0</v>
      </c>
      <c r="S296" s="148">
        <v>0</v>
      </c>
      <c r="T296" s="148">
        <v>0</v>
      </c>
      <c r="U296" s="147">
        <f t="shared" si="62"/>
        <v>0</v>
      </c>
      <c r="V296" s="102">
        <v>0</v>
      </c>
      <c r="W296" s="102">
        <v>0</v>
      </c>
      <c r="X296" s="101">
        <v>0</v>
      </c>
      <c r="Y296" s="107">
        <f t="shared" si="63"/>
        <v>0</v>
      </c>
      <c r="Z296" s="108">
        <f t="shared" si="64"/>
        <v>0</v>
      </c>
      <c r="AA296" s="97">
        <v>142</v>
      </c>
      <c r="AB296" s="109">
        <f t="shared" si="65"/>
        <v>0</v>
      </c>
    </row>
    <row r="297" spans="1:28" x14ac:dyDescent="0.35">
      <c r="A297" s="31" t="s">
        <v>302</v>
      </c>
      <c r="B297" s="97" t="s">
        <v>2562</v>
      </c>
      <c r="C297" s="142" t="s">
        <v>2533</v>
      </c>
      <c r="D297" s="143">
        <f t="shared" si="54"/>
        <v>0</v>
      </c>
      <c r="E297" s="98">
        <f t="shared" si="55"/>
        <v>0</v>
      </c>
      <c r="F297" s="144">
        <f t="shared" si="56"/>
        <v>0</v>
      </c>
      <c r="G297" s="145">
        <f t="shared" si="53"/>
        <v>0</v>
      </c>
      <c r="H297" s="146">
        <v>0</v>
      </c>
      <c r="I297" s="146">
        <v>0</v>
      </c>
      <c r="J297" s="147">
        <f t="shared" si="57"/>
        <v>0</v>
      </c>
      <c r="K297" s="147">
        <v>0</v>
      </c>
      <c r="L297" s="147">
        <v>0</v>
      </c>
      <c r="M297" s="147">
        <f t="shared" si="58"/>
        <v>0</v>
      </c>
      <c r="N297" s="101">
        <f t="shared" si="59"/>
        <v>0</v>
      </c>
      <c r="O297" s="100">
        <v>0</v>
      </c>
      <c r="P297" s="147">
        <v>0</v>
      </c>
      <c r="Q297" s="101">
        <f t="shared" si="60"/>
        <v>0</v>
      </c>
      <c r="R297" s="100">
        <f t="shared" si="61"/>
        <v>0</v>
      </c>
      <c r="S297" s="148">
        <v>0</v>
      </c>
      <c r="T297" s="148">
        <v>0</v>
      </c>
      <c r="U297" s="147">
        <f t="shared" si="62"/>
        <v>0</v>
      </c>
      <c r="V297" s="102">
        <v>0</v>
      </c>
      <c r="W297" s="102">
        <v>0</v>
      </c>
      <c r="X297" s="101">
        <v>0</v>
      </c>
      <c r="Y297" s="107">
        <f t="shared" si="63"/>
        <v>0</v>
      </c>
      <c r="Z297" s="108">
        <f t="shared" si="64"/>
        <v>0</v>
      </c>
      <c r="AA297" s="97">
        <v>146</v>
      </c>
      <c r="AB297" s="109">
        <f t="shared" si="65"/>
        <v>0</v>
      </c>
    </row>
    <row r="298" spans="1:28" x14ac:dyDescent="0.35">
      <c r="A298" s="31" t="s">
        <v>303</v>
      </c>
      <c r="B298" s="97" t="s">
        <v>2563</v>
      </c>
      <c r="C298" s="142" t="s">
        <v>2533</v>
      </c>
      <c r="D298" s="143">
        <f t="shared" si="54"/>
        <v>60</v>
      </c>
      <c r="E298" s="98">
        <f t="shared" si="55"/>
        <v>60</v>
      </c>
      <c r="F298" s="144">
        <f t="shared" si="56"/>
        <v>0</v>
      </c>
      <c r="G298" s="145">
        <f t="shared" si="53"/>
        <v>0</v>
      </c>
      <c r="H298" s="146">
        <v>0</v>
      </c>
      <c r="I298" s="146">
        <v>0</v>
      </c>
      <c r="J298" s="147">
        <f t="shared" si="57"/>
        <v>0</v>
      </c>
      <c r="K298" s="147">
        <v>0</v>
      </c>
      <c r="L298" s="147">
        <v>0</v>
      </c>
      <c r="M298" s="147">
        <f t="shared" si="58"/>
        <v>0</v>
      </c>
      <c r="N298" s="101">
        <f t="shared" si="59"/>
        <v>0</v>
      </c>
      <c r="O298" s="100">
        <v>60</v>
      </c>
      <c r="P298" s="147">
        <v>0</v>
      </c>
      <c r="Q298" s="101">
        <f t="shared" si="60"/>
        <v>60</v>
      </c>
      <c r="R298" s="100">
        <f t="shared" si="61"/>
        <v>0</v>
      </c>
      <c r="S298" s="148">
        <v>0</v>
      </c>
      <c r="T298" s="148">
        <v>0</v>
      </c>
      <c r="U298" s="147">
        <f t="shared" si="62"/>
        <v>0</v>
      </c>
      <c r="V298" s="102">
        <v>0</v>
      </c>
      <c r="W298" s="102">
        <v>0</v>
      </c>
      <c r="X298" s="101">
        <v>0</v>
      </c>
      <c r="Y298" s="107">
        <f t="shared" si="63"/>
        <v>0</v>
      </c>
      <c r="Z298" s="108">
        <f t="shared" si="64"/>
        <v>60</v>
      </c>
      <c r="AA298" s="97">
        <v>53</v>
      </c>
      <c r="AB298" s="109">
        <f t="shared" si="65"/>
        <v>1</v>
      </c>
    </row>
    <row r="299" spans="1:28" x14ac:dyDescent="0.35">
      <c r="A299" s="31" t="s">
        <v>304</v>
      </c>
      <c r="B299" s="97" t="s">
        <v>2564</v>
      </c>
      <c r="C299" s="142" t="s">
        <v>2533</v>
      </c>
      <c r="D299" s="143">
        <f t="shared" si="54"/>
        <v>0</v>
      </c>
      <c r="E299" s="98">
        <f t="shared" si="55"/>
        <v>0</v>
      </c>
      <c r="F299" s="144">
        <f t="shared" si="56"/>
        <v>0</v>
      </c>
      <c r="G299" s="145">
        <f t="shared" si="53"/>
        <v>0</v>
      </c>
      <c r="H299" s="146">
        <v>0</v>
      </c>
      <c r="I299" s="146">
        <v>0</v>
      </c>
      <c r="J299" s="147">
        <f t="shared" si="57"/>
        <v>0</v>
      </c>
      <c r="K299" s="147">
        <v>0</v>
      </c>
      <c r="L299" s="147">
        <v>0</v>
      </c>
      <c r="M299" s="147">
        <f t="shared" si="58"/>
        <v>0</v>
      </c>
      <c r="N299" s="101">
        <f t="shared" si="59"/>
        <v>0</v>
      </c>
      <c r="O299" s="100">
        <v>0</v>
      </c>
      <c r="P299" s="147">
        <v>0</v>
      </c>
      <c r="Q299" s="101">
        <f t="shared" si="60"/>
        <v>0</v>
      </c>
      <c r="R299" s="100">
        <f t="shared" si="61"/>
        <v>0</v>
      </c>
      <c r="S299" s="148">
        <v>0</v>
      </c>
      <c r="T299" s="148">
        <v>0</v>
      </c>
      <c r="U299" s="147">
        <f t="shared" si="62"/>
        <v>0</v>
      </c>
      <c r="V299" s="102">
        <v>0</v>
      </c>
      <c r="W299" s="102">
        <v>0</v>
      </c>
      <c r="X299" s="101">
        <v>0</v>
      </c>
      <c r="Y299" s="107">
        <f t="shared" si="63"/>
        <v>0</v>
      </c>
      <c r="Z299" s="108">
        <f t="shared" si="64"/>
        <v>0</v>
      </c>
      <c r="AA299" s="97">
        <v>0</v>
      </c>
      <c r="AB299" s="109" t="e">
        <f t="shared" si="65"/>
        <v>#DIV/0!</v>
      </c>
    </row>
    <row r="300" spans="1:28" x14ac:dyDescent="0.35">
      <c r="A300" s="31" t="s">
        <v>305</v>
      </c>
      <c r="B300" s="97" t="s">
        <v>2565</v>
      </c>
      <c r="C300" s="142" t="s">
        <v>2533</v>
      </c>
      <c r="D300" s="143">
        <f t="shared" si="54"/>
        <v>0</v>
      </c>
      <c r="E300" s="98">
        <f t="shared" si="55"/>
        <v>0</v>
      </c>
      <c r="F300" s="144">
        <f t="shared" si="56"/>
        <v>0</v>
      </c>
      <c r="G300" s="145">
        <f t="shared" si="53"/>
        <v>0</v>
      </c>
      <c r="H300" s="146">
        <v>0</v>
      </c>
      <c r="I300" s="146">
        <v>0</v>
      </c>
      <c r="J300" s="147">
        <f t="shared" si="57"/>
        <v>0</v>
      </c>
      <c r="K300" s="147">
        <v>0</v>
      </c>
      <c r="L300" s="147">
        <v>0</v>
      </c>
      <c r="M300" s="147">
        <f t="shared" si="58"/>
        <v>0</v>
      </c>
      <c r="N300" s="101">
        <f t="shared" si="59"/>
        <v>0</v>
      </c>
      <c r="O300" s="100">
        <v>0</v>
      </c>
      <c r="P300" s="147">
        <v>0</v>
      </c>
      <c r="Q300" s="101">
        <f t="shared" si="60"/>
        <v>0</v>
      </c>
      <c r="R300" s="100">
        <f t="shared" si="61"/>
        <v>0</v>
      </c>
      <c r="S300" s="148">
        <v>0</v>
      </c>
      <c r="T300" s="148">
        <v>0</v>
      </c>
      <c r="U300" s="147">
        <f t="shared" si="62"/>
        <v>0</v>
      </c>
      <c r="V300" s="102">
        <v>0</v>
      </c>
      <c r="W300" s="102">
        <v>0</v>
      </c>
      <c r="X300" s="101">
        <v>0</v>
      </c>
      <c r="Y300" s="107">
        <f t="shared" si="63"/>
        <v>0</v>
      </c>
      <c r="Z300" s="108">
        <f t="shared" si="64"/>
        <v>0</v>
      </c>
      <c r="AA300" s="97">
        <v>0</v>
      </c>
      <c r="AB300" s="109" t="e">
        <f t="shared" si="65"/>
        <v>#DIV/0!</v>
      </c>
    </row>
    <row r="301" spans="1:28" x14ac:dyDescent="0.35">
      <c r="A301" s="31" t="s">
        <v>306</v>
      </c>
      <c r="B301" s="97" t="s">
        <v>2566</v>
      </c>
      <c r="C301" s="142" t="s">
        <v>2533</v>
      </c>
      <c r="D301" s="143">
        <f t="shared" si="54"/>
        <v>0</v>
      </c>
      <c r="E301" s="98">
        <f t="shared" si="55"/>
        <v>0</v>
      </c>
      <c r="F301" s="144">
        <f t="shared" si="56"/>
        <v>0</v>
      </c>
      <c r="G301" s="145">
        <f t="shared" si="53"/>
        <v>0</v>
      </c>
      <c r="H301" s="146">
        <v>0</v>
      </c>
      <c r="I301" s="146">
        <v>0</v>
      </c>
      <c r="J301" s="147">
        <f t="shared" si="57"/>
        <v>0</v>
      </c>
      <c r="K301" s="147">
        <v>0</v>
      </c>
      <c r="L301" s="147">
        <v>0</v>
      </c>
      <c r="M301" s="147">
        <f t="shared" si="58"/>
        <v>0</v>
      </c>
      <c r="N301" s="101">
        <f t="shared" si="59"/>
        <v>0</v>
      </c>
      <c r="O301" s="100">
        <v>0</v>
      </c>
      <c r="P301" s="147">
        <v>0</v>
      </c>
      <c r="Q301" s="101">
        <f t="shared" si="60"/>
        <v>0</v>
      </c>
      <c r="R301" s="100">
        <f t="shared" si="61"/>
        <v>0</v>
      </c>
      <c r="S301" s="148">
        <v>0</v>
      </c>
      <c r="T301" s="148">
        <v>0</v>
      </c>
      <c r="U301" s="147">
        <f t="shared" si="62"/>
        <v>0</v>
      </c>
      <c r="V301" s="102">
        <v>0</v>
      </c>
      <c r="W301" s="102">
        <v>0</v>
      </c>
      <c r="X301" s="101">
        <v>0</v>
      </c>
      <c r="Y301" s="107">
        <f t="shared" si="63"/>
        <v>0</v>
      </c>
      <c r="Z301" s="108">
        <f t="shared" si="64"/>
        <v>0</v>
      </c>
      <c r="AA301" s="97">
        <v>0</v>
      </c>
      <c r="AB301" s="109" t="e">
        <f t="shared" si="65"/>
        <v>#DIV/0!</v>
      </c>
    </row>
    <row r="302" spans="1:28" x14ac:dyDescent="0.35">
      <c r="A302" s="31" t="s">
        <v>307</v>
      </c>
      <c r="B302" s="97" t="s">
        <v>2567</v>
      </c>
      <c r="C302" s="142" t="s">
        <v>2533</v>
      </c>
      <c r="D302" s="143">
        <f t="shared" si="54"/>
        <v>142</v>
      </c>
      <c r="E302" s="98">
        <f t="shared" si="55"/>
        <v>0</v>
      </c>
      <c r="F302" s="144">
        <f t="shared" si="56"/>
        <v>142</v>
      </c>
      <c r="G302" s="145">
        <f t="shared" si="53"/>
        <v>142</v>
      </c>
      <c r="H302" s="146">
        <v>0</v>
      </c>
      <c r="I302" s="146">
        <v>142</v>
      </c>
      <c r="J302" s="147">
        <f t="shared" si="57"/>
        <v>142</v>
      </c>
      <c r="K302" s="147">
        <v>0</v>
      </c>
      <c r="L302" s="147">
        <v>0</v>
      </c>
      <c r="M302" s="147">
        <f t="shared" si="58"/>
        <v>0</v>
      </c>
      <c r="N302" s="101">
        <f t="shared" si="59"/>
        <v>0</v>
      </c>
      <c r="O302" s="100">
        <v>0</v>
      </c>
      <c r="P302" s="147">
        <v>0</v>
      </c>
      <c r="Q302" s="101">
        <f t="shared" si="60"/>
        <v>0</v>
      </c>
      <c r="R302" s="100">
        <f t="shared" si="61"/>
        <v>0</v>
      </c>
      <c r="S302" s="148">
        <v>0</v>
      </c>
      <c r="T302" s="148">
        <v>0</v>
      </c>
      <c r="U302" s="147">
        <f t="shared" si="62"/>
        <v>0</v>
      </c>
      <c r="V302" s="102">
        <v>0</v>
      </c>
      <c r="W302" s="102">
        <v>0</v>
      </c>
      <c r="X302" s="101">
        <v>0</v>
      </c>
      <c r="Y302" s="107">
        <f t="shared" si="63"/>
        <v>142</v>
      </c>
      <c r="Z302" s="108">
        <f t="shared" si="64"/>
        <v>0</v>
      </c>
      <c r="AA302" s="97">
        <v>216</v>
      </c>
      <c r="AB302" s="109">
        <f t="shared" si="65"/>
        <v>0.65740740740740744</v>
      </c>
    </row>
    <row r="303" spans="1:28" x14ac:dyDescent="0.35">
      <c r="A303" s="31" t="s">
        <v>308</v>
      </c>
      <c r="B303" s="97" t="s">
        <v>2568</v>
      </c>
      <c r="C303" s="142" t="s">
        <v>2533</v>
      </c>
      <c r="D303" s="143">
        <f t="shared" si="54"/>
        <v>245</v>
      </c>
      <c r="E303" s="98">
        <f t="shared" si="55"/>
        <v>48</v>
      </c>
      <c r="F303" s="144">
        <f t="shared" si="56"/>
        <v>197</v>
      </c>
      <c r="G303" s="145">
        <f t="shared" si="53"/>
        <v>245</v>
      </c>
      <c r="H303" s="146">
        <v>0</v>
      </c>
      <c r="I303" s="146">
        <v>197</v>
      </c>
      <c r="J303" s="147">
        <f t="shared" si="57"/>
        <v>197</v>
      </c>
      <c r="K303" s="147">
        <v>1</v>
      </c>
      <c r="L303" s="147">
        <v>47</v>
      </c>
      <c r="M303" s="147">
        <f t="shared" si="58"/>
        <v>48</v>
      </c>
      <c r="N303" s="101">
        <f t="shared" si="59"/>
        <v>0</v>
      </c>
      <c r="O303" s="100">
        <v>0</v>
      </c>
      <c r="P303" s="147">
        <v>0</v>
      </c>
      <c r="Q303" s="101">
        <f t="shared" si="60"/>
        <v>0</v>
      </c>
      <c r="R303" s="100">
        <f t="shared" si="61"/>
        <v>0</v>
      </c>
      <c r="S303" s="148">
        <v>0</v>
      </c>
      <c r="T303" s="148">
        <v>0</v>
      </c>
      <c r="U303" s="147">
        <f t="shared" si="62"/>
        <v>0</v>
      </c>
      <c r="V303" s="102">
        <v>0</v>
      </c>
      <c r="W303" s="102">
        <v>0</v>
      </c>
      <c r="X303" s="101">
        <v>0</v>
      </c>
      <c r="Y303" s="107">
        <f t="shared" si="63"/>
        <v>197</v>
      </c>
      <c r="Z303" s="108">
        <f t="shared" si="64"/>
        <v>47</v>
      </c>
      <c r="AA303" s="97">
        <v>283</v>
      </c>
      <c r="AB303" s="109">
        <f t="shared" si="65"/>
        <v>0.86219081272084808</v>
      </c>
    </row>
    <row r="304" spans="1:28" x14ac:dyDescent="0.35">
      <c r="A304" s="31" t="s">
        <v>309</v>
      </c>
      <c r="B304" s="97" t="s">
        <v>2569</v>
      </c>
      <c r="C304" s="142" t="s">
        <v>2533</v>
      </c>
      <c r="D304" s="143">
        <f t="shared" si="54"/>
        <v>0</v>
      </c>
      <c r="E304" s="98">
        <f t="shared" si="55"/>
        <v>0</v>
      </c>
      <c r="F304" s="144">
        <f t="shared" si="56"/>
        <v>0</v>
      </c>
      <c r="G304" s="145">
        <f t="shared" si="53"/>
        <v>0</v>
      </c>
      <c r="H304" s="146">
        <v>0</v>
      </c>
      <c r="I304" s="146">
        <v>0</v>
      </c>
      <c r="J304" s="147">
        <f t="shared" si="57"/>
        <v>0</v>
      </c>
      <c r="K304" s="147">
        <v>0</v>
      </c>
      <c r="L304" s="147">
        <v>0</v>
      </c>
      <c r="M304" s="147">
        <f t="shared" si="58"/>
        <v>0</v>
      </c>
      <c r="N304" s="101">
        <f t="shared" si="59"/>
        <v>0</v>
      </c>
      <c r="O304" s="100">
        <v>0</v>
      </c>
      <c r="P304" s="147">
        <v>0</v>
      </c>
      <c r="Q304" s="101">
        <f t="shared" si="60"/>
        <v>0</v>
      </c>
      <c r="R304" s="100">
        <f t="shared" si="61"/>
        <v>0</v>
      </c>
      <c r="S304" s="148">
        <v>0</v>
      </c>
      <c r="T304" s="148">
        <v>0</v>
      </c>
      <c r="U304" s="147">
        <f t="shared" si="62"/>
        <v>0</v>
      </c>
      <c r="V304" s="102">
        <v>0</v>
      </c>
      <c r="W304" s="102">
        <v>0</v>
      </c>
      <c r="X304" s="101">
        <v>0</v>
      </c>
      <c r="Y304" s="107">
        <f t="shared" si="63"/>
        <v>0</v>
      </c>
      <c r="Z304" s="108">
        <f t="shared" si="64"/>
        <v>0</v>
      </c>
      <c r="AA304" s="97">
        <v>71</v>
      </c>
      <c r="AB304" s="109">
        <f t="shared" si="65"/>
        <v>0</v>
      </c>
    </row>
    <row r="305" spans="1:28" x14ac:dyDescent="0.35">
      <c r="A305" s="31" t="s">
        <v>310</v>
      </c>
      <c r="B305" s="97" t="s">
        <v>2570</v>
      </c>
      <c r="C305" s="142" t="s">
        <v>2533</v>
      </c>
      <c r="D305" s="143">
        <f t="shared" si="54"/>
        <v>19</v>
      </c>
      <c r="E305" s="98">
        <f t="shared" si="55"/>
        <v>1</v>
      </c>
      <c r="F305" s="144">
        <f t="shared" si="56"/>
        <v>18</v>
      </c>
      <c r="G305" s="145">
        <f t="shared" si="53"/>
        <v>19</v>
      </c>
      <c r="H305" s="146">
        <v>0</v>
      </c>
      <c r="I305" s="146">
        <v>18</v>
      </c>
      <c r="J305" s="147">
        <f t="shared" si="57"/>
        <v>18</v>
      </c>
      <c r="K305" s="147">
        <v>0</v>
      </c>
      <c r="L305" s="147">
        <v>1</v>
      </c>
      <c r="M305" s="147">
        <f t="shared" si="58"/>
        <v>1</v>
      </c>
      <c r="N305" s="101">
        <f t="shared" si="59"/>
        <v>0</v>
      </c>
      <c r="O305" s="100">
        <v>0</v>
      </c>
      <c r="P305" s="147">
        <v>0</v>
      </c>
      <c r="Q305" s="101">
        <f t="shared" si="60"/>
        <v>0</v>
      </c>
      <c r="R305" s="100">
        <f t="shared" si="61"/>
        <v>0</v>
      </c>
      <c r="S305" s="148">
        <v>0</v>
      </c>
      <c r="T305" s="148">
        <v>0</v>
      </c>
      <c r="U305" s="147">
        <f t="shared" si="62"/>
        <v>0</v>
      </c>
      <c r="V305" s="102">
        <v>0</v>
      </c>
      <c r="W305" s="102">
        <v>0</v>
      </c>
      <c r="X305" s="101">
        <v>0</v>
      </c>
      <c r="Y305" s="107">
        <f t="shared" si="63"/>
        <v>18</v>
      </c>
      <c r="Z305" s="108">
        <f t="shared" si="64"/>
        <v>1</v>
      </c>
      <c r="AA305" s="97">
        <v>180</v>
      </c>
      <c r="AB305" s="109">
        <f t="shared" si="65"/>
        <v>0.10555555555555556</v>
      </c>
    </row>
    <row r="306" spans="1:28" x14ac:dyDescent="0.35">
      <c r="A306" s="31" t="s">
        <v>311</v>
      </c>
      <c r="B306" s="97" t="s">
        <v>2571</v>
      </c>
      <c r="C306" s="142" t="s">
        <v>2533</v>
      </c>
      <c r="D306" s="143">
        <f t="shared" si="54"/>
        <v>178</v>
      </c>
      <c r="E306" s="98">
        <f t="shared" si="55"/>
        <v>175</v>
      </c>
      <c r="F306" s="144">
        <f t="shared" si="56"/>
        <v>3</v>
      </c>
      <c r="G306" s="145">
        <f t="shared" si="53"/>
        <v>178</v>
      </c>
      <c r="H306" s="146">
        <v>0</v>
      </c>
      <c r="I306" s="146">
        <v>3</v>
      </c>
      <c r="J306" s="147">
        <f t="shared" si="57"/>
        <v>3</v>
      </c>
      <c r="K306" s="147">
        <v>0</v>
      </c>
      <c r="L306" s="147">
        <v>175</v>
      </c>
      <c r="M306" s="147">
        <f t="shared" si="58"/>
        <v>175</v>
      </c>
      <c r="N306" s="101">
        <f t="shared" si="59"/>
        <v>0</v>
      </c>
      <c r="O306" s="100">
        <v>0</v>
      </c>
      <c r="P306" s="147">
        <v>0</v>
      </c>
      <c r="Q306" s="101">
        <f t="shared" si="60"/>
        <v>0</v>
      </c>
      <c r="R306" s="100">
        <f t="shared" si="61"/>
        <v>0</v>
      </c>
      <c r="S306" s="148">
        <v>0</v>
      </c>
      <c r="T306" s="148">
        <v>0</v>
      </c>
      <c r="U306" s="147">
        <f t="shared" si="62"/>
        <v>0</v>
      </c>
      <c r="V306" s="102">
        <v>0</v>
      </c>
      <c r="W306" s="102">
        <v>0</v>
      </c>
      <c r="X306" s="101">
        <v>0</v>
      </c>
      <c r="Y306" s="107">
        <f t="shared" si="63"/>
        <v>3</v>
      </c>
      <c r="Z306" s="108">
        <f t="shared" si="64"/>
        <v>175</v>
      </c>
      <c r="AA306" s="97">
        <v>311</v>
      </c>
      <c r="AB306" s="109">
        <f t="shared" si="65"/>
        <v>0.57234726688102899</v>
      </c>
    </row>
    <row r="307" spans="1:28" x14ac:dyDescent="0.35">
      <c r="A307" s="31" t="s">
        <v>312</v>
      </c>
      <c r="B307" s="97" t="s">
        <v>2572</v>
      </c>
      <c r="C307" s="142" t="s">
        <v>2533</v>
      </c>
      <c r="D307" s="143">
        <f t="shared" si="54"/>
        <v>74</v>
      </c>
      <c r="E307" s="98">
        <f t="shared" si="55"/>
        <v>0</v>
      </c>
      <c r="F307" s="144">
        <f t="shared" si="56"/>
        <v>74</v>
      </c>
      <c r="G307" s="145">
        <f t="shared" si="53"/>
        <v>74</v>
      </c>
      <c r="H307" s="146">
        <v>0</v>
      </c>
      <c r="I307" s="146">
        <v>74</v>
      </c>
      <c r="J307" s="147">
        <f t="shared" si="57"/>
        <v>74</v>
      </c>
      <c r="K307" s="147">
        <v>0</v>
      </c>
      <c r="L307" s="147">
        <v>0</v>
      </c>
      <c r="M307" s="147">
        <f t="shared" si="58"/>
        <v>0</v>
      </c>
      <c r="N307" s="101">
        <f t="shared" si="59"/>
        <v>0</v>
      </c>
      <c r="O307" s="100">
        <v>0</v>
      </c>
      <c r="P307" s="147">
        <v>0</v>
      </c>
      <c r="Q307" s="101">
        <f t="shared" si="60"/>
        <v>0</v>
      </c>
      <c r="R307" s="100">
        <f t="shared" si="61"/>
        <v>0</v>
      </c>
      <c r="S307" s="148">
        <v>0</v>
      </c>
      <c r="T307" s="148">
        <v>0</v>
      </c>
      <c r="U307" s="147">
        <f t="shared" si="62"/>
        <v>0</v>
      </c>
      <c r="V307" s="102">
        <v>0</v>
      </c>
      <c r="W307" s="102">
        <v>0</v>
      </c>
      <c r="X307" s="101">
        <v>0</v>
      </c>
      <c r="Y307" s="107">
        <f t="shared" si="63"/>
        <v>74</v>
      </c>
      <c r="Z307" s="108">
        <f t="shared" si="64"/>
        <v>0</v>
      </c>
      <c r="AA307" s="97">
        <v>153</v>
      </c>
      <c r="AB307" s="109">
        <f t="shared" si="65"/>
        <v>0.48366013071895425</v>
      </c>
    </row>
    <row r="308" spans="1:28" x14ac:dyDescent="0.35">
      <c r="A308" s="31" t="s">
        <v>313</v>
      </c>
      <c r="B308" s="97" t="s">
        <v>2573</v>
      </c>
      <c r="C308" s="142" t="s">
        <v>2533</v>
      </c>
      <c r="D308" s="143">
        <f t="shared" si="54"/>
        <v>0</v>
      </c>
      <c r="E308" s="98">
        <f t="shared" si="55"/>
        <v>0</v>
      </c>
      <c r="F308" s="144">
        <f t="shared" si="56"/>
        <v>0</v>
      </c>
      <c r="G308" s="145">
        <f t="shared" si="53"/>
        <v>0</v>
      </c>
      <c r="H308" s="146">
        <v>0</v>
      </c>
      <c r="I308" s="146">
        <v>0</v>
      </c>
      <c r="J308" s="147">
        <f t="shared" si="57"/>
        <v>0</v>
      </c>
      <c r="K308" s="147">
        <v>0</v>
      </c>
      <c r="L308" s="147">
        <v>0</v>
      </c>
      <c r="M308" s="147">
        <f t="shared" si="58"/>
        <v>0</v>
      </c>
      <c r="N308" s="101">
        <f t="shared" si="59"/>
        <v>0</v>
      </c>
      <c r="O308" s="100">
        <v>0</v>
      </c>
      <c r="P308" s="147">
        <v>0</v>
      </c>
      <c r="Q308" s="101">
        <f t="shared" si="60"/>
        <v>0</v>
      </c>
      <c r="R308" s="100">
        <f t="shared" si="61"/>
        <v>0</v>
      </c>
      <c r="S308" s="148">
        <v>0</v>
      </c>
      <c r="T308" s="148">
        <v>0</v>
      </c>
      <c r="U308" s="147">
        <f t="shared" si="62"/>
        <v>0</v>
      </c>
      <c r="V308" s="102">
        <v>0</v>
      </c>
      <c r="W308" s="102">
        <v>0</v>
      </c>
      <c r="X308" s="101">
        <v>0</v>
      </c>
      <c r="Y308" s="107">
        <f t="shared" si="63"/>
        <v>0</v>
      </c>
      <c r="Z308" s="108">
        <f t="shared" si="64"/>
        <v>0</v>
      </c>
      <c r="AA308" s="97">
        <v>158</v>
      </c>
      <c r="AB308" s="109">
        <f t="shared" si="65"/>
        <v>0</v>
      </c>
    </row>
    <row r="309" spans="1:28" x14ac:dyDescent="0.35">
      <c r="A309" s="31" t="s">
        <v>314</v>
      </c>
      <c r="B309" s="97" t="s">
        <v>2574</v>
      </c>
      <c r="C309" s="142" t="s">
        <v>2533</v>
      </c>
      <c r="D309" s="143">
        <f t="shared" si="54"/>
        <v>275</v>
      </c>
      <c r="E309" s="98">
        <f t="shared" si="55"/>
        <v>0</v>
      </c>
      <c r="F309" s="144">
        <f t="shared" si="56"/>
        <v>275</v>
      </c>
      <c r="G309" s="145">
        <f t="shared" si="53"/>
        <v>275</v>
      </c>
      <c r="H309" s="146">
        <v>0</v>
      </c>
      <c r="I309" s="146">
        <v>275</v>
      </c>
      <c r="J309" s="147">
        <f t="shared" si="57"/>
        <v>275</v>
      </c>
      <c r="K309" s="147">
        <v>0</v>
      </c>
      <c r="L309" s="147">
        <v>0</v>
      </c>
      <c r="M309" s="147">
        <f t="shared" si="58"/>
        <v>0</v>
      </c>
      <c r="N309" s="101">
        <f t="shared" si="59"/>
        <v>0</v>
      </c>
      <c r="O309" s="100">
        <v>0</v>
      </c>
      <c r="P309" s="147">
        <v>0</v>
      </c>
      <c r="Q309" s="101">
        <f t="shared" si="60"/>
        <v>0</v>
      </c>
      <c r="R309" s="100">
        <f t="shared" si="61"/>
        <v>0</v>
      </c>
      <c r="S309" s="148">
        <v>0</v>
      </c>
      <c r="T309" s="148">
        <v>0</v>
      </c>
      <c r="U309" s="147">
        <f t="shared" si="62"/>
        <v>0</v>
      </c>
      <c r="V309" s="102">
        <v>0</v>
      </c>
      <c r="W309" s="102">
        <v>0</v>
      </c>
      <c r="X309" s="101">
        <v>0</v>
      </c>
      <c r="Y309" s="107">
        <f t="shared" si="63"/>
        <v>275</v>
      </c>
      <c r="Z309" s="108">
        <f t="shared" si="64"/>
        <v>0</v>
      </c>
      <c r="AA309" s="97">
        <v>415</v>
      </c>
      <c r="AB309" s="109">
        <f t="shared" si="65"/>
        <v>0.66265060240963858</v>
      </c>
    </row>
    <row r="310" spans="1:28" x14ac:dyDescent="0.35">
      <c r="A310" s="31" t="s">
        <v>315</v>
      </c>
      <c r="B310" s="97" t="s">
        <v>2575</v>
      </c>
      <c r="C310" s="142" t="s">
        <v>2533</v>
      </c>
      <c r="D310" s="143">
        <f t="shared" si="54"/>
        <v>55</v>
      </c>
      <c r="E310" s="98">
        <f t="shared" si="55"/>
        <v>0</v>
      </c>
      <c r="F310" s="144">
        <f t="shared" si="56"/>
        <v>55</v>
      </c>
      <c r="G310" s="145">
        <f t="shared" si="53"/>
        <v>55</v>
      </c>
      <c r="H310" s="146">
        <v>0</v>
      </c>
      <c r="I310" s="146">
        <v>55</v>
      </c>
      <c r="J310" s="147">
        <f t="shared" si="57"/>
        <v>55</v>
      </c>
      <c r="K310" s="147">
        <v>0</v>
      </c>
      <c r="L310" s="147">
        <v>0</v>
      </c>
      <c r="M310" s="147">
        <f t="shared" si="58"/>
        <v>0</v>
      </c>
      <c r="N310" s="101">
        <f t="shared" si="59"/>
        <v>0</v>
      </c>
      <c r="O310" s="100">
        <v>0</v>
      </c>
      <c r="P310" s="147">
        <v>0</v>
      </c>
      <c r="Q310" s="101">
        <f t="shared" si="60"/>
        <v>0</v>
      </c>
      <c r="R310" s="100">
        <f t="shared" si="61"/>
        <v>0</v>
      </c>
      <c r="S310" s="148">
        <v>0</v>
      </c>
      <c r="T310" s="148">
        <v>0</v>
      </c>
      <c r="U310" s="147">
        <f t="shared" si="62"/>
        <v>0</v>
      </c>
      <c r="V310" s="102">
        <v>0</v>
      </c>
      <c r="W310" s="102">
        <v>0</v>
      </c>
      <c r="X310" s="101">
        <v>0</v>
      </c>
      <c r="Y310" s="107">
        <f t="shared" si="63"/>
        <v>55</v>
      </c>
      <c r="Z310" s="108">
        <f t="shared" si="64"/>
        <v>0</v>
      </c>
      <c r="AA310" s="97">
        <v>240</v>
      </c>
      <c r="AB310" s="109">
        <f t="shared" si="65"/>
        <v>0.22916666666666666</v>
      </c>
    </row>
    <row r="311" spans="1:28" x14ac:dyDescent="0.35">
      <c r="A311" s="31" t="s">
        <v>316</v>
      </c>
      <c r="B311" s="97" t="s">
        <v>2576</v>
      </c>
      <c r="C311" s="142" t="s">
        <v>2533</v>
      </c>
      <c r="D311" s="143">
        <f t="shared" si="54"/>
        <v>58</v>
      </c>
      <c r="E311" s="98">
        <f t="shared" si="55"/>
        <v>58</v>
      </c>
      <c r="F311" s="144">
        <f t="shared" si="56"/>
        <v>0</v>
      </c>
      <c r="G311" s="145">
        <f t="shared" si="53"/>
        <v>58</v>
      </c>
      <c r="H311" s="146">
        <v>0</v>
      </c>
      <c r="I311" s="146">
        <v>0</v>
      </c>
      <c r="J311" s="147">
        <f t="shared" si="57"/>
        <v>0</v>
      </c>
      <c r="K311" s="147">
        <v>7</v>
      </c>
      <c r="L311" s="147">
        <v>51</v>
      </c>
      <c r="M311" s="147">
        <f t="shared" si="58"/>
        <v>58</v>
      </c>
      <c r="N311" s="101">
        <f t="shared" si="59"/>
        <v>0</v>
      </c>
      <c r="O311" s="100">
        <v>0</v>
      </c>
      <c r="P311" s="147">
        <v>0</v>
      </c>
      <c r="Q311" s="101">
        <f t="shared" si="60"/>
        <v>0</v>
      </c>
      <c r="R311" s="100">
        <f t="shared" si="61"/>
        <v>0</v>
      </c>
      <c r="S311" s="148">
        <v>0</v>
      </c>
      <c r="T311" s="148">
        <v>0</v>
      </c>
      <c r="U311" s="147">
        <f t="shared" si="62"/>
        <v>0</v>
      </c>
      <c r="V311" s="102">
        <v>0</v>
      </c>
      <c r="W311" s="102">
        <v>0</v>
      </c>
      <c r="X311" s="101">
        <v>0</v>
      </c>
      <c r="Y311" s="107">
        <f t="shared" si="63"/>
        <v>0</v>
      </c>
      <c r="Z311" s="108">
        <f t="shared" si="64"/>
        <v>51</v>
      </c>
      <c r="AA311" s="97">
        <v>186</v>
      </c>
      <c r="AB311" s="109">
        <f t="shared" si="65"/>
        <v>0.27419354838709675</v>
      </c>
    </row>
    <row r="312" spans="1:28" x14ac:dyDescent="0.35">
      <c r="A312" s="31" t="s">
        <v>317</v>
      </c>
      <c r="B312" s="97" t="s">
        <v>2577</v>
      </c>
      <c r="C312" s="142" t="s">
        <v>2533</v>
      </c>
      <c r="D312" s="143">
        <f t="shared" si="54"/>
        <v>0</v>
      </c>
      <c r="E312" s="98">
        <f t="shared" si="55"/>
        <v>0</v>
      </c>
      <c r="F312" s="144">
        <f t="shared" si="56"/>
        <v>0</v>
      </c>
      <c r="G312" s="145">
        <f t="shared" si="53"/>
        <v>0</v>
      </c>
      <c r="H312" s="146">
        <v>0</v>
      </c>
      <c r="I312" s="146">
        <v>0</v>
      </c>
      <c r="J312" s="147">
        <f t="shared" si="57"/>
        <v>0</v>
      </c>
      <c r="K312" s="147">
        <v>0</v>
      </c>
      <c r="L312" s="147">
        <v>0</v>
      </c>
      <c r="M312" s="147">
        <f t="shared" si="58"/>
        <v>0</v>
      </c>
      <c r="N312" s="101">
        <f t="shared" si="59"/>
        <v>0</v>
      </c>
      <c r="O312" s="100">
        <v>0</v>
      </c>
      <c r="P312" s="147">
        <v>0</v>
      </c>
      <c r="Q312" s="101">
        <f t="shared" si="60"/>
        <v>0</v>
      </c>
      <c r="R312" s="100">
        <f t="shared" si="61"/>
        <v>0</v>
      </c>
      <c r="S312" s="148">
        <v>0</v>
      </c>
      <c r="T312" s="148">
        <v>0</v>
      </c>
      <c r="U312" s="147">
        <f t="shared" si="62"/>
        <v>0</v>
      </c>
      <c r="V312" s="102">
        <v>0</v>
      </c>
      <c r="W312" s="102">
        <v>0</v>
      </c>
      <c r="X312" s="101">
        <v>0</v>
      </c>
      <c r="Y312" s="107">
        <f t="shared" si="63"/>
        <v>0</v>
      </c>
      <c r="Z312" s="108">
        <f t="shared" si="64"/>
        <v>0</v>
      </c>
      <c r="AA312" s="97">
        <v>76</v>
      </c>
      <c r="AB312" s="109">
        <f t="shared" si="65"/>
        <v>0</v>
      </c>
    </row>
    <row r="313" spans="1:28" x14ac:dyDescent="0.35">
      <c r="A313" s="31" t="s">
        <v>318</v>
      </c>
      <c r="B313" s="97" t="s">
        <v>2578</v>
      </c>
      <c r="C313" s="142" t="s">
        <v>2533</v>
      </c>
      <c r="D313" s="143">
        <f t="shared" si="54"/>
        <v>0</v>
      </c>
      <c r="E313" s="98">
        <f t="shared" si="55"/>
        <v>0</v>
      </c>
      <c r="F313" s="144">
        <f t="shared" si="56"/>
        <v>0</v>
      </c>
      <c r="G313" s="145">
        <f t="shared" si="53"/>
        <v>0</v>
      </c>
      <c r="H313" s="146">
        <v>0</v>
      </c>
      <c r="I313" s="146">
        <v>0</v>
      </c>
      <c r="J313" s="147">
        <f t="shared" si="57"/>
        <v>0</v>
      </c>
      <c r="K313" s="147">
        <v>0</v>
      </c>
      <c r="L313" s="147">
        <v>0</v>
      </c>
      <c r="M313" s="147">
        <f t="shared" si="58"/>
        <v>0</v>
      </c>
      <c r="N313" s="101">
        <f t="shared" si="59"/>
        <v>0</v>
      </c>
      <c r="O313" s="100">
        <v>0</v>
      </c>
      <c r="P313" s="147">
        <v>0</v>
      </c>
      <c r="Q313" s="101">
        <f t="shared" si="60"/>
        <v>0</v>
      </c>
      <c r="R313" s="100">
        <f t="shared" si="61"/>
        <v>0</v>
      </c>
      <c r="S313" s="148">
        <v>0</v>
      </c>
      <c r="T313" s="148">
        <v>0</v>
      </c>
      <c r="U313" s="147">
        <f t="shared" si="62"/>
        <v>0</v>
      </c>
      <c r="V313" s="102">
        <v>0</v>
      </c>
      <c r="W313" s="102">
        <v>0</v>
      </c>
      <c r="X313" s="101">
        <v>0</v>
      </c>
      <c r="Y313" s="107">
        <f t="shared" si="63"/>
        <v>0</v>
      </c>
      <c r="Z313" s="108">
        <f t="shared" si="64"/>
        <v>0</v>
      </c>
      <c r="AA313" s="97">
        <v>159</v>
      </c>
      <c r="AB313" s="109">
        <f t="shared" si="65"/>
        <v>0</v>
      </c>
    </row>
    <row r="314" spans="1:28" x14ac:dyDescent="0.35">
      <c r="A314" s="31" t="s">
        <v>319</v>
      </c>
      <c r="B314" s="97" t="s">
        <v>2579</v>
      </c>
      <c r="C314" s="142" t="s">
        <v>2533</v>
      </c>
      <c r="D314" s="143">
        <f t="shared" si="54"/>
        <v>0</v>
      </c>
      <c r="E314" s="98">
        <f t="shared" si="55"/>
        <v>0</v>
      </c>
      <c r="F314" s="144">
        <f t="shared" si="56"/>
        <v>0</v>
      </c>
      <c r="G314" s="145">
        <f t="shared" si="53"/>
        <v>0</v>
      </c>
      <c r="H314" s="146">
        <v>0</v>
      </c>
      <c r="I314" s="146">
        <v>0</v>
      </c>
      <c r="J314" s="147">
        <f t="shared" si="57"/>
        <v>0</v>
      </c>
      <c r="K314" s="147">
        <v>0</v>
      </c>
      <c r="L314" s="147">
        <v>0</v>
      </c>
      <c r="M314" s="147">
        <f t="shared" si="58"/>
        <v>0</v>
      </c>
      <c r="N314" s="101">
        <f t="shared" si="59"/>
        <v>0</v>
      </c>
      <c r="O314" s="100">
        <v>0</v>
      </c>
      <c r="P314" s="147">
        <v>0</v>
      </c>
      <c r="Q314" s="101">
        <f t="shared" si="60"/>
        <v>0</v>
      </c>
      <c r="R314" s="100">
        <f t="shared" si="61"/>
        <v>0</v>
      </c>
      <c r="S314" s="148">
        <v>0</v>
      </c>
      <c r="T314" s="148">
        <v>0</v>
      </c>
      <c r="U314" s="147">
        <f t="shared" si="62"/>
        <v>0</v>
      </c>
      <c r="V314" s="102">
        <v>0</v>
      </c>
      <c r="W314" s="102">
        <v>0</v>
      </c>
      <c r="X314" s="101">
        <v>0</v>
      </c>
      <c r="Y314" s="107">
        <f t="shared" si="63"/>
        <v>0</v>
      </c>
      <c r="Z314" s="108">
        <f t="shared" si="64"/>
        <v>0</v>
      </c>
      <c r="AA314" s="97">
        <v>333</v>
      </c>
      <c r="AB314" s="109">
        <f t="shared" si="65"/>
        <v>0</v>
      </c>
    </row>
    <row r="315" spans="1:28" x14ac:dyDescent="0.35">
      <c r="A315" s="31" t="s">
        <v>320</v>
      </c>
      <c r="B315" s="97" t="s">
        <v>2580</v>
      </c>
      <c r="C315" s="142" t="s">
        <v>2533</v>
      </c>
      <c r="D315" s="143">
        <f t="shared" si="54"/>
        <v>0</v>
      </c>
      <c r="E315" s="98">
        <f t="shared" si="55"/>
        <v>0</v>
      </c>
      <c r="F315" s="144">
        <f t="shared" si="56"/>
        <v>0</v>
      </c>
      <c r="G315" s="145">
        <f t="shared" si="53"/>
        <v>0</v>
      </c>
      <c r="H315" s="146">
        <v>0</v>
      </c>
      <c r="I315" s="146">
        <v>0</v>
      </c>
      <c r="J315" s="147">
        <f t="shared" si="57"/>
        <v>0</v>
      </c>
      <c r="K315" s="147">
        <v>0</v>
      </c>
      <c r="L315" s="147">
        <v>0</v>
      </c>
      <c r="M315" s="147">
        <f t="shared" si="58"/>
        <v>0</v>
      </c>
      <c r="N315" s="101">
        <f t="shared" si="59"/>
        <v>0</v>
      </c>
      <c r="O315" s="100">
        <v>0</v>
      </c>
      <c r="P315" s="147">
        <v>0</v>
      </c>
      <c r="Q315" s="101">
        <f t="shared" si="60"/>
        <v>0</v>
      </c>
      <c r="R315" s="100">
        <f t="shared" si="61"/>
        <v>0</v>
      </c>
      <c r="S315" s="148">
        <v>0</v>
      </c>
      <c r="T315" s="148">
        <v>0</v>
      </c>
      <c r="U315" s="147">
        <f t="shared" si="62"/>
        <v>0</v>
      </c>
      <c r="V315" s="102">
        <v>0</v>
      </c>
      <c r="W315" s="102">
        <v>0</v>
      </c>
      <c r="X315" s="101">
        <v>0</v>
      </c>
      <c r="Y315" s="107">
        <f t="shared" si="63"/>
        <v>0</v>
      </c>
      <c r="Z315" s="108">
        <f t="shared" si="64"/>
        <v>0</v>
      </c>
      <c r="AA315" s="97">
        <v>114</v>
      </c>
      <c r="AB315" s="109">
        <f t="shared" si="65"/>
        <v>0</v>
      </c>
    </row>
    <row r="316" spans="1:28" x14ac:dyDescent="0.35">
      <c r="A316" s="31" t="s">
        <v>321</v>
      </c>
      <c r="B316" s="97" t="s">
        <v>2581</v>
      </c>
      <c r="C316" s="142" t="s">
        <v>2533</v>
      </c>
      <c r="D316" s="143">
        <f t="shared" si="54"/>
        <v>0</v>
      </c>
      <c r="E316" s="98">
        <f t="shared" si="55"/>
        <v>0</v>
      </c>
      <c r="F316" s="144">
        <f t="shared" si="56"/>
        <v>0</v>
      </c>
      <c r="G316" s="145">
        <f t="shared" si="53"/>
        <v>0</v>
      </c>
      <c r="H316" s="146">
        <v>0</v>
      </c>
      <c r="I316" s="146">
        <v>0</v>
      </c>
      <c r="J316" s="147">
        <f t="shared" si="57"/>
        <v>0</v>
      </c>
      <c r="K316" s="147">
        <v>0</v>
      </c>
      <c r="L316" s="147">
        <v>0</v>
      </c>
      <c r="M316" s="147">
        <f t="shared" si="58"/>
        <v>0</v>
      </c>
      <c r="N316" s="101">
        <f t="shared" si="59"/>
        <v>0</v>
      </c>
      <c r="O316" s="100">
        <v>0</v>
      </c>
      <c r="P316" s="147">
        <v>0</v>
      </c>
      <c r="Q316" s="101">
        <f t="shared" si="60"/>
        <v>0</v>
      </c>
      <c r="R316" s="100">
        <f t="shared" si="61"/>
        <v>0</v>
      </c>
      <c r="S316" s="148">
        <v>0</v>
      </c>
      <c r="T316" s="148">
        <v>0</v>
      </c>
      <c r="U316" s="147">
        <f t="shared" si="62"/>
        <v>0</v>
      </c>
      <c r="V316" s="102">
        <v>0</v>
      </c>
      <c r="W316" s="102">
        <v>0</v>
      </c>
      <c r="X316" s="101">
        <v>0</v>
      </c>
      <c r="Y316" s="107">
        <f t="shared" si="63"/>
        <v>0</v>
      </c>
      <c r="Z316" s="108">
        <f t="shared" si="64"/>
        <v>0</v>
      </c>
      <c r="AA316" s="97">
        <v>277</v>
      </c>
      <c r="AB316" s="109">
        <f t="shared" si="65"/>
        <v>0</v>
      </c>
    </row>
    <row r="317" spans="1:28" x14ac:dyDescent="0.35">
      <c r="A317" s="31" t="s">
        <v>322</v>
      </c>
      <c r="B317" s="97" t="s">
        <v>2582</v>
      </c>
      <c r="C317" s="142" t="s">
        <v>2533</v>
      </c>
      <c r="D317" s="143">
        <f t="shared" si="54"/>
        <v>35</v>
      </c>
      <c r="E317" s="98">
        <f t="shared" si="55"/>
        <v>0</v>
      </c>
      <c r="F317" s="144">
        <f t="shared" si="56"/>
        <v>35</v>
      </c>
      <c r="G317" s="145">
        <f t="shared" si="53"/>
        <v>35</v>
      </c>
      <c r="H317" s="146">
        <v>0</v>
      </c>
      <c r="I317" s="146">
        <v>35</v>
      </c>
      <c r="J317" s="147">
        <f t="shared" si="57"/>
        <v>35</v>
      </c>
      <c r="K317" s="147">
        <v>0</v>
      </c>
      <c r="L317" s="147">
        <v>0</v>
      </c>
      <c r="M317" s="147">
        <f t="shared" si="58"/>
        <v>0</v>
      </c>
      <c r="N317" s="101">
        <f t="shared" si="59"/>
        <v>0</v>
      </c>
      <c r="O317" s="100">
        <v>0</v>
      </c>
      <c r="P317" s="147">
        <v>0</v>
      </c>
      <c r="Q317" s="101">
        <f t="shared" si="60"/>
        <v>0</v>
      </c>
      <c r="R317" s="100">
        <f t="shared" si="61"/>
        <v>0</v>
      </c>
      <c r="S317" s="148">
        <v>0</v>
      </c>
      <c r="T317" s="148">
        <v>0</v>
      </c>
      <c r="U317" s="147">
        <f t="shared" si="62"/>
        <v>0</v>
      </c>
      <c r="V317" s="102">
        <v>0</v>
      </c>
      <c r="W317" s="102">
        <v>0</v>
      </c>
      <c r="X317" s="101">
        <v>0</v>
      </c>
      <c r="Y317" s="107">
        <f t="shared" si="63"/>
        <v>35</v>
      </c>
      <c r="Z317" s="108">
        <f t="shared" si="64"/>
        <v>0</v>
      </c>
      <c r="AA317" s="97">
        <v>111</v>
      </c>
      <c r="AB317" s="109">
        <f t="shared" si="65"/>
        <v>0.31531531531531531</v>
      </c>
    </row>
    <row r="318" spans="1:28" x14ac:dyDescent="0.35">
      <c r="A318" s="31" t="s">
        <v>323</v>
      </c>
      <c r="B318" s="97" t="s">
        <v>2583</v>
      </c>
      <c r="C318" s="142" t="s">
        <v>2533</v>
      </c>
      <c r="D318" s="143">
        <f t="shared" si="54"/>
        <v>0</v>
      </c>
      <c r="E318" s="98">
        <f t="shared" si="55"/>
        <v>0</v>
      </c>
      <c r="F318" s="144">
        <f t="shared" si="56"/>
        <v>0</v>
      </c>
      <c r="G318" s="145">
        <f t="shared" si="53"/>
        <v>0</v>
      </c>
      <c r="H318" s="146">
        <v>0</v>
      </c>
      <c r="I318" s="146">
        <v>0</v>
      </c>
      <c r="J318" s="147">
        <f t="shared" si="57"/>
        <v>0</v>
      </c>
      <c r="K318" s="147">
        <v>0</v>
      </c>
      <c r="L318" s="147">
        <v>0</v>
      </c>
      <c r="M318" s="147">
        <f t="shared" si="58"/>
        <v>0</v>
      </c>
      <c r="N318" s="101">
        <f t="shared" si="59"/>
        <v>0</v>
      </c>
      <c r="O318" s="100">
        <v>0</v>
      </c>
      <c r="P318" s="147">
        <v>0</v>
      </c>
      <c r="Q318" s="101">
        <f t="shared" si="60"/>
        <v>0</v>
      </c>
      <c r="R318" s="100">
        <f t="shared" si="61"/>
        <v>0</v>
      </c>
      <c r="S318" s="148">
        <v>0</v>
      </c>
      <c r="T318" s="148">
        <v>0</v>
      </c>
      <c r="U318" s="147">
        <f t="shared" si="62"/>
        <v>0</v>
      </c>
      <c r="V318" s="102">
        <v>0</v>
      </c>
      <c r="W318" s="102">
        <v>0</v>
      </c>
      <c r="X318" s="101">
        <v>0</v>
      </c>
      <c r="Y318" s="107">
        <f t="shared" si="63"/>
        <v>0</v>
      </c>
      <c r="Z318" s="108">
        <f t="shared" si="64"/>
        <v>0</v>
      </c>
      <c r="AA318" s="97">
        <v>124</v>
      </c>
      <c r="AB318" s="109">
        <f t="shared" si="65"/>
        <v>0</v>
      </c>
    </row>
    <row r="319" spans="1:28" x14ac:dyDescent="0.35">
      <c r="A319" s="31" t="s">
        <v>324</v>
      </c>
      <c r="B319" s="97" t="s">
        <v>2584</v>
      </c>
      <c r="C319" s="142" t="s">
        <v>2533</v>
      </c>
      <c r="D319" s="143">
        <f t="shared" si="54"/>
        <v>0</v>
      </c>
      <c r="E319" s="98">
        <f t="shared" si="55"/>
        <v>0</v>
      </c>
      <c r="F319" s="144">
        <f t="shared" si="56"/>
        <v>0</v>
      </c>
      <c r="G319" s="145">
        <f t="shared" si="53"/>
        <v>0</v>
      </c>
      <c r="H319" s="146">
        <v>0</v>
      </c>
      <c r="I319" s="146">
        <v>0</v>
      </c>
      <c r="J319" s="147">
        <f t="shared" si="57"/>
        <v>0</v>
      </c>
      <c r="K319" s="147">
        <v>0</v>
      </c>
      <c r="L319" s="147">
        <v>0</v>
      </c>
      <c r="M319" s="147">
        <f t="shared" si="58"/>
        <v>0</v>
      </c>
      <c r="N319" s="101">
        <f t="shared" si="59"/>
        <v>0</v>
      </c>
      <c r="O319" s="100">
        <v>0</v>
      </c>
      <c r="P319" s="147">
        <v>0</v>
      </c>
      <c r="Q319" s="101">
        <f t="shared" si="60"/>
        <v>0</v>
      </c>
      <c r="R319" s="100">
        <f t="shared" si="61"/>
        <v>0</v>
      </c>
      <c r="S319" s="148">
        <v>0</v>
      </c>
      <c r="T319" s="148">
        <v>0</v>
      </c>
      <c r="U319" s="147">
        <f t="shared" si="62"/>
        <v>0</v>
      </c>
      <c r="V319" s="102">
        <v>0</v>
      </c>
      <c r="W319" s="102">
        <v>0</v>
      </c>
      <c r="X319" s="101">
        <v>0</v>
      </c>
      <c r="Y319" s="107">
        <f t="shared" si="63"/>
        <v>0</v>
      </c>
      <c r="Z319" s="108">
        <f t="shared" si="64"/>
        <v>0</v>
      </c>
      <c r="AA319" s="97">
        <v>283</v>
      </c>
      <c r="AB319" s="109">
        <f t="shared" si="65"/>
        <v>0</v>
      </c>
    </row>
    <row r="320" spans="1:28" x14ac:dyDescent="0.35">
      <c r="A320" s="31" t="s">
        <v>325</v>
      </c>
      <c r="B320" s="97" t="s">
        <v>2585</v>
      </c>
      <c r="C320" s="142" t="s">
        <v>2533</v>
      </c>
      <c r="D320" s="143">
        <f t="shared" si="54"/>
        <v>0</v>
      </c>
      <c r="E320" s="98">
        <f t="shared" si="55"/>
        <v>0</v>
      </c>
      <c r="F320" s="144">
        <f t="shared" si="56"/>
        <v>0</v>
      </c>
      <c r="G320" s="145">
        <f t="shared" si="53"/>
        <v>0</v>
      </c>
      <c r="H320" s="146">
        <v>0</v>
      </c>
      <c r="I320" s="146">
        <v>0</v>
      </c>
      <c r="J320" s="147">
        <f t="shared" si="57"/>
        <v>0</v>
      </c>
      <c r="K320" s="147">
        <v>0</v>
      </c>
      <c r="L320" s="147">
        <v>0</v>
      </c>
      <c r="M320" s="147">
        <f t="shared" si="58"/>
        <v>0</v>
      </c>
      <c r="N320" s="101">
        <f t="shared" si="59"/>
        <v>0</v>
      </c>
      <c r="O320" s="100">
        <v>0</v>
      </c>
      <c r="P320" s="147">
        <v>0</v>
      </c>
      <c r="Q320" s="101">
        <f t="shared" si="60"/>
        <v>0</v>
      </c>
      <c r="R320" s="100">
        <f t="shared" si="61"/>
        <v>0</v>
      </c>
      <c r="S320" s="148">
        <v>0</v>
      </c>
      <c r="T320" s="148">
        <v>0</v>
      </c>
      <c r="U320" s="147">
        <f t="shared" si="62"/>
        <v>0</v>
      </c>
      <c r="V320" s="102">
        <v>0</v>
      </c>
      <c r="W320" s="102">
        <v>0</v>
      </c>
      <c r="X320" s="101">
        <v>0</v>
      </c>
      <c r="Y320" s="107">
        <f t="shared" si="63"/>
        <v>0</v>
      </c>
      <c r="Z320" s="108">
        <f t="shared" si="64"/>
        <v>0</v>
      </c>
      <c r="AA320" s="97">
        <v>175</v>
      </c>
      <c r="AB320" s="109">
        <f t="shared" si="65"/>
        <v>0</v>
      </c>
    </row>
    <row r="321" spans="1:28" x14ac:dyDescent="0.35">
      <c r="A321" s="31" t="s">
        <v>326</v>
      </c>
      <c r="B321" s="97" t="s">
        <v>2586</v>
      </c>
      <c r="C321" s="142" t="s">
        <v>2533</v>
      </c>
      <c r="D321" s="143">
        <f t="shared" si="54"/>
        <v>0</v>
      </c>
      <c r="E321" s="98">
        <f t="shared" si="55"/>
        <v>0</v>
      </c>
      <c r="F321" s="144">
        <f t="shared" si="56"/>
        <v>0</v>
      </c>
      <c r="G321" s="145">
        <f t="shared" si="53"/>
        <v>0</v>
      </c>
      <c r="H321" s="146">
        <v>0</v>
      </c>
      <c r="I321" s="146">
        <v>0</v>
      </c>
      <c r="J321" s="147">
        <f t="shared" si="57"/>
        <v>0</v>
      </c>
      <c r="K321" s="147">
        <v>0</v>
      </c>
      <c r="L321" s="147">
        <v>0</v>
      </c>
      <c r="M321" s="147">
        <f t="shared" si="58"/>
        <v>0</v>
      </c>
      <c r="N321" s="101">
        <f t="shared" si="59"/>
        <v>0</v>
      </c>
      <c r="O321" s="100">
        <v>0</v>
      </c>
      <c r="P321" s="147">
        <v>0</v>
      </c>
      <c r="Q321" s="101">
        <f t="shared" si="60"/>
        <v>0</v>
      </c>
      <c r="R321" s="100">
        <f t="shared" si="61"/>
        <v>0</v>
      </c>
      <c r="S321" s="148">
        <v>0</v>
      </c>
      <c r="T321" s="148">
        <v>0</v>
      </c>
      <c r="U321" s="147">
        <f t="shared" si="62"/>
        <v>0</v>
      </c>
      <c r="V321" s="102">
        <v>0</v>
      </c>
      <c r="W321" s="102">
        <v>0</v>
      </c>
      <c r="X321" s="101">
        <v>0</v>
      </c>
      <c r="Y321" s="107">
        <f t="shared" si="63"/>
        <v>0</v>
      </c>
      <c r="Z321" s="108">
        <f t="shared" si="64"/>
        <v>0</v>
      </c>
      <c r="AA321" s="97">
        <v>155</v>
      </c>
      <c r="AB321" s="109">
        <f t="shared" si="65"/>
        <v>0</v>
      </c>
    </row>
    <row r="322" spans="1:28" x14ac:dyDescent="0.35">
      <c r="A322" s="31" t="s">
        <v>327</v>
      </c>
      <c r="B322" s="97" t="s">
        <v>2587</v>
      </c>
      <c r="C322" s="142" t="s">
        <v>2533</v>
      </c>
      <c r="D322" s="143">
        <f t="shared" si="54"/>
        <v>168</v>
      </c>
      <c r="E322" s="98">
        <f t="shared" si="55"/>
        <v>0</v>
      </c>
      <c r="F322" s="144">
        <f t="shared" si="56"/>
        <v>168</v>
      </c>
      <c r="G322" s="145">
        <f t="shared" si="53"/>
        <v>168</v>
      </c>
      <c r="H322" s="146">
        <v>0</v>
      </c>
      <c r="I322" s="146">
        <v>168</v>
      </c>
      <c r="J322" s="147">
        <f t="shared" si="57"/>
        <v>168</v>
      </c>
      <c r="K322" s="147">
        <v>0</v>
      </c>
      <c r="L322" s="147">
        <v>0</v>
      </c>
      <c r="M322" s="147">
        <f t="shared" si="58"/>
        <v>0</v>
      </c>
      <c r="N322" s="101">
        <f t="shared" si="59"/>
        <v>0</v>
      </c>
      <c r="O322" s="100">
        <v>0</v>
      </c>
      <c r="P322" s="147">
        <v>0</v>
      </c>
      <c r="Q322" s="101">
        <f t="shared" si="60"/>
        <v>0</v>
      </c>
      <c r="R322" s="100">
        <f t="shared" si="61"/>
        <v>0</v>
      </c>
      <c r="S322" s="148">
        <v>0</v>
      </c>
      <c r="T322" s="148">
        <v>0</v>
      </c>
      <c r="U322" s="147">
        <f t="shared" si="62"/>
        <v>0</v>
      </c>
      <c r="V322" s="102">
        <v>0</v>
      </c>
      <c r="W322" s="102">
        <v>0</v>
      </c>
      <c r="X322" s="101">
        <v>0</v>
      </c>
      <c r="Y322" s="107">
        <f t="shared" si="63"/>
        <v>168</v>
      </c>
      <c r="Z322" s="108">
        <f t="shared" si="64"/>
        <v>0</v>
      </c>
      <c r="AA322" s="97">
        <v>305</v>
      </c>
      <c r="AB322" s="109">
        <f t="shared" si="65"/>
        <v>0.55081967213114758</v>
      </c>
    </row>
    <row r="323" spans="1:28" x14ac:dyDescent="0.35">
      <c r="A323" s="31" t="s">
        <v>328</v>
      </c>
      <c r="B323" s="97" t="s">
        <v>2588</v>
      </c>
      <c r="C323" s="142" t="s">
        <v>2533</v>
      </c>
      <c r="D323" s="143">
        <f t="shared" si="54"/>
        <v>0</v>
      </c>
      <c r="E323" s="98">
        <f t="shared" si="55"/>
        <v>0</v>
      </c>
      <c r="F323" s="144">
        <f t="shared" si="56"/>
        <v>0</v>
      </c>
      <c r="G323" s="145">
        <f t="shared" si="53"/>
        <v>0</v>
      </c>
      <c r="H323" s="146">
        <v>0</v>
      </c>
      <c r="I323" s="146">
        <v>0</v>
      </c>
      <c r="J323" s="147">
        <f t="shared" si="57"/>
        <v>0</v>
      </c>
      <c r="K323" s="147">
        <v>0</v>
      </c>
      <c r="L323" s="147">
        <v>0</v>
      </c>
      <c r="M323" s="147">
        <f t="shared" si="58"/>
        <v>0</v>
      </c>
      <c r="N323" s="101">
        <f t="shared" si="59"/>
        <v>0</v>
      </c>
      <c r="O323" s="100">
        <v>0</v>
      </c>
      <c r="P323" s="147">
        <v>0</v>
      </c>
      <c r="Q323" s="101">
        <f t="shared" si="60"/>
        <v>0</v>
      </c>
      <c r="R323" s="100">
        <f t="shared" si="61"/>
        <v>0</v>
      </c>
      <c r="S323" s="148">
        <v>0</v>
      </c>
      <c r="T323" s="148">
        <v>0</v>
      </c>
      <c r="U323" s="147">
        <f t="shared" si="62"/>
        <v>0</v>
      </c>
      <c r="V323" s="102">
        <v>0</v>
      </c>
      <c r="W323" s="102">
        <v>0</v>
      </c>
      <c r="X323" s="101">
        <v>0</v>
      </c>
      <c r="Y323" s="107">
        <f t="shared" si="63"/>
        <v>0</v>
      </c>
      <c r="Z323" s="108">
        <f t="shared" si="64"/>
        <v>0</v>
      </c>
      <c r="AA323" s="97">
        <v>449</v>
      </c>
      <c r="AB323" s="109">
        <f t="shared" si="65"/>
        <v>0</v>
      </c>
    </row>
    <row r="324" spans="1:28" x14ac:dyDescent="0.35">
      <c r="A324" s="31" t="s">
        <v>329</v>
      </c>
      <c r="B324" s="97" t="s">
        <v>2589</v>
      </c>
      <c r="C324" s="142" t="s">
        <v>1014</v>
      </c>
      <c r="D324" s="143">
        <f t="shared" si="54"/>
        <v>70387</v>
      </c>
      <c r="E324" s="98">
        <f t="shared" si="55"/>
        <v>68599</v>
      </c>
      <c r="F324" s="144">
        <f t="shared" si="56"/>
        <v>1788</v>
      </c>
      <c r="G324" s="100">
        <f t="shared" ref="G324:G387" si="66">J324+M324</f>
        <v>55172</v>
      </c>
      <c r="H324" s="148">
        <v>0</v>
      </c>
      <c r="I324" s="148">
        <v>1788</v>
      </c>
      <c r="J324" s="147">
        <f t="shared" si="57"/>
        <v>1788</v>
      </c>
      <c r="K324" s="147">
        <v>9147</v>
      </c>
      <c r="L324" s="147">
        <v>44237</v>
      </c>
      <c r="M324" s="147">
        <f t="shared" si="58"/>
        <v>53384</v>
      </c>
      <c r="N324" s="101">
        <f t="shared" si="59"/>
        <v>29534</v>
      </c>
      <c r="O324" s="100">
        <v>15215</v>
      </c>
      <c r="P324" s="147">
        <v>29534</v>
      </c>
      <c r="Q324" s="101">
        <f t="shared" si="60"/>
        <v>44749</v>
      </c>
      <c r="R324" s="100">
        <f t="shared" si="61"/>
        <v>0</v>
      </c>
      <c r="S324" s="148">
        <v>0</v>
      </c>
      <c r="T324" s="148">
        <v>0</v>
      </c>
      <c r="U324" s="147">
        <f t="shared" si="62"/>
        <v>0</v>
      </c>
      <c r="V324" s="102">
        <v>0</v>
      </c>
      <c r="W324" s="102">
        <v>0</v>
      </c>
      <c r="X324" s="101">
        <v>0</v>
      </c>
      <c r="Y324" s="107">
        <f t="shared" si="63"/>
        <v>1788</v>
      </c>
      <c r="Z324" s="108">
        <f t="shared" si="64"/>
        <v>59452</v>
      </c>
      <c r="AA324" s="97">
        <v>72336</v>
      </c>
      <c r="AB324" s="109">
        <f t="shared" si="65"/>
        <v>0.84660473346604737</v>
      </c>
    </row>
    <row r="325" spans="1:28" x14ac:dyDescent="0.35">
      <c r="A325" s="31" t="s">
        <v>330</v>
      </c>
      <c r="B325" s="97" t="s">
        <v>2590</v>
      </c>
      <c r="C325" s="142" t="s">
        <v>2273</v>
      </c>
      <c r="D325" s="143">
        <f t="shared" ref="D325:D388" si="67">E325+F325</f>
        <v>64</v>
      </c>
      <c r="E325" s="98">
        <f t="shared" ref="E325:E388" si="68">M325+O325+X325</f>
        <v>0</v>
      </c>
      <c r="F325" s="144">
        <f t="shared" ref="F325:F388" si="69">J325+U325</f>
        <v>64</v>
      </c>
      <c r="G325" s="145">
        <f t="shared" si="66"/>
        <v>64</v>
      </c>
      <c r="H325" s="146">
        <v>0</v>
      </c>
      <c r="I325" s="146">
        <v>64</v>
      </c>
      <c r="J325" s="147">
        <f t="shared" ref="J325:J388" si="70">H325+I325</f>
        <v>64</v>
      </c>
      <c r="K325" s="147">
        <v>0</v>
      </c>
      <c r="L325" s="147">
        <v>0</v>
      </c>
      <c r="M325" s="147">
        <f t="shared" ref="M325:M388" si="71">K325+L325</f>
        <v>0</v>
      </c>
      <c r="N325" s="101">
        <f t="shared" ref="N325:N388" si="72">P325</f>
        <v>0</v>
      </c>
      <c r="O325" s="100">
        <v>0</v>
      </c>
      <c r="P325" s="147">
        <v>0</v>
      </c>
      <c r="Q325" s="101">
        <f t="shared" ref="Q325:Q388" si="73">O325+P325</f>
        <v>0</v>
      </c>
      <c r="R325" s="100">
        <f t="shared" ref="R325:R388" si="74">U325+X325</f>
        <v>0</v>
      </c>
      <c r="S325" s="148">
        <v>0</v>
      </c>
      <c r="T325" s="148">
        <v>0</v>
      </c>
      <c r="U325" s="147">
        <f t="shared" ref="U325:U388" si="75">S325+T325</f>
        <v>0</v>
      </c>
      <c r="V325" s="102">
        <v>0</v>
      </c>
      <c r="W325" s="102">
        <v>0</v>
      </c>
      <c r="X325" s="101">
        <v>0</v>
      </c>
      <c r="Y325" s="107">
        <f t="shared" ref="Y325:Y388" si="76">I325+T325</f>
        <v>64</v>
      </c>
      <c r="Z325" s="108">
        <f t="shared" ref="Z325:Z388" si="77">L325+O325+W325</f>
        <v>0</v>
      </c>
      <c r="AA325" s="97">
        <v>129</v>
      </c>
      <c r="AB325" s="109">
        <f t="shared" ref="AB325:AB388" si="78">MIN(100%,((Z325+Y325)/AA325))</f>
        <v>0.49612403100775193</v>
      </c>
    </row>
    <row r="326" spans="1:28" x14ac:dyDescent="0.35">
      <c r="A326" s="31" t="s">
        <v>331</v>
      </c>
      <c r="B326" s="97" t="s">
        <v>2591</v>
      </c>
      <c r="C326" s="142" t="s">
        <v>2273</v>
      </c>
      <c r="D326" s="143">
        <f t="shared" si="67"/>
        <v>145</v>
      </c>
      <c r="E326" s="98">
        <f t="shared" si="68"/>
        <v>40</v>
      </c>
      <c r="F326" s="144">
        <f t="shared" si="69"/>
        <v>105</v>
      </c>
      <c r="G326" s="145">
        <f t="shared" si="66"/>
        <v>145</v>
      </c>
      <c r="H326" s="146">
        <v>1</v>
      </c>
      <c r="I326" s="146">
        <v>104</v>
      </c>
      <c r="J326" s="147">
        <f t="shared" si="70"/>
        <v>105</v>
      </c>
      <c r="K326" s="147">
        <v>0</v>
      </c>
      <c r="L326" s="147">
        <v>40</v>
      </c>
      <c r="M326" s="147">
        <f t="shared" si="71"/>
        <v>40</v>
      </c>
      <c r="N326" s="101">
        <f t="shared" si="72"/>
        <v>0</v>
      </c>
      <c r="O326" s="100">
        <v>0</v>
      </c>
      <c r="P326" s="147">
        <v>0</v>
      </c>
      <c r="Q326" s="101">
        <f t="shared" si="73"/>
        <v>0</v>
      </c>
      <c r="R326" s="100">
        <f t="shared" si="74"/>
        <v>0</v>
      </c>
      <c r="S326" s="148">
        <v>0</v>
      </c>
      <c r="T326" s="148">
        <v>0</v>
      </c>
      <c r="U326" s="147">
        <f t="shared" si="75"/>
        <v>0</v>
      </c>
      <c r="V326" s="102">
        <v>0</v>
      </c>
      <c r="W326" s="102">
        <v>0</v>
      </c>
      <c r="X326" s="101">
        <v>0</v>
      </c>
      <c r="Y326" s="107">
        <f t="shared" si="76"/>
        <v>104</v>
      </c>
      <c r="Z326" s="108">
        <f t="shared" si="77"/>
        <v>40</v>
      </c>
      <c r="AA326" s="97">
        <v>260</v>
      </c>
      <c r="AB326" s="109">
        <f t="shared" si="78"/>
        <v>0.55384615384615388</v>
      </c>
    </row>
    <row r="327" spans="1:28" x14ac:dyDescent="0.35">
      <c r="A327" s="31" t="s">
        <v>332</v>
      </c>
      <c r="B327" s="97" t="s">
        <v>2592</v>
      </c>
      <c r="C327" s="142" t="s">
        <v>2273</v>
      </c>
      <c r="D327" s="143">
        <f t="shared" si="67"/>
        <v>60</v>
      </c>
      <c r="E327" s="98">
        <f t="shared" si="68"/>
        <v>0</v>
      </c>
      <c r="F327" s="144">
        <f t="shared" si="69"/>
        <v>60</v>
      </c>
      <c r="G327" s="145">
        <f t="shared" si="66"/>
        <v>60</v>
      </c>
      <c r="H327" s="146">
        <v>0</v>
      </c>
      <c r="I327" s="146">
        <v>60</v>
      </c>
      <c r="J327" s="147">
        <f t="shared" si="70"/>
        <v>60</v>
      </c>
      <c r="K327" s="147">
        <v>0</v>
      </c>
      <c r="L327" s="147">
        <v>0</v>
      </c>
      <c r="M327" s="147">
        <f t="shared" si="71"/>
        <v>0</v>
      </c>
      <c r="N327" s="101">
        <f t="shared" si="72"/>
        <v>0</v>
      </c>
      <c r="O327" s="100">
        <v>0</v>
      </c>
      <c r="P327" s="147">
        <v>0</v>
      </c>
      <c r="Q327" s="101">
        <f t="shared" si="73"/>
        <v>0</v>
      </c>
      <c r="R327" s="100">
        <f t="shared" si="74"/>
        <v>0</v>
      </c>
      <c r="S327" s="148">
        <v>0</v>
      </c>
      <c r="T327" s="148">
        <v>0</v>
      </c>
      <c r="U327" s="147">
        <f t="shared" si="75"/>
        <v>0</v>
      </c>
      <c r="V327" s="102">
        <v>0</v>
      </c>
      <c r="W327" s="102">
        <v>0</v>
      </c>
      <c r="X327" s="101">
        <v>0</v>
      </c>
      <c r="Y327" s="107">
        <f t="shared" si="76"/>
        <v>60</v>
      </c>
      <c r="Z327" s="108">
        <f t="shared" si="77"/>
        <v>0</v>
      </c>
      <c r="AA327" s="97">
        <v>72</v>
      </c>
      <c r="AB327" s="109">
        <f t="shared" si="78"/>
        <v>0.83333333333333337</v>
      </c>
    </row>
    <row r="328" spans="1:28" x14ac:dyDescent="0.35">
      <c r="A328" s="31" t="s">
        <v>333</v>
      </c>
      <c r="B328" s="97" t="s">
        <v>2593</v>
      </c>
      <c r="C328" s="142" t="s">
        <v>2273</v>
      </c>
      <c r="D328" s="143">
        <f t="shared" si="67"/>
        <v>116</v>
      </c>
      <c r="E328" s="98">
        <f t="shared" si="68"/>
        <v>116</v>
      </c>
      <c r="F328" s="144">
        <f t="shared" si="69"/>
        <v>0</v>
      </c>
      <c r="G328" s="145">
        <f t="shared" si="66"/>
        <v>116</v>
      </c>
      <c r="H328" s="146">
        <v>0</v>
      </c>
      <c r="I328" s="146">
        <v>0</v>
      </c>
      <c r="J328" s="147">
        <f t="shared" si="70"/>
        <v>0</v>
      </c>
      <c r="K328" s="147">
        <v>0</v>
      </c>
      <c r="L328" s="147">
        <v>116</v>
      </c>
      <c r="M328" s="147">
        <f t="shared" si="71"/>
        <v>116</v>
      </c>
      <c r="N328" s="101">
        <f t="shared" si="72"/>
        <v>0</v>
      </c>
      <c r="O328" s="100">
        <v>0</v>
      </c>
      <c r="P328" s="147">
        <v>0</v>
      </c>
      <c r="Q328" s="101">
        <f t="shared" si="73"/>
        <v>0</v>
      </c>
      <c r="R328" s="100">
        <f t="shared" si="74"/>
        <v>0</v>
      </c>
      <c r="S328" s="148">
        <v>0</v>
      </c>
      <c r="T328" s="148">
        <v>0</v>
      </c>
      <c r="U328" s="147">
        <f t="shared" si="75"/>
        <v>0</v>
      </c>
      <c r="V328" s="102">
        <v>0</v>
      </c>
      <c r="W328" s="102">
        <v>0</v>
      </c>
      <c r="X328" s="101">
        <v>0</v>
      </c>
      <c r="Y328" s="107">
        <f t="shared" si="76"/>
        <v>0</v>
      </c>
      <c r="Z328" s="108">
        <f t="shared" si="77"/>
        <v>116</v>
      </c>
      <c r="AA328" s="97">
        <v>209</v>
      </c>
      <c r="AB328" s="109">
        <f t="shared" si="78"/>
        <v>0.55502392344497609</v>
      </c>
    </row>
    <row r="329" spans="1:28" x14ac:dyDescent="0.35">
      <c r="A329" s="31" t="s">
        <v>334</v>
      </c>
      <c r="B329" s="97" t="s">
        <v>2594</v>
      </c>
      <c r="C329" s="142" t="s">
        <v>2273</v>
      </c>
      <c r="D329" s="143">
        <f t="shared" si="67"/>
        <v>445</v>
      </c>
      <c r="E329" s="98">
        <f t="shared" si="68"/>
        <v>445</v>
      </c>
      <c r="F329" s="144">
        <f t="shared" si="69"/>
        <v>0</v>
      </c>
      <c r="G329" s="145">
        <f t="shared" si="66"/>
        <v>425</v>
      </c>
      <c r="H329" s="146">
        <v>0</v>
      </c>
      <c r="I329" s="146">
        <v>0</v>
      </c>
      <c r="J329" s="147">
        <f t="shared" si="70"/>
        <v>0</v>
      </c>
      <c r="K329" s="147">
        <v>118</v>
      </c>
      <c r="L329" s="147">
        <v>307</v>
      </c>
      <c r="M329" s="147">
        <f t="shared" si="71"/>
        <v>425</v>
      </c>
      <c r="N329" s="101">
        <f t="shared" si="72"/>
        <v>20</v>
      </c>
      <c r="O329" s="100">
        <v>20</v>
      </c>
      <c r="P329" s="147">
        <v>20</v>
      </c>
      <c r="Q329" s="101">
        <f t="shared" si="73"/>
        <v>40</v>
      </c>
      <c r="R329" s="100">
        <f t="shared" si="74"/>
        <v>0</v>
      </c>
      <c r="S329" s="148">
        <v>0</v>
      </c>
      <c r="T329" s="148">
        <v>0</v>
      </c>
      <c r="U329" s="147">
        <f t="shared" si="75"/>
        <v>0</v>
      </c>
      <c r="V329" s="102">
        <v>0</v>
      </c>
      <c r="W329" s="102">
        <v>0</v>
      </c>
      <c r="X329" s="101">
        <v>0</v>
      </c>
      <c r="Y329" s="107">
        <f t="shared" si="76"/>
        <v>0</v>
      </c>
      <c r="Z329" s="108">
        <f t="shared" si="77"/>
        <v>327</v>
      </c>
      <c r="AA329" s="97">
        <v>424</v>
      </c>
      <c r="AB329" s="109">
        <f t="shared" si="78"/>
        <v>0.77122641509433965</v>
      </c>
    </row>
    <row r="330" spans="1:28" x14ac:dyDescent="0.35">
      <c r="A330" s="31" t="s">
        <v>335</v>
      </c>
      <c r="B330" s="97" t="s">
        <v>2595</v>
      </c>
      <c r="C330" s="142" t="s">
        <v>2273</v>
      </c>
      <c r="D330" s="143">
        <f t="shared" si="67"/>
        <v>119</v>
      </c>
      <c r="E330" s="98">
        <f t="shared" si="68"/>
        <v>36</v>
      </c>
      <c r="F330" s="144">
        <f t="shared" si="69"/>
        <v>83</v>
      </c>
      <c r="G330" s="145">
        <f t="shared" si="66"/>
        <v>119</v>
      </c>
      <c r="H330" s="146">
        <v>0</v>
      </c>
      <c r="I330" s="146">
        <v>83</v>
      </c>
      <c r="J330" s="147">
        <f t="shared" si="70"/>
        <v>83</v>
      </c>
      <c r="K330" s="147">
        <v>0</v>
      </c>
      <c r="L330" s="147">
        <v>36</v>
      </c>
      <c r="M330" s="147">
        <f t="shared" si="71"/>
        <v>36</v>
      </c>
      <c r="N330" s="101">
        <f t="shared" si="72"/>
        <v>0</v>
      </c>
      <c r="O330" s="100">
        <v>0</v>
      </c>
      <c r="P330" s="147">
        <v>0</v>
      </c>
      <c r="Q330" s="101">
        <f t="shared" si="73"/>
        <v>0</v>
      </c>
      <c r="R330" s="100">
        <f t="shared" si="74"/>
        <v>0</v>
      </c>
      <c r="S330" s="148">
        <v>0</v>
      </c>
      <c r="T330" s="148">
        <v>0</v>
      </c>
      <c r="U330" s="147">
        <f t="shared" si="75"/>
        <v>0</v>
      </c>
      <c r="V330" s="102">
        <v>0</v>
      </c>
      <c r="W330" s="102">
        <v>0</v>
      </c>
      <c r="X330" s="101">
        <v>0</v>
      </c>
      <c r="Y330" s="107">
        <f t="shared" si="76"/>
        <v>83</v>
      </c>
      <c r="Z330" s="108">
        <f t="shared" si="77"/>
        <v>36</v>
      </c>
      <c r="AA330" s="97">
        <v>180</v>
      </c>
      <c r="AB330" s="109">
        <f t="shared" si="78"/>
        <v>0.66111111111111109</v>
      </c>
    </row>
    <row r="331" spans="1:28" x14ac:dyDescent="0.35">
      <c r="A331" s="31" t="s">
        <v>336</v>
      </c>
      <c r="B331" s="97" t="s">
        <v>2596</v>
      </c>
      <c r="C331" s="142" t="s">
        <v>2273</v>
      </c>
      <c r="D331" s="143">
        <f t="shared" si="67"/>
        <v>35</v>
      </c>
      <c r="E331" s="98">
        <f t="shared" si="68"/>
        <v>0</v>
      </c>
      <c r="F331" s="144">
        <f t="shared" si="69"/>
        <v>35</v>
      </c>
      <c r="G331" s="145">
        <f t="shared" si="66"/>
        <v>35</v>
      </c>
      <c r="H331" s="146">
        <v>0</v>
      </c>
      <c r="I331" s="146">
        <v>35</v>
      </c>
      <c r="J331" s="147">
        <f t="shared" si="70"/>
        <v>35</v>
      </c>
      <c r="K331" s="147">
        <v>0</v>
      </c>
      <c r="L331" s="147">
        <v>0</v>
      </c>
      <c r="M331" s="147">
        <f t="shared" si="71"/>
        <v>0</v>
      </c>
      <c r="N331" s="101">
        <f t="shared" si="72"/>
        <v>0</v>
      </c>
      <c r="O331" s="100">
        <v>0</v>
      </c>
      <c r="P331" s="147">
        <v>0</v>
      </c>
      <c r="Q331" s="101">
        <f t="shared" si="73"/>
        <v>0</v>
      </c>
      <c r="R331" s="100">
        <f t="shared" si="74"/>
        <v>0</v>
      </c>
      <c r="S331" s="148">
        <v>0</v>
      </c>
      <c r="T331" s="148">
        <v>0</v>
      </c>
      <c r="U331" s="147">
        <f t="shared" si="75"/>
        <v>0</v>
      </c>
      <c r="V331" s="102">
        <v>0</v>
      </c>
      <c r="W331" s="102">
        <v>0</v>
      </c>
      <c r="X331" s="101">
        <v>0</v>
      </c>
      <c r="Y331" s="107">
        <f t="shared" si="76"/>
        <v>35</v>
      </c>
      <c r="Z331" s="108">
        <f t="shared" si="77"/>
        <v>0</v>
      </c>
      <c r="AA331" s="97">
        <v>150</v>
      </c>
      <c r="AB331" s="109">
        <f t="shared" si="78"/>
        <v>0.23333333333333334</v>
      </c>
    </row>
    <row r="332" spans="1:28" x14ac:dyDescent="0.35">
      <c r="A332" s="31" t="s">
        <v>337</v>
      </c>
      <c r="B332" s="97" t="s">
        <v>2597</v>
      </c>
      <c r="C332" s="142" t="s">
        <v>2273</v>
      </c>
      <c r="D332" s="143">
        <f t="shared" si="67"/>
        <v>50</v>
      </c>
      <c r="E332" s="98">
        <f t="shared" si="68"/>
        <v>0</v>
      </c>
      <c r="F332" s="144">
        <f t="shared" si="69"/>
        <v>50</v>
      </c>
      <c r="G332" s="145">
        <f t="shared" si="66"/>
        <v>50</v>
      </c>
      <c r="H332" s="146">
        <v>0</v>
      </c>
      <c r="I332" s="146">
        <v>50</v>
      </c>
      <c r="J332" s="147">
        <f t="shared" si="70"/>
        <v>50</v>
      </c>
      <c r="K332" s="147">
        <v>0</v>
      </c>
      <c r="L332" s="147">
        <v>0</v>
      </c>
      <c r="M332" s="147">
        <f t="shared" si="71"/>
        <v>0</v>
      </c>
      <c r="N332" s="101">
        <f t="shared" si="72"/>
        <v>0</v>
      </c>
      <c r="O332" s="100">
        <v>0</v>
      </c>
      <c r="P332" s="147">
        <v>0</v>
      </c>
      <c r="Q332" s="101">
        <f t="shared" si="73"/>
        <v>0</v>
      </c>
      <c r="R332" s="100">
        <f t="shared" si="74"/>
        <v>0</v>
      </c>
      <c r="S332" s="148">
        <v>0</v>
      </c>
      <c r="T332" s="148">
        <v>0</v>
      </c>
      <c r="U332" s="147">
        <f t="shared" si="75"/>
        <v>0</v>
      </c>
      <c r="V332" s="102">
        <v>0</v>
      </c>
      <c r="W332" s="102">
        <v>0</v>
      </c>
      <c r="X332" s="101">
        <v>0</v>
      </c>
      <c r="Y332" s="107">
        <f t="shared" si="76"/>
        <v>50</v>
      </c>
      <c r="Z332" s="108">
        <f t="shared" si="77"/>
        <v>0</v>
      </c>
      <c r="AA332" s="97">
        <v>75</v>
      </c>
      <c r="AB332" s="109">
        <f t="shared" si="78"/>
        <v>0.66666666666666663</v>
      </c>
    </row>
    <row r="333" spans="1:28" x14ac:dyDescent="0.35">
      <c r="A333" s="31" t="s">
        <v>338</v>
      </c>
      <c r="B333" s="97" t="s">
        <v>2598</v>
      </c>
      <c r="C333" s="142" t="s">
        <v>2273</v>
      </c>
      <c r="D333" s="143">
        <f t="shared" si="67"/>
        <v>27</v>
      </c>
      <c r="E333" s="98">
        <f t="shared" si="68"/>
        <v>0</v>
      </c>
      <c r="F333" s="144">
        <f t="shared" si="69"/>
        <v>27</v>
      </c>
      <c r="G333" s="145">
        <f t="shared" si="66"/>
        <v>27</v>
      </c>
      <c r="H333" s="146">
        <v>0</v>
      </c>
      <c r="I333" s="146">
        <v>27</v>
      </c>
      <c r="J333" s="147">
        <f t="shared" si="70"/>
        <v>27</v>
      </c>
      <c r="K333" s="147">
        <v>0</v>
      </c>
      <c r="L333" s="147">
        <v>0</v>
      </c>
      <c r="M333" s="147">
        <f t="shared" si="71"/>
        <v>0</v>
      </c>
      <c r="N333" s="101">
        <f t="shared" si="72"/>
        <v>0</v>
      </c>
      <c r="O333" s="100">
        <v>0</v>
      </c>
      <c r="P333" s="147">
        <v>0</v>
      </c>
      <c r="Q333" s="101">
        <f t="shared" si="73"/>
        <v>0</v>
      </c>
      <c r="R333" s="100">
        <f t="shared" si="74"/>
        <v>0</v>
      </c>
      <c r="S333" s="148">
        <v>0</v>
      </c>
      <c r="T333" s="148">
        <v>0</v>
      </c>
      <c r="U333" s="147">
        <f t="shared" si="75"/>
        <v>0</v>
      </c>
      <c r="V333" s="102">
        <v>0</v>
      </c>
      <c r="W333" s="102">
        <v>0</v>
      </c>
      <c r="X333" s="101">
        <v>0</v>
      </c>
      <c r="Y333" s="107">
        <f t="shared" si="76"/>
        <v>27</v>
      </c>
      <c r="Z333" s="108">
        <f t="shared" si="77"/>
        <v>0</v>
      </c>
      <c r="AA333" s="97">
        <v>36</v>
      </c>
      <c r="AB333" s="109">
        <f t="shared" si="78"/>
        <v>0.75</v>
      </c>
    </row>
    <row r="334" spans="1:28" x14ac:dyDescent="0.35">
      <c r="A334" s="31" t="s">
        <v>339</v>
      </c>
      <c r="B334" s="97" t="s">
        <v>2599</v>
      </c>
      <c r="C334" s="142" t="s">
        <v>2273</v>
      </c>
      <c r="D334" s="143">
        <f t="shared" si="67"/>
        <v>38</v>
      </c>
      <c r="E334" s="98">
        <f t="shared" si="68"/>
        <v>37</v>
      </c>
      <c r="F334" s="144">
        <f t="shared" si="69"/>
        <v>1</v>
      </c>
      <c r="G334" s="145">
        <f t="shared" si="66"/>
        <v>38</v>
      </c>
      <c r="H334" s="146">
        <v>0</v>
      </c>
      <c r="I334" s="146">
        <v>1</v>
      </c>
      <c r="J334" s="147">
        <f t="shared" si="70"/>
        <v>1</v>
      </c>
      <c r="K334" s="147">
        <v>0</v>
      </c>
      <c r="L334" s="147">
        <v>37</v>
      </c>
      <c r="M334" s="147">
        <f t="shared" si="71"/>
        <v>37</v>
      </c>
      <c r="N334" s="101">
        <f t="shared" si="72"/>
        <v>0</v>
      </c>
      <c r="O334" s="100">
        <v>0</v>
      </c>
      <c r="P334" s="147">
        <v>0</v>
      </c>
      <c r="Q334" s="101">
        <f t="shared" si="73"/>
        <v>0</v>
      </c>
      <c r="R334" s="100">
        <f t="shared" si="74"/>
        <v>0</v>
      </c>
      <c r="S334" s="148">
        <v>0</v>
      </c>
      <c r="T334" s="148">
        <v>0</v>
      </c>
      <c r="U334" s="147">
        <f t="shared" si="75"/>
        <v>0</v>
      </c>
      <c r="V334" s="102">
        <v>0</v>
      </c>
      <c r="W334" s="102">
        <v>0</v>
      </c>
      <c r="X334" s="101">
        <v>0</v>
      </c>
      <c r="Y334" s="107">
        <f t="shared" si="76"/>
        <v>1</v>
      </c>
      <c r="Z334" s="108">
        <f t="shared" si="77"/>
        <v>37</v>
      </c>
      <c r="AA334" s="97">
        <v>68</v>
      </c>
      <c r="AB334" s="109">
        <f t="shared" si="78"/>
        <v>0.55882352941176472</v>
      </c>
    </row>
    <row r="335" spans="1:28" x14ac:dyDescent="0.35">
      <c r="A335" s="31" t="s">
        <v>340</v>
      </c>
      <c r="B335" s="97" t="s">
        <v>2600</v>
      </c>
      <c r="C335" s="142" t="s">
        <v>2440</v>
      </c>
      <c r="D335" s="143">
        <f t="shared" si="67"/>
        <v>48</v>
      </c>
      <c r="E335" s="98">
        <f t="shared" si="68"/>
        <v>0</v>
      </c>
      <c r="F335" s="144">
        <f t="shared" si="69"/>
        <v>48</v>
      </c>
      <c r="G335" s="145">
        <f t="shared" si="66"/>
        <v>48</v>
      </c>
      <c r="H335" s="146">
        <v>0</v>
      </c>
      <c r="I335" s="146">
        <v>48</v>
      </c>
      <c r="J335" s="147">
        <f t="shared" si="70"/>
        <v>48</v>
      </c>
      <c r="K335" s="147">
        <v>0</v>
      </c>
      <c r="L335" s="147">
        <v>0</v>
      </c>
      <c r="M335" s="147">
        <f t="shared" si="71"/>
        <v>0</v>
      </c>
      <c r="N335" s="101">
        <f t="shared" si="72"/>
        <v>0</v>
      </c>
      <c r="O335" s="100">
        <v>0</v>
      </c>
      <c r="P335" s="147">
        <v>0</v>
      </c>
      <c r="Q335" s="101">
        <f t="shared" si="73"/>
        <v>0</v>
      </c>
      <c r="R335" s="100">
        <f t="shared" si="74"/>
        <v>0</v>
      </c>
      <c r="S335" s="148">
        <v>0</v>
      </c>
      <c r="T335" s="148">
        <v>0</v>
      </c>
      <c r="U335" s="147">
        <f t="shared" si="75"/>
        <v>0</v>
      </c>
      <c r="V335" s="102">
        <v>0</v>
      </c>
      <c r="W335" s="102">
        <v>0</v>
      </c>
      <c r="X335" s="101">
        <v>0</v>
      </c>
      <c r="Y335" s="107">
        <f t="shared" si="76"/>
        <v>48</v>
      </c>
      <c r="Z335" s="108">
        <f t="shared" si="77"/>
        <v>0</v>
      </c>
      <c r="AA335" s="97">
        <v>64</v>
      </c>
      <c r="AB335" s="109">
        <f t="shared" si="78"/>
        <v>0.75</v>
      </c>
    </row>
    <row r="336" spans="1:28" x14ac:dyDescent="0.35">
      <c r="A336" s="31" t="s">
        <v>341</v>
      </c>
      <c r="B336" s="97" t="s">
        <v>2601</v>
      </c>
      <c r="C336" s="142" t="s">
        <v>2440</v>
      </c>
      <c r="D336" s="143">
        <f t="shared" si="67"/>
        <v>80</v>
      </c>
      <c r="E336" s="98">
        <f t="shared" si="68"/>
        <v>0</v>
      </c>
      <c r="F336" s="144">
        <f t="shared" si="69"/>
        <v>80</v>
      </c>
      <c r="G336" s="145">
        <f t="shared" si="66"/>
        <v>80</v>
      </c>
      <c r="H336" s="146">
        <v>0</v>
      </c>
      <c r="I336" s="146">
        <v>80</v>
      </c>
      <c r="J336" s="147">
        <f t="shared" si="70"/>
        <v>80</v>
      </c>
      <c r="K336" s="147">
        <v>0</v>
      </c>
      <c r="L336" s="147">
        <v>0</v>
      </c>
      <c r="M336" s="147">
        <f t="shared" si="71"/>
        <v>0</v>
      </c>
      <c r="N336" s="101">
        <f t="shared" si="72"/>
        <v>0</v>
      </c>
      <c r="O336" s="100">
        <v>0</v>
      </c>
      <c r="P336" s="147">
        <v>0</v>
      </c>
      <c r="Q336" s="101">
        <f t="shared" si="73"/>
        <v>0</v>
      </c>
      <c r="R336" s="100">
        <f t="shared" si="74"/>
        <v>0</v>
      </c>
      <c r="S336" s="148">
        <v>0</v>
      </c>
      <c r="T336" s="148">
        <v>0</v>
      </c>
      <c r="U336" s="147">
        <f t="shared" si="75"/>
        <v>0</v>
      </c>
      <c r="V336" s="102">
        <v>0</v>
      </c>
      <c r="W336" s="102">
        <v>0</v>
      </c>
      <c r="X336" s="101">
        <v>0</v>
      </c>
      <c r="Y336" s="107">
        <f t="shared" si="76"/>
        <v>80</v>
      </c>
      <c r="Z336" s="108">
        <f t="shared" si="77"/>
        <v>0</v>
      </c>
      <c r="AA336" s="97">
        <v>104</v>
      </c>
      <c r="AB336" s="109">
        <f t="shared" si="78"/>
        <v>0.76923076923076927</v>
      </c>
    </row>
    <row r="337" spans="1:28" x14ac:dyDescent="0.35">
      <c r="A337" s="31" t="s">
        <v>342</v>
      </c>
      <c r="B337" s="97" t="s">
        <v>2602</v>
      </c>
      <c r="C337" s="142" t="s">
        <v>2440</v>
      </c>
      <c r="D337" s="143">
        <f t="shared" si="67"/>
        <v>0</v>
      </c>
      <c r="E337" s="98">
        <f t="shared" si="68"/>
        <v>0</v>
      </c>
      <c r="F337" s="144">
        <f t="shared" si="69"/>
        <v>0</v>
      </c>
      <c r="G337" s="145">
        <f t="shared" si="66"/>
        <v>0</v>
      </c>
      <c r="H337" s="146">
        <v>0</v>
      </c>
      <c r="I337" s="146">
        <v>0</v>
      </c>
      <c r="J337" s="147">
        <f t="shared" si="70"/>
        <v>0</v>
      </c>
      <c r="K337" s="147">
        <v>0</v>
      </c>
      <c r="L337" s="147">
        <v>0</v>
      </c>
      <c r="M337" s="147">
        <f t="shared" si="71"/>
        <v>0</v>
      </c>
      <c r="N337" s="101">
        <f t="shared" si="72"/>
        <v>0</v>
      </c>
      <c r="O337" s="100">
        <v>0</v>
      </c>
      <c r="P337" s="147">
        <v>0</v>
      </c>
      <c r="Q337" s="101">
        <f t="shared" si="73"/>
        <v>0</v>
      </c>
      <c r="R337" s="100">
        <f t="shared" si="74"/>
        <v>0</v>
      </c>
      <c r="S337" s="148">
        <v>0</v>
      </c>
      <c r="T337" s="148">
        <v>0</v>
      </c>
      <c r="U337" s="147">
        <f t="shared" si="75"/>
        <v>0</v>
      </c>
      <c r="V337" s="102">
        <v>0</v>
      </c>
      <c r="W337" s="102">
        <v>0</v>
      </c>
      <c r="X337" s="101">
        <v>0</v>
      </c>
      <c r="Y337" s="107">
        <f t="shared" si="76"/>
        <v>0</v>
      </c>
      <c r="Z337" s="108">
        <f t="shared" si="77"/>
        <v>0</v>
      </c>
      <c r="AA337" s="97">
        <v>67</v>
      </c>
      <c r="AB337" s="109">
        <f t="shared" si="78"/>
        <v>0</v>
      </c>
    </row>
    <row r="338" spans="1:28" x14ac:dyDescent="0.35">
      <c r="A338" s="31" t="s">
        <v>343</v>
      </c>
      <c r="B338" s="97" t="s">
        <v>2603</v>
      </c>
      <c r="C338" s="142" t="s">
        <v>2440</v>
      </c>
      <c r="D338" s="143">
        <f t="shared" si="67"/>
        <v>0</v>
      </c>
      <c r="E338" s="98">
        <f t="shared" si="68"/>
        <v>0</v>
      </c>
      <c r="F338" s="144">
        <f t="shared" si="69"/>
        <v>0</v>
      </c>
      <c r="G338" s="145">
        <f t="shared" si="66"/>
        <v>0</v>
      </c>
      <c r="H338" s="146">
        <v>0</v>
      </c>
      <c r="I338" s="146">
        <v>0</v>
      </c>
      <c r="J338" s="147">
        <f t="shared" si="70"/>
        <v>0</v>
      </c>
      <c r="K338" s="147">
        <v>0</v>
      </c>
      <c r="L338" s="147">
        <v>0</v>
      </c>
      <c r="M338" s="147">
        <f t="shared" si="71"/>
        <v>0</v>
      </c>
      <c r="N338" s="101">
        <f t="shared" si="72"/>
        <v>0</v>
      </c>
      <c r="O338" s="100">
        <v>0</v>
      </c>
      <c r="P338" s="147">
        <v>0</v>
      </c>
      <c r="Q338" s="101">
        <f t="shared" si="73"/>
        <v>0</v>
      </c>
      <c r="R338" s="100">
        <f t="shared" si="74"/>
        <v>0</v>
      </c>
      <c r="S338" s="148">
        <v>0</v>
      </c>
      <c r="T338" s="148">
        <v>0</v>
      </c>
      <c r="U338" s="147">
        <f t="shared" si="75"/>
        <v>0</v>
      </c>
      <c r="V338" s="102">
        <v>0</v>
      </c>
      <c r="W338" s="102">
        <v>0</v>
      </c>
      <c r="X338" s="101">
        <v>0</v>
      </c>
      <c r="Y338" s="107">
        <f t="shared" si="76"/>
        <v>0</v>
      </c>
      <c r="Z338" s="108">
        <f t="shared" si="77"/>
        <v>0</v>
      </c>
      <c r="AA338" s="97">
        <v>139</v>
      </c>
      <c r="AB338" s="109">
        <f t="shared" si="78"/>
        <v>0</v>
      </c>
    </row>
    <row r="339" spans="1:28" x14ac:dyDescent="0.35">
      <c r="A339" s="31" t="s">
        <v>344</v>
      </c>
      <c r="B339" s="97" t="s">
        <v>2604</v>
      </c>
      <c r="C339" s="142" t="s">
        <v>2440</v>
      </c>
      <c r="D339" s="143">
        <f t="shared" si="67"/>
        <v>0</v>
      </c>
      <c r="E339" s="98">
        <f t="shared" si="68"/>
        <v>0</v>
      </c>
      <c r="F339" s="144">
        <f t="shared" si="69"/>
        <v>0</v>
      </c>
      <c r="G339" s="145">
        <f t="shared" si="66"/>
        <v>0</v>
      </c>
      <c r="H339" s="146">
        <v>0</v>
      </c>
      <c r="I339" s="146">
        <v>0</v>
      </c>
      <c r="J339" s="147">
        <f t="shared" si="70"/>
        <v>0</v>
      </c>
      <c r="K339" s="147">
        <v>0</v>
      </c>
      <c r="L339" s="147">
        <v>0</v>
      </c>
      <c r="M339" s="147">
        <f t="shared" si="71"/>
        <v>0</v>
      </c>
      <c r="N339" s="101">
        <f t="shared" si="72"/>
        <v>0</v>
      </c>
      <c r="O339" s="100">
        <v>0</v>
      </c>
      <c r="P339" s="147">
        <v>0</v>
      </c>
      <c r="Q339" s="101">
        <f t="shared" si="73"/>
        <v>0</v>
      </c>
      <c r="R339" s="100">
        <f t="shared" si="74"/>
        <v>0</v>
      </c>
      <c r="S339" s="148">
        <v>0</v>
      </c>
      <c r="T339" s="148">
        <v>0</v>
      </c>
      <c r="U339" s="147">
        <f t="shared" si="75"/>
        <v>0</v>
      </c>
      <c r="V339" s="102">
        <v>0</v>
      </c>
      <c r="W339" s="102">
        <v>0</v>
      </c>
      <c r="X339" s="101">
        <v>0</v>
      </c>
      <c r="Y339" s="107">
        <f t="shared" si="76"/>
        <v>0</v>
      </c>
      <c r="Z339" s="108">
        <f t="shared" si="77"/>
        <v>0</v>
      </c>
      <c r="AA339" s="97">
        <v>28</v>
      </c>
      <c r="AB339" s="109">
        <f t="shared" si="78"/>
        <v>0</v>
      </c>
    </row>
    <row r="340" spans="1:28" x14ac:dyDescent="0.35">
      <c r="A340" s="31" t="s">
        <v>345</v>
      </c>
      <c r="B340" s="97" t="s">
        <v>2605</v>
      </c>
      <c r="C340" s="142" t="s">
        <v>2440</v>
      </c>
      <c r="D340" s="143">
        <f t="shared" si="67"/>
        <v>20</v>
      </c>
      <c r="E340" s="98">
        <f t="shared" si="68"/>
        <v>0</v>
      </c>
      <c r="F340" s="144">
        <f t="shared" si="69"/>
        <v>20</v>
      </c>
      <c r="G340" s="145">
        <f t="shared" si="66"/>
        <v>20</v>
      </c>
      <c r="H340" s="146">
        <v>0</v>
      </c>
      <c r="I340" s="146">
        <v>20</v>
      </c>
      <c r="J340" s="147">
        <f t="shared" si="70"/>
        <v>20</v>
      </c>
      <c r="K340" s="147">
        <v>0</v>
      </c>
      <c r="L340" s="147">
        <v>0</v>
      </c>
      <c r="M340" s="147">
        <f t="shared" si="71"/>
        <v>0</v>
      </c>
      <c r="N340" s="101">
        <f t="shared" si="72"/>
        <v>0</v>
      </c>
      <c r="O340" s="100">
        <v>0</v>
      </c>
      <c r="P340" s="147">
        <v>0</v>
      </c>
      <c r="Q340" s="101">
        <f t="shared" si="73"/>
        <v>0</v>
      </c>
      <c r="R340" s="100">
        <f t="shared" si="74"/>
        <v>0</v>
      </c>
      <c r="S340" s="148">
        <v>0</v>
      </c>
      <c r="T340" s="148">
        <v>0</v>
      </c>
      <c r="U340" s="147">
        <f t="shared" si="75"/>
        <v>0</v>
      </c>
      <c r="V340" s="102">
        <v>0</v>
      </c>
      <c r="W340" s="102">
        <v>0</v>
      </c>
      <c r="X340" s="101">
        <v>0</v>
      </c>
      <c r="Y340" s="107">
        <f t="shared" si="76"/>
        <v>20</v>
      </c>
      <c r="Z340" s="108">
        <f t="shared" si="77"/>
        <v>0</v>
      </c>
      <c r="AA340" s="97">
        <v>49</v>
      </c>
      <c r="AB340" s="109">
        <f t="shared" si="78"/>
        <v>0.40816326530612246</v>
      </c>
    </row>
    <row r="341" spans="1:28" x14ac:dyDescent="0.35">
      <c r="A341" s="31" t="s">
        <v>346</v>
      </c>
      <c r="B341" s="97" t="s">
        <v>2606</v>
      </c>
      <c r="C341" s="142" t="s">
        <v>2440</v>
      </c>
      <c r="D341" s="143">
        <f t="shared" si="67"/>
        <v>26</v>
      </c>
      <c r="E341" s="98">
        <f t="shared" si="68"/>
        <v>26</v>
      </c>
      <c r="F341" s="144">
        <f t="shared" si="69"/>
        <v>0</v>
      </c>
      <c r="G341" s="145">
        <f t="shared" si="66"/>
        <v>26</v>
      </c>
      <c r="H341" s="146">
        <v>0</v>
      </c>
      <c r="I341" s="146">
        <v>0</v>
      </c>
      <c r="J341" s="147">
        <f t="shared" si="70"/>
        <v>0</v>
      </c>
      <c r="K341" s="147">
        <v>0</v>
      </c>
      <c r="L341" s="147">
        <v>26</v>
      </c>
      <c r="M341" s="147">
        <f t="shared" si="71"/>
        <v>26</v>
      </c>
      <c r="N341" s="101">
        <f t="shared" si="72"/>
        <v>0</v>
      </c>
      <c r="O341" s="100">
        <v>0</v>
      </c>
      <c r="P341" s="147">
        <v>0</v>
      </c>
      <c r="Q341" s="101">
        <f t="shared" si="73"/>
        <v>0</v>
      </c>
      <c r="R341" s="100">
        <f t="shared" si="74"/>
        <v>0</v>
      </c>
      <c r="S341" s="148">
        <v>0</v>
      </c>
      <c r="T341" s="148">
        <v>0</v>
      </c>
      <c r="U341" s="147">
        <f t="shared" si="75"/>
        <v>0</v>
      </c>
      <c r="V341" s="102">
        <v>0</v>
      </c>
      <c r="W341" s="102">
        <v>0</v>
      </c>
      <c r="X341" s="101">
        <v>0</v>
      </c>
      <c r="Y341" s="107">
        <f t="shared" si="76"/>
        <v>0</v>
      </c>
      <c r="Z341" s="108">
        <f t="shared" si="77"/>
        <v>26</v>
      </c>
      <c r="AA341" s="97">
        <v>27</v>
      </c>
      <c r="AB341" s="109">
        <f t="shared" si="78"/>
        <v>0.96296296296296291</v>
      </c>
    </row>
    <row r="342" spans="1:28" x14ac:dyDescent="0.35">
      <c r="A342" s="31" t="s">
        <v>347</v>
      </c>
      <c r="B342" s="97" t="s">
        <v>2607</v>
      </c>
      <c r="C342" s="142" t="s">
        <v>2440</v>
      </c>
      <c r="D342" s="143">
        <f t="shared" si="67"/>
        <v>288</v>
      </c>
      <c r="E342" s="98">
        <f t="shared" si="68"/>
        <v>288</v>
      </c>
      <c r="F342" s="144">
        <f t="shared" si="69"/>
        <v>0</v>
      </c>
      <c r="G342" s="145">
        <f t="shared" si="66"/>
        <v>288</v>
      </c>
      <c r="H342" s="146">
        <v>0</v>
      </c>
      <c r="I342" s="146">
        <v>0</v>
      </c>
      <c r="J342" s="147">
        <f t="shared" si="70"/>
        <v>0</v>
      </c>
      <c r="K342" s="147">
        <v>99</v>
      </c>
      <c r="L342" s="147">
        <v>189</v>
      </c>
      <c r="M342" s="147">
        <f t="shared" si="71"/>
        <v>288</v>
      </c>
      <c r="N342" s="101">
        <f t="shared" si="72"/>
        <v>0</v>
      </c>
      <c r="O342" s="100">
        <v>0</v>
      </c>
      <c r="P342" s="147">
        <v>0</v>
      </c>
      <c r="Q342" s="101">
        <f t="shared" si="73"/>
        <v>0</v>
      </c>
      <c r="R342" s="100">
        <f t="shared" si="74"/>
        <v>0</v>
      </c>
      <c r="S342" s="148">
        <v>0</v>
      </c>
      <c r="T342" s="148">
        <v>0</v>
      </c>
      <c r="U342" s="147">
        <f t="shared" si="75"/>
        <v>0</v>
      </c>
      <c r="V342" s="102">
        <v>0</v>
      </c>
      <c r="W342" s="102">
        <v>0</v>
      </c>
      <c r="X342" s="101">
        <v>0</v>
      </c>
      <c r="Y342" s="107">
        <f t="shared" si="76"/>
        <v>0</v>
      </c>
      <c r="Z342" s="108">
        <f t="shared" si="77"/>
        <v>189</v>
      </c>
      <c r="AA342" s="97">
        <v>383</v>
      </c>
      <c r="AB342" s="109">
        <f t="shared" si="78"/>
        <v>0.49347258485639689</v>
      </c>
    </row>
    <row r="343" spans="1:28" x14ac:dyDescent="0.35">
      <c r="A343" s="31" t="s">
        <v>348</v>
      </c>
      <c r="B343" s="97" t="s">
        <v>2608</v>
      </c>
      <c r="C343" s="142" t="s">
        <v>2440</v>
      </c>
      <c r="D343" s="143">
        <f t="shared" si="67"/>
        <v>0</v>
      </c>
      <c r="E343" s="98">
        <f t="shared" si="68"/>
        <v>0</v>
      </c>
      <c r="F343" s="144">
        <f t="shared" si="69"/>
        <v>0</v>
      </c>
      <c r="G343" s="145">
        <f t="shared" si="66"/>
        <v>0</v>
      </c>
      <c r="H343" s="146">
        <v>0</v>
      </c>
      <c r="I343" s="146">
        <v>0</v>
      </c>
      <c r="J343" s="147">
        <f t="shared" si="70"/>
        <v>0</v>
      </c>
      <c r="K343" s="147">
        <v>0</v>
      </c>
      <c r="L343" s="147">
        <v>0</v>
      </c>
      <c r="M343" s="147">
        <f t="shared" si="71"/>
        <v>0</v>
      </c>
      <c r="N343" s="101">
        <f t="shared" si="72"/>
        <v>0</v>
      </c>
      <c r="O343" s="100">
        <v>0</v>
      </c>
      <c r="P343" s="147">
        <v>0</v>
      </c>
      <c r="Q343" s="101">
        <f t="shared" si="73"/>
        <v>0</v>
      </c>
      <c r="R343" s="100">
        <f t="shared" si="74"/>
        <v>0</v>
      </c>
      <c r="S343" s="148">
        <v>0</v>
      </c>
      <c r="T343" s="148">
        <v>0</v>
      </c>
      <c r="U343" s="147">
        <f t="shared" si="75"/>
        <v>0</v>
      </c>
      <c r="V343" s="102">
        <v>0</v>
      </c>
      <c r="W343" s="102">
        <v>0</v>
      </c>
      <c r="X343" s="101">
        <v>0</v>
      </c>
      <c r="Y343" s="107">
        <f t="shared" si="76"/>
        <v>0</v>
      </c>
      <c r="Z343" s="108">
        <f t="shared" si="77"/>
        <v>0</v>
      </c>
      <c r="AA343" s="97">
        <v>40</v>
      </c>
      <c r="AB343" s="109">
        <f t="shared" si="78"/>
        <v>0</v>
      </c>
    </row>
    <row r="344" spans="1:28" x14ac:dyDescent="0.35">
      <c r="A344" s="31" t="s">
        <v>349</v>
      </c>
      <c r="B344" s="97" t="s">
        <v>2609</v>
      </c>
      <c r="C344" s="142" t="s">
        <v>2440</v>
      </c>
      <c r="D344" s="143">
        <f t="shared" si="67"/>
        <v>70</v>
      </c>
      <c r="E344" s="98">
        <f t="shared" si="68"/>
        <v>0</v>
      </c>
      <c r="F344" s="144">
        <f t="shared" si="69"/>
        <v>70</v>
      </c>
      <c r="G344" s="145">
        <f t="shared" si="66"/>
        <v>70</v>
      </c>
      <c r="H344" s="146">
        <v>0</v>
      </c>
      <c r="I344" s="146">
        <v>70</v>
      </c>
      <c r="J344" s="147">
        <f t="shared" si="70"/>
        <v>70</v>
      </c>
      <c r="K344" s="147">
        <v>0</v>
      </c>
      <c r="L344" s="147">
        <v>0</v>
      </c>
      <c r="M344" s="147">
        <f t="shared" si="71"/>
        <v>0</v>
      </c>
      <c r="N344" s="101">
        <f t="shared" si="72"/>
        <v>0</v>
      </c>
      <c r="O344" s="100">
        <v>0</v>
      </c>
      <c r="P344" s="147">
        <v>0</v>
      </c>
      <c r="Q344" s="101">
        <f t="shared" si="73"/>
        <v>0</v>
      </c>
      <c r="R344" s="100">
        <f t="shared" si="74"/>
        <v>0</v>
      </c>
      <c r="S344" s="148">
        <v>0</v>
      </c>
      <c r="T344" s="148">
        <v>0</v>
      </c>
      <c r="U344" s="147">
        <f t="shared" si="75"/>
        <v>0</v>
      </c>
      <c r="V344" s="102">
        <v>0</v>
      </c>
      <c r="W344" s="102">
        <v>0</v>
      </c>
      <c r="X344" s="101">
        <v>0</v>
      </c>
      <c r="Y344" s="107">
        <f t="shared" si="76"/>
        <v>70</v>
      </c>
      <c r="Z344" s="108">
        <f t="shared" si="77"/>
        <v>0</v>
      </c>
      <c r="AA344" s="97">
        <v>86</v>
      </c>
      <c r="AB344" s="109">
        <f t="shared" si="78"/>
        <v>0.81395348837209303</v>
      </c>
    </row>
    <row r="345" spans="1:28" x14ac:dyDescent="0.35">
      <c r="A345" s="31" t="s">
        <v>350</v>
      </c>
      <c r="B345" s="97" t="s">
        <v>2610</v>
      </c>
      <c r="C345" s="142" t="s">
        <v>2440</v>
      </c>
      <c r="D345" s="143">
        <f t="shared" si="67"/>
        <v>18</v>
      </c>
      <c r="E345" s="98">
        <f t="shared" si="68"/>
        <v>18</v>
      </c>
      <c r="F345" s="144">
        <f t="shared" si="69"/>
        <v>0</v>
      </c>
      <c r="G345" s="145">
        <f t="shared" si="66"/>
        <v>18</v>
      </c>
      <c r="H345" s="146">
        <v>0</v>
      </c>
      <c r="I345" s="146">
        <v>0</v>
      </c>
      <c r="J345" s="147">
        <f t="shared" si="70"/>
        <v>0</v>
      </c>
      <c r="K345" s="147">
        <v>0</v>
      </c>
      <c r="L345" s="147">
        <v>18</v>
      </c>
      <c r="M345" s="147">
        <f t="shared" si="71"/>
        <v>18</v>
      </c>
      <c r="N345" s="101">
        <f t="shared" si="72"/>
        <v>0</v>
      </c>
      <c r="O345" s="100">
        <v>0</v>
      </c>
      <c r="P345" s="147">
        <v>0</v>
      </c>
      <c r="Q345" s="101">
        <f t="shared" si="73"/>
        <v>0</v>
      </c>
      <c r="R345" s="100">
        <f t="shared" si="74"/>
        <v>0</v>
      </c>
      <c r="S345" s="148">
        <v>0</v>
      </c>
      <c r="T345" s="148">
        <v>0</v>
      </c>
      <c r="U345" s="147">
        <f t="shared" si="75"/>
        <v>0</v>
      </c>
      <c r="V345" s="102">
        <v>0</v>
      </c>
      <c r="W345" s="102">
        <v>0</v>
      </c>
      <c r="X345" s="101">
        <v>0</v>
      </c>
      <c r="Y345" s="107">
        <f t="shared" si="76"/>
        <v>0</v>
      </c>
      <c r="Z345" s="108">
        <f t="shared" si="77"/>
        <v>18</v>
      </c>
      <c r="AA345" s="97">
        <v>79</v>
      </c>
      <c r="AB345" s="109">
        <f t="shared" si="78"/>
        <v>0.22784810126582278</v>
      </c>
    </row>
    <row r="346" spans="1:28" x14ac:dyDescent="0.35">
      <c r="A346" s="31" t="s">
        <v>351</v>
      </c>
      <c r="B346" s="97" t="s">
        <v>2611</v>
      </c>
      <c r="C346" s="142" t="s">
        <v>2440</v>
      </c>
      <c r="D346" s="143">
        <f t="shared" si="67"/>
        <v>396</v>
      </c>
      <c r="E346" s="98">
        <f t="shared" si="68"/>
        <v>0</v>
      </c>
      <c r="F346" s="144">
        <f t="shared" si="69"/>
        <v>396</v>
      </c>
      <c r="G346" s="145">
        <f t="shared" si="66"/>
        <v>396</v>
      </c>
      <c r="H346" s="146">
        <v>0</v>
      </c>
      <c r="I346" s="146">
        <v>396</v>
      </c>
      <c r="J346" s="147">
        <f t="shared" si="70"/>
        <v>396</v>
      </c>
      <c r="K346" s="147">
        <v>0</v>
      </c>
      <c r="L346" s="147">
        <v>0</v>
      </c>
      <c r="M346" s="147">
        <f t="shared" si="71"/>
        <v>0</v>
      </c>
      <c r="N346" s="101">
        <f t="shared" si="72"/>
        <v>0</v>
      </c>
      <c r="O346" s="100">
        <v>0</v>
      </c>
      <c r="P346" s="147">
        <v>0</v>
      </c>
      <c r="Q346" s="101">
        <f t="shared" si="73"/>
        <v>0</v>
      </c>
      <c r="R346" s="100">
        <f t="shared" si="74"/>
        <v>0</v>
      </c>
      <c r="S346" s="148">
        <v>0</v>
      </c>
      <c r="T346" s="148">
        <v>0</v>
      </c>
      <c r="U346" s="147">
        <f t="shared" si="75"/>
        <v>0</v>
      </c>
      <c r="V346" s="102">
        <v>0</v>
      </c>
      <c r="W346" s="102">
        <v>0</v>
      </c>
      <c r="X346" s="101">
        <v>0</v>
      </c>
      <c r="Y346" s="107">
        <f t="shared" si="76"/>
        <v>396</v>
      </c>
      <c r="Z346" s="108">
        <f t="shared" si="77"/>
        <v>0</v>
      </c>
      <c r="AA346" s="97">
        <v>720</v>
      </c>
      <c r="AB346" s="109">
        <f t="shared" si="78"/>
        <v>0.55000000000000004</v>
      </c>
    </row>
    <row r="347" spans="1:28" x14ac:dyDescent="0.35">
      <c r="A347" s="31" t="s">
        <v>352</v>
      </c>
      <c r="B347" s="97" t="s">
        <v>2612</v>
      </c>
      <c r="C347" s="142" t="s">
        <v>2440</v>
      </c>
      <c r="D347" s="143">
        <f t="shared" si="67"/>
        <v>18</v>
      </c>
      <c r="E347" s="98">
        <f t="shared" si="68"/>
        <v>0</v>
      </c>
      <c r="F347" s="144">
        <f t="shared" si="69"/>
        <v>18</v>
      </c>
      <c r="G347" s="145">
        <f t="shared" si="66"/>
        <v>18</v>
      </c>
      <c r="H347" s="146">
        <v>0</v>
      </c>
      <c r="I347" s="146">
        <v>18</v>
      </c>
      <c r="J347" s="147">
        <f t="shared" si="70"/>
        <v>18</v>
      </c>
      <c r="K347" s="147">
        <v>0</v>
      </c>
      <c r="L347" s="147">
        <v>0</v>
      </c>
      <c r="M347" s="147">
        <f t="shared" si="71"/>
        <v>0</v>
      </c>
      <c r="N347" s="101">
        <f t="shared" si="72"/>
        <v>0</v>
      </c>
      <c r="O347" s="100">
        <v>0</v>
      </c>
      <c r="P347" s="147">
        <v>0</v>
      </c>
      <c r="Q347" s="101">
        <f t="shared" si="73"/>
        <v>0</v>
      </c>
      <c r="R347" s="100">
        <f t="shared" si="74"/>
        <v>0</v>
      </c>
      <c r="S347" s="148">
        <v>0</v>
      </c>
      <c r="T347" s="148">
        <v>0</v>
      </c>
      <c r="U347" s="147">
        <f t="shared" si="75"/>
        <v>0</v>
      </c>
      <c r="V347" s="102">
        <v>0</v>
      </c>
      <c r="W347" s="102">
        <v>0</v>
      </c>
      <c r="X347" s="101">
        <v>0</v>
      </c>
      <c r="Y347" s="107">
        <f t="shared" si="76"/>
        <v>18</v>
      </c>
      <c r="Z347" s="108">
        <f t="shared" si="77"/>
        <v>0</v>
      </c>
      <c r="AA347" s="97">
        <v>45</v>
      </c>
      <c r="AB347" s="109">
        <f t="shared" si="78"/>
        <v>0.4</v>
      </c>
    </row>
    <row r="348" spans="1:28" x14ac:dyDescent="0.35">
      <c r="A348" s="31" t="s">
        <v>353</v>
      </c>
      <c r="B348" s="97" t="s">
        <v>2613</v>
      </c>
      <c r="C348" s="142" t="s">
        <v>2440</v>
      </c>
      <c r="D348" s="143">
        <f t="shared" si="67"/>
        <v>18</v>
      </c>
      <c r="E348" s="98">
        <f t="shared" si="68"/>
        <v>18</v>
      </c>
      <c r="F348" s="144">
        <f t="shared" si="69"/>
        <v>0</v>
      </c>
      <c r="G348" s="145">
        <f t="shared" si="66"/>
        <v>18</v>
      </c>
      <c r="H348" s="146">
        <v>0</v>
      </c>
      <c r="I348" s="146">
        <v>0</v>
      </c>
      <c r="J348" s="147">
        <f t="shared" si="70"/>
        <v>0</v>
      </c>
      <c r="K348" s="147">
        <v>0</v>
      </c>
      <c r="L348" s="147">
        <v>18</v>
      </c>
      <c r="M348" s="147">
        <f t="shared" si="71"/>
        <v>18</v>
      </c>
      <c r="N348" s="101">
        <f t="shared" si="72"/>
        <v>0</v>
      </c>
      <c r="O348" s="100">
        <v>0</v>
      </c>
      <c r="P348" s="147">
        <v>0</v>
      </c>
      <c r="Q348" s="101">
        <f t="shared" si="73"/>
        <v>0</v>
      </c>
      <c r="R348" s="100">
        <f t="shared" si="74"/>
        <v>0</v>
      </c>
      <c r="S348" s="148">
        <v>0</v>
      </c>
      <c r="T348" s="148">
        <v>0</v>
      </c>
      <c r="U348" s="147">
        <f t="shared" si="75"/>
        <v>0</v>
      </c>
      <c r="V348" s="102">
        <v>0</v>
      </c>
      <c r="W348" s="102">
        <v>0</v>
      </c>
      <c r="X348" s="101">
        <v>0</v>
      </c>
      <c r="Y348" s="107">
        <f t="shared" si="76"/>
        <v>0</v>
      </c>
      <c r="Z348" s="108">
        <f t="shared" si="77"/>
        <v>18</v>
      </c>
      <c r="AA348" s="97">
        <v>27</v>
      </c>
      <c r="AB348" s="109">
        <f t="shared" si="78"/>
        <v>0.66666666666666663</v>
      </c>
    </row>
    <row r="349" spans="1:28" x14ac:dyDescent="0.35">
      <c r="A349" s="31" t="s">
        <v>354</v>
      </c>
      <c r="B349" s="97" t="s">
        <v>2614</v>
      </c>
      <c r="C349" s="142" t="s">
        <v>2440</v>
      </c>
      <c r="D349" s="143">
        <f t="shared" si="67"/>
        <v>0</v>
      </c>
      <c r="E349" s="98">
        <f t="shared" si="68"/>
        <v>0</v>
      </c>
      <c r="F349" s="144">
        <f t="shared" si="69"/>
        <v>0</v>
      </c>
      <c r="G349" s="145">
        <f t="shared" si="66"/>
        <v>0</v>
      </c>
      <c r="H349" s="146">
        <v>0</v>
      </c>
      <c r="I349" s="146">
        <v>0</v>
      </c>
      <c r="J349" s="147">
        <f t="shared" si="70"/>
        <v>0</v>
      </c>
      <c r="K349" s="147">
        <v>0</v>
      </c>
      <c r="L349" s="147">
        <v>0</v>
      </c>
      <c r="M349" s="147">
        <f t="shared" si="71"/>
        <v>0</v>
      </c>
      <c r="N349" s="101">
        <f t="shared" si="72"/>
        <v>0</v>
      </c>
      <c r="O349" s="100">
        <v>0</v>
      </c>
      <c r="P349" s="147">
        <v>0</v>
      </c>
      <c r="Q349" s="101">
        <f t="shared" si="73"/>
        <v>0</v>
      </c>
      <c r="R349" s="100">
        <f t="shared" si="74"/>
        <v>0</v>
      </c>
      <c r="S349" s="148">
        <v>0</v>
      </c>
      <c r="T349" s="148">
        <v>0</v>
      </c>
      <c r="U349" s="147">
        <f t="shared" si="75"/>
        <v>0</v>
      </c>
      <c r="V349" s="102">
        <v>0</v>
      </c>
      <c r="W349" s="102">
        <v>0</v>
      </c>
      <c r="X349" s="101">
        <v>0</v>
      </c>
      <c r="Y349" s="107">
        <f t="shared" si="76"/>
        <v>0</v>
      </c>
      <c r="Z349" s="108">
        <f t="shared" si="77"/>
        <v>0</v>
      </c>
      <c r="AA349" s="97">
        <v>188</v>
      </c>
      <c r="AB349" s="109">
        <f t="shared" si="78"/>
        <v>0</v>
      </c>
    </row>
    <row r="350" spans="1:28" x14ac:dyDescent="0.35">
      <c r="A350" s="31" t="s">
        <v>355</v>
      </c>
      <c r="B350" s="97" t="s">
        <v>2615</v>
      </c>
      <c r="C350" s="142" t="s">
        <v>2311</v>
      </c>
      <c r="D350" s="143">
        <f t="shared" si="67"/>
        <v>0</v>
      </c>
      <c r="E350" s="98">
        <f t="shared" si="68"/>
        <v>0</v>
      </c>
      <c r="F350" s="144">
        <f t="shared" si="69"/>
        <v>0</v>
      </c>
      <c r="G350" s="145">
        <f t="shared" si="66"/>
        <v>0</v>
      </c>
      <c r="H350" s="146">
        <v>0</v>
      </c>
      <c r="I350" s="146">
        <v>0</v>
      </c>
      <c r="J350" s="147">
        <f t="shared" si="70"/>
        <v>0</v>
      </c>
      <c r="K350" s="147">
        <v>0</v>
      </c>
      <c r="L350" s="147">
        <v>0</v>
      </c>
      <c r="M350" s="147">
        <f t="shared" si="71"/>
        <v>0</v>
      </c>
      <c r="N350" s="101">
        <f t="shared" si="72"/>
        <v>0</v>
      </c>
      <c r="O350" s="100">
        <v>0</v>
      </c>
      <c r="P350" s="147">
        <v>0</v>
      </c>
      <c r="Q350" s="101">
        <f t="shared" si="73"/>
        <v>0</v>
      </c>
      <c r="R350" s="100">
        <f t="shared" si="74"/>
        <v>0</v>
      </c>
      <c r="S350" s="148">
        <v>0</v>
      </c>
      <c r="T350" s="148">
        <v>0</v>
      </c>
      <c r="U350" s="147">
        <f t="shared" si="75"/>
        <v>0</v>
      </c>
      <c r="V350" s="102">
        <v>0</v>
      </c>
      <c r="W350" s="102">
        <v>0</v>
      </c>
      <c r="X350" s="101">
        <v>0</v>
      </c>
      <c r="Y350" s="107">
        <f t="shared" si="76"/>
        <v>0</v>
      </c>
      <c r="Z350" s="108">
        <f t="shared" si="77"/>
        <v>0</v>
      </c>
      <c r="AA350" s="97">
        <v>253</v>
      </c>
      <c r="AB350" s="109">
        <f t="shared" si="78"/>
        <v>0</v>
      </c>
    </row>
    <row r="351" spans="1:28" x14ac:dyDescent="0.35">
      <c r="A351" s="31" t="s">
        <v>356</v>
      </c>
      <c r="B351" s="97" t="s">
        <v>2616</v>
      </c>
      <c r="C351" s="142" t="s">
        <v>2311</v>
      </c>
      <c r="D351" s="143">
        <f t="shared" si="67"/>
        <v>187</v>
      </c>
      <c r="E351" s="98">
        <f t="shared" si="68"/>
        <v>4</v>
      </c>
      <c r="F351" s="144">
        <f t="shared" si="69"/>
        <v>183</v>
      </c>
      <c r="G351" s="145">
        <f t="shared" si="66"/>
        <v>187</v>
      </c>
      <c r="H351" s="146">
        <v>0</v>
      </c>
      <c r="I351" s="146">
        <v>183</v>
      </c>
      <c r="J351" s="147">
        <f t="shared" si="70"/>
        <v>183</v>
      </c>
      <c r="K351" s="147">
        <v>0</v>
      </c>
      <c r="L351" s="147">
        <v>4</v>
      </c>
      <c r="M351" s="147">
        <f t="shared" si="71"/>
        <v>4</v>
      </c>
      <c r="N351" s="101">
        <f t="shared" si="72"/>
        <v>0</v>
      </c>
      <c r="O351" s="100">
        <v>0</v>
      </c>
      <c r="P351" s="147">
        <v>0</v>
      </c>
      <c r="Q351" s="101">
        <f t="shared" si="73"/>
        <v>0</v>
      </c>
      <c r="R351" s="100">
        <f t="shared" si="74"/>
        <v>0</v>
      </c>
      <c r="S351" s="148">
        <v>0</v>
      </c>
      <c r="T351" s="148">
        <v>0</v>
      </c>
      <c r="U351" s="147">
        <f t="shared" si="75"/>
        <v>0</v>
      </c>
      <c r="V351" s="102">
        <v>0</v>
      </c>
      <c r="W351" s="102">
        <v>0</v>
      </c>
      <c r="X351" s="101">
        <v>0</v>
      </c>
      <c r="Y351" s="107">
        <f t="shared" si="76"/>
        <v>183</v>
      </c>
      <c r="Z351" s="108">
        <f t="shared" si="77"/>
        <v>4</v>
      </c>
      <c r="AA351" s="97">
        <v>505</v>
      </c>
      <c r="AB351" s="109">
        <f t="shared" si="78"/>
        <v>0.37029702970297029</v>
      </c>
    </row>
    <row r="352" spans="1:28" x14ac:dyDescent="0.35">
      <c r="A352" s="31" t="s">
        <v>357</v>
      </c>
      <c r="B352" s="97" t="s">
        <v>2617</v>
      </c>
      <c r="C352" s="142" t="s">
        <v>2311</v>
      </c>
      <c r="D352" s="143">
        <f t="shared" si="67"/>
        <v>159</v>
      </c>
      <c r="E352" s="98">
        <f t="shared" si="68"/>
        <v>0</v>
      </c>
      <c r="F352" s="144">
        <f t="shared" si="69"/>
        <v>159</v>
      </c>
      <c r="G352" s="145">
        <f t="shared" si="66"/>
        <v>159</v>
      </c>
      <c r="H352" s="146">
        <v>1</v>
      </c>
      <c r="I352" s="146">
        <v>158</v>
      </c>
      <c r="J352" s="147">
        <f t="shared" si="70"/>
        <v>159</v>
      </c>
      <c r="K352" s="147">
        <v>0</v>
      </c>
      <c r="L352" s="147">
        <v>0</v>
      </c>
      <c r="M352" s="147">
        <f t="shared" si="71"/>
        <v>0</v>
      </c>
      <c r="N352" s="101">
        <f t="shared" si="72"/>
        <v>0</v>
      </c>
      <c r="O352" s="100">
        <v>0</v>
      </c>
      <c r="P352" s="147">
        <v>0</v>
      </c>
      <c r="Q352" s="101">
        <f t="shared" si="73"/>
        <v>0</v>
      </c>
      <c r="R352" s="100">
        <f t="shared" si="74"/>
        <v>0</v>
      </c>
      <c r="S352" s="148">
        <v>0</v>
      </c>
      <c r="T352" s="148">
        <v>0</v>
      </c>
      <c r="U352" s="147">
        <f t="shared" si="75"/>
        <v>0</v>
      </c>
      <c r="V352" s="102">
        <v>0</v>
      </c>
      <c r="W352" s="102">
        <v>0</v>
      </c>
      <c r="X352" s="101">
        <v>0</v>
      </c>
      <c r="Y352" s="107">
        <f t="shared" si="76"/>
        <v>158</v>
      </c>
      <c r="Z352" s="108">
        <f t="shared" si="77"/>
        <v>0</v>
      </c>
      <c r="AA352" s="97">
        <v>164</v>
      </c>
      <c r="AB352" s="109">
        <f t="shared" si="78"/>
        <v>0.96341463414634143</v>
      </c>
    </row>
    <row r="353" spans="1:28" x14ac:dyDescent="0.35">
      <c r="A353" s="31" t="s">
        <v>358</v>
      </c>
      <c r="B353" s="97" t="s">
        <v>2618</v>
      </c>
      <c r="C353" s="142" t="s">
        <v>2311</v>
      </c>
      <c r="D353" s="143">
        <f t="shared" si="67"/>
        <v>0</v>
      </c>
      <c r="E353" s="98">
        <f t="shared" si="68"/>
        <v>0</v>
      </c>
      <c r="F353" s="144">
        <f t="shared" si="69"/>
        <v>0</v>
      </c>
      <c r="G353" s="145">
        <f t="shared" si="66"/>
        <v>0</v>
      </c>
      <c r="H353" s="146">
        <v>0</v>
      </c>
      <c r="I353" s="146">
        <v>0</v>
      </c>
      <c r="J353" s="147">
        <f t="shared" si="70"/>
        <v>0</v>
      </c>
      <c r="K353" s="147">
        <v>0</v>
      </c>
      <c r="L353" s="147">
        <v>0</v>
      </c>
      <c r="M353" s="147">
        <f t="shared" si="71"/>
        <v>0</v>
      </c>
      <c r="N353" s="101">
        <f t="shared" si="72"/>
        <v>0</v>
      </c>
      <c r="O353" s="100">
        <v>0</v>
      </c>
      <c r="P353" s="147">
        <v>0</v>
      </c>
      <c r="Q353" s="101">
        <f t="shared" si="73"/>
        <v>0</v>
      </c>
      <c r="R353" s="100">
        <f t="shared" si="74"/>
        <v>0</v>
      </c>
      <c r="S353" s="148">
        <v>0</v>
      </c>
      <c r="T353" s="148">
        <v>0</v>
      </c>
      <c r="U353" s="147">
        <f t="shared" si="75"/>
        <v>0</v>
      </c>
      <c r="V353" s="102">
        <v>0</v>
      </c>
      <c r="W353" s="102">
        <v>0</v>
      </c>
      <c r="X353" s="101">
        <v>0</v>
      </c>
      <c r="Y353" s="107">
        <f t="shared" si="76"/>
        <v>0</v>
      </c>
      <c r="Z353" s="108">
        <f t="shared" si="77"/>
        <v>0</v>
      </c>
      <c r="AA353" s="97">
        <v>193</v>
      </c>
      <c r="AB353" s="109">
        <f t="shared" si="78"/>
        <v>0</v>
      </c>
    </row>
    <row r="354" spans="1:28" x14ac:dyDescent="0.35">
      <c r="A354" s="31" t="s">
        <v>359</v>
      </c>
      <c r="B354" s="97" t="s">
        <v>2619</v>
      </c>
      <c r="C354" s="142" t="s">
        <v>2311</v>
      </c>
      <c r="D354" s="143">
        <f t="shared" si="67"/>
        <v>98</v>
      </c>
      <c r="E354" s="98">
        <f t="shared" si="68"/>
        <v>98</v>
      </c>
      <c r="F354" s="144">
        <f t="shared" si="69"/>
        <v>0</v>
      </c>
      <c r="G354" s="145">
        <f t="shared" si="66"/>
        <v>65</v>
      </c>
      <c r="H354" s="146">
        <v>0</v>
      </c>
      <c r="I354" s="146">
        <v>0</v>
      </c>
      <c r="J354" s="147">
        <f t="shared" si="70"/>
        <v>0</v>
      </c>
      <c r="K354" s="147">
        <v>23</v>
      </c>
      <c r="L354" s="147">
        <v>42</v>
      </c>
      <c r="M354" s="147">
        <f t="shared" si="71"/>
        <v>65</v>
      </c>
      <c r="N354" s="101">
        <f t="shared" si="72"/>
        <v>39</v>
      </c>
      <c r="O354" s="100">
        <v>33</v>
      </c>
      <c r="P354" s="147">
        <v>39</v>
      </c>
      <c r="Q354" s="101">
        <f>O354+P354</f>
        <v>72</v>
      </c>
      <c r="R354" s="100">
        <f t="shared" si="74"/>
        <v>0</v>
      </c>
      <c r="S354" s="148">
        <v>0</v>
      </c>
      <c r="T354" s="148">
        <v>0</v>
      </c>
      <c r="U354" s="147">
        <f t="shared" si="75"/>
        <v>0</v>
      </c>
      <c r="V354" s="102">
        <v>0</v>
      </c>
      <c r="W354" s="102">
        <v>0</v>
      </c>
      <c r="X354" s="101">
        <v>0</v>
      </c>
      <c r="Y354" s="107">
        <f t="shared" si="76"/>
        <v>0</v>
      </c>
      <c r="Z354" s="108">
        <f t="shared" si="77"/>
        <v>75</v>
      </c>
      <c r="AA354" s="97">
        <v>70</v>
      </c>
      <c r="AB354" s="109">
        <f t="shared" si="78"/>
        <v>1</v>
      </c>
    </row>
    <row r="355" spans="1:28" x14ac:dyDescent="0.35">
      <c r="A355" s="31" t="s">
        <v>360</v>
      </c>
      <c r="B355" s="97" t="s">
        <v>2620</v>
      </c>
      <c r="C355" s="142" t="s">
        <v>2311</v>
      </c>
      <c r="D355" s="143">
        <f t="shared" si="67"/>
        <v>0</v>
      </c>
      <c r="E355" s="98">
        <f t="shared" si="68"/>
        <v>0</v>
      </c>
      <c r="F355" s="144">
        <f t="shared" si="69"/>
        <v>0</v>
      </c>
      <c r="G355" s="145">
        <f t="shared" si="66"/>
        <v>0</v>
      </c>
      <c r="H355" s="146">
        <v>0</v>
      </c>
      <c r="I355" s="146">
        <v>0</v>
      </c>
      <c r="J355" s="147">
        <f t="shared" si="70"/>
        <v>0</v>
      </c>
      <c r="K355" s="147">
        <v>0</v>
      </c>
      <c r="L355" s="147">
        <v>0</v>
      </c>
      <c r="M355" s="147">
        <f t="shared" si="71"/>
        <v>0</v>
      </c>
      <c r="N355" s="101">
        <f t="shared" si="72"/>
        <v>0</v>
      </c>
      <c r="O355" s="100">
        <v>0</v>
      </c>
      <c r="P355" s="147">
        <v>0</v>
      </c>
      <c r="Q355" s="101">
        <f t="shared" si="73"/>
        <v>0</v>
      </c>
      <c r="R355" s="100">
        <f t="shared" si="74"/>
        <v>0</v>
      </c>
      <c r="S355" s="148">
        <v>0</v>
      </c>
      <c r="T355" s="148">
        <v>0</v>
      </c>
      <c r="U355" s="147">
        <f t="shared" si="75"/>
        <v>0</v>
      </c>
      <c r="V355" s="102">
        <v>0</v>
      </c>
      <c r="W355" s="102">
        <v>0</v>
      </c>
      <c r="X355" s="101">
        <v>0</v>
      </c>
      <c r="Y355" s="107">
        <f t="shared" si="76"/>
        <v>0</v>
      </c>
      <c r="Z355" s="108">
        <f t="shared" si="77"/>
        <v>0</v>
      </c>
      <c r="AA355" s="97">
        <v>34</v>
      </c>
      <c r="AB355" s="109">
        <f t="shared" si="78"/>
        <v>0</v>
      </c>
    </row>
    <row r="356" spans="1:28" x14ac:dyDescent="0.35">
      <c r="A356" s="31" t="s">
        <v>361</v>
      </c>
      <c r="B356" s="97" t="s">
        <v>2621</v>
      </c>
      <c r="C356" s="142" t="s">
        <v>2311</v>
      </c>
      <c r="D356" s="143">
        <f t="shared" si="67"/>
        <v>0</v>
      </c>
      <c r="E356" s="98">
        <f t="shared" si="68"/>
        <v>0</v>
      </c>
      <c r="F356" s="144">
        <f t="shared" si="69"/>
        <v>0</v>
      </c>
      <c r="G356" s="145">
        <f t="shared" si="66"/>
        <v>0</v>
      </c>
      <c r="H356" s="146">
        <v>0</v>
      </c>
      <c r="I356" s="146">
        <v>0</v>
      </c>
      <c r="J356" s="147">
        <f t="shared" si="70"/>
        <v>0</v>
      </c>
      <c r="K356" s="147">
        <v>0</v>
      </c>
      <c r="L356" s="147">
        <v>0</v>
      </c>
      <c r="M356" s="147">
        <f t="shared" si="71"/>
        <v>0</v>
      </c>
      <c r="N356" s="101">
        <f t="shared" si="72"/>
        <v>0</v>
      </c>
      <c r="O356" s="100">
        <v>0</v>
      </c>
      <c r="P356" s="147">
        <v>0</v>
      </c>
      <c r="Q356" s="101">
        <f t="shared" si="73"/>
        <v>0</v>
      </c>
      <c r="R356" s="100">
        <f t="shared" si="74"/>
        <v>0</v>
      </c>
      <c r="S356" s="148">
        <v>0</v>
      </c>
      <c r="T356" s="148">
        <v>0</v>
      </c>
      <c r="U356" s="147">
        <f t="shared" si="75"/>
        <v>0</v>
      </c>
      <c r="V356" s="102">
        <v>0</v>
      </c>
      <c r="W356" s="102">
        <v>0</v>
      </c>
      <c r="X356" s="101">
        <v>0</v>
      </c>
      <c r="Y356" s="107">
        <f t="shared" si="76"/>
        <v>0</v>
      </c>
      <c r="Z356" s="108">
        <f t="shared" si="77"/>
        <v>0</v>
      </c>
      <c r="AA356" s="97">
        <v>86</v>
      </c>
      <c r="AB356" s="109">
        <f t="shared" si="78"/>
        <v>0</v>
      </c>
    </row>
    <row r="357" spans="1:28" x14ac:dyDescent="0.35">
      <c r="A357" s="31" t="s">
        <v>362</v>
      </c>
      <c r="B357" s="97" t="s">
        <v>2622</v>
      </c>
      <c r="C357" s="142" t="s">
        <v>2311</v>
      </c>
      <c r="D357" s="143">
        <f t="shared" si="67"/>
        <v>36</v>
      </c>
      <c r="E357" s="98">
        <f t="shared" si="68"/>
        <v>36</v>
      </c>
      <c r="F357" s="144">
        <f t="shared" si="69"/>
        <v>0</v>
      </c>
      <c r="G357" s="145">
        <f t="shared" si="66"/>
        <v>36</v>
      </c>
      <c r="H357" s="146">
        <v>0</v>
      </c>
      <c r="I357" s="146">
        <v>0</v>
      </c>
      <c r="J357" s="147">
        <f t="shared" si="70"/>
        <v>0</v>
      </c>
      <c r="K357" s="147">
        <v>0</v>
      </c>
      <c r="L357" s="147">
        <v>36</v>
      </c>
      <c r="M357" s="147">
        <f t="shared" si="71"/>
        <v>36</v>
      </c>
      <c r="N357" s="101">
        <f t="shared" si="72"/>
        <v>0</v>
      </c>
      <c r="O357" s="100">
        <v>0</v>
      </c>
      <c r="P357" s="147">
        <v>0</v>
      </c>
      <c r="Q357" s="101">
        <f t="shared" si="73"/>
        <v>0</v>
      </c>
      <c r="R357" s="100">
        <f t="shared" si="74"/>
        <v>0</v>
      </c>
      <c r="S357" s="148">
        <v>0</v>
      </c>
      <c r="T357" s="148">
        <v>0</v>
      </c>
      <c r="U357" s="147">
        <f t="shared" si="75"/>
        <v>0</v>
      </c>
      <c r="V357" s="102">
        <v>0</v>
      </c>
      <c r="W357" s="102">
        <v>0</v>
      </c>
      <c r="X357" s="101">
        <v>0</v>
      </c>
      <c r="Y357" s="107">
        <f t="shared" si="76"/>
        <v>0</v>
      </c>
      <c r="Z357" s="108">
        <f t="shared" si="77"/>
        <v>36</v>
      </c>
      <c r="AA357" s="97">
        <v>83</v>
      </c>
      <c r="AB357" s="109">
        <f t="shared" si="78"/>
        <v>0.43373493975903615</v>
      </c>
    </row>
    <row r="358" spans="1:28" x14ac:dyDescent="0.35">
      <c r="A358" s="31" t="s">
        <v>363</v>
      </c>
      <c r="B358" s="97" t="s">
        <v>2623</v>
      </c>
      <c r="C358" s="142" t="s">
        <v>2311</v>
      </c>
      <c r="D358" s="143">
        <f t="shared" si="67"/>
        <v>20</v>
      </c>
      <c r="E358" s="98">
        <f t="shared" si="68"/>
        <v>0</v>
      </c>
      <c r="F358" s="144">
        <f t="shared" si="69"/>
        <v>20</v>
      </c>
      <c r="G358" s="145">
        <f t="shared" si="66"/>
        <v>20</v>
      </c>
      <c r="H358" s="146">
        <v>0</v>
      </c>
      <c r="I358" s="146">
        <v>20</v>
      </c>
      <c r="J358" s="147">
        <f t="shared" si="70"/>
        <v>20</v>
      </c>
      <c r="K358" s="147">
        <v>0</v>
      </c>
      <c r="L358" s="147">
        <v>0</v>
      </c>
      <c r="M358" s="147">
        <f t="shared" si="71"/>
        <v>0</v>
      </c>
      <c r="N358" s="101">
        <f t="shared" si="72"/>
        <v>0</v>
      </c>
      <c r="O358" s="100">
        <v>0</v>
      </c>
      <c r="P358" s="147">
        <v>0</v>
      </c>
      <c r="Q358" s="101">
        <f t="shared" si="73"/>
        <v>0</v>
      </c>
      <c r="R358" s="100">
        <f t="shared" si="74"/>
        <v>0</v>
      </c>
      <c r="S358" s="148">
        <v>0</v>
      </c>
      <c r="T358" s="148">
        <v>0</v>
      </c>
      <c r="U358" s="147">
        <f t="shared" si="75"/>
        <v>0</v>
      </c>
      <c r="V358" s="102">
        <v>0</v>
      </c>
      <c r="W358" s="102">
        <v>0</v>
      </c>
      <c r="X358" s="101">
        <v>0</v>
      </c>
      <c r="Y358" s="107">
        <f t="shared" si="76"/>
        <v>20</v>
      </c>
      <c r="Z358" s="108">
        <f t="shared" si="77"/>
        <v>0</v>
      </c>
      <c r="AA358" s="97">
        <v>64</v>
      </c>
      <c r="AB358" s="109">
        <f t="shared" si="78"/>
        <v>0.3125</v>
      </c>
    </row>
    <row r="359" spans="1:28" x14ac:dyDescent="0.35">
      <c r="A359" s="31" t="s">
        <v>364</v>
      </c>
      <c r="B359" s="97" t="s">
        <v>2624</v>
      </c>
      <c r="C359" s="142" t="s">
        <v>2311</v>
      </c>
      <c r="D359" s="143">
        <f t="shared" si="67"/>
        <v>0</v>
      </c>
      <c r="E359" s="98">
        <f t="shared" si="68"/>
        <v>0</v>
      </c>
      <c r="F359" s="144">
        <f t="shared" si="69"/>
        <v>0</v>
      </c>
      <c r="G359" s="145">
        <f t="shared" si="66"/>
        <v>0</v>
      </c>
      <c r="H359" s="146">
        <v>0</v>
      </c>
      <c r="I359" s="146">
        <v>0</v>
      </c>
      <c r="J359" s="147">
        <f t="shared" si="70"/>
        <v>0</v>
      </c>
      <c r="K359" s="147">
        <v>0</v>
      </c>
      <c r="L359" s="147">
        <v>0</v>
      </c>
      <c r="M359" s="147">
        <f t="shared" si="71"/>
        <v>0</v>
      </c>
      <c r="N359" s="101">
        <f t="shared" si="72"/>
        <v>0</v>
      </c>
      <c r="O359" s="100">
        <v>0</v>
      </c>
      <c r="P359" s="147">
        <v>0</v>
      </c>
      <c r="Q359" s="101">
        <f t="shared" si="73"/>
        <v>0</v>
      </c>
      <c r="R359" s="100">
        <f t="shared" si="74"/>
        <v>0</v>
      </c>
      <c r="S359" s="148">
        <v>0</v>
      </c>
      <c r="T359" s="148">
        <v>0</v>
      </c>
      <c r="U359" s="147">
        <f t="shared" si="75"/>
        <v>0</v>
      </c>
      <c r="V359" s="102">
        <v>0</v>
      </c>
      <c r="W359" s="102">
        <v>0</v>
      </c>
      <c r="X359" s="101">
        <v>0</v>
      </c>
      <c r="Y359" s="107">
        <f t="shared" si="76"/>
        <v>0</v>
      </c>
      <c r="Z359" s="108">
        <f t="shared" si="77"/>
        <v>0</v>
      </c>
      <c r="AA359" s="97">
        <v>346</v>
      </c>
      <c r="AB359" s="109">
        <f t="shared" si="78"/>
        <v>0</v>
      </c>
    </row>
    <row r="360" spans="1:28" x14ac:dyDescent="0.35">
      <c r="A360" s="31" t="s">
        <v>365</v>
      </c>
      <c r="B360" s="97" t="s">
        <v>2625</v>
      </c>
      <c r="C360" s="142" t="s">
        <v>2311</v>
      </c>
      <c r="D360" s="143">
        <f t="shared" si="67"/>
        <v>0</v>
      </c>
      <c r="E360" s="98">
        <f t="shared" si="68"/>
        <v>0</v>
      </c>
      <c r="F360" s="144">
        <f t="shared" si="69"/>
        <v>0</v>
      </c>
      <c r="G360" s="145">
        <f t="shared" si="66"/>
        <v>0</v>
      </c>
      <c r="H360" s="146">
        <v>0</v>
      </c>
      <c r="I360" s="146">
        <v>0</v>
      </c>
      <c r="J360" s="147">
        <f t="shared" si="70"/>
        <v>0</v>
      </c>
      <c r="K360" s="147">
        <v>0</v>
      </c>
      <c r="L360" s="147">
        <v>0</v>
      </c>
      <c r="M360" s="147">
        <f t="shared" si="71"/>
        <v>0</v>
      </c>
      <c r="N360" s="101">
        <f t="shared" si="72"/>
        <v>0</v>
      </c>
      <c r="O360" s="100">
        <v>0</v>
      </c>
      <c r="P360" s="147">
        <v>0</v>
      </c>
      <c r="Q360" s="101">
        <f t="shared" si="73"/>
        <v>0</v>
      </c>
      <c r="R360" s="100">
        <f t="shared" si="74"/>
        <v>0</v>
      </c>
      <c r="S360" s="148">
        <v>0</v>
      </c>
      <c r="T360" s="148">
        <v>0</v>
      </c>
      <c r="U360" s="147">
        <f t="shared" si="75"/>
        <v>0</v>
      </c>
      <c r="V360" s="102">
        <v>0</v>
      </c>
      <c r="W360" s="102">
        <v>0</v>
      </c>
      <c r="X360" s="101">
        <v>0</v>
      </c>
      <c r="Y360" s="107">
        <f t="shared" si="76"/>
        <v>0</v>
      </c>
      <c r="Z360" s="108">
        <f t="shared" si="77"/>
        <v>0</v>
      </c>
      <c r="AA360" s="97">
        <v>221</v>
      </c>
      <c r="AB360" s="109">
        <f t="shared" si="78"/>
        <v>0</v>
      </c>
    </row>
    <row r="361" spans="1:28" x14ac:dyDescent="0.35">
      <c r="A361" s="31" t="s">
        <v>366</v>
      </c>
      <c r="B361" s="97" t="s">
        <v>2626</v>
      </c>
      <c r="C361" s="142" t="s">
        <v>2311</v>
      </c>
      <c r="D361" s="143">
        <f t="shared" si="67"/>
        <v>0</v>
      </c>
      <c r="E361" s="98">
        <f t="shared" si="68"/>
        <v>0</v>
      </c>
      <c r="F361" s="144">
        <f t="shared" si="69"/>
        <v>0</v>
      </c>
      <c r="G361" s="145">
        <f t="shared" si="66"/>
        <v>0</v>
      </c>
      <c r="H361" s="146">
        <v>0</v>
      </c>
      <c r="I361" s="146">
        <v>0</v>
      </c>
      <c r="J361" s="147">
        <f t="shared" si="70"/>
        <v>0</v>
      </c>
      <c r="K361" s="147">
        <v>0</v>
      </c>
      <c r="L361" s="147">
        <v>0</v>
      </c>
      <c r="M361" s="147">
        <f t="shared" si="71"/>
        <v>0</v>
      </c>
      <c r="N361" s="101">
        <f t="shared" si="72"/>
        <v>0</v>
      </c>
      <c r="O361" s="100">
        <v>0</v>
      </c>
      <c r="P361" s="147">
        <v>0</v>
      </c>
      <c r="Q361" s="101">
        <f t="shared" si="73"/>
        <v>0</v>
      </c>
      <c r="R361" s="100">
        <f t="shared" si="74"/>
        <v>0</v>
      </c>
      <c r="S361" s="148">
        <v>0</v>
      </c>
      <c r="T361" s="148">
        <v>0</v>
      </c>
      <c r="U361" s="147">
        <f t="shared" si="75"/>
        <v>0</v>
      </c>
      <c r="V361" s="102">
        <v>0</v>
      </c>
      <c r="W361" s="102">
        <v>0</v>
      </c>
      <c r="X361" s="101">
        <v>0</v>
      </c>
      <c r="Y361" s="107">
        <f t="shared" si="76"/>
        <v>0</v>
      </c>
      <c r="Z361" s="108">
        <f t="shared" si="77"/>
        <v>0</v>
      </c>
      <c r="AA361" s="97">
        <v>75</v>
      </c>
      <c r="AB361" s="109">
        <f t="shared" si="78"/>
        <v>0</v>
      </c>
    </row>
    <row r="362" spans="1:28" x14ac:dyDescent="0.35">
      <c r="A362" s="31" t="s">
        <v>367</v>
      </c>
      <c r="B362" s="97" t="s">
        <v>2627</v>
      </c>
      <c r="C362" s="142" t="s">
        <v>2311</v>
      </c>
      <c r="D362" s="143">
        <f t="shared" si="67"/>
        <v>30</v>
      </c>
      <c r="E362" s="98">
        <f t="shared" si="68"/>
        <v>0</v>
      </c>
      <c r="F362" s="144">
        <f t="shared" si="69"/>
        <v>30</v>
      </c>
      <c r="G362" s="145">
        <f t="shared" si="66"/>
        <v>30</v>
      </c>
      <c r="H362" s="146">
        <v>0</v>
      </c>
      <c r="I362" s="146">
        <v>30</v>
      </c>
      <c r="J362" s="147">
        <f t="shared" si="70"/>
        <v>30</v>
      </c>
      <c r="K362" s="147">
        <v>0</v>
      </c>
      <c r="L362" s="147">
        <v>0</v>
      </c>
      <c r="M362" s="147">
        <f t="shared" si="71"/>
        <v>0</v>
      </c>
      <c r="N362" s="101">
        <f t="shared" si="72"/>
        <v>0</v>
      </c>
      <c r="O362" s="100">
        <v>0</v>
      </c>
      <c r="P362" s="147">
        <v>0</v>
      </c>
      <c r="Q362" s="101">
        <f t="shared" si="73"/>
        <v>0</v>
      </c>
      <c r="R362" s="100">
        <f t="shared" si="74"/>
        <v>0</v>
      </c>
      <c r="S362" s="148">
        <v>0</v>
      </c>
      <c r="T362" s="148">
        <v>0</v>
      </c>
      <c r="U362" s="147">
        <f t="shared" si="75"/>
        <v>0</v>
      </c>
      <c r="V362" s="102">
        <v>0</v>
      </c>
      <c r="W362" s="102">
        <v>0</v>
      </c>
      <c r="X362" s="101">
        <v>0</v>
      </c>
      <c r="Y362" s="107">
        <f t="shared" si="76"/>
        <v>30</v>
      </c>
      <c r="Z362" s="108">
        <f t="shared" si="77"/>
        <v>0</v>
      </c>
      <c r="AA362" s="97">
        <v>45</v>
      </c>
      <c r="AB362" s="109">
        <f t="shared" si="78"/>
        <v>0.66666666666666663</v>
      </c>
    </row>
    <row r="363" spans="1:28" x14ac:dyDescent="0.35">
      <c r="A363" s="31" t="s">
        <v>368</v>
      </c>
      <c r="B363" s="97" t="s">
        <v>2628</v>
      </c>
      <c r="C363" s="142" t="s">
        <v>2311</v>
      </c>
      <c r="D363" s="143">
        <f t="shared" si="67"/>
        <v>169</v>
      </c>
      <c r="E363" s="98">
        <f t="shared" si="68"/>
        <v>0</v>
      </c>
      <c r="F363" s="144">
        <f t="shared" si="69"/>
        <v>169</v>
      </c>
      <c r="G363" s="145">
        <f t="shared" si="66"/>
        <v>169</v>
      </c>
      <c r="H363" s="146">
        <v>0</v>
      </c>
      <c r="I363" s="146">
        <v>169</v>
      </c>
      <c r="J363" s="147">
        <f t="shared" si="70"/>
        <v>169</v>
      </c>
      <c r="K363" s="147">
        <v>0</v>
      </c>
      <c r="L363" s="147">
        <v>0</v>
      </c>
      <c r="M363" s="147">
        <f t="shared" si="71"/>
        <v>0</v>
      </c>
      <c r="N363" s="101">
        <f t="shared" si="72"/>
        <v>0</v>
      </c>
      <c r="O363" s="100">
        <v>0</v>
      </c>
      <c r="P363" s="147">
        <v>0</v>
      </c>
      <c r="Q363" s="101">
        <f t="shared" si="73"/>
        <v>0</v>
      </c>
      <c r="R363" s="100">
        <f t="shared" si="74"/>
        <v>0</v>
      </c>
      <c r="S363" s="148">
        <v>0</v>
      </c>
      <c r="T363" s="148">
        <v>0</v>
      </c>
      <c r="U363" s="147">
        <f t="shared" si="75"/>
        <v>0</v>
      </c>
      <c r="V363" s="102">
        <v>0</v>
      </c>
      <c r="W363" s="102">
        <v>0</v>
      </c>
      <c r="X363" s="101">
        <v>0</v>
      </c>
      <c r="Y363" s="107">
        <f t="shared" si="76"/>
        <v>169</v>
      </c>
      <c r="Z363" s="108">
        <f t="shared" si="77"/>
        <v>0</v>
      </c>
      <c r="AA363" s="97">
        <v>390</v>
      </c>
      <c r="AB363" s="109">
        <f t="shared" si="78"/>
        <v>0.43333333333333335</v>
      </c>
    </row>
    <row r="364" spans="1:28" x14ac:dyDescent="0.35">
      <c r="A364" s="31" t="s">
        <v>369</v>
      </c>
      <c r="B364" s="97" t="s">
        <v>2629</v>
      </c>
      <c r="C364" s="142" t="s">
        <v>2311</v>
      </c>
      <c r="D364" s="143">
        <f t="shared" si="67"/>
        <v>37</v>
      </c>
      <c r="E364" s="98">
        <f t="shared" si="68"/>
        <v>37</v>
      </c>
      <c r="F364" s="144">
        <f t="shared" si="69"/>
        <v>0</v>
      </c>
      <c r="G364" s="145">
        <f t="shared" si="66"/>
        <v>20</v>
      </c>
      <c r="H364" s="146">
        <v>0</v>
      </c>
      <c r="I364" s="146">
        <v>0</v>
      </c>
      <c r="J364" s="147">
        <f t="shared" si="70"/>
        <v>0</v>
      </c>
      <c r="K364" s="147">
        <v>0</v>
      </c>
      <c r="L364" s="147">
        <v>20</v>
      </c>
      <c r="M364" s="147">
        <f t="shared" si="71"/>
        <v>20</v>
      </c>
      <c r="N364" s="101">
        <f t="shared" si="72"/>
        <v>3</v>
      </c>
      <c r="O364" s="100">
        <v>17</v>
      </c>
      <c r="P364" s="147">
        <v>3</v>
      </c>
      <c r="Q364" s="101">
        <f t="shared" si="73"/>
        <v>20</v>
      </c>
      <c r="R364" s="100">
        <f t="shared" si="74"/>
        <v>0</v>
      </c>
      <c r="S364" s="148">
        <v>0</v>
      </c>
      <c r="T364" s="148">
        <v>0</v>
      </c>
      <c r="U364" s="147">
        <f t="shared" si="75"/>
        <v>0</v>
      </c>
      <c r="V364" s="102">
        <v>0</v>
      </c>
      <c r="W364" s="102">
        <v>0</v>
      </c>
      <c r="X364" s="101">
        <v>0</v>
      </c>
      <c r="Y364" s="107">
        <f t="shared" si="76"/>
        <v>0</v>
      </c>
      <c r="Z364" s="108">
        <f t="shared" si="77"/>
        <v>37</v>
      </c>
      <c r="AA364" s="97">
        <v>32</v>
      </c>
      <c r="AB364" s="109">
        <f t="shared" si="78"/>
        <v>1</v>
      </c>
    </row>
    <row r="365" spans="1:28" x14ac:dyDescent="0.35">
      <c r="A365" s="31" t="s">
        <v>370</v>
      </c>
      <c r="B365" s="97" t="s">
        <v>2630</v>
      </c>
      <c r="C365" s="142" t="s">
        <v>2311</v>
      </c>
      <c r="D365" s="143">
        <f t="shared" si="67"/>
        <v>0</v>
      </c>
      <c r="E365" s="98">
        <f t="shared" si="68"/>
        <v>0</v>
      </c>
      <c r="F365" s="144">
        <f t="shared" si="69"/>
        <v>0</v>
      </c>
      <c r="G365" s="145">
        <f t="shared" si="66"/>
        <v>0</v>
      </c>
      <c r="H365" s="146">
        <v>0</v>
      </c>
      <c r="I365" s="146">
        <v>0</v>
      </c>
      <c r="J365" s="147">
        <f t="shared" si="70"/>
        <v>0</v>
      </c>
      <c r="K365" s="147">
        <v>0</v>
      </c>
      <c r="L365" s="147">
        <v>0</v>
      </c>
      <c r="M365" s="147">
        <f t="shared" si="71"/>
        <v>0</v>
      </c>
      <c r="N365" s="101">
        <f t="shared" si="72"/>
        <v>0</v>
      </c>
      <c r="O365" s="100">
        <v>0</v>
      </c>
      <c r="P365" s="147">
        <v>0</v>
      </c>
      <c r="Q365" s="101">
        <f t="shared" si="73"/>
        <v>0</v>
      </c>
      <c r="R365" s="100">
        <f t="shared" si="74"/>
        <v>0</v>
      </c>
      <c r="S365" s="148">
        <v>0</v>
      </c>
      <c r="T365" s="148">
        <v>0</v>
      </c>
      <c r="U365" s="147">
        <f t="shared" si="75"/>
        <v>0</v>
      </c>
      <c r="V365" s="102">
        <v>0</v>
      </c>
      <c r="W365" s="102">
        <v>0</v>
      </c>
      <c r="X365" s="101">
        <v>0</v>
      </c>
      <c r="Y365" s="107">
        <f t="shared" si="76"/>
        <v>0</v>
      </c>
      <c r="Z365" s="108">
        <f t="shared" si="77"/>
        <v>0</v>
      </c>
      <c r="AA365" s="97">
        <v>63</v>
      </c>
      <c r="AB365" s="109">
        <f t="shared" si="78"/>
        <v>0</v>
      </c>
    </row>
    <row r="366" spans="1:28" x14ac:dyDescent="0.35">
      <c r="A366" s="31" t="s">
        <v>371</v>
      </c>
      <c r="B366" s="97" t="s">
        <v>2631</v>
      </c>
      <c r="C366" s="142" t="s">
        <v>2311</v>
      </c>
      <c r="D366" s="143">
        <f t="shared" si="67"/>
        <v>1608</v>
      </c>
      <c r="E366" s="98">
        <f t="shared" si="68"/>
        <v>1274</v>
      </c>
      <c r="F366" s="144">
        <f t="shared" si="69"/>
        <v>334</v>
      </c>
      <c r="G366" s="145">
        <f t="shared" si="66"/>
        <v>1532</v>
      </c>
      <c r="H366" s="146">
        <v>222</v>
      </c>
      <c r="I366" s="146">
        <v>112</v>
      </c>
      <c r="J366" s="147">
        <f t="shared" si="70"/>
        <v>334</v>
      </c>
      <c r="K366" s="147">
        <v>340</v>
      </c>
      <c r="L366" s="147">
        <v>858</v>
      </c>
      <c r="M366" s="147">
        <f t="shared" si="71"/>
        <v>1198</v>
      </c>
      <c r="N366" s="101">
        <f t="shared" si="72"/>
        <v>65</v>
      </c>
      <c r="O366" s="100">
        <v>76</v>
      </c>
      <c r="P366" s="147">
        <v>65</v>
      </c>
      <c r="Q366" s="101">
        <f t="shared" si="73"/>
        <v>141</v>
      </c>
      <c r="R366" s="100">
        <f t="shared" si="74"/>
        <v>0</v>
      </c>
      <c r="S366" s="148">
        <v>0</v>
      </c>
      <c r="T366" s="148">
        <v>0</v>
      </c>
      <c r="U366" s="147">
        <f t="shared" si="75"/>
        <v>0</v>
      </c>
      <c r="V366" s="102">
        <v>0</v>
      </c>
      <c r="W366" s="102">
        <v>0</v>
      </c>
      <c r="X366" s="101">
        <v>0</v>
      </c>
      <c r="Y366" s="107">
        <f t="shared" si="76"/>
        <v>112</v>
      </c>
      <c r="Z366" s="108">
        <f t="shared" si="77"/>
        <v>934</v>
      </c>
      <c r="AA366" s="97">
        <v>1425</v>
      </c>
      <c r="AB366" s="109">
        <f t="shared" si="78"/>
        <v>0.73403508771929826</v>
      </c>
    </row>
    <row r="367" spans="1:28" x14ac:dyDescent="0.35">
      <c r="A367" s="31" t="s">
        <v>372</v>
      </c>
      <c r="B367" s="97" t="s">
        <v>2632</v>
      </c>
      <c r="C367" s="142" t="s">
        <v>2311</v>
      </c>
      <c r="D367" s="143">
        <f t="shared" si="67"/>
        <v>0</v>
      </c>
      <c r="E367" s="98">
        <f t="shared" si="68"/>
        <v>0</v>
      </c>
      <c r="F367" s="144">
        <f t="shared" si="69"/>
        <v>0</v>
      </c>
      <c r="G367" s="145">
        <f t="shared" si="66"/>
        <v>0</v>
      </c>
      <c r="H367" s="146">
        <v>0</v>
      </c>
      <c r="I367" s="146">
        <v>0</v>
      </c>
      <c r="J367" s="147">
        <f t="shared" si="70"/>
        <v>0</v>
      </c>
      <c r="K367" s="147">
        <v>0</v>
      </c>
      <c r="L367" s="147">
        <v>0</v>
      </c>
      <c r="M367" s="147">
        <f t="shared" si="71"/>
        <v>0</v>
      </c>
      <c r="N367" s="101">
        <f t="shared" si="72"/>
        <v>0</v>
      </c>
      <c r="O367" s="100">
        <v>0</v>
      </c>
      <c r="P367" s="147">
        <v>0</v>
      </c>
      <c r="Q367" s="101">
        <f t="shared" si="73"/>
        <v>0</v>
      </c>
      <c r="R367" s="100">
        <f t="shared" si="74"/>
        <v>0</v>
      </c>
      <c r="S367" s="148">
        <v>0</v>
      </c>
      <c r="T367" s="148">
        <v>0</v>
      </c>
      <c r="U367" s="147">
        <f t="shared" si="75"/>
        <v>0</v>
      </c>
      <c r="V367" s="102">
        <v>0</v>
      </c>
      <c r="W367" s="102">
        <v>0</v>
      </c>
      <c r="X367" s="101">
        <v>0</v>
      </c>
      <c r="Y367" s="107">
        <f t="shared" si="76"/>
        <v>0</v>
      </c>
      <c r="Z367" s="108">
        <f t="shared" si="77"/>
        <v>0</v>
      </c>
      <c r="AA367" s="97">
        <v>37</v>
      </c>
      <c r="AB367" s="109">
        <f t="shared" si="78"/>
        <v>0</v>
      </c>
    </row>
    <row r="368" spans="1:28" x14ac:dyDescent="0.35">
      <c r="A368" s="31" t="s">
        <v>373</v>
      </c>
      <c r="B368" s="97" t="s">
        <v>2633</v>
      </c>
      <c r="C368" s="142" t="s">
        <v>2447</v>
      </c>
      <c r="D368" s="143">
        <f t="shared" si="67"/>
        <v>116</v>
      </c>
      <c r="E368" s="98">
        <f t="shared" si="68"/>
        <v>0</v>
      </c>
      <c r="F368" s="144">
        <f t="shared" si="69"/>
        <v>116</v>
      </c>
      <c r="G368" s="145">
        <f t="shared" si="66"/>
        <v>116</v>
      </c>
      <c r="H368" s="146">
        <v>0</v>
      </c>
      <c r="I368" s="146">
        <v>116</v>
      </c>
      <c r="J368" s="147">
        <f t="shared" si="70"/>
        <v>116</v>
      </c>
      <c r="K368" s="147">
        <v>0</v>
      </c>
      <c r="L368" s="147">
        <v>0</v>
      </c>
      <c r="M368" s="147">
        <f t="shared" si="71"/>
        <v>0</v>
      </c>
      <c r="N368" s="101">
        <f t="shared" si="72"/>
        <v>0</v>
      </c>
      <c r="O368" s="100">
        <v>0</v>
      </c>
      <c r="P368" s="147">
        <v>0</v>
      </c>
      <c r="Q368" s="101">
        <f t="shared" si="73"/>
        <v>0</v>
      </c>
      <c r="R368" s="100">
        <f t="shared" si="74"/>
        <v>0</v>
      </c>
      <c r="S368" s="148">
        <v>0</v>
      </c>
      <c r="T368" s="148">
        <v>0</v>
      </c>
      <c r="U368" s="147">
        <f t="shared" si="75"/>
        <v>0</v>
      </c>
      <c r="V368" s="102">
        <v>0</v>
      </c>
      <c r="W368" s="102">
        <v>0</v>
      </c>
      <c r="X368" s="101">
        <v>0</v>
      </c>
      <c r="Y368" s="107">
        <f t="shared" si="76"/>
        <v>116</v>
      </c>
      <c r="Z368" s="108">
        <f t="shared" si="77"/>
        <v>0</v>
      </c>
      <c r="AA368" s="97">
        <v>187</v>
      </c>
      <c r="AB368" s="109">
        <f t="shared" si="78"/>
        <v>0.6203208556149733</v>
      </c>
    </row>
    <row r="369" spans="1:28" x14ac:dyDescent="0.35">
      <c r="A369" s="31" t="s">
        <v>374</v>
      </c>
      <c r="B369" s="97" t="s">
        <v>2634</v>
      </c>
      <c r="C369" s="142" t="s">
        <v>2447</v>
      </c>
      <c r="D369" s="143">
        <f t="shared" si="67"/>
        <v>12</v>
      </c>
      <c r="E369" s="98">
        <f t="shared" si="68"/>
        <v>0</v>
      </c>
      <c r="F369" s="144">
        <f t="shared" si="69"/>
        <v>12</v>
      </c>
      <c r="G369" s="145">
        <f t="shared" si="66"/>
        <v>12</v>
      </c>
      <c r="H369" s="146">
        <v>0</v>
      </c>
      <c r="I369" s="146">
        <v>12</v>
      </c>
      <c r="J369" s="147">
        <f t="shared" si="70"/>
        <v>12</v>
      </c>
      <c r="K369" s="147">
        <v>0</v>
      </c>
      <c r="L369" s="147">
        <v>0</v>
      </c>
      <c r="M369" s="147">
        <f t="shared" si="71"/>
        <v>0</v>
      </c>
      <c r="N369" s="101">
        <f t="shared" si="72"/>
        <v>0</v>
      </c>
      <c r="O369" s="100">
        <v>0</v>
      </c>
      <c r="P369" s="147">
        <v>0</v>
      </c>
      <c r="Q369" s="101">
        <f t="shared" si="73"/>
        <v>0</v>
      </c>
      <c r="R369" s="100">
        <f t="shared" si="74"/>
        <v>0</v>
      </c>
      <c r="S369" s="148">
        <v>0</v>
      </c>
      <c r="T369" s="148">
        <v>0</v>
      </c>
      <c r="U369" s="147">
        <f t="shared" si="75"/>
        <v>0</v>
      </c>
      <c r="V369" s="102">
        <v>0</v>
      </c>
      <c r="W369" s="102">
        <v>0</v>
      </c>
      <c r="X369" s="101">
        <v>0</v>
      </c>
      <c r="Y369" s="107">
        <f t="shared" si="76"/>
        <v>12</v>
      </c>
      <c r="Z369" s="108">
        <f t="shared" si="77"/>
        <v>0</v>
      </c>
      <c r="AA369" s="97">
        <v>43</v>
      </c>
      <c r="AB369" s="109">
        <f t="shared" si="78"/>
        <v>0.27906976744186046</v>
      </c>
    </row>
    <row r="370" spans="1:28" x14ac:dyDescent="0.35">
      <c r="A370" s="31" t="s">
        <v>375</v>
      </c>
      <c r="B370" s="97" t="s">
        <v>2635</v>
      </c>
      <c r="C370" s="142" t="s">
        <v>2447</v>
      </c>
      <c r="D370" s="143">
        <f t="shared" si="67"/>
        <v>160</v>
      </c>
      <c r="E370" s="98">
        <f t="shared" si="68"/>
        <v>29</v>
      </c>
      <c r="F370" s="144">
        <f t="shared" si="69"/>
        <v>131</v>
      </c>
      <c r="G370" s="145">
        <f t="shared" si="66"/>
        <v>160</v>
      </c>
      <c r="H370" s="146">
        <v>53</v>
      </c>
      <c r="I370" s="146">
        <v>78</v>
      </c>
      <c r="J370" s="147">
        <f t="shared" si="70"/>
        <v>131</v>
      </c>
      <c r="K370" s="147">
        <v>0</v>
      </c>
      <c r="L370" s="147">
        <v>29</v>
      </c>
      <c r="M370" s="147">
        <f t="shared" si="71"/>
        <v>29</v>
      </c>
      <c r="N370" s="101">
        <f t="shared" si="72"/>
        <v>0</v>
      </c>
      <c r="O370" s="100">
        <v>0</v>
      </c>
      <c r="P370" s="147">
        <v>0</v>
      </c>
      <c r="Q370" s="101">
        <f t="shared" si="73"/>
        <v>0</v>
      </c>
      <c r="R370" s="100">
        <f t="shared" si="74"/>
        <v>0</v>
      </c>
      <c r="S370" s="148">
        <v>0</v>
      </c>
      <c r="T370" s="148">
        <v>0</v>
      </c>
      <c r="U370" s="147">
        <f t="shared" si="75"/>
        <v>0</v>
      </c>
      <c r="V370" s="102">
        <v>0</v>
      </c>
      <c r="W370" s="102">
        <v>0</v>
      </c>
      <c r="X370" s="101">
        <v>0</v>
      </c>
      <c r="Y370" s="107">
        <f t="shared" si="76"/>
        <v>78</v>
      </c>
      <c r="Z370" s="108">
        <f t="shared" si="77"/>
        <v>29</v>
      </c>
      <c r="AA370" s="97">
        <v>134</v>
      </c>
      <c r="AB370" s="109">
        <f t="shared" si="78"/>
        <v>0.79850746268656714</v>
      </c>
    </row>
    <row r="371" spans="1:28" x14ac:dyDescent="0.35">
      <c r="A371" s="31" t="s">
        <v>376</v>
      </c>
      <c r="B371" s="97" t="s">
        <v>2636</v>
      </c>
      <c r="C371" s="142" t="s">
        <v>2447</v>
      </c>
      <c r="D371" s="143">
        <f t="shared" si="67"/>
        <v>47</v>
      </c>
      <c r="E371" s="98">
        <f t="shared" si="68"/>
        <v>47</v>
      </c>
      <c r="F371" s="144">
        <f t="shared" si="69"/>
        <v>0</v>
      </c>
      <c r="G371" s="145">
        <f t="shared" si="66"/>
        <v>47</v>
      </c>
      <c r="H371" s="146">
        <v>0</v>
      </c>
      <c r="I371" s="146">
        <v>0</v>
      </c>
      <c r="J371" s="147">
        <f t="shared" si="70"/>
        <v>0</v>
      </c>
      <c r="K371" s="147">
        <v>0</v>
      </c>
      <c r="L371" s="147">
        <v>47</v>
      </c>
      <c r="M371" s="147">
        <f t="shared" si="71"/>
        <v>47</v>
      </c>
      <c r="N371" s="101">
        <f t="shared" si="72"/>
        <v>0</v>
      </c>
      <c r="O371" s="100">
        <v>0</v>
      </c>
      <c r="P371" s="147">
        <v>0</v>
      </c>
      <c r="Q371" s="101">
        <f t="shared" si="73"/>
        <v>0</v>
      </c>
      <c r="R371" s="100">
        <f t="shared" si="74"/>
        <v>0</v>
      </c>
      <c r="S371" s="148">
        <v>0</v>
      </c>
      <c r="T371" s="148">
        <v>0</v>
      </c>
      <c r="U371" s="147">
        <f t="shared" si="75"/>
        <v>0</v>
      </c>
      <c r="V371" s="102">
        <v>0</v>
      </c>
      <c r="W371" s="102">
        <v>0</v>
      </c>
      <c r="X371" s="101">
        <v>0</v>
      </c>
      <c r="Y371" s="107">
        <f t="shared" si="76"/>
        <v>0</v>
      </c>
      <c r="Z371" s="108">
        <f t="shared" si="77"/>
        <v>47</v>
      </c>
      <c r="AA371" s="97">
        <v>62</v>
      </c>
      <c r="AB371" s="109">
        <f t="shared" si="78"/>
        <v>0.75806451612903225</v>
      </c>
    </row>
    <row r="372" spans="1:28" x14ac:dyDescent="0.35">
      <c r="A372" s="31" t="s">
        <v>377</v>
      </c>
      <c r="B372" s="97" t="s">
        <v>2637</v>
      </c>
      <c r="C372" s="142" t="s">
        <v>2447</v>
      </c>
      <c r="D372" s="143">
        <f t="shared" si="67"/>
        <v>19</v>
      </c>
      <c r="E372" s="98">
        <f t="shared" si="68"/>
        <v>0</v>
      </c>
      <c r="F372" s="144">
        <f t="shared" si="69"/>
        <v>19</v>
      </c>
      <c r="G372" s="145">
        <f t="shared" si="66"/>
        <v>19</v>
      </c>
      <c r="H372" s="146">
        <v>0</v>
      </c>
      <c r="I372" s="146">
        <v>19</v>
      </c>
      <c r="J372" s="147">
        <f t="shared" si="70"/>
        <v>19</v>
      </c>
      <c r="K372" s="147">
        <v>0</v>
      </c>
      <c r="L372" s="147">
        <v>0</v>
      </c>
      <c r="M372" s="147">
        <f t="shared" si="71"/>
        <v>0</v>
      </c>
      <c r="N372" s="101">
        <f t="shared" si="72"/>
        <v>0</v>
      </c>
      <c r="O372" s="100">
        <v>0</v>
      </c>
      <c r="P372" s="147">
        <v>0</v>
      </c>
      <c r="Q372" s="101">
        <f t="shared" si="73"/>
        <v>0</v>
      </c>
      <c r="R372" s="100">
        <f t="shared" si="74"/>
        <v>0</v>
      </c>
      <c r="S372" s="148">
        <v>0</v>
      </c>
      <c r="T372" s="148">
        <v>0</v>
      </c>
      <c r="U372" s="147">
        <f t="shared" si="75"/>
        <v>0</v>
      </c>
      <c r="V372" s="102">
        <v>0</v>
      </c>
      <c r="W372" s="102">
        <v>0</v>
      </c>
      <c r="X372" s="101">
        <v>0</v>
      </c>
      <c r="Y372" s="107">
        <f t="shared" si="76"/>
        <v>19</v>
      </c>
      <c r="Z372" s="108">
        <f t="shared" si="77"/>
        <v>0</v>
      </c>
      <c r="AA372" s="97">
        <v>45</v>
      </c>
      <c r="AB372" s="109">
        <f t="shared" si="78"/>
        <v>0.42222222222222222</v>
      </c>
    </row>
    <row r="373" spans="1:28" x14ac:dyDescent="0.35">
      <c r="A373" s="31" t="s">
        <v>378</v>
      </c>
      <c r="B373" s="97" t="s">
        <v>2638</v>
      </c>
      <c r="C373" s="142" t="s">
        <v>2447</v>
      </c>
      <c r="D373" s="143">
        <f t="shared" si="67"/>
        <v>30</v>
      </c>
      <c r="E373" s="98">
        <f t="shared" si="68"/>
        <v>0</v>
      </c>
      <c r="F373" s="144">
        <f t="shared" si="69"/>
        <v>30</v>
      </c>
      <c r="G373" s="145">
        <f t="shared" si="66"/>
        <v>30</v>
      </c>
      <c r="H373" s="146">
        <v>0</v>
      </c>
      <c r="I373" s="146">
        <v>30</v>
      </c>
      <c r="J373" s="147">
        <f t="shared" si="70"/>
        <v>30</v>
      </c>
      <c r="K373" s="147">
        <v>0</v>
      </c>
      <c r="L373" s="147">
        <v>0</v>
      </c>
      <c r="M373" s="147">
        <f t="shared" si="71"/>
        <v>0</v>
      </c>
      <c r="N373" s="101">
        <f t="shared" si="72"/>
        <v>0</v>
      </c>
      <c r="O373" s="100">
        <v>0</v>
      </c>
      <c r="P373" s="147">
        <v>0</v>
      </c>
      <c r="Q373" s="101">
        <f t="shared" si="73"/>
        <v>0</v>
      </c>
      <c r="R373" s="100">
        <f t="shared" si="74"/>
        <v>0</v>
      </c>
      <c r="S373" s="148">
        <v>0</v>
      </c>
      <c r="T373" s="148">
        <v>0</v>
      </c>
      <c r="U373" s="147">
        <f t="shared" si="75"/>
        <v>0</v>
      </c>
      <c r="V373" s="102">
        <v>0</v>
      </c>
      <c r="W373" s="102">
        <v>0</v>
      </c>
      <c r="X373" s="101">
        <v>0</v>
      </c>
      <c r="Y373" s="107">
        <f t="shared" si="76"/>
        <v>30</v>
      </c>
      <c r="Z373" s="108">
        <f t="shared" si="77"/>
        <v>0</v>
      </c>
      <c r="AA373" s="97">
        <v>39</v>
      </c>
      <c r="AB373" s="109">
        <f t="shared" si="78"/>
        <v>0.76923076923076927</v>
      </c>
    </row>
    <row r="374" spans="1:28" x14ac:dyDescent="0.35">
      <c r="A374" s="31" t="s">
        <v>379</v>
      </c>
      <c r="B374" s="97" t="s">
        <v>2639</v>
      </c>
      <c r="C374" s="142" t="s">
        <v>2447</v>
      </c>
      <c r="D374" s="143">
        <f t="shared" si="67"/>
        <v>69</v>
      </c>
      <c r="E374" s="98">
        <f t="shared" si="68"/>
        <v>54</v>
      </c>
      <c r="F374" s="144">
        <f t="shared" si="69"/>
        <v>15</v>
      </c>
      <c r="G374" s="145">
        <f t="shared" si="66"/>
        <v>69</v>
      </c>
      <c r="H374" s="146">
        <v>0</v>
      </c>
      <c r="I374" s="146">
        <v>15</v>
      </c>
      <c r="J374" s="147">
        <f t="shared" si="70"/>
        <v>15</v>
      </c>
      <c r="K374" s="147">
        <v>0</v>
      </c>
      <c r="L374" s="147">
        <v>54</v>
      </c>
      <c r="M374" s="147">
        <f t="shared" si="71"/>
        <v>54</v>
      </c>
      <c r="N374" s="101">
        <f t="shared" si="72"/>
        <v>0</v>
      </c>
      <c r="O374" s="100">
        <v>0</v>
      </c>
      <c r="P374" s="147">
        <v>0</v>
      </c>
      <c r="Q374" s="101">
        <f t="shared" si="73"/>
        <v>0</v>
      </c>
      <c r="R374" s="100">
        <f t="shared" si="74"/>
        <v>0</v>
      </c>
      <c r="S374" s="148">
        <v>0</v>
      </c>
      <c r="T374" s="148">
        <v>0</v>
      </c>
      <c r="U374" s="147">
        <f t="shared" si="75"/>
        <v>0</v>
      </c>
      <c r="V374" s="102">
        <v>0</v>
      </c>
      <c r="W374" s="102">
        <v>0</v>
      </c>
      <c r="X374" s="101">
        <v>0</v>
      </c>
      <c r="Y374" s="107">
        <f t="shared" si="76"/>
        <v>15</v>
      </c>
      <c r="Z374" s="108">
        <f t="shared" si="77"/>
        <v>54</v>
      </c>
      <c r="AA374" s="97">
        <v>107</v>
      </c>
      <c r="AB374" s="109">
        <f t="shared" si="78"/>
        <v>0.64485981308411211</v>
      </c>
    </row>
    <row r="375" spans="1:28" x14ac:dyDescent="0.35">
      <c r="A375" s="31" t="s">
        <v>380</v>
      </c>
      <c r="B375" s="97" t="s">
        <v>2640</v>
      </c>
      <c r="C375" s="142" t="s">
        <v>2447</v>
      </c>
      <c r="D375" s="143">
        <f t="shared" si="67"/>
        <v>29</v>
      </c>
      <c r="E375" s="98">
        <f t="shared" si="68"/>
        <v>0</v>
      </c>
      <c r="F375" s="144">
        <f t="shared" si="69"/>
        <v>29</v>
      </c>
      <c r="G375" s="145">
        <f t="shared" si="66"/>
        <v>29</v>
      </c>
      <c r="H375" s="146">
        <v>0</v>
      </c>
      <c r="I375" s="146">
        <v>29</v>
      </c>
      <c r="J375" s="147">
        <f t="shared" si="70"/>
        <v>29</v>
      </c>
      <c r="K375" s="147">
        <v>0</v>
      </c>
      <c r="L375" s="147">
        <v>0</v>
      </c>
      <c r="M375" s="147">
        <f t="shared" si="71"/>
        <v>0</v>
      </c>
      <c r="N375" s="101">
        <f t="shared" si="72"/>
        <v>0</v>
      </c>
      <c r="O375" s="100">
        <v>0</v>
      </c>
      <c r="P375" s="147">
        <v>0</v>
      </c>
      <c r="Q375" s="101">
        <f t="shared" si="73"/>
        <v>0</v>
      </c>
      <c r="R375" s="100">
        <f t="shared" si="74"/>
        <v>0</v>
      </c>
      <c r="S375" s="148">
        <v>0</v>
      </c>
      <c r="T375" s="148">
        <v>0</v>
      </c>
      <c r="U375" s="147">
        <f t="shared" si="75"/>
        <v>0</v>
      </c>
      <c r="V375" s="102">
        <v>0</v>
      </c>
      <c r="W375" s="102">
        <v>0</v>
      </c>
      <c r="X375" s="101">
        <v>0</v>
      </c>
      <c r="Y375" s="107">
        <f t="shared" si="76"/>
        <v>29</v>
      </c>
      <c r="Z375" s="108">
        <f t="shared" si="77"/>
        <v>0</v>
      </c>
      <c r="AA375" s="97">
        <v>27</v>
      </c>
      <c r="AB375" s="109">
        <f t="shared" si="78"/>
        <v>1</v>
      </c>
    </row>
    <row r="376" spans="1:28" x14ac:dyDescent="0.35">
      <c r="A376" s="31" t="s">
        <v>381</v>
      </c>
      <c r="B376" s="97" t="s">
        <v>2641</v>
      </c>
      <c r="C376" s="142" t="s">
        <v>2447</v>
      </c>
      <c r="D376" s="143">
        <f t="shared" si="67"/>
        <v>124</v>
      </c>
      <c r="E376" s="98">
        <f t="shared" si="68"/>
        <v>36</v>
      </c>
      <c r="F376" s="144">
        <f t="shared" si="69"/>
        <v>88</v>
      </c>
      <c r="G376" s="145">
        <f t="shared" si="66"/>
        <v>88</v>
      </c>
      <c r="H376" s="146">
        <v>0</v>
      </c>
      <c r="I376" s="146">
        <v>88</v>
      </c>
      <c r="J376" s="147">
        <f t="shared" si="70"/>
        <v>88</v>
      </c>
      <c r="K376" s="147">
        <v>0</v>
      </c>
      <c r="L376" s="147">
        <v>0</v>
      </c>
      <c r="M376" s="147">
        <f t="shared" si="71"/>
        <v>0</v>
      </c>
      <c r="N376" s="101">
        <f t="shared" si="72"/>
        <v>0</v>
      </c>
      <c r="O376" s="100">
        <v>36</v>
      </c>
      <c r="P376" s="147">
        <v>0</v>
      </c>
      <c r="Q376" s="101">
        <f t="shared" si="73"/>
        <v>36</v>
      </c>
      <c r="R376" s="100">
        <f t="shared" si="74"/>
        <v>0</v>
      </c>
      <c r="S376" s="148">
        <v>0</v>
      </c>
      <c r="T376" s="148">
        <v>0</v>
      </c>
      <c r="U376" s="147">
        <f t="shared" si="75"/>
        <v>0</v>
      </c>
      <c r="V376" s="102">
        <v>0</v>
      </c>
      <c r="W376" s="102">
        <v>0</v>
      </c>
      <c r="X376" s="101">
        <v>0</v>
      </c>
      <c r="Y376" s="107">
        <f t="shared" si="76"/>
        <v>88</v>
      </c>
      <c r="Z376" s="108">
        <f t="shared" si="77"/>
        <v>36</v>
      </c>
      <c r="AA376" s="97">
        <v>294</v>
      </c>
      <c r="AB376" s="109">
        <f t="shared" si="78"/>
        <v>0.42176870748299322</v>
      </c>
    </row>
    <row r="377" spans="1:28" x14ac:dyDescent="0.35">
      <c r="A377" s="31" t="s">
        <v>382</v>
      </c>
      <c r="B377" s="97" t="s">
        <v>2642</v>
      </c>
      <c r="C377" s="142" t="s">
        <v>2380</v>
      </c>
      <c r="D377" s="143">
        <f t="shared" si="67"/>
        <v>0</v>
      </c>
      <c r="E377" s="98">
        <f t="shared" si="68"/>
        <v>0</v>
      </c>
      <c r="F377" s="144">
        <f t="shared" si="69"/>
        <v>0</v>
      </c>
      <c r="G377" s="145">
        <f t="shared" si="66"/>
        <v>0</v>
      </c>
      <c r="H377" s="146">
        <v>0</v>
      </c>
      <c r="I377" s="146">
        <v>0</v>
      </c>
      <c r="J377" s="147">
        <f t="shared" si="70"/>
        <v>0</v>
      </c>
      <c r="K377" s="147">
        <v>0</v>
      </c>
      <c r="L377" s="147">
        <v>0</v>
      </c>
      <c r="M377" s="147">
        <f t="shared" si="71"/>
        <v>0</v>
      </c>
      <c r="N377" s="101">
        <f t="shared" si="72"/>
        <v>0</v>
      </c>
      <c r="O377" s="100">
        <v>0</v>
      </c>
      <c r="P377" s="147">
        <v>0</v>
      </c>
      <c r="Q377" s="101">
        <f t="shared" si="73"/>
        <v>0</v>
      </c>
      <c r="R377" s="100">
        <f t="shared" si="74"/>
        <v>0</v>
      </c>
      <c r="S377" s="148">
        <v>0</v>
      </c>
      <c r="T377" s="148">
        <v>0</v>
      </c>
      <c r="U377" s="147">
        <f t="shared" si="75"/>
        <v>0</v>
      </c>
      <c r="V377" s="102">
        <v>0</v>
      </c>
      <c r="W377" s="102">
        <v>0</v>
      </c>
      <c r="X377" s="101">
        <v>0</v>
      </c>
      <c r="Y377" s="107">
        <f t="shared" si="76"/>
        <v>0</v>
      </c>
      <c r="Z377" s="108">
        <f t="shared" si="77"/>
        <v>0</v>
      </c>
      <c r="AA377" s="97">
        <v>169</v>
      </c>
      <c r="AB377" s="109">
        <f t="shared" si="78"/>
        <v>0</v>
      </c>
    </row>
    <row r="378" spans="1:28" x14ac:dyDescent="0.35">
      <c r="A378" s="31" t="s">
        <v>383</v>
      </c>
      <c r="B378" s="97" t="s">
        <v>2643</v>
      </c>
      <c r="C378" s="142" t="s">
        <v>2380</v>
      </c>
      <c r="D378" s="143">
        <f t="shared" si="67"/>
        <v>0</v>
      </c>
      <c r="E378" s="98">
        <f t="shared" si="68"/>
        <v>0</v>
      </c>
      <c r="F378" s="144">
        <f t="shared" si="69"/>
        <v>0</v>
      </c>
      <c r="G378" s="145">
        <f t="shared" si="66"/>
        <v>0</v>
      </c>
      <c r="H378" s="146">
        <v>0</v>
      </c>
      <c r="I378" s="146">
        <v>0</v>
      </c>
      <c r="J378" s="147">
        <f t="shared" si="70"/>
        <v>0</v>
      </c>
      <c r="K378" s="147">
        <v>0</v>
      </c>
      <c r="L378" s="147">
        <v>0</v>
      </c>
      <c r="M378" s="147">
        <f t="shared" si="71"/>
        <v>0</v>
      </c>
      <c r="N378" s="101">
        <f t="shared" si="72"/>
        <v>0</v>
      </c>
      <c r="O378" s="100">
        <v>0</v>
      </c>
      <c r="P378" s="147">
        <v>0</v>
      </c>
      <c r="Q378" s="101">
        <f t="shared" si="73"/>
        <v>0</v>
      </c>
      <c r="R378" s="100">
        <f t="shared" si="74"/>
        <v>0</v>
      </c>
      <c r="S378" s="148">
        <v>0</v>
      </c>
      <c r="T378" s="148">
        <v>0</v>
      </c>
      <c r="U378" s="147">
        <f t="shared" si="75"/>
        <v>0</v>
      </c>
      <c r="V378" s="102">
        <v>0</v>
      </c>
      <c r="W378" s="102">
        <v>0</v>
      </c>
      <c r="X378" s="101">
        <v>0</v>
      </c>
      <c r="Y378" s="107">
        <f t="shared" si="76"/>
        <v>0</v>
      </c>
      <c r="Z378" s="108">
        <f t="shared" si="77"/>
        <v>0</v>
      </c>
      <c r="AA378" s="97">
        <v>40</v>
      </c>
      <c r="AB378" s="109">
        <f t="shared" si="78"/>
        <v>0</v>
      </c>
    </row>
    <row r="379" spans="1:28" x14ac:dyDescent="0.35">
      <c r="A379" s="31" t="s">
        <v>384</v>
      </c>
      <c r="B379" s="97" t="s">
        <v>2644</v>
      </c>
      <c r="C379" s="142" t="s">
        <v>2380</v>
      </c>
      <c r="D379" s="143">
        <f t="shared" si="67"/>
        <v>0</v>
      </c>
      <c r="E379" s="98">
        <f t="shared" si="68"/>
        <v>0</v>
      </c>
      <c r="F379" s="144">
        <f t="shared" si="69"/>
        <v>0</v>
      </c>
      <c r="G379" s="145">
        <f t="shared" si="66"/>
        <v>0</v>
      </c>
      <c r="H379" s="146">
        <v>0</v>
      </c>
      <c r="I379" s="146">
        <v>0</v>
      </c>
      <c r="J379" s="147">
        <f t="shared" si="70"/>
        <v>0</v>
      </c>
      <c r="K379" s="147">
        <v>0</v>
      </c>
      <c r="L379" s="147">
        <v>0</v>
      </c>
      <c r="M379" s="147">
        <f t="shared" si="71"/>
        <v>0</v>
      </c>
      <c r="N379" s="101">
        <f t="shared" si="72"/>
        <v>0</v>
      </c>
      <c r="O379" s="100">
        <v>0</v>
      </c>
      <c r="P379" s="147">
        <v>0</v>
      </c>
      <c r="Q379" s="101">
        <f t="shared" si="73"/>
        <v>0</v>
      </c>
      <c r="R379" s="100">
        <f t="shared" si="74"/>
        <v>0</v>
      </c>
      <c r="S379" s="148">
        <v>0</v>
      </c>
      <c r="T379" s="148">
        <v>0</v>
      </c>
      <c r="U379" s="147">
        <f t="shared" si="75"/>
        <v>0</v>
      </c>
      <c r="V379" s="102">
        <v>0</v>
      </c>
      <c r="W379" s="102">
        <v>0</v>
      </c>
      <c r="X379" s="101">
        <v>0</v>
      </c>
      <c r="Y379" s="107">
        <f t="shared" si="76"/>
        <v>0</v>
      </c>
      <c r="Z379" s="108">
        <f t="shared" si="77"/>
        <v>0</v>
      </c>
      <c r="AA379" s="97">
        <v>144</v>
      </c>
      <c r="AB379" s="109">
        <f t="shared" si="78"/>
        <v>0</v>
      </c>
    </row>
    <row r="380" spans="1:28" x14ac:dyDescent="0.35">
      <c r="A380" s="31" t="s">
        <v>385</v>
      </c>
      <c r="B380" s="97" t="s">
        <v>2645</v>
      </c>
      <c r="C380" s="142" t="s">
        <v>2380</v>
      </c>
      <c r="D380" s="143">
        <f t="shared" si="67"/>
        <v>108</v>
      </c>
      <c r="E380" s="98">
        <f t="shared" si="68"/>
        <v>0</v>
      </c>
      <c r="F380" s="144">
        <f t="shared" si="69"/>
        <v>108</v>
      </c>
      <c r="G380" s="145">
        <f t="shared" si="66"/>
        <v>108</v>
      </c>
      <c r="H380" s="146">
        <v>0</v>
      </c>
      <c r="I380" s="146">
        <v>108</v>
      </c>
      <c r="J380" s="147">
        <f t="shared" si="70"/>
        <v>108</v>
      </c>
      <c r="K380" s="147">
        <v>0</v>
      </c>
      <c r="L380" s="147">
        <v>0</v>
      </c>
      <c r="M380" s="147">
        <f t="shared" si="71"/>
        <v>0</v>
      </c>
      <c r="N380" s="101">
        <f t="shared" si="72"/>
        <v>0</v>
      </c>
      <c r="O380" s="100">
        <v>0</v>
      </c>
      <c r="P380" s="147">
        <v>0</v>
      </c>
      <c r="Q380" s="101">
        <f t="shared" si="73"/>
        <v>0</v>
      </c>
      <c r="R380" s="100">
        <f t="shared" si="74"/>
        <v>0</v>
      </c>
      <c r="S380" s="148">
        <v>0</v>
      </c>
      <c r="T380" s="148">
        <v>0</v>
      </c>
      <c r="U380" s="147">
        <f t="shared" si="75"/>
        <v>0</v>
      </c>
      <c r="V380" s="102">
        <v>0</v>
      </c>
      <c r="W380" s="102">
        <v>0</v>
      </c>
      <c r="X380" s="101">
        <v>0</v>
      </c>
      <c r="Y380" s="107">
        <f t="shared" si="76"/>
        <v>108</v>
      </c>
      <c r="Z380" s="108">
        <f t="shared" si="77"/>
        <v>0</v>
      </c>
      <c r="AA380" s="97">
        <v>387</v>
      </c>
      <c r="AB380" s="109">
        <f t="shared" si="78"/>
        <v>0.27906976744186046</v>
      </c>
    </row>
    <row r="381" spans="1:28" x14ac:dyDescent="0.35">
      <c r="A381" s="31" t="s">
        <v>386</v>
      </c>
      <c r="B381" s="97" t="s">
        <v>2646</v>
      </c>
      <c r="C381" s="142" t="s">
        <v>2380</v>
      </c>
      <c r="D381" s="143">
        <f t="shared" si="67"/>
        <v>0</v>
      </c>
      <c r="E381" s="98">
        <f t="shared" si="68"/>
        <v>0</v>
      </c>
      <c r="F381" s="144">
        <f t="shared" si="69"/>
        <v>0</v>
      </c>
      <c r="G381" s="145">
        <f t="shared" si="66"/>
        <v>0</v>
      </c>
      <c r="H381" s="146">
        <v>0</v>
      </c>
      <c r="I381" s="146">
        <v>0</v>
      </c>
      <c r="J381" s="147">
        <f t="shared" si="70"/>
        <v>0</v>
      </c>
      <c r="K381" s="147">
        <v>0</v>
      </c>
      <c r="L381" s="147">
        <v>0</v>
      </c>
      <c r="M381" s="147">
        <f t="shared" si="71"/>
        <v>0</v>
      </c>
      <c r="N381" s="101">
        <f t="shared" si="72"/>
        <v>0</v>
      </c>
      <c r="O381" s="100">
        <v>0</v>
      </c>
      <c r="P381" s="147">
        <v>0</v>
      </c>
      <c r="Q381" s="101">
        <f t="shared" si="73"/>
        <v>0</v>
      </c>
      <c r="R381" s="100">
        <f t="shared" si="74"/>
        <v>0</v>
      </c>
      <c r="S381" s="148">
        <v>0</v>
      </c>
      <c r="T381" s="148">
        <v>0</v>
      </c>
      <c r="U381" s="147">
        <f t="shared" si="75"/>
        <v>0</v>
      </c>
      <c r="V381" s="102">
        <v>0</v>
      </c>
      <c r="W381" s="102">
        <v>0</v>
      </c>
      <c r="X381" s="101">
        <v>0</v>
      </c>
      <c r="Y381" s="107">
        <f t="shared" si="76"/>
        <v>0</v>
      </c>
      <c r="Z381" s="108">
        <f t="shared" si="77"/>
        <v>0</v>
      </c>
      <c r="AA381" s="97">
        <v>174</v>
      </c>
      <c r="AB381" s="109">
        <f t="shared" si="78"/>
        <v>0</v>
      </c>
    </row>
    <row r="382" spans="1:28" x14ac:dyDescent="0.35">
      <c r="A382" s="31" t="s">
        <v>387</v>
      </c>
      <c r="B382" s="97" t="s">
        <v>2647</v>
      </c>
      <c r="C382" s="142" t="s">
        <v>2380</v>
      </c>
      <c r="D382" s="143">
        <f t="shared" si="67"/>
        <v>0</v>
      </c>
      <c r="E382" s="98">
        <f t="shared" si="68"/>
        <v>0</v>
      </c>
      <c r="F382" s="144">
        <f t="shared" si="69"/>
        <v>0</v>
      </c>
      <c r="G382" s="145">
        <f t="shared" si="66"/>
        <v>0</v>
      </c>
      <c r="H382" s="146">
        <v>0</v>
      </c>
      <c r="I382" s="146">
        <v>0</v>
      </c>
      <c r="J382" s="147">
        <f t="shared" si="70"/>
        <v>0</v>
      </c>
      <c r="K382" s="147">
        <v>0</v>
      </c>
      <c r="L382" s="147">
        <v>0</v>
      </c>
      <c r="M382" s="147">
        <f t="shared" si="71"/>
        <v>0</v>
      </c>
      <c r="N382" s="101">
        <f t="shared" si="72"/>
        <v>0</v>
      </c>
      <c r="O382" s="100">
        <v>0</v>
      </c>
      <c r="P382" s="147">
        <v>0</v>
      </c>
      <c r="Q382" s="101">
        <f t="shared" si="73"/>
        <v>0</v>
      </c>
      <c r="R382" s="100">
        <f t="shared" si="74"/>
        <v>0</v>
      </c>
      <c r="S382" s="148">
        <v>0</v>
      </c>
      <c r="T382" s="148">
        <v>0</v>
      </c>
      <c r="U382" s="147">
        <f t="shared" si="75"/>
        <v>0</v>
      </c>
      <c r="V382" s="102">
        <v>0</v>
      </c>
      <c r="W382" s="102">
        <v>0</v>
      </c>
      <c r="X382" s="101">
        <v>0</v>
      </c>
      <c r="Y382" s="107">
        <f t="shared" si="76"/>
        <v>0</v>
      </c>
      <c r="Z382" s="108">
        <f t="shared" si="77"/>
        <v>0</v>
      </c>
      <c r="AA382" s="97">
        <v>46</v>
      </c>
      <c r="AB382" s="109">
        <f t="shared" si="78"/>
        <v>0</v>
      </c>
    </row>
    <row r="383" spans="1:28" x14ac:dyDescent="0.35">
      <c r="A383" s="31" t="s">
        <v>388</v>
      </c>
      <c r="B383" s="97" t="s">
        <v>2648</v>
      </c>
      <c r="C383" s="142" t="s">
        <v>2380</v>
      </c>
      <c r="D383" s="143">
        <f t="shared" si="67"/>
        <v>241</v>
      </c>
      <c r="E383" s="98">
        <f t="shared" si="68"/>
        <v>14</v>
      </c>
      <c r="F383" s="144">
        <f t="shared" si="69"/>
        <v>227</v>
      </c>
      <c r="G383" s="145">
        <f t="shared" si="66"/>
        <v>241</v>
      </c>
      <c r="H383" s="146">
        <v>0</v>
      </c>
      <c r="I383" s="146">
        <v>227</v>
      </c>
      <c r="J383" s="147">
        <f t="shared" si="70"/>
        <v>227</v>
      </c>
      <c r="K383" s="147">
        <v>0</v>
      </c>
      <c r="L383" s="147">
        <v>14</v>
      </c>
      <c r="M383" s="147">
        <f t="shared" si="71"/>
        <v>14</v>
      </c>
      <c r="N383" s="101">
        <f t="shared" si="72"/>
        <v>0</v>
      </c>
      <c r="O383" s="100">
        <v>0</v>
      </c>
      <c r="P383" s="147">
        <v>0</v>
      </c>
      <c r="Q383" s="101">
        <f t="shared" si="73"/>
        <v>0</v>
      </c>
      <c r="R383" s="100">
        <f t="shared" si="74"/>
        <v>0</v>
      </c>
      <c r="S383" s="148">
        <v>0</v>
      </c>
      <c r="T383" s="148">
        <v>0</v>
      </c>
      <c r="U383" s="147">
        <f t="shared" si="75"/>
        <v>0</v>
      </c>
      <c r="V383" s="102">
        <v>0</v>
      </c>
      <c r="W383" s="102">
        <v>0</v>
      </c>
      <c r="X383" s="101">
        <v>0</v>
      </c>
      <c r="Y383" s="107">
        <f t="shared" si="76"/>
        <v>227</v>
      </c>
      <c r="Z383" s="108">
        <f t="shared" si="77"/>
        <v>14</v>
      </c>
      <c r="AA383" s="97">
        <v>419</v>
      </c>
      <c r="AB383" s="109">
        <f t="shared" si="78"/>
        <v>0.57517899761336511</v>
      </c>
    </row>
    <row r="384" spans="1:28" x14ac:dyDescent="0.35">
      <c r="A384" s="31" t="s">
        <v>389</v>
      </c>
      <c r="B384" s="97" t="s">
        <v>2649</v>
      </c>
      <c r="C384" s="142" t="s">
        <v>2380</v>
      </c>
      <c r="D384" s="143">
        <f t="shared" si="67"/>
        <v>105</v>
      </c>
      <c r="E384" s="98">
        <f t="shared" si="68"/>
        <v>105</v>
      </c>
      <c r="F384" s="144">
        <f t="shared" si="69"/>
        <v>0</v>
      </c>
      <c r="G384" s="145">
        <f t="shared" si="66"/>
        <v>105</v>
      </c>
      <c r="H384" s="146">
        <v>0</v>
      </c>
      <c r="I384" s="146">
        <v>0</v>
      </c>
      <c r="J384" s="147">
        <f t="shared" si="70"/>
        <v>0</v>
      </c>
      <c r="K384" s="147">
        <v>0</v>
      </c>
      <c r="L384" s="147">
        <v>105</v>
      </c>
      <c r="M384" s="147">
        <f t="shared" si="71"/>
        <v>105</v>
      </c>
      <c r="N384" s="101">
        <f t="shared" si="72"/>
        <v>0</v>
      </c>
      <c r="O384" s="100">
        <v>0</v>
      </c>
      <c r="P384" s="147">
        <v>0</v>
      </c>
      <c r="Q384" s="101">
        <f t="shared" si="73"/>
        <v>0</v>
      </c>
      <c r="R384" s="100">
        <f t="shared" si="74"/>
        <v>0</v>
      </c>
      <c r="S384" s="148">
        <v>0</v>
      </c>
      <c r="T384" s="148">
        <v>0</v>
      </c>
      <c r="U384" s="147">
        <f t="shared" si="75"/>
        <v>0</v>
      </c>
      <c r="V384" s="102">
        <v>0</v>
      </c>
      <c r="W384" s="102">
        <v>0</v>
      </c>
      <c r="X384" s="101">
        <v>0</v>
      </c>
      <c r="Y384" s="107">
        <f t="shared" si="76"/>
        <v>0</v>
      </c>
      <c r="Z384" s="108">
        <f t="shared" si="77"/>
        <v>105</v>
      </c>
      <c r="AA384" s="97">
        <v>201</v>
      </c>
      <c r="AB384" s="109">
        <f t="shared" si="78"/>
        <v>0.52238805970149249</v>
      </c>
    </row>
    <row r="385" spans="1:28" x14ac:dyDescent="0.35">
      <c r="A385" s="31" t="s">
        <v>390</v>
      </c>
      <c r="B385" s="97" t="s">
        <v>2650</v>
      </c>
      <c r="C385" s="142" t="s">
        <v>2380</v>
      </c>
      <c r="D385" s="143">
        <f t="shared" si="67"/>
        <v>0</v>
      </c>
      <c r="E385" s="98">
        <f t="shared" si="68"/>
        <v>0</v>
      </c>
      <c r="F385" s="144">
        <f t="shared" si="69"/>
        <v>0</v>
      </c>
      <c r="G385" s="145">
        <f t="shared" si="66"/>
        <v>0</v>
      </c>
      <c r="H385" s="146">
        <v>0</v>
      </c>
      <c r="I385" s="146">
        <v>0</v>
      </c>
      <c r="J385" s="147">
        <f t="shared" si="70"/>
        <v>0</v>
      </c>
      <c r="K385" s="147">
        <v>0</v>
      </c>
      <c r="L385" s="147">
        <v>0</v>
      </c>
      <c r="M385" s="147">
        <f t="shared" si="71"/>
        <v>0</v>
      </c>
      <c r="N385" s="101">
        <f t="shared" si="72"/>
        <v>0</v>
      </c>
      <c r="O385" s="100">
        <v>0</v>
      </c>
      <c r="P385" s="147">
        <v>0</v>
      </c>
      <c r="Q385" s="101">
        <f t="shared" si="73"/>
        <v>0</v>
      </c>
      <c r="R385" s="100">
        <f t="shared" si="74"/>
        <v>0</v>
      </c>
      <c r="S385" s="148">
        <v>0</v>
      </c>
      <c r="T385" s="148">
        <v>0</v>
      </c>
      <c r="U385" s="147">
        <f t="shared" si="75"/>
        <v>0</v>
      </c>
      <c r="V385" s="102">
        <v>0</v>
      </c>
      <c r="W385" s="102">
        <v>0</v>
      </c>
      <c r="X385" s="101">
        <v>0</v>
      </c>
      <c r="Y385" s="107">
        <f t="shared" si="76"/>
        <v>0</v>
      </c>
      <c r="Z385" s="108">
        <f t="shared" si="77"/>
        <v>0</v>
      </c>
      <c r="AA385" s="97">
        <v>1252</v>
      </c>
      <c r="AB385" s="109">
        <f t="shared" si="78"/>
        <v>0</v>
      </c>
    </row>
    <row r="386" spans="1:28" x14ac:dyDescent="0.35">
      <c r="A386" s="31" t="s">
        <v>391</v>
      </c>
      <c r="B386" s="97" t="s">
        <v>2651</v>
      </c>
      <c r="C386" s="142" t="s">
        <v>2380</v>
      </c>
      <c r="D386" s="143">
        <f t="shared" si="67"/>
        <v>469</v>
      </c>
      <c r="E386" s="98">
        <f t="shared" si="68"/>
        <v>0</v>
      </c>
      <c r="F386" s="144">
        <f t="shared" si="69"/>
        <v>469</v>
      </c>
      <c r="G386" s="145">
        <f t="shared" si="66"/>
        <v>469</v>
      </c>
      <c r="H386" s="146">
        <v>0</v>
      </c>
      <c r="I386" s="146">
        <v>469</v>
      </c>
      <c r="J386" s="147">
        <f t="shared" si="70"/>
        <v>469</v>
      </c>
      <c r="K386" s="147">
        <v>0</v>
      </c>
      <c r="L386" s="147">
        <v>0</v>
      </c>
      <c r="M386" s="147">
        <f t="shared" si="71"/>
        <v>0</v>
      </c>
      <c r="N386" s="101">
        <f t="shared" si="72"/>
        <v>0</v>
      </c>
      <c r="O386" s="100">
        <v>0</v>
      </c>
      <c r="P386" s="147">
        <v>0</v>
      </c>
      <c r="Q386" s="101">
        <f t="shared" si="73"/>
        <v>0</v>
      </c>
      <c r="R386" s="100">
        <f t="shared" si="74"/>
        <v>0</v>
      </c>
      <c r="S386" s="148">
        <v>0</v>
      </c>
      <c r="T386" s="148">
        <v>0</v>
      </c>
      <c r="U386" s="147">
        <f t="shared" si="75"/>
        <v>0</v>
      </c>
      <c r="V386" s="102">
        <v>0</v>
      </c>
      <c r="W386" s="102">
        <v>0</v>
      </c>
      <c r="X386" s="101">
        <v>0</v>
      </c>
      <c r="Y386" s="107">
        <f t="shared" si="76"/>
        <v>469</v>
      </c>
      <c r="Z386" s="108">
        <f t="shared" si="77"/>
        <v>0</v>
      </c>
      <c r="AA386" s="97">
        <v>1059</v>
      </c>
      <c r="AB386" s="109">
        <f t="shared" si="78"/>
        <v>0.4428706326723324</v>
      </c>
    </row>
    <row r="387" spans="1:28" x14ac:dyDescent="0.35">
      <c r="A387" s="31" t="s">
        <v>392</v>
      </c>
      <c r="B387" s="97" t="s">
        <v>2652</v>
      </c>
      <c r="C387" s="142" t="s">
        <v>2380</v>
      </c>
      <c r="D387" s="143">
        <f t="shared" si="67"/>
        <v>139</v>
      </c>
      <c r="E387" s="98">
        <f t="shared" si="68"/>
        <v>112</v>
      </c>
      <c r="F387" s="144">
        <f t="shared" si="69"/>
        <v>27</v>
      </c>
      <c r="G387" s="145">
        <f t="shared" si="66"/>
        <v>114</v>
      </c>
      <c r="H387" s="146">
        <v>0</v>
      </c>
      <c r="I387" s="146">
        <v>27</v>
      </c>
      <c r="J387" s="147">
        <f t="shared" si="70"/>
        <v>27</v>
      </c>
      <c r="K387" s="147">
        <v>0</v>
      </c>
      <c r="L387" s="147">
        <v>87</v>
      </c>
      <c r="M387" s="147">
        <f t="shared" si="71"/>
        <v>87</v>
      </c>
      <c r="N387" s="101">
        <f t="shared" si="72"/>
        <v>70</v>
      </c>
      <c r="O387" s="100">
        <v>25</v>
      </c>
      <c r="P387" s="147">
        <v>70</v>
      </c>
      <c r="Q387" s="101">
        <f t="shared" si="73"/>
        <v>95</v>
      </c>
      <c r="R387" s="100">
        <f t="shared" si="74"/>
        <v>0</v>
      </c>
      <c r="S387" s="148">
        <v>0</v>
      </c>
      <c r="T387" s="148">
        <v>0</v>
      </c>
      <c r="U387" s="147">
        <f t="shared" si="75"/>
        <v>0</v>
      </c>
      <c r="V387" s="102">
        <v>0</v>
      </c>
      <c r="W387" s="102">
        <v>0</v>
      </c>
      <c r="X387" s="101">
        <v>0</v>
      </c>
      <c r="Y387" s="107">
        <f t="shared" si="76"/>
        <v>27</v>
      </c>
      <c r="Z387" s="108">
        <f t="shared" si="77"/>
        <v>112</v>
      </c>
      <c r="AA387" s="97">
        <v>249</v>
      </c>
      <c r="AB387" s="109">
        <f t="shared" si="78"/>
        <v>0.55823293172690758</v>
      </c>
    </row>
    <row r="388" spans="1:28" x14ac:dyDescent="0.35">
      <c r="A388" s="31" t="s">
        <v>393</v>
      </c>
      <c r="B388" s="97" t="s">
        <v>2653</v>
      </c>
      <c r="C388" s="142" t="s">
        <v>2380</v>
      </c>
      <c r="D388" s="143">
        <f t="shared" si="67"/>
        <v>528</v>
      </c>
      <c r="E388" s="98">
        <f t="shared" si="68"/>
        <v>452</v>
      </c>
      <c r="F388" s="144">
        <f t="shared" si="69"/>
        <v>76</v>
      </c>
      <c r="G388" s="145">
        <f t="shared" ref="G388:G451" si="79">J388+M388</f>
        <v>482</v>
      </c>
      <c r="H388" s="146">
        <v>0</v>
      </c>
      <c r="I388" s="146">
        <v>76</v>
      </c>
      <c r="J388" s="147">
        <f t="shared" si="70"/>
        <v>76</v>
      </c>
      <c r="K388" s="147">
        <v>0</v>
      </c>
      <c r="L388" s="147">
        <v>406</v>
      </c>
      <c r="M388" s="147">
        <f t="shared" si="71"/>
        <v>406</v>
      </c>
      <c r="N388" s="101">
        <f t="shared" si="72"/>
        <v>378</v>
      </c>
      <c r="O388" s="100">
        <v>46</v>
      </c>
      <c r="P388" s="147">
        <v>378</v>
      </c>
      <c r="Q388" s="101">
        <f t="shared" si="73"/>
        <v>424</v>
      </c>
      <c r="R388" s="100">
        <f t="shared" si="74"/>
        <v>0</v>
      </c>
      <c r="S388" s="148">
        <v>0</v>
      </c>
      <c r="T388" s="148">
        <v>0</v>
      </c>
      <c r="U388" s="147">
        <f t="shared" si="75"/>
        <v>0</v>
      </c>
      <c r="V388" s="102">
        <v>0</v>
      </c>
      <c r="W388" s="102">
        <v>0</v>
      </c>
      <c r="X388" s="101">
        <v>0</v>
      </c>
      <c r="Y388" s="107">
        <f t="shared" si="76"/>
        <v>76</v>
      </c>
      <c r="Z388" s="108">
        <f t="shared" si="77"/>
        <v>452</v>
      </c>
      <c r="AA388" s="97">
        <v>636</v>
      </c>
      <c r="AB388" s="109">
        <f t="shared" si="78"/>
        <v>0.83018867924528306</v>
      </c>
    </row>
    <row r="389" spans="1:28" x14ac:dyDescent="0.35">
      <c r="A389" s="31" t="s">
        <v>394</v>
      </c>
      <c r="B389" s="97" t="s">
        <v>2654</v>
      </c>
      <c r="C389" s="142" t="s">
        <v>2380</v>
      </c>
      <c r="D389" s="143">
        <f t="shared" ref="D389:D452" si="80">E389+F389</f>
        <v>32</v>
      </c>
      <c r="E389" s="98">
        <f t="shared" ref="E389:E452" si="81">M389+O389+X389</f>
        <v>15</v>
      </c>
      <c r="F389" s="144">
        <f t="shared" ref="F389:F452" si="82">J389+U389</f>
        <v>17</v>
      </c>
      <c r="G389" s="145">
        <f t="shared" si="79"/>
        <v>24</v>
      </c>
      <c r="H389" s="146">
        <v>0</v>
      </c>
      <c r="I389" s="146">
        <v>17</v>
      </c>
      <c r="J389" s="147">
        <f t="shared" ref="J389:J452" si="83">H389+I389</f>
        <v>17</v>
      </c>
      <c r="K389" s="147">
        <v>0</v>
      </c>
      <c r="L389" s="147">
        <v>7</v>
      </c>
      <c r="M389" s="147">
        <f t="shared" ref="M389:M452" si="84">K389+L389</f>
        <v>7</v>
      </c>
      <c r="N389" s="101">
        <f t="shared" ref="N389:N452" si="85">P389</f>
        <v>0</v>
      </c>
      <c r="O389" s="100">
        <v>8</v>
      </c>
      <c r="P389" s="147">
        <v>0</v>
      </c>
      <c r="Q389" s="101">
        <f t="shared" ref="Q389:Q452" si="86">O389+P389</f>
        <v>8</v>
      </c>
      <c r="R389" s="100">
        <f t="shared" ref="R389:R452" si="87">U389+X389</f>
        <v>0</v>
      </c>
      <c r="S389" s="148">
        <v>0</v>
      </c>
      <c r="T389" s="148">
        <v>0</v>
      </c>
      <c r="U389" s="147">
        <f t="shared" ref="U389:U452" si="88">S389+T389</f>
        <v>0</v>
      </c>
      <c r="V389" s="102">
        <v>0</v>
      </c>
      <c r="W389" s="102">
        <v>0</v>
      </c>
      <c r="X389" s="101">
        <v>0</v>
      </c>
      <c r="Y389" s="107">
        <f t="shared" ref="Y389:Y452" si="89">I389+T389</f>
        <v>17</v>
      </c>
      <c r="Z389" s="108">
        <f t="shared" ref="Z389:Z452" si="90">L389+O389+W389</f>
        <v>15</v>
      </c>
      <c r="AA389" s="97">
        <v>134</v>
      </c>
      <c r="AB389" s="109">
        <f t="shared" ref="AB389:AB452" si="91">MIN(100%,((Z389+Y389)/AA389))</f>
        <v>0.23880597014925373</v>
      </c>
    </row>
    <row r="390" spans="1:28" x14ac:dyDescent="0.35">
      <c r="A390" s="31" t="s">
        <v>395</v>
      </c>
      <c r="B390" s="97" t="s">
        <v>2655</v>
      </c>
      <c r="C390" s="142" t="s">
        <v>2380</v>
      </c>
      <c r="D390" s="143">
        <f t="shared" si="80"/>
        <v>0</v>
      </c>
      <c r="E390" s="98">
        <f t="shared" si="81"/>
        <v>0</v>
      </c>
      <c r="F390" s="144">
        <f t="shared" si="82"/>
        <v>0</v>
      </c>
      <c r="G390" s="145">
        <f t="shared" si="79"/>
        <v>0</v>
      </c>
      <c r="H390" s="146">
        <v>0</v>
      </c>
      <c r="I390" s="146">
        <v>0</v>
      </c>
      <c r="J390" s="147">
        <f t="shared" si="83"/>
        <v>0</v>
      </c>
      <c r="K390" s="147">
        <v>0</v>
      </c>
      <c r="L390" s="147">
        <v>0</v>
      </c>
      <c r="M390" s="147">
        <f t="shared" si="84"/>
        <v>0</v>
      </c>
      <c r="N390" s="101">
        <f t="shared" si="85"/>
        <v>0</v>
      </c>
      <c r="O390" s="100">
        <v>0</v>
      </c>
      <c r="P390" s="147">
        <v>0</v>
      </c>
      <c r="Q390" s="101">
        <f t="shared" si="86"/>
        <v>0</v>
      </c>
      <c r="R390" s="100">
        <f t="shared" si="87"/>
        <v>0</v>
      </c>
      <c r="S390" s="148">
        <v>0</v>
      </c>
      <c r="T390" s="148">
        <v>0</v>
      </c>
      <c r="U390" s="147">
        <f t="shared" si="88"/>
        <v>0</v>
      </c>
      <c r="V390" s="102">
        <v>0</v>
      </c>
      <c r="W390" s="102">
        <v>0</v>
      </c>
      <c r="X390" s="101">
        <v>0</v>
      </c>
      <c r="Y390" s="107">
        <f t="shared" si="89"/>
        <v>0</v>
      </c>
      <c r="Z390" s="108">
        <f t="shared" si="90"/>
        <v>0</v>
      </c>
      <c r="AA390" s="97">
        <v>24</v>
      </c>
      <c r="AB390" s="109">
        <f t="shared" si="91"/>
        <v>0</v>
      </c>
    </row>
    <row r="391" spans="1:28" x14ac:dyDescent="0.35">
      <c r="A391" s="31" t="s">
        <v>396</v>
      </c>
      <c r="B391" s="97" t="s">
        <v>2656</v>
      </c>
      <c r="C391" s="142" t="s">
        <v>2380</v>
      </c>
      <c r="D391" s="143">
        <f t="shared" si="80"/>
        <v>0</v>
      </c>
      <c r="E391" s="98">
        <f t="shared" si="81"/>
        <v>0</v>
      </c>
      <c r="F391" s="144">
        <f t="shared" si="82"/>
        <v>0</v>
      </c>
      <c r="G391" s="145">
        <f t="shared" si="79"/>
        <v>0</v>
      </c>
      <c r="H391" s="146">
        <v>0</v>
      </c>
      <c r="I391" s="146">
        <v>0</v>
      </c>
      <c r="J391" s="147">
        <f t="shared" si="83"/>
        <v>0</v>
      </c>
      <c r="K391" s="147">
        <v>0</v>
      </c>
      <c r="L391" s="147">
        <v>0</v>
      </c>
      <c r="M391" s="147">
        <f t="shared" si="84"/>
        <v>0</v>
      </c>
      <c r="N391" s="101">
        <f t="shared" si="85"/>
        <v>0</v>
      </c>
      <c r="O391" s="100">
        <v>0</v>
      </c>
      <c r="P391" s="147">
        <v>0</v>
      </c>
      <c r="Q391" s="101">
        <f t="shared" si="86"/>
        <v>0</v>
      </c>
      <c r="R391" s="100">
        <f t="shared" si="87"/>
        <v>0</v>
      </c>
      <c r="S391" s="148">
        <v>0</v>
      </c>
      <c r="T391" s="148">
        <v>0</v>
      </c>
      <c r="U391" s="147">
        <f t="shared" si="88"/>
        <v>0</v>
      </c>
      <c r="V391" s="102">
        <v>0</v>
      </c>
      <c r="W391" s="102">
        <v>0</v>
      </c>
      <c r="X391" s="101">
        <v>0</v>
      </c>
      <c r="Y391" s="107">
        <f t="shared" si="89"/>
        <v>0</v>
      </c>
      <c r="Z391" s="108">
        <f t="shared" si="90"/>
        <v>0</v>
      </c>
      <c r="AA391" s="97">
        <v>219</v>
      </c>
      <c r="AB391" s="109">
        <f t="shared" si="91"/>
        <v>0</v>
      </c>
    </row>
    <row r="392" spans="1:28" x14ac:dyDescent="0.35">
      <c r="A392" s="31" t="s">
        <v>397</v>
      </c>
      <c r="B392" s="97" t="s">
        <v>2657</v>
      </c>
      <c r="C392" s="142" t="s">
        <v>2380</v>
      </c>
      <c r="D392" s="143">
        <f t="shared" si="80"/>
        <v>0</v>
      </c>
      <c r="E392" s="98">
        <f t="shared" si="81"/>
        <v>0</v>
      </c>
      <c r="F392" s="144">
        <f t="shared" si="82"/>
        <v>0</v>
      </c>
      <c r="G392" s="145">
        <f t="shared" si="79"/>
        <v>0</v>
      </c>
      <c r="H392" s="146">
        <v>0</v>
      </c>
      <c r="I392" s="146">
        <v>0</v>
      </c>
      <c r="J392" s="147">
        <f t="shared" si="83"/>
        <v>0</v>
      </c>
      <c r="K392" s="147">
        <v>0</v>
      </c>
      <c r="L392" s="147">
        <v>0</v>
      </c>
      <c r="M392" s="147">
        <f t="shared" si="84"/>
        <v>0</v>
      </c>
      <c r="N392" s="101">
        <f t="shared" si="85"/>
        <v>0</v>
      </c>
      <c r="O392" s="100">
        <v>0</v>
      </c>
      <c r="P392" s="147">
        <v>0</v>
      </c>
      <c r="Q392" s="101">
        <f t="shared" si="86"/>
        <v>0</v>
      </c>
      <c r="R392" s="100">
        <f t="shared" si="87"/>
        <v>0</v>
      </c>
      <c r="S392" s="148">
        <v>0</v>
      </c>
      <c r="T392" s="148">
        <v>0</v>
      </c>
      <c r="U392" s="147">
        <f t="shared" si="88"/>
        <v>0</v>
      </c>
      <c r="V392" s="102">
        <v>0</v>
      </c>
      <c r="W392" s="102">
        <v>0</v>
      </c>
      <c r="X392" s="101">
        <v>0</v>
      </c>
      <c r="Y392" s="107">
        <f t="shared" si="89"/>
        <v>0</v>
      </c>
      <c r="Z392" s="108">
        <f t="shared" si="90"/>
        <v>0</v>
      </c>
      <c r="AA392" s="97">
        <v>22</v>
      </c>
      <c r="AB392" s="109">
        <f t="shared" si="91"/>
        <v>0</v>
      </c>
    </row>
    <row r="393" spans="1:28" x14ac:dyDescent="0.35">
      <c r="A393" s="31" t="s">
        <v>398</v>
      </c>
      <c r="B393" s="97" t="s">
        <v>2658</v>
      </c>
      <c r="C393" s="142" t="s">
        <v>2380</v>
      </c>
      <c r="D393" s="143">
        <f t="shared" si="80"/>
        <v>16</v>
      </c>
      <c r="E393" s="98">
        <f t="shared" si="81"/>
        <v>16</v>
      </c>
      <c r="F393" s="144">
        <f t="shared" si="82"/>
        <v>0</v>
      </c>
      <c r="G393" s="145">
        <f t="shared" si="79"/>
        <v>0</v>
      </c>
      <c r="H393" s="146">
        <v>0</v>
      </c>
      <c r="I393" s="146">
        <v>0</v>
      </c>
      <c r="J393" s="147">
        <f t="shared" si="83"/>
        <v>0</v>
      </c>
      <c r="K393" s="147">
        <v>0</v>
      </c>
      <c r="L393" s="147">
        <v>0</v>
      </c>
      <c r="M393" s="147">
        <f t="shared" si="84"/>
        <v>0</v>
      </c>
      <c r="N393" s="101">
        <f t="shared" si="85"/>
        <v>0</v>
      </c>
      <c r="O393" s="100">
        <v>16</v>
      </c>
      <c r="P393" s="147">
        <v>0</v>
      </c>
      <c r="Q393" s="101">
        <f t="shared" si="86"/>
        <v>16</v>
      </c>
      <c r="R393" s="100">
        <f t="shared" si="87"/>
        <v>0</v>
      </c>
      <c r="S393" s="148">
        <v>0</v>
      </c>
      <c r="T393" s="148">
        <v>0</v>
      </c>
      <c r="U393" s="147">
        <f t="shared" si="88"/>
        <v>0</v>
      </c>
      <c r="V393" s="102">
        <v>0</v>
      </c>
      <c r="W393" s="102">
        <v>0</v>
      </c>
      <c r="X393" s="101">
        <v>0</v>
      </c>
      <c r="Y393" s="107">
        <f t="shared" si="89"/>
        <v>0</v>
      </c>
      <c r="Z393" s="108">
        <f t="shared" si="90"/>
        <v>16</v>
      </c>
      <c r="AA393" s="97">
        <v>33</v>
      </c>
      <c r="AB393" s="109">
        <f t="shared" si="91"/>
        <v>0.48484848484848486</v>
      </c>
    </row>
    <row r="394" spans="1:28" x14ac:dyDescent="0.35">
      <c r="A394" s="31" t="s">
        <v>399</v>
      </c>
      <c r="B394" s="97" t="s">
        <v>2659</v>
      </c>
      <c r="C394" s="142" t="s">
        <v>2447</v>
      </c>
      <c r="D394" s="143">
        <f t="shared" si="80"/>
        <v>73</v>
      </c>
      <c r="E394" s="98">
        <f t="shared" si="81"/>
        <v>0</v>
      </c>
      <c r="F394" s="144">
        <f t="shared" si="82"/>
        <v>73</v>
      </c>
      <c r="G394" s="145">
        <f t="shared" si="79"/>
        <v>73</v>
      </c>
      <c r="H394" s="146">
        <v>1</v>
      </c>
      <c r="I394" s="146">
        <v>72</v>
      </c>
      <c r="J394" s="147">
        <f t="shared" si="83"/>
        <v>73</v>
      </c>
      <c r="K394" s="147">
        <v>0</v>
      </c>
      <c r="L394" s="147">
        <v>0</v>
      </c>
      <c r="M394" s="147">
        <f t="shared" si="84"/>
        <v>0</v>
      </c>
      <c r="N394" s="101">
        <f t="shared" si="85"/>
        <v>0</v>
      </c>
      <c r="O394" s="100">
        <v>0</v>
      </c>
      <c r="P394" s="147">
        <v>0</v>
      </c>
      <c r="Q394" s="101">
        <f t="shared" si="86"/>
        <v>0</v>
      </c>
      <c r="R394" s="100">
        <f t="shared" si="87"/>
        <v>0</v>
      </c>
      <c r="S394" s="148">
        <v>0</v>
      </c>
      <c r="T394" s="148">
        <v>0</v>
      </c>
      <c r="U394" s="147">
        <f t="shared" si="88"/>
        <v>0</v>
      </c>
      <c r="V394" s="102">
        <v>0</v>
      </c>
      <c r="W394" s="102">
        <v>0</v>
      </c>
      <c r="X394" s="101">
        <v>0</v>
      </c>
      <c r="Y394" s="107">
        <f t="shared" si="89"/>
        <v>72</v>
      </c>
      <c r="Z394" s="108">
        <f t="shared" si="90"/>
        <v>0</v>
      </c>
      <c r="AA394" s="97">
        <v>118</v>
      </c>
      <c r="AB394" s="109">
        <f t="shared" si="91"/>
        <v>0.61016949152542377</v>
      </c>
    </row>
    <row r="395" spans="1:28" x14ac:dyDescent="0.35">
      <c r="A395" s="31" t="s">
        <v>400</v>
      </c>
      <c r="B395" s="97" t="s">
        <v>2660</v>
      </c>
      <c r="C395" s="142" t="s">
        <v>2447</v>
      </c>
      <c r="D395" s="143">
        <f t="shared" si="80"/>
        <v>27</v>
      </c>
      <c r="E395" s="98">
        <f t="shared" si="81"/>
        <v>0</v>
      </c>
      <c r="F395" s="144">
        <f t="shared" si="82"/>
        <v>27</v>
      </c>
      <c r="G395" s="145">
        <f t="shared" si="79"/>
        <v>27</v>
      </c>
      <c r="H395" s="146">
        <v>0</v>
      </c>
      <c r="I395" s="146">
        <v>27</v>
      </c>
      <c r="J395" s="147">
        <f t="shared" si="83"/>
        <v>27</v>
      </c>
      <c r="K395" s="147">
        <v>0</v>
      </c>
      <c r="L395" s="147">
        <v>0</v>
      </c>
      <c r="M395" s="147">
        <f t="shared" si="84"/>
        <v>0</v>
      </c>
      <c r="N395" s="101">
        <f t="shared" si="85"/>
        <v>0</v>
      </c>
      <c r="O395" s="100">
        <v>0</v>
      </c>
      <c r="P395" s="147">
        <v>0</v>
      </c>
      <c r="Q395" s="101">
        <f t="shared" si="86"/>
        <v>0</v>
      </c>
      <c r="R395" s="100">
        <f t="shared" si="87"/>
        <v>0</v>
      </c>
      <c r="S395" s="148">
        <v>0</v>
      </c>
      <c r="T395" s="148">
        <v>0</v>
      </c>
      <c r="U395" s="147">
        <f t="shared" si="88"/>
        <v>0</v>
      </c>
      <c r="V395" s="102">
        <v>0</v>
      </c>
      <c r="W395" s="102">
        <v>0</v>
      </c>
      <c r="X395" s="101">
        <v>0</v>
      </c>
      <c r="Y395" s="107">
        <f t="shared" si="89"/>
        <v>27</v>
      </c>
      <c r="Z395" s="108">
        <f t="shared" si="90"/>
        <v>0</v>
      </c>
      <c r="AA395" s="97">
        <v>40</v>
      </c>
      <c r="AB395" s="109">
        <f t="shared" si="91"/>
        <v>0.67500000000000004</v>
      </c>
    </row>
    <row r="396" spans="1:28" x14ac:dyDescent="0.35">
      <c r="A396" s="31" t="s">
        <v>401</v>
      </c>
      <c r="B396" s="97" t="s">
        <v>2661</v>
      </c>
      <c r="C396" s="142" t="s">
        <v>2447</v>
      </c>
      <c r="D396" s="143">
        <f t="shared" si="80"/>
        <v>53</v>
      </c>
      <c r="E396" s="98">
        <f t="shared" si="81"/>
        <v>0</v>
      </c>
      <c r="F396" s="144">
        <f t="shared" si="82"/>
        <v>53</v>
      </c>
      <c r="G396" s="145">
        <f t="shared" si="79"/>
        <v>53</v>
      </c>
      <c r="H396" s="146">
        <v>0</v>
      </c>
      <c r="I396" s="146">
        <v>53</v>
      </c>
      <c r="J396" s="147">
        <f t="shared" si="83"/>
        <v>53</v>
      </c>
      <c r="K396" s="147">
        <v>0</v>
      </c>
      <c r="L396" s="147">
        <v>0</v>
      </c>
      <c r="M396" s="147">
        <f t="shared" si="84"/>
        <v>0</v>
      </c>
      <c r="N396" s="101">
        <f t="shared" si="85"/>
        <v>0</v>
      </c>
      <c r="O396" s="100">
        <v>0</v>
      </c>
      <c r="P396" s="147">
        <v>0</v>
      </c>
      <c r="Q396" s="101">
        <f t="shared" si="86"/>
        <v>0</v>
      </c>
      <c r="R396" s="100">
        <f t="shared" si="87"/>
        <v>0</v>
      </c>
      <c r="S396" s="148">
        <v>0</v>
      </c>
      <c r="T396" s="148">
        <v>0</v>
      </c>
      <c r="U396" s="147">
        <f t="shared" si="88"/>
        <v>0</v>
      </c>
      <c r="V396" s="102">
        <v>0</v>
      </c>
      <c r="W396" s="102">
        <v>0</v>
      </c>
      <c r="X396" s="101">
        <v>0</v>
      </c>
      <c r="Y396" s="107">
        <f t="shared" si="89"/>
        <v>53</v>
      </c>
      <c r="Z396" s="108">
        <f t="shared" si="90"/>
        <v>0</v>
      </c>
      <c r="AA396" s="97">
        <v>69</v>
      </c>
      <c r="AB396" s="109">
        <f t="shared" si="91"/>
        <v>0.76811594202898548</v>
      </c>
    </row>
    <row r="397" spans="1:28" x14ac:dyDescent="0.35">
      <c r="A397" s="31" t="s">
        <v>402</v>
      </c>
      <c r="B397" s="97" t="s">
        <v>2662</v>
      </c>
      <c r="C397" s="142" t="s">
        <v>2447</v>
      </c>
      <c r="D397" s="143">
        <f t="shared" si="80"/>
        <v>53</v>
      </c>
      <c r="E397" s="98">
        <f t="shared" si="81"/>
        <v>0</v>
      </c>
      <c r="F397" s="144">
        <f t="shared" si="82"/>
        <v>53</v>
      </c>
      <c r="G397" s="145">
        <f t="shared" si="79"/>
        <v>53</v>
      </c>
      <c r="H397" s="146">
        <v>0</v>
      </c>
      <c r="I397" s="146">
        <v>53</v>
      </c>
      <c r="J397" s="147">
        <f t="shared" si="83"/>
        <v>53</v>
      </c>
      <c r="K397" s="147">
        <v>0</v>
      </c>
      <c r="L397" s="147">
        <v>0</v>
      </c>
      <c r="M397" s="147">
        <f t="shared" si="84"/>
        <v>0</v>
      </c>
      <c r="N397" s="101">
        <f t="shared" si="85"/>
        <v>0</v>
      </c>
      <c r="O397" s="100">
        <v>0</v>
      </c>
      <c r="P397" s="147">
        <v>0</v>
      </c>
      <c r="Q397" s="101">
        <f t="shared" si="86"/>
        <v>0</v>
      </c>
      <c r="R397" s="100">
        <f t="shared" si="87"/>
        <v>0</v>
      </c>
      <c r="S397" s="148">
        <v>0</v>
      </c>
      <c r="T397" s="148">
        <v>0</v>
      </c>
      <c r="U397" s="147">
        <f t="shared" si="88"/>
        <v>0</v>
      </c>
      <c r="V397" s="102">
        <v>0</v>
      </c>
      <c r="W397" s="102">
        <v>0</v>
      </c>
      <c r="X397" s="101">
        <v>0</v>
      </c>
      <c r="Y397" s="107">
        <f t="shared" si="89"/>
        <v>53</v>
      </c>
      <c r="Z397" s="108">
        <f t="shared" si="90"/>
        <v>0</v>
      </c>
      <c r="AA397" s="97">
        <v>86</v>
      </c>
      <c r="AB397" s="109">
        <f t="shared" si="91"/>
        <v>0.61627906976744184</v>
      </c>
    </row>
    <row r="398" spans="1:28" x14ac:dyDescent="0.35">
      <c r="A398" s="31" t="s">
        <v>403</v>
      </c>
      <c r="B398" s="97" t="s">
        <v>2663</v>
      </c>
      <c r="C398" s="142" t="s">
        <v>2447</v>
      </c>
      <c r="D398" s="143">
        <f t="shared" si="80"/>
        <v>65</v>
      </c>
      <c r="E398" s="98">
        <f t="shared" si="81"/>
        <v>65</v>
      </c>
      <c r="F398" s="144">
        <f t="shared" si="82"/>
        <v>0</v>
      </c>
      <c r="G398" s="145">
        <f t="shared" si="79"/>
        <v>65</v>
      </c>
      <c r="H398" s="146">
        <v>0</v>
      </c>
      <c r="I398" s="146">
        <v>0</v>
      </c>
      <c r="J398" s="147">
        <f t="shared" si="83"/>
        <v>0</v>
      </c>
      <c r="K398" s="147">
        <v>30</v>
      </c>
      <c r="L398" s="147">
        <v>35</v>
      </c>
      <c r="M398" s="147">
        <f t="shared" si="84"/>
        <v>65</v>
      </c>
      <c r="N398" s="101">
        <f t="shared" si="85"/>
        <v>0</v>
      </c>
      <c r="O398" s="100">
        <v>0</v>
      </c>
      <c r="P398" s="147">
        <v>0</v>
      </c>
      <c r="Q398" s="101">
        <f t="shared" si="86"/>
        <v>0</v>
      </c>
      <c r="R398" s="100">
        <f t="shared" si="87"/>
        <v>0</v>
      </c>
      <c r="S398" s="148">
        <v>0</v>
      </c>
      <c r="T398" s="148">
        <v>0</v>
      </c>
      <c r="U398" s="147">
        <f t="shared" si="88"/>
        <v>0</v>
      </c>
      <c r="V398" s="102">
        <v>0</v>
      </c>
      <c r="W398" s="102">
        <v>0</v>
      </c>
      <c r="X398" s="101">
        <v>0</v>
      </c>
      <c r="Y398" s="107">
        <f t="shared" si="89"/>
        <v>0</v>
      </c>
      <c r="Z398" s="108">
        <f t="shared" si="90"/>
        <v>35</v>
      </c>
      <c r="AA398" s="97">
        <v>37</v>
      </c>
      <c r="AB398" s="109">
        <f t="shared" si="91"/>
        <v>0.94594594594594594</v>
      </c>
    </row>
    <row r="399" spans="1:28" x14ac:dyDescent="0.35">
      <c r="A399" s="31" t="s">
        <v>404</v>
      </c>
      <c r="B399" s="97" t="s">
        <v>2664</v>
      </c>
      <c r="C399" s="142" t="s">
        <v>2311</v>
      </c>
      <c r="D399" s="143">
        <f t="shared" si="80"/>
        <v>0</v>
      </c>
      <c r="E399" s="98">
        <f t="shared" si="81"/>
        <v>0</v>
      </c>
      <c r="F399" s="144">
        <f t="shared" si="82"/>
        <v>0</v>
      </c>
      <c r="G399" s="145">
        <f t="shared" si="79"/>
        <v>0</v>
      </c>
      <c r="H399" s="146">
        <v>0</v>
      </c>
      <c r="I399" s="146">
        <v>0</v>
      </c>
      <c r="J399" s="147">
        <f t="shared" si="83"/>
        <v>0</v>
      </c>
      <c r="K399" s="147">
        <v>0</v>
      </c>
      <c r="L399" s="147">
        <v>0</v>
      </c>
      <c r="M399" s="147">
        <f t="shared" si="84"/>
        <v>0</v>
      </c>
      <c r="N399" s="101">
        <f t="shared" si="85"/>
        <v>0</v>
      </c>
      <c r="O399" s="100">
        <v>0</v>
      </c>
      <c r="P399" s="147">
        <v>0</v>
      </c>
      <c r="Q399" s="101">
        <f t="shared" si="86"/>
        <v>0</v>
      </c>
      <c r="R399" s="100">
        <f t="shared" si="87"/>
        <v>0</v>
      </c>
      <c r="S399" s="148">
        <v>0</v>
      </c>
      <c r="T399" s="148">
        <v>0</v>
      </c>
      <c r="U399" s="147">
        <f t="shared" si="88"/>
        <v>0</v>
      </c>
      <c r="V399" s="102">
        <v>0</v>
      </c>
      <c r="W399" s="102">
        <v>0</v>
      </c>
      <c r="X399" s="101">
        <v>0</v>
      </c>
      <c r="Y399" s="107">
        <f t="shared" si="89"/>
        <v>0</v>
      </c>
      <c r="Z399" s="108">
        <f t="shared" si="90"/>
        <v>0</v>
      </c>
      <c r="AA399" s="97">
        <v>51</v>
      </c>
      <c r="AB399" s="109">
        <f t="shared" si="91"/>
        <v>0</v>
      </c>
    </row>
    <row r="400" spans="1:28" x14ac:dyDescent="0.35">
      <c r="A400" s="31" t="s">
        <v>405</v>
      </c>
      <c r="B400" s="97" t="s">
        <v>2665</v>
      </c>
      <c r="C400" s="142" t="s">
        <v>2311</v>
      </c>
      <c r="D400" s="143">
        <f t="shared" si="80"/>
        <v>116</v>
      </c>
      <c r="E400" s="98">
        <f t="shared" si="81"/>
        <v>0</v>
      </c>
      <c r="F400" s="144">
        <f t="shared" si="82"/>
        <v>116</v>
      </c>
      <c r="G400" s="145">
        <f t="shared" si="79"/>
        <v>116</v>
      </c>
      <c r="H400" s="146">
        <v>0</v>
      </c>
      <c r="I400" s="146">
        <v>116</v>
      </c>
      <c r="J400" s="147">
        <f t="shared" si="83"/>
        <v>116</v>
      </c>
      <c r="K400" s="147">
        <v>0</v>
      </c>
      <c r="L400" s="147">
        <v>0</v>
      </c>
      <c r="M400" s="147">
        <f t="shared" si="84"/>
        <v>0</v>
      </c>
      <c r="N400" s="101">
        <f t="shared" si="85"/>
        <v>0</v>
      </c>
      <c r="O400" s="100">
        <v>0</v>
      </c>
      <c r="P400" s="147">
        <v>0</v>
      </c>
      <c r="Q400" s="101">
        <f t="shared" si="86"/>
        <v>0</v>
      </c>
      <c r="R400" s="100">
        <f t="shared" si="87"/>
        <v>0</v>
      </c>
      <c r="S400" s="148">
        <v>0</v>
      </c>
      <c r="T400" s="148">
        <v>0</v>
      </c>
      <c r="U400" s="147">
        <f t="shared" si="88"/>
        <v>0</v>
      </c>
      <c r="V400" s="102">
        <v>0</v>
      </c>
      <c r="W400" s="102">
        <v>0</v>
      </c>
      <c r="X400" s="101">
        <v>0</v>
      </c>
      <c r="Y400" s="107">
        <f t="shared" si="89"/>
        <v>116</v>
      </c>
      <c r="Z400" s="108">
        <f t="shared" si="90"/>
        <v>0</v>
      </c>
      <c r="AA400" s="97">
        <v>180</v>
      </c>
      <c r="AB400" s="109">
        <f t="shared" si="91"/>
        <v>0.64444444444444449</v>
      </c>
    </row>
    <row r="401" spans="1:28" x14ac:dyDescent="0.35">
      <c r="A401" s="31" t="s">
        <v>406</v>
      </c>
      <c r="B401" s="97" t="s">
        <v>2666</v>
      </c>
      <c r="C401" s="142" t="s">
        <v>2311</v>
      </c>
      <c r="D401" s="143">
        <f t="shared" si="80"/>
        <v>49</v>
      </c>
      <c r="E401" s="98">
        <f t="shared" si="81"/>
        <v>0</v>
      </c>
      <c r="F401" s="144">
        <f t="shared" si="82"/>
        <v>49</v>
      </c>
      <c r="G401" s="145">
        <f t="shared" si="79"/>
        <v>49</v>
      </c>
      <c r="H401" s="146">
        <v>0</v>
      </c>
      <c r="I401" s="146">
        <v>49</v>
      </c>
      <c r="J401" s="147">
        <f t="shared" si="83"/>
        <v>49</v>
      </c>
      <c r="K401" s="147">
        <v>0</v>
      </c>
      <c r="L401" s="147">
        <v>0</v>
      </c>
      <c r="M401" s="147">
        <f t="shared" si="84"/>
        <v>0</v>
      </c>
      <c r="N401" s="101">
        <f t="shared" si="85"/>
        <v>0</v>
      </c>
      <c r="O401" s="100">
        <v>0</v>
      </c>
      <c r="P401" s="147">
        <v>0</v>
      </c>
      <c r="Q401" s="101">
        <f t="shared" si="86"/>
        <v>0</v>
      </c>
      <c r="R401" s="100">
        <f t="shared" si="87"/>
        <v>0</v>
      </c>
      <c r="S401" s="148">
        <v>0</v>
      </c>
      <c r="T401" s="148">
        <v>0</v>
      </c>
      <c r="U401" s="147">
        <f t="shared" si="88"/>
        <v>0</v>
      </c>
      <c r="V401" s="102">
        <v>0</v>
      </c>
      <c r="W401" s="102">
        <v>0</v>
      </c>
      <c r="X401" s="101">
        <v>0</v>
      </c>
      <c r="Y401" s="107">
        <f t="shared" si="89"/>
        <v>49</v>
      </c>
      <c r="Z401" s="108">
        <f t="shared" si="90"/>
        <v>0</v>
      </c>
      <c r="AA401" s="97">
        <v>49</v>
      </c>
      <c r="AB401" s="109">
        <f t="shared" si="91"/>
        <v>1</v>
      </c>
    </row>
    <row r="402" spans="1:28" x14ac:dyDescent="0.35">
      <c r="A402" s="31" t="s">
        <v>407</v>
      </c>
      <c r="B402" s="97" t="s">
        <v>2667</v>
      </c>
      <c r="C402" s="142" t="s">
        <v>2311</v>
      </c>
      <c r="D402" s="143">
        <f t="shared" si="80"/>
        <v>96</v>
      </c>
      <c r="E402" s="98">
        <f t="shared" si="81"/>
        <v>0</v>
      </c>
      <c r="F402" s="144">
        <f t="shared" si="82"/>
        <v>96</v>
      </c>
      <c r="G402" s="145">
        <f t="shared" si="79"/>
        <v>96</v>
      </c>
      <c r="H402" s="146">
        <v>0</v>
      </c>
      <c r="I402" s="146">
        <v>96</v>
      </c>
      <c r="J402" s="147">
        <f t="shared" si="83"/>
        <v>96</v>
      </c>
      <c r="K402" s="147">
        <v>0</v>
      </c>
      <c r="L402" s="147">
        <v>0</v>
      </c>
      <c r="M402" s="147">
        <f t="shared" si="84"/>
        <v>0</v>
      </c>
      <c r="N402" s="101">
        <f t="shared" si="85"/>
        <v>0</v>
      </c>
      <c r="O402" s="100">
        <v>0</v>
      </c>
      <c r="P402" s="147">
        <v>0</v>
      </c>
      <c r="Q402" s="101">
        <f t="shared" si="86"/>
        <v>0</v>
      </c>
      <c r="R402" s="100">
        <f t="shared" si="87"/>
        <v>0</v>
      </c>
      <c r="S402" s="148">
        <v>0</v>
      </c>
      <c r="T402" s="148">
        <v>0</v>
      </c>
      <c r="U402" s="147">
        <f t="shared" si="88"/>
        <v>0</v>
      </c>
      <c r="V402" s="102">
        <v>0</v>
      </c>
      <c r="W402" s="102">
        <v>0</v>
      </c>
      <c r="X402" s="101">
        <v>0</v>
      </c>
      <c r="Y402" s="107">
        <f t="shared" si="89"/>
        <v>96</v>
      </c>
      <c r="Z402" s="108">
        <f t="shared" si="90"/>
        <v>0</v>
      </c>
      <c r="AA402" s="97">
        <v>204</v>
      </c>
      <c r="AB402" s="109">
        <f t="shared" si="91"/>
        <v>0.47058823529411764</v>
      </c>
    </row>
    <row r="403" spans="1:28" x14ac:dyDescent="0.35">
      <c r="A403" s="31" t="s">
        <v>408</v>
      </c>
      <c r="B403" s="97" t="s">
        <v>2668</v>
      </c>
      <c r="C403" s="142" t="s">
        <v>2311</v>
      </c>
      <c r="D403" s="143">
        <f t="shared" si="80"/>
        <v>99</v>
      </c>
      <c r="E403" s="98">
        <f t="shared" si="81"/>
        <v>0</v>
      </c>
      <c r="F403" s="144">
        <f t="shared" si="82"/>
        <v>99</v>
      </c>
      <c r="G403" s="145">
        <f t="shared" si="79"/>
        <v>99</v>
      </c>
      <c r="H403" s="146">
        <v>0</v>
      </c>
      <c r="I403" s="146">
        <v>99</v>
      </c>
      <c r="J403" s="147">
        <f t="shared" si="83"/>
        <v>99</v>
      </c>
      <c r="K403" s="147">
        <v>0</v>
      </c>
      <c r="L403" s="147">
        <v>0</v>
      </c>
      <c r="M403" s="147">
        <f t="shared" si="84"/>
        <v>0</v>
      </c>
      <c r="N403" s="101">
        <f t="shared" si="85"/>
        <v>0</v>
      </c>
      <c r="O403" s="100">
        <v>0</v>
      </c>
      <c r="P403" s="147">
        <v>0</v>
      </c>
      <c r="Q403" s="101">
        <f t="shared" si="86"/>
        <v>0</v>
      </c>
      <c r="R403" s="100">
        <f t="shared" si="87"/>
        <v>0</v>
      </c>
      <c r="S403" s="148">
        <v>0</v>
      </c>
      <c r="T403" s="148">
        <v>0</v>
      </c>
      <c r="U403" s="147">
        <f t="shared" si="88"/>
        <v>0</v>
      </c>
      <c r="V403" s="102">
        <v>0</v>
      </c>
      <c r="W403" s="102">
        <v>0</v>
      </c>
      <c r="X403" s="101">
        <v>0</v>
      </c>
      <c r="Y403" s="107">
        <f t="shared" si="89"/>
        <v>99</v>
      </c>
      <c r="Z403" s="108">
        <f t="shared" si="90"/>
        <v>0</v>
      </c>
      <c r="AA403" s="97">
        <v>124</v>
      </c>
      <c r="AB403" s="109">
        <f t="shared" si="91"/>
        <v>0.79838709677419351</v>
      </c>
    </row>
    <row r="404" spans="1:28" x14ac:dyDescent="0.35">
      <c r="A404" s="31" t="s">
        <v>409</v>
      </c>
      <c r="B404" s="97" t="s">
        <v>2669</v>
      </c>
      <c r="C404" s="142" t="s">
        <v>2311</v>
      </c>
      <c r="D404" s="143">
        <f t="shared" si="80"/>
        <v>111</v>
      </c>
      <c r="E404" s="98">
        <f t="shared" si="81"/>
        <v>14</v>
      </c>
      <c r="F404" s="144">
        <f t="shared" si="82"/>
        <v>97</v>
      </c>
      <c r="G404" s="145">
        <f t="shared" si="79"/>
        <v>111</v>
      </c>
      <c r="H404" s="146">
        <v>0</v>
      </c>
      <c r="I404" s="146">
        <v>97</v>
      </c>
      <c r="J404" s="147">
        <f t="shared" si="83"/>
        <v>97</v>
      </c>
      <c r="K404" s="147">
        <v>0</v>
      </c>
      <c r="L404" s="147">
        <v>14</v>
      </c>
      <c r="M404" s="147">
        <f t="shared" si="84"/>
        <v>14</v>
      </c>
      <c r="N404" s="101">
        <f t="shared" si="85"/>
        <v>0</v>
      </c>
      <c r="O404" s="100">
        <v>0</v>
      </c>
      <c r="P404" s="147">
        <v>0</v>
      </c>
      <c r="Q404" s="101">
        <f t="shared" si="86"/>
        <v>0</v>
      </c>
      <c r="R404" s="100">
        <f t="shared" si="87"/>
        <v>0</v>
      </c>
      <c r="S404" s="148">
        <v>0</v>
      </c>
      <c r="T404" s="148">
        <v>0</v>
      </c>
      <c r="U404" s="147">
        <f t="shared" si="88"/>
        <v>0</v>
      </c>
      <c r="V404" s="102">
        <v>0</v>
      </c>
      <c r="W404" s="102">
        <v>0</v>
      </c>
      <c r="X404" s="101">
        <v>0</v>
      </c>
      <c r="Y404" s="107">
        <f t="shared" si="89"/>
        <v>97</v>
      </c>
      <c r="Z404" s="108">
        <f t="shared" si="90"/>
        <v>14</v>
      </c>
      <c r="AA404" s="97">
        <v>251</v>
      </c>
      <c r="AB404" s="109">
        <f t="shared" si="91"/>
        <v>0.44223107569721115</v>
      </c>
    </row>
    <row r="405" spans="1:28" x14ac:dyDescent="0.35">
      <c r="A405" s="31" t="s">
        <v>410</v>
      </c>
      <c r="B405" s="97" t="s">
        <v>2670</v>
      </c>
      <c r="C405" s="142" t="s">
        <v>2311</v>
      </c>
      <c r="D405" s="143">
        <f t="shared" si="80"/>
        <v>47</v>
      </c>
      <c r="E405" s="98">
        <f t="shared" si="81"/>
        <v>0</v>
      </c>
      <c r="F405" s="144">
        <f t="shared" si="82"/>
        <v>47</v>
      </c>
      <c r="G405" s="145">
        <f t="shared" si="79"/>
        <v>47</v>
      </c>
      <c r="H405" s="146">
        <v>0</v>
      </c>
      <c r="I405" s="146">
        <v>47</v>
      </c>
      <c r="J405" s="147">
        <f t="shared" si="83"/>
        <v>47</v>
      </c>
      <c r="K405" s="147">
        <v>0</v>
      </c>
      <c r="L405" s="147">
        <v>0</v>
      </c>
      <c r="M405" s="147">
        <f t="shared" si="84"/>
        <v>0</v>
      </c>
      <c r="N405" s="101">
        <f t="shared" si="85"/>
        <v>0</v>
      </c>
      <c r="O405" s="100">
        <v>0</v>
      </c>
      <c r="P405" s="147">
        <v>0</v>
      </c>
      <c r="Q405" s="101">
        <f t="shared" si="86"/>
        <v>0</v>
      </c>
      <c r="R405" s="100">
        <f t="shared" si="87"/>
        <v>0</v>
      </c>
      <c r="S405" s="148">
        <v>0</v>
      </c>
      <c r="T405" s="148">
        <v>0</v>
      </c>
      <c r="U405" s="147">
        <f t="shared" si="88"/>
        <v>0</v>
      </c>
      <c r="V405" s="102">
        <v>0</v>
      </c>
      <c r="W405" s="102">
        <v>0</v>
      </c>
      <c r="X405" s="101">
        <v>0</v>
      </c>
      <c r="Y405" s="107">
        <f t="shared" si="89"/>
        <v>47</v>
      </c>
      <c r="Z405" s="108">
        <f t="shared" si="90"/>
        <v>0</v>
      </c>
      <c r="AA405" s="97">
        <v>54</v>
      </c>
      <c r="AB405" s="109">
        <f t="shared" si="91"/>
        <v>0.87037037037037035</v>
      </c>
    </row>
    <row r="406" spans="1:28" x14ac:dyDescent="0.35">
      <c r="A406" s="31" t="s">
        <v>411</v>
      </c>
      <c r="B406" s="97" t="s">
        <v>2671</v>
      </c>
      <c r="C406" s="142" t="s">
        <v>2311</v>
      </c>
      <c r="D406" s="143">
        <f t="shared" si="80"/>
        <v>0</v>
      </c>
      <c r="E406" s="98">
        <f t="shared" si="81"/>
        <v>0</v>
      </c>
      <c r="F406" s="144">
        <f t="shared" si="82"/>
        <v>0</v>
      </c>
      <c r="G406" s="145">
        <f t="shared" si="79"/>
        <v>0</v>
      </c>
      <c r="H406" s="146">
        <v>0</v>
      </c>
      <c r="I406" s="146">
        <v>0</v>
      </c>
      <c r="J406" s="147">
        <f t="shared" si="83"/>
        <v>0</v>
      </c>
      <c r="K406" s="147">
        <v>0</v>
      </c>
      <c r="L406" s="147">
        <v>0</v>
      </c>
      <c r="M406" s="147">
        <f t="shared" si="84"/>
        <v>0</v>
      </c>
      <c r="N406" s="101">
        <f t="shared" si="85"/>
        <v>0</v>
      </c>
      <c r="O406" s="100">
        <v>0</v>
      </c>
      <c r="P406" s="147">
        <v>0</v>
      </c>
      <c r="Q406" s="101">
        <f t="shared" si="86"/>
        <v>0</v>
      </c>
      <c r="R406" s="100">
        <f t="shared" si="87"/>
        <v>0</v>
      </c>
      <c r="S406" s="148">
        <v>0</v>
      </c>
      <c r="T406" s="148">
        <v>0</v>
      </c>
      <c r="U406" s="147">
        <f t="shared" si="88"/>
        <v>0</v>
      </c>
      <c r="V406" s="102">
        <v>0</v>
      </c>
      <c r="W406" s="102">
        <v>0</v>
      </c>
      <c r="X406" s="101">
        <v>0</v>
      </c>
      <c r="Y406" s="107">
        <f t="shared" si="89"/>
        <v>0</v>
      </c>
      <c r="Z406" s="108">
        <f t="shared" si="90"/>
        <v>0</v>
      </c>
      <c r="AA406" s="97">
        <v>44</v>
      </c>
      <c r="AB406" s="109">
        <f t="shared" si="91"/>
        <v>0</v>
      </c>
    </row>
    <row r="407" spans="1:28" x14ac:dyDescent="0.35">
      <c r="A407" s="31" t="s">
        <v>412</v>
      </c>
      <c r="B407" s="97" t="s">
        <v>2672</v>
      </c>
      <c r="C407" s="142" t="s">
        <v>2311</v>
      </c>
      <c r="D407" s="143">
        <f t="shared" si="80"/>
        <v>56</v>
      </c>
      <c r="E407" s="98">
        <f t="shared" si="81"/>
        <v>10</v>
      </c>
      <c r="F407" s="144">
        <f t="shared" si="82"/>
        <v>46</v>
      </c>
      <c r="G407" s="145">
        <f t="shared" si="79"/>
        <v>56</v>
      </c>
      <c r="H407" s="146">
        <v>2</v>
      </c>
      <c r="I407" s="146">
        <v>44</v>
      </c>
      <c r="J407" s="147">
        <f t="shared" si="83"/>
        <v>46</v>
      </c>
      <c r="K407" s="147">
        <v>0</v>
      </c>
      <c r="L407" s="147">
        <v>10</v>
      </c>
      <c r="M407" s="147">
        <f t="shared" si="84"/>
        <v>10</v>
      </c>
      <c r="N407" s="101">
        <f t="shared" si="85"/>
        <v>0</v>
      </c>
      <c r="O407" s="100">
        <v>0</v>
      </c>
      <c r="P407" s="147">
        <v>0</v>
      </c>
      <c r="Q407" s="101">
        <f t="shared" si="86"/>
        <v>0</v>
      </c>
      <c r="R407" s="100">
        <f t="shared" si="87"/>
        <v>0</v>
      </c>
      <c r="S407" s="148">
        <v>0</v>
      </c>
      <c r="T407" s="148">
        <v>0</v>
      </c>
      <c r="U407" s="147">
        <f t="shared" si="88"/>
        <v>0</v>
      </c>
      <c r="V407" s="102">
        <v>0</v>
      </c>
      <c r="W407" s="102">
        <v>0</v>
      </c>
      <c r="X407" s="101">
        <v>0</v>
      </c>
      <c r="Y407" s="107">
        <f t="shared" si="89"/>
        <v>44</v>
      </c>
      <c r="Z407" s="108">
        <f t="shared" si="90"/>
        <v>10</v>
      </c>
      <c r="AA407" s="97">
        <v>102</v>
      </c>
      <c r="AB407" s="109">
        <f t="shared" si="91"/>
        <v>0.52941176470588236</v>
      </c>
    </row>
    <row r="408" spans="1:28" x14ac:dyDescent="0.35">
      <c r="A408" s="31" t="s">
        <v>413</v>
      </c>
      <c r="B408" s="97" t="s">
        <v>2673</v>
      </c>
      <c r="C408" s="142" t="s">
        <v>2440</v>
      </c>
      <c r="D408" s="143">
        <f t="shared" si="80"/>
        <v>0</v>
      </c>
      <c r="E408" s="98">
        <f t="shared" si="81"/>
        <v>0</v>
      </c>
      <c r="F408" s="144">
        <f t="shared" si="82"/>
        <v>0</v>
      </c>
      <c r="G408" s="145">
        <f t="shared" si="79"/>
        <v>0</v>
      </c>
      <c r="H408" s="146">
        <v>0</v>
      </c>
      <c r="I408" s="146">
        <v>0</v>
      </c>
      <c r="J408" s="147">
        <f t="shared" si="83"/>
        <v>0</v>
      </c>
      <c r="K408" s="147">
        <v>0</v>
      </c>
      <c r="L408" s="147">
        <v>0</v>
      </c>
      <c r="M408" s="147">
        <f t="shared" si="84"/>
        <v>0</v>
      </c>
      <c r="N408" s="101">
        <f t="shared" si="85"/>
        <v>0</v>
      </c>
      <c r="O408" s="100">
        <v>0</v>
      </c>
      <c r="P408" s="147">
        <v>0</v>
      </c>
      <c r="Q408" s="101">
        <f t="shared" si="86"/>
        <v>0</v>
      </c>
      <c r="R408" s="100">
        <f t="shared" si="87"/>
        <v>0</v>
      </c>
      <c r="S408" s="148">
        <v>0</v>
      </c>
      <c r="T408" s="148">
        <v>0</v>
      </c>
      <c r="U408" s="147">
        <f t="shared" si="88"/>
        <v>0</v>
      </c>
      <c r="V408" s="102">
        <v>0</v>
      </c>
      <c r="W408" s="102">
        <v>0</v>
      </c>
      <c r="X408" s="101">
        <v>0</v>
      </c>
      <c r="Y408" s="107">
        <f t="shared" si="89"/>
        <v>0</v>
      </c>
      <c r="Z408" s="108">
        <f t="shared" si="90"/>
        <v>0</v>
      </c>
      <c r="AA408" s="97">
        <v>23</v>
      </c>
      <c r="AB408" s="109">
        <f t="shared" si="91"/>
        <v>0</v>
      </c>
    </row>
    <row r="409" spans="1:28" x14ac:dyDescent="0.35">
      <c r="A409" s="31" t="s">
        <v>414</v>
      </c>
      <c r="B409" s="97" t="s">
        <v>2674</v>
      </c>
      <c r="C409" s="142" t="s">
        <v>2440</v>
      </c>
      <c r="D409" s="143">
        <f t="shared" si="80"/>
        <v>14</v>
      </c>
      <c r="E409" s="98">
        <f t="shared" si="81"/>
        <v>14</v>
      </c>
      <c r="F409" s="144">
        <f t="shared" si="82"/>
        <v>0</v>
      </c>
      <c r="G409" s="145">
        <f t="shared" si="79"/>
        <v>14</v>
      </c>
      <c r="H409" s="146">
        <v>0</v>
      </c>
      <c r="I409" s="146">
        <v>0</v>
      </c>
      <c r="J409" s="147">
        <f t="shared" si="83"/>
        <v>0</v>
      </c>
      <c r="K409" s="147">
        <v>0</v>
      </c>
      <c r="L409" s="147">
        <v>14</v>
      </c>
      <c r="M409" s="147">
        <f t="shared" si="84"/>
        <v>14</v>
      </c>
      <c r="N409" s="101">
        <f t="shared" si="85"/>
        <v>0</v>
      </c>
      <c r="O409" s="100">
        <v>0</v>
      </c>
      <c r="P409" s="147">
        <v>0</v>
      </c>
      <c r="Q409" s="101">
        <f t="shared" si="86"/>
        <v>0</v>
      </c>
      <c r="R409" s="100">
        <f t="shared" si="87"/>
        <v>0</v>
      </c>
      <c r="S409" s="148">
        <v>0</v>
      </c>
      <c r="T409" s="148">
        <v>0</v>
      </c>
      <c r="U409" s="147">
        <f t="shared" si="88"/>
        <v>0</v>
      </c>
      <c r="V409" s="102">
        <v>0</v>
      </c>
      <c r="W409" s="102">
        <v>0</v>
      </c>
      <c r="X409" s="101">
        <v>0</v>
      </c>
      <c r="Y409" s="107">
        <f t="shared" si="89"/>
        <v>0</v>
      </c>
      <c r="Z409" s="108">
        <f t="shared" si="90"/>
        <v>14</v>
      </c>
      <c r="AA409" s="97">
        <v>30</v>
      </c>
      <c r="AB409" s="109">
        <f t="shared" si="91"/>
        <v>0.46666666666666667</v>
      </c>
    </row>
    <row r="410" spans="1:28" x14ac:dyDescent="0.35">
      <c r="A410" s="31" t="s">
        <v>415</v>
      </c>
      <c r="B410" s="97" t="s">
        <v>2675</v>
      </c>
      <c r="C410" s="142" t="s">
        <v>2440</v>
      </c>
      <c r="D410" s="143">
        <f t="shared" si="80"/>
        <v>0</v>
      </c>
      <c r="E410" s="98">
        <f t="shared" si="81"/>
        <v>0</v>
      </c>
      <c r="F410" s="144">
        <f t="shared" si="82"/>
        <v>0</v>
      </c>
      <c r="G410" s="145">
        <f t="shared" si="79"/>
        <v>0</v>
      </c>
      <c r="H410" s="146">
        <v>0</v>
      </c>
      <c r="I410" s="146">
        <v>0</v>
      </c>
      <c r="J410" s="147">
        <f t="shared" si="83"/>
        <v>0</v>
      </c>
      <c r="K410" s="147">
        <v>0</v>
      </c>
      <c r="L410" s="147">
        <v>0</v>
      </c>
      <c r="M410" s="147">
        <f t="shared" si="84"/>
        <v>0</v>
      </c>
      <c r="N410" s="101">
        <f t="shared" si="85"/>
        <v>0</v>
      </c>
      <c r="O410" s="100">
        <v>0</v>
      </c>
      <c r="P410" s="147">
        <v>0</v>
      </c>
      <c r="Q410" s="101">
        <f t="shared" si="86"/>
        <v>0</v>
      </c>
      <c r="R410" s="100">
        <f t="shared" si="87"/>
        <v>0</v>
      </c>
      <c r="S410" s="148">
        <v>0</v>
      </c>
      <c r="T410" s="148">
        <v>0</v>
      </c>
      <c r="U410" s="147">
        <f t="shared" si="88"/>
        <v>0</v>
      </c>
      <c r="V410" s="102">
        <v>0</v>
      </c>
      <c r="W410" s="102">
        <v>0</v>
      </c>
      <c r="X410" s="101">
        <v>0</v>
      </c>
      <c r="Y410" s="107">
        <f t="shared" si="89"/>
        <v>0</v>
      </c>
      <c r="Z410" s="108">
        <f t="shared" si="90"/>
        <v>0</v>
      </c>
      <c r="AA410" s="97">
        <v>19</v>
      </c>
      <c r="AB410" s="109">
        <f t="shared" si="91"/>
        <v>0</v>
      </c>
    </row>
    <row r="411" spans="1:28" x14ac:dyDescent="0.35">
      <c r="A411" s="31" t="s">
        <v>416</v>
      </c>
      <c r="B411" s="97" t="s">
        <v>2676</v>
      </c>
      <c r="C411" s="142" t="s">
        <v>2440</v>
      </c>
      <c r="D411" s="143">
        <f t="shared" si="80"/>
        <v>10</v>
      </c>
      <c r="E411" s="98">
        <f t="shared" si="81"/>
        <v>10</v>
      </c>
      <c r="F411" s="144">
        <f t="shared" si="82"/>
        <v>0</v>
      </c>
      <c r="G411" s="145">
        <f t="shared" si="79"/>
        <v>10</v>
      </c>
      <c r="H411" s="146">
        <v>0</v>
      </c>
      <c r="I411" s="146">
        <v>0</v>
      </c>
      <c r="J411" s="147">
        <f t="shared" si="83"/>
        <v>0</v>
      </c>
      <c r="K411" s="147">
        <v>0</v>
      </c>
      <c r="L411" s="147">
        <v>10</v>
      </c>
      <c r="M411" s="147">
        <f t="shared" si="84"/>
        <v>10</v>
      </c>
      <c r="N411" s="101">
        <f t="shared" si="85"/>
        <v>0</v>
      </c>
      <c r="O411" s="100">
        <v>0</v>
      </c>
      <c r="P411" s="147">
        <v>0</v>
      </c>
      <c r="Q411" s="101">
        <f t="shared" si="86"/>
        <v>0</v>
      </c>
      <c r="R411" s="100">
        <f t="shared" si="87"/>
        <v>0</v>
      </c>
      <c r="S411" s="148">
        <v>0</v>
      </c>
      <c r="T411" s="148">
        <v>0</v>
      </c>
      <c r="U411" s="147">
        <f t="shared" si="88"/>
        <v>0</v>
      </c>
      <c r="V411" s="102">
        <v>0</v>
      </c>
      <c r="W411" s="102">
        <v>0</v>
      </c>
      <c r="X411" s="101">
        <v>0</v>
      </c>
      <c r="Y411" s="107">
        <f t="shared" si="89"/>
        <v>0</v>
      </c>
      <c r="Z411" s="108">
        <f t="shared" si="90"/>
        <v>10</v>
      </c>
      <c r="AA411" s="97">
        <v>10</v>
      </c>
      <c r="AB411" s="109">
        <f t="shared" si="91"/>
        <v>1</v>
      </c>
    </row>
    <row r="412" spans="1:28" x14ac:dyDescent="0.35">
      <c r="A412" s="31" t="s">
        <v>417</v>
      </c>
      <c r="B412" s="97" t="s">
        <v>2677</v>
      </c>
      <c r="C412" s="142" t="s">
        <v>2440</v>
      </c>
      <c r="D412" s="143">
        <f t="shared" si="80"/>
        <v>19</v>
      </c>
      <c r="E412" s="98">
        <f t="shared" si="81"/>
        <v>19</v>
      </c>
      <c r="F412" s="144">
        <f t="shared" si="82"/>
        <v>0</v>
      </c>
      <c r="G412" s="145">
        <f t="shared" si="79"/>
        <v>19</v>
      </c>
      <c r="H412" s="146">
        <v>0</v>
      </c>
      <c r="I412" s="146">
        <v>0</v>
      </c>
      <c r="J412" s="147">
        <f t="shared" si="83"/>
        <v>0</v>
      </c>
      <c r="K412" s="147">
        <v>0</v>
      </c>
      <c r="L412" s="147">
        <v>19</v>
      </c>
      <c r="M412" s="147">
        <f t="shared" si="84"/>
        <v>19</v>
      </c>
      <c r="N412" s="101">
        <f t="shared" si="85"/>
        <v>0</v>
      </c>
      <c r="O412" s="100">
        <v>0</v>
      </c>
      <c r="P412" s="147">
        <v>0</v>
      </c>
      <c r="Q412" s="101">
        <f t="shared" si="86"/>
        <v>0</v>
      </c>
      <c r="R412" s="100">
        <f t="shared" si="87"/>
        <v>0</v>
      </c>
      <c r="S412" s="148">
        <v>0</v>
      </c>
      <c r="T412" s="148">
        <v>0</v>
      </c>
      <c r="U412" s="147">
        <f t="shared" si="88"/>
        <v>0</v>
      </c>
      <c r="V412" s="102">
        <v>0</v>
      </c>
      <c r="W412" s="102">
        <v>0</v>
      </c>
      <c r="X412" s="101">
        <v>0</v>
      </c>
      <c r="Y412" s="107">
        <f t="shared" si="89"/>
        <v>0</v>
      </c>
      <c r="Z412" s="108">
        <f t="shared" si="90"/>
        <v>19</v>
      </c>
      <c r="AA412" s="97">
        <v>22</v>
      </c>
      <c r="AB412" s="109">
        <f t="shared" si="91"/>
        <v>0.86363636363636365</v>
      </c>
    </row>
    <row r="413" spans="1:28" x14ac:dyDescent="0.35">
      <c r="A413" s="31" t="s">
        <v>418</v>
      </c>
      <c r="B413" s="97" t="s">
        <v>2678</v>
      </c>
      <c r="C413" s="142" t="s">
        <v>2440</v>
      </c>
      <c r="D413" s="143">
        <f t="shared" si="80"/>
        <v>18</v>
      </c>
      <c r="E413" s="98">
        <f t="shared" si="81"/>
        <v>18</v>
      </c>
      <c r="F413" s="144">
        <f t="shared" si="82"/>
        <v>0</v>
      </c>
      <c r="G413" s="145">
        <f t="shared" si="79"/>
        <v>18</v>
      </c>
      <c r="H413" s="146">
        <v>0</v>
      </c>
      <c r="I413" s="146">
        <v>0</v>
      </c>
      <c r="J413" s="147">
        <f t="shared" si="83"/>
        <v>0</v>
      </c>
      <c r="K413" s="147">
        <v>0</v>
      </c>
      <c r="L413" s="147">
        <v>18</v>
      </c>
      <c r="M413" s="147">
        <f t="shared" si="84"/>
        <v>18</v>
      </c>
      <c r="N413" s="101">
        <f t="shared" si="85"/>
        <v>0</v>
      </c>
      <c r="O413" s="100">
        <v>0</v>
      </c>
      <c r="P413" s="147">
        <v>0</v>
      </c>
      <c r="Q413" s="101">
        <f t="shared" si="86"/>
        <v>0</v>
      </c>
      <c r="R413" s="100">
        <f t="shared" si="87"/>
        <v>0</v>
      </c>
      <c r="S413" s="148">
        <v>0</v>
      </c>
      <c r="T413" s="148">
        <v>0</v>
      </c>
      <c r="U413" s="147">
        <f t="shared" si="88"/>
        <v>0</v>
      </c>
      <c r="V413" s="102">
        <v>0</v>
      </c>
      <c r="W413" s="102">
        <v>0</v>
      </c>
      <c r="X413" s="101">
        <v>0</v>
      </c>
      <c r="Y413" s="107">
        <f t="shared" si="89"/>
        <v>0</v>
      </c>
      <c r="Z413" s="108">
        <f t="shared" si="90"/>
        <v>18</v>
      </c>
      <c r="AA413" s="97">
        <v>7</v>
      </c>
      <c r="AB413" s="109">
        <f t="shared" si="91"/>
        <v>1</v>
      </c>
    </row>
    <row r="414" spans="1:28" x14ac:dyDescent="0.35">
      <c r="A414" s="31" t="s">
        <v>419</v>
      </c>
      <c r="B414" s="97" t="s">
        <v>2679</v>
      </c>
      <c r="C414" s="142" t="s">
        <v>2440</v>
      </c>
      <c r="D414" s="143">
        <f t="shared" si="80"/>
        <v>81</v>
      </c>
      <c r="E414" s="98">
        <f t="shared" si="81"/>
        <v>0</v>
      </c>
      <c r="F414" s="144">
        <f t="shared" si="82"/>
        <v>81</v>
      </c>
      <c r="G414" s="145">
        <f t="shared" si="79"/>
        <v>81</v>
      </c>
      <c r="H414" s="146">
        <v>0</v>
      </c>
      <c r="I414" s="146">
        <v>81</v>
      </c>
      <c r="J414" s="147">
        <f t="shared" si="83"/>
        <v>81</v>
      </c>
      <c r="K414" s="147">
        <v>0</v>
      </c>
      <c r="L414" s="147">
        <v>0</v>
      </c>
      <c r="M414" s="147">
        <f t="shared" si="84"/>
        <v>0</v>
      </c>
      <c r="N414" s="101">
        <f t="shared" si="85"/>
        <v>0</v>
      </c>
      <c r="O414" s="100">
        <v>0</v>
      </c>
      <c r="P414" s="147">
        <v>0</v>
      </c>
      <c r="Q414" s="101">
        <f t="shared" si="86"/>
        <v>0</v>
      </c>
      <c r="R414" s="100">
        <f t="shared" si="87"/>
        <v>0</v>
      </c>
      <c r="S414" s="148">
        <v>0</v>
      </c>
      <c r="T414" s="148">
        <v>0</v>
      </c>
      <c r="U414" s="147">
        <f t="shared" si="88"/>
        <v>0</v>
      </c>
      <c r="V414" s="102">
        <v>0</v>
      </c>
      <c r="W414" s="102">
        <v>0</v>
      </c>
      <c r="X414" s="101">
        <v>0</v>
      </c>
      <c r="Y414" s="107">
        <f t="shared" si="89"/>
        <v>81</v>
      </c>
      <c r="Z414" s="108">
        <f t="shared" si="90"/>
        <v>0</v>
      </c>
      <c r="AA414" s="97">
        <v>109</v>
      </c>
      <c r="AB414" s="109">
        <f t="shared" si="91"/>
        <v>0.74311926605504586</v>
      </c>
    </row>
    <row r="415" spans="1:28" x14ac:dyDescent="0.35">
      <c r="A415" s="31" t="s">
        <v>420</v>
      </c>
      <c r="B415" s="97" t="s">
        <v>2680</v>
      </c>
      <c r="C415" s="142" t="s">
        <v>2440</v>
      </c>
      <c r="D415" s="143">
        <f t="shared" si="80"/>
        <v>0</v>
      </c>
      <c r="E415" s="98">
        <f t="shared" si="81"/>
        <v>0</v>
      </c>
      <c r="F415" s="144">
        <f t="shared" si="82"/>
        <v>0</v>
      </c>
      <c r="G415" s="145">
        <f t="shared" si="79"/>
        <v>0</v>
      </c>
      <c r="H415" s="146">
        <v>0</v>
      </c>
      <c r="I415" s="146">
        <v>0</v>
      </c>
      <c r="J415" s="147">
        <f t="shared" si="83"/>
        <v>0</v>
      </c>
      <c r="K415" s="147">
        <v>0</v>
      </c>
      <c r="L415" s="147">
        <v>0</v>
      </c>
      <c r="M415" s="147">
        <f t="shared" si="84"/>
        <v>0</v>
      </c>
      <c r="N415" s="101">
        <f t="shared" si="85"/>
        <v>0</v>
      </c>
      <c r="O415" s="100">
        <v>0</v>
      </c>
      <c r="P415" s="147">
        <v>0</v>
      </c>
      <c r="Q415" s="101">
        <f t="shared" si="86"/>
        <v>0</v>
      </c>
      <c r="R415" s="100">
        <f t="shared" si="87"/>
        <v>0</v>
      </c>
      <c r="S415" s="148">
        <v>0</v>
      </c>
      <c r="T415" s="148">
        <v>0</v>
      </c>
      <c r="U415" s="147">
        <f t="shared" si="88"/>
        <v>0</v>
      </c>
      <c r="V415" s="102">
        <v>0</v>
      </c>
      <c r="W415" s="102">
        <v>0</v>
      </c>
      <c r="X415" s="101">
        <v>0</v>
      </c>
      <c r="Y415" s="107">
        <f t="shared" si="89"/>
        <v>0</v>
      </c>
      <c r="Z415" s="108">
        <f t="shared" si="90"/>
        <v>0</v>
      </c>
      <c r="AA415" s="97">
        <v>45</v>
      </c>
      <c r="AB415" s="109">
        <f t="shared" si="91"/>
        <v>0</v>
      </c>
    </row>
    <row r="416" spans="1:28" x14ac:dyDescent="0.35">
      <c r="A416" s="31" t="s">
        <v>421</v>
      </c>
      <c r="B416" s="97" t="s">
        <v>2681</v>
      </c>
      <c r="C416" s="142" t="s">
        <v>2440</v>
      </c>
      <c r="D416" s="143">
        <f t="shared" si="80"/>
        <v>0</v>
      </c>
      <c r="E416" s="98">
        <f t="shared" si="81"/>
        <v>0</v>
      </c>
      <c r="F416" s="144">
        <f t="shared" si="82"/>
        <v>0</v>
      </c>
      <c r="G416" s="145">
        <f t="shared" si="79"/>
        <v>0</v>
      </c>
      <c r="H416" s="146">
        <v>0</v>
      </c>
      <c r="I416" s="146">
        <v>0</v>
      </c>
      <c r="J416" s="147">
        <f t="shared" si="83"/>
        <v>0</v>
      </c>
      <c r="K416" s="147">
        <v>0</v>
      </c>
      <c r="L416" s="147">
        <v>0</v>
      </c>
      <c r="M416" s="147">
        <f t="shared" si="84"/>
        <v>0</v>
      </c>
      <c r="N416" s="101">
        <f t="shared" si="85"/>
        <v>0</v>
      </c>
      <c r="O416" s="100">
        <v>0</v>
      </c>
      <c r="P416" s="147">
        <v>0</v>
      </c>
      <c r="Q416" s="101">
        <f t="shared" si="86"/>
        <v>0</v>
      </c>
      <c r="R416" s="100">
        <f t="shared" si="87"/>
        <v>0</v>
      </c>
      <c r="S416" s="148">
        <v>0</v>
      </c>
      <c r="T416" s="148">
        <v>0</v>
      </c>
      <c r="U416" s="147">
        <f t="shared" si="88"/>
        <v>0</v>
      </c>
      <c r="V416" s="102">
        <v>0</v>
      </c>
      <c r="W416" s="102">
        <v>0</v>
      </c>
      <c r="X416" s="101">
        <v>0</v>
      </c>
      <c r="Y416" s="107">
        <f t="shared" si="89"/>
        <v>0</v>
      </c>
      <c r="Z416" s="108">
        <f t="shared" si="90"/>
        <v>0</v>
      </c>
      <c r="AA416" s="97">
        <v>41</v>
      </c>
      <c r="AB416" s="109">
        <f t="shared" si="91"/>
        <v>0</v>
      </c>
    </row>
    <row r="417" spans="1:28" x14ac:dyDescent="0.35">
      <c r="A417" s="31" t="s">
        <v>422</v>
      </c>
      <c r="B417" s="97" t="s">
        <v>2682</v>
      </c>
      <c r="C417" s="142" t="s">
        <v>2440</v>
      </c>
      <c r="D417" s="143">
        <f t="shared" si="80"/>
        <v>18</v>
      </c>
      <c r="E417" s="98">
        <f t="shared" si="81"/>
        <v>0</v>
      </c>
      <c r="F417" s="144">
        <f t="shared" si="82"/>
        <v>18</v>
      </c>
      <c r="G417" s="145">
        <f t="shared" si="79"/>
        <v>18</v>
      </c>
      <c r="H417" s="146">
        <v>0</v>
      </c>
      <c r="I417" s="146">
        <v>18</v>
      </c>
      <c r="J417" s="147">
        <f t="shared" si="83"/>
        <v>18</v>
      </c>
      <c r="K417" s="147">
        <v>0</v>
      </c>
      <c r="L417" s="147">
        <v>0</v>
      </c>
      <c r="M417" s="147">
        <f t="shared" si="84"/>
        <v>0</v>
      </c>
      <c r="N417" s="101">
        <f t="shared" si="85"/>
        <v>0</v>
      </c>
      <c r="O417" s="100">
        <v>0</v>
      </c>
      <c r="P417" s="147">
        <v>0</v>
      </c>
      <c r="Q417" s="101">
        <f t="shared" si="86"/>
        <v>0</v>
      </c>
      <c r="R417" s="100">
        <f t="shared" si="87"/>
        <v>0</v>
      </c>
      <c r="S417" s="148">
        <v>0</v>
      </c>
      <c r="T417" s="148">
        <v>0</v>
      </c>
      <c r="U417" s="147">
        <f t="shared" si="88"/>
        <v>0</v>
      </c>
      <c r="V417" s="102">
        <v>0</v>
      </c>
      <c r="W417" s="102">
        <v>0</v>
      </c>
      <c r="X417" s="101">
        <v>0</v>
      </c>
      <c r="Y417" s="107">
        <f t="shared" si="89"/>
        <v>18</v>
      </c>
      <c r="Z417" s="108">
        <f t="shared" si="90"/>
        <v>0</v>
      </c>
      <c r="AA417" s="97">
        <v>31</v>
      </c>
      <c r="AB417" s="109">
        <f t="shared" si="91"/>
        <v>0.58064516129032262</v>
      </c>
    </row>
    <row r="418" spans="1:28" x14ac:dyDescent="0.35">
      <c r="A418" s="31" t="s">
        <v>423</v>
      </c>
      <c r="B418" s="97" t="s">
        <v>2683</v>
      </c>
      <c r="C418" s="142" t="s">
        <v>2440</v>
      </c>
      <c r="D418" s="143">
        <f t="shared" si="80"/>
        <v>17</v>
      </c>
      <c r="E418" s="98">
        <f t="shared" si="81"/>
        <v>17</v>
      </c>
      <c r="F418" s="144">
        <f t="shared" si="82"/>
        <v>0</v>
      </c>
      <c r="G418" s="145">
        <f t="shared" si="79"/>
        <v>17</v>
      </c>
      <c r="H418" s="146">
        <v>0</v>
      </c>
      <c r="I418" s="146">
        <v>0</v>
      </c>
      <c r="J418" s="147">
        <f t="shared" si="83"/>
        <v>0</v>
      </c>
      <c r="K418" s="147">
        <v>0</v>
      </c>
      <c r="L418" s="147">
        <v>17</v>
      </c>
      <c r="M418" s="147">
        <f t="shared" si="84"/>
        <v>17</v>
      </c>
      <c r="N418" s="101">
        <f t="shared" si="85"/>
        <v>0</v>
      </c>
      <c r="O418" s="100">
        <v>0</v>
      </c>
      <c r="P418" s="147">
        <v>0</v>
      </c>
      <c r="Q418" s="101">
        <f t="shared" si="86"/>
        <v>0</v>
      </c>
      <c r="R418" s="100">
        <f t="shared" si="87"/>
        <v>0</v>
      </c>
      <c r="S418" s="148">
        <v>0</v>
      </c>
      <c r="T418" s="148">
        <v>0</v>
      </c>
      <c r="U418" s="147">
        <f t="shared" si="88"/>
        <v>0</v>
      </c>
      <c r="V418" s="102">
        <v>0</v>
      </c>
      <c r="W418" s="102">
        <v>0</v>
      </c>
      <c r="X418" s="101">
        <v>0</v>
      </c>
      <c r="Y418" s="107">
        <f t="shared" si="89"/>
        <v>0</v>
      </c>
      <c r="Z418" s="108">
        <f t="shared" si="90"/>
        <v>17</v>
      </c>
      <c r="AA418" s="97">
        <v>28</v>
      </c>
      <c r="AB418" s="109">
        <f t="shared" si="91"/>
        <v>0.6071428571428571</v>
      </c>
    </row>
    <row r="419" spans="1:28" x14ac:dyDescent="0.35">
      <c r="A419" s="31" t="s">
        <v>424</v>
      </c>
      <c r="B419" s="97" t="s">
        <v>2684</v>
      </c>
      <c r="C419" s="142" t="s">
        <v>2440</v>
      </c>
      <c r="D419" s="143">
        <f t="shared" si="80"/>
        <v>14</v>
      </c>
      <c r="E419" s="98">
        <f t="shared" si="81"/>
        <v>14</v>
      </c>
      <c r="F419" s="144">
        <f t="shared" si="82"/>
        <v>0</v>
      </c>
      <c r="G419" s="145">
        <f t="shared" si="79"/>
        <v>14</v>
      </c>
      <c r="H419" s="146">
        <v>0</v>
      </c>
      <c r="I419" s="146">
        <v>0</v>
      </c>
      <c r="J419" s="147">
        <f t="shared" si="83"/>
        <v>0</v>
      </c>
      <c r="K419" s="147">
        <v>0</v>
      </c>
      <c r="L419" s="147">
        <v>14</v>
      </c>
      <c r="M419" s="147">
        <f t="shared" si="84"/>
        <v>14</v>
      </c>
      <c r="N419" s="101">
        <f t="shared" si="85"/>
        <v>0</v>
      </c>
      <c r="O419" s="100">
        <v>0</v>
      </c>
      <c r="P419" s="147">
        <v>0</v>
      </c>
      <c r="Q419" s="101">
        <f t="shared" si="86"/>
        <v>0</v>
      </c>
      <c r="R419" s="100">
        <f t="shared" si="87"/>
        <v>0</v>
      </c>
      <c r="S419" s="148">
        <v>0</v>
      </c>
      <c r="T419" s="148">
        <v>0</v>
      </c>
      <c r="U419" s="147">
        <f t="shared" si="88"/>
        <v>0</v>
      </c>
      <c r="V419" s="102">
        <v>0</v>
      </c>
      <c r="W419" s="102">
        <v>0</v>
      </c>
      <c r="X419" s="101">
        <v>0</v>
      </c>
      <c r="Y419" s="107">
        <f t="shared" si="89"/>
        <v>0</v>
      </c>
      <c r="Z419" s="108">
        <f t="shared" si="90"/>
        <v>14</v>
      </c>
      <c r="AA419" s="97">
        <v>22</v>
      </c>
      <c r="AB419" s="109">
        <f t="shared" si="91"/>
        <v>0.63636363636363635</v>
      </c>
    </row>
    <row r="420" spans="1:28" x14ac:dyDescent="0.35">
      <c r="A420" s="31" t="s">
        <v>425</v>
      </c>
      <c r="B420" s="97" t="s">
        <v>2685</v>
      </c>
      <c r="C420" s="142" t="s">
        <v>2380</v>
      </c>
      <c r="D420" s="143">
        <f t="shared" si="80"/>
        <v>0</v>
      </c>
      <c r="E420" s="98">
        <f t="shared" si="81"/>
        <v>0</v>
      </c>
      <c r="F420" s="144">
        <f t="shared" si="82"/>
        <v>0</v>
      </c>
      <c r="G420" s="145">
        <f t="shared" si="79"/>
        <v>0</v>
      </c>
      <c r="H420" s="146">
        <v>0</v>
      </c>
      <c r="I420" s="146">
        <v>0</v>
      </c>
      <c r="J420" s="147">
        <f t="shared" si="83"/>
        <v>0</v>
      </c>
      <c r="K420" s="147">
        <v>0</v>
      </c>
      <c r="L420" s="147">
        <v>0</v>
      </c>
      <c r="M420" s="147">
        <f t="shared" si="84"/>
        <v>0</v>
      </c>
      <c r="N420" s="101">
        <f t="shared" si="85"/>
        <v>0</v>
      </c>
      <c r="O420" s="100">
        <v>0</v>
      </c>
      <c r="P420" s="147">
        <v>0</v>
      </c>
      <c r="Q420" s="101">
        <f t="shared" si="86"/>
        <v>0</v>
      </c>
      <c r="R420" s="100">
        <f t="shared" si="87"/>
        <v>0</v>
      </c>
      <c r="S420" s="148">
        <v>0</v>
      </c>
      <c r="T420" s="148">
        <v>0</v>
      </c>
      <c r="U420" s="147">
        <f t="shared" si="88"/>
        <v>0</v>
      </c>
      <c r="V420" s="102">
        <v>0</v>
      </c>
      <c r="W420" s="102">
        <v>0</v>
      </c>
      <c r="X420" s="101">
        <v>0</v>
      </c>
      <c r="Y420" s="107">
        <f t="shared" si="89"/>
        <v>0</v>
      </c>
      <c r="Z420" s="108">
        <f t="shared" si="90"/>
        <v>0</v>
      </c>
      <c r="AA420" s="97">
        <v>170</v>
      </c>
      <c r="AB420" s="109">
        <f t="shared" si="91"/>
        <v>0</v>
      </c>
    </row>
    <row r="421" spans="1:28" x14ac:dyDescent="0.35">
      <c r="A421" s="31" t="s">
        <v>426</v>
      </c>
      <c r="B421" s="97" t="s">
        <v>2686</v>
      </c>
      <c r="C421" s="142" t="s">
        <v>2380</v>
      </c>
      <c r="D421" s="143">
        <f t="shared" si="80"/>
        <v>0</v>
      </c>
      <c r="E421" s="98">
        <f t="shared" si="81"/>
        <v>0</v>
      </c>
      <c r="F421" s="144">
        <f t="shared" si="82"/>
        <v>0</v>
      </c>
      <c r="G421" s="145">
        <f t="shared" si="79"/>
        <v>0</v>
      </c>
      <c r="H421" s="146">
        <v>0</v>
      </c>
      <c r="I421" s="146">
        <v>0</v>
      </c>
      <c r="J421" s="147">
        <f t="shared" si="83"/>
        <v>0</v>
      </c>
      <c r="K421" s="147">
        <v>0</v>
      </c>
      <c r="L421" s="147">
        <v>0</v>
      </c>
      <c r="M421" s="147">
        <f t="shared" si="84"/>
        <v>0</v>
      </c>
      <c r="N421" s="101">
        <f t="shared" si="85"/>
        <v>0</v>
      </c>
      <c r="O421" s="100">
        <v>0</v>
      </c>
      <c r="P421" s="147">
        <v>0</v>
      </c>
      <c r="Q421" s="101">
        <f t="shared" si="86"/>
        <v>0</v>
      </c>
      <c r="R421" s="100">
        <f t="shared" si="87"/>
        <v>0</v>
      </c>
      <c r="S421" s="148">
        <v>0</v>
      </c>
      <c r="T421" s="148">
        <v>0</v>
      </c>
      <c r="U421" s="147">
        <f t="shared" si="88"/>
        <v>0</v>
      </c>
      <c r="V421" s="102">
        <v>0</v>
      </c>
      <c r="W421" s="102">
        <v>0</v>
      </c>
      <c r="X421" s="101">
        <v>0</v>
      </c>
      <c r="Y421" s="107">
        <f t="shared" si="89"/>
        <v>0</v>
      </c>
      <c r="Z421" s="108">
        <f t="shared" si="90"/>
        <v>0</v>
      </c>
      <c r="AA421" s="97">
        <v>218</v>
      </c>
      <c r="AB421" s="109">
        <f t="shared" si="91"/>
        <v>0</v>
      </c>
    </row>
    <row r="422" spans="1:28" x14ac:dyDescent="0.35">
      <c r="A422" s="31" t="s">
        <v>427</v>
      </c>
      <c r="B422" s="97" t="s">
        <v>2687</v>
      </c>
      <c r="C422" s="142" t="s">
        <v>2380</v>
      </c>
      <c r="D422" s="143">
        <f t="shared" si="80"/>
        <v>0</v>
      </c>
      <c r="E422" s="98">
        <f t="shared" si="81"/>
        <v>0</v>
      </c>
      <c r="F422" s="144">
        <f t="shared" si="82"/>
        <v>0</v>
      </c>
      <c r="G422" s="145">
        <f t="shared" si="79"/>
        <v>0</v>
      </c>
      <c r="H422" s="146">
        <v>0</v>
      </c>
      <c r="I422" s="146">
        <v>0</v>
      </c>
      <c r="J422" s="147">
        <f t="shared" si="83"/>
        <v>0</v>
      </c>
      <c r="K422" s="147">
        <v>0</v>
      </c>
      <c r="L422" s="147">
        <v>0</v>
      </c>
      <c r="M422" s="147">
        <f t="shared" si="84"/>
        <v>0</v>
      </c>
      <c r="N422" s="101">
        <f t="shared" si="85"/>
        <v>0</v>
      </c>
      <c r="O422" s="100">
        <v>0</v>
      </c>
      <c r="P422" s="147">
        <v>0</v>
      </c>
      <c r="Q422" s="101">
        <f t="shared" si="86"/>
        <v>0</v>
      </c>
      <c r="R422" s="100">
        <f t="shared" si="87"/>
        <v>0</v>
      </c>
      <c r="S422" s="148">
        <v>0</v>
      </c>
      <c r="T422" s="148">
        <v>0</v>
      </c>
      <c r="U422" s="147">
        <f t="shared" si="88"/>
        <v>0</v>
      </c>
      <c r="V422" s="102">
        <v>0</v>
      </c>
      <c r="W422" s="102">
        <v>0</v>
      </c>
      <c r="X422" s="101">
        <v>0</v>
      </c>
      <c r="Y422" s="107">
        <f t="shared" si="89"/>
        <v>0</v>
      </c>
      <c r="Z422" s="108">
        <f t="shared" si="90"/>
        <v>0</v>
      </c>
      <c r="AA422" s="97">
        <v>57</v>
      </c>
      <c r="AB422" s="109">
        <f t="shared" si="91"/>
        <v>0</v>
      </c>
    </row>
    <row r="423" spans="1:28" x14ac:dyDescent="0.35">
      <c r="A423" s="31" t="s">
        <v>428</v>
      </c>
      <c r="B423" s="97" t="s">
        <v>2688</v>
      </c>
      <c r="C423" s="142" t="s">
        <v>2380</v>
      </c>
      <c r="D423" s="143">
        <f t="shared" si="80"/>
        <v>0</v>
      </c>
      <c r="E423" s="98">
        <f t="shared" si="81"/>
        <v>0</v>
      </c>
      <c r="F423" s="144">
        <f t="shared" si="82"/>
        <v>0</v>
      </c>
      <c r="G423" s="145">
        <f t="shared" si="79"/>
        <v>0</v>
      </c>
      <c r="H423" s="146">
        <v>0</v>
      </c>
      <c r="I423" s="146">
        <v>0</v>
      </c>
      <c r="J423" s="147">
        <f t="shared" si="83"/>
        <v>0</v>
      </c>
      <c r="K423" s="147">
        <v>0</v>
      </c>
      <c r="L423" s="147">
        <v>0</v>
      </c>
      <c r="M423" s="147">
        <f t="shared" si="84"/>
        <v>0</v>
      </c>
      <c r="N423" s="101">
        <f t="shared" si="85"/>
        <v>0</v>
      </c>
      <c r="O423" s="100">
        <v>0</v>
      </c>
      <c r="P423" s="147">
        <v>0</v>
      </c>
      <c r="Q423" s="101">
        <f t="shared" si="86"/>
        <v>0</v>
      </c>
      <c r="R423" s="100">
        <f t="shared" si="87"/>
        <v>0</v>
      </c>
      <c r="S423" s="148">
        <v>0</v>
      </c>
      <c r="T423" s="148">
        <v>0</v>
      </c>
      <c r="U423" s="147">
        <f t="shared" si="88"/>
        <v>0</v>
      </c>
      <c r="V423" s="102">
        <v>0</v>
      </c>
      <c r="W423" s="102">
        <v>0</v>
      </c>
      <c r="X423" s="101">
        <v>0</v>
      </c>
      <c r="Y423" s="107">
        <f t="shared" si="89"/>
        <v>0</v>
      </c>
      <c r="Z423" s="108">
        <f t="shared" si="90"/>
        <v>0</v>
      </c>
      <c r="AA423" s="97">
        <v>17</v>
      </c>
      <c r="AB423" s="109">
        <f t="shared" si="91"/>
        <v>0</v>
      </c>
    </row>
    <row r="424" spans="1:28" x14ac:dyDescent="0.35">
      <c r="A424" s="31" t="s">
        <v>429</v>
      </c>
      <c r="B424" s="97" t="s">
        <v>2689</v>
      </c>
      <c r="C424" s="142" t="s">
        <v>2380</v>
      </c>
      <c r="D424" s="143">
        <f t="shared" si="80"/>
        <v>0</v>
      </c>
      <c r="E424" s="98">
        <f t="shared" si="81"/>
        <v>0</v>
      </c>
      <c r="F424" s="144">
        <f t="shared" si="82"/>
        <v>0</v>
      </c>
      <c r="G424" s="145">
        <f t="shared" si="79"/>
        <v>0</v>
      </c>
      <c r="H424" s="146">
        <v>0</v>
      </c>
      <c r="I424" s="146">
        <v>0</v>
      </c>
      <c r="J424" s="147">
        <f t="shared" si="83"/>
        <v>0</v>
      </c>
      <c r="K424" s="147">
        <v>0</v>
      </c>
      <c r="L424" s="147">
        <v>0</v>
      </c>
      <c r="M424" s="147">
        <f t="shared" si="84"/>
        <v>0</v>
      </c>
      <c r="N424" s="101">
        <f t="shared" si="85"/>
        <v>0</v>
      </c>
      <c r="O424" s="100">
        <v>0</v>
      </c>
      <c r="P424" s="147">
        <v>0</v>
      </c>
      <c r="Q424" s="101">
        <f t="shared" si="86"/>
        <v>0</v>
      </c>
      <c r="R424" s="100">
        <f t="shared" si="87"/>
        <v>0</v>
      </c>
      <c r="S424" s="148">
        <v>0</v>
      </c>
      <c r="T424" s="148">
        <v>0</v>
      </c>
      <c r="U424" s="147">
        <f t="shared" si="88"/>
        <v>0</v>
      </c>
      <c r="V424" s="102">
        <v>0</v>
      </c>
      <c r="W424" s="102">
        <v>0</v>
      </c>
      <c r="X424" s="101">
        <v>0</v>
      </c>
      <c r="Y424" s="107">
        <f t="shared" si="89"/>
        <v>0</v>
      </c>
      <c r="Z424" s="108">
        <f t="shared" si="90"/>
        <v>0</v>
      </c>
      <c r="AA424" s="97">
        <v>92</v>
      </c>
      <c r="AB424" s="109">
        <f t="shared" si="91"/>
        <v>0</v>
      </c>
    </row>
    <row r="425" spans="1:28" x14ac:dyDescent="0.35">
      <c r="A425" s="31" t="s">
        <v>430</v>
      </c>
      <c r="B425" s="97" t="s">
        <v>2690</v>
      </c>
      <c r="C425" s="142" t="s">
        <v>2380</v>
      </c>
      <c r="D425" s="143">
        <f t="shared" si="80"/>
        <v>0</v>
      </c>
      <c r="E425" s="98">
        <f t="shared" si="81"/>
        <v>0</v>
      </c>
      <c r="F425" s="144">
        <f t="shared" si="82"/>
        <v>0</v>
      </c>
      <c r="G425" s="145">
        <f t="shared" si="79"/>
        <v>0</v>
      </c>
      <c r="H425" s="146">
        <v>0</v>
      </c>
      <c r="I425" s="146">
        <v>0</v>
      </c>
      <c r="J425" s="147">
        <f t="shared" si="83"/>
        <v>0</v>
      </c>
      <c r="K425" s="147">
        <v>0</v>
      </c>
      <c r="L425" s="147">
        <v>0</v>
      </c>
      <c r="M425" s="147">
        <f t="shared" si="84"/>
        <v>0</v>
      </c>
      <c r="N425" s="101">
        <f t="shared" si="85"/>
        <v>0</v>
      </c>
      <c r="O425" s="100">
        <v>0</v>
      </c>
      <c r="P425" s="147">
        <v>0</v>
      </c>
      <c r="Q425" s="101">
        <f t="shared" si="86"/>
        <v>0</v>
      </c>
      <c r="R425" s="100">
        <f t="shared" si="87"/>
        <v>0</v>
      </c>
      <c r="S425" s="148">
        <v>0</v>
      </c>
      <c r="T425" s="148">
        <v>0</v>
      </c>
      <c r="U425" s="147">
        <f t="shared" si="88"/>
        <v>0</v>
      </c>
      <c r="V425" s="102">
        <v>0</v>
      </c>
      <c r="W425" s="102">
        <v>0</v>
      </c>
      <c r="X425" s="101">
        <v>0</v>
      </c>
      <c r="Y425" s="107">
        <f t="shared" si="89"/>
        <v>0</v>
      </c>
      <c r="Z425" s="108">
        <f t="shared" si="90"/>
        <v>0</v>
      </c>
      <c r="AA425" s="97">
        <v>162</v>
      </c>
      <c r="AB425" s="109">
        <f t="shared" si="91"/>
        <v>0</v>
      </c>
    </row>
    <row r="426" spans="1:28" x14ac:dyDescent="0.35">
      <c r="A426" s="31" t="s">
        <v>431</v>
      </c>
      <c r="B426" s="97" t="s">
        <v>2691</v>
      </c>
      <c r="C426" s="142" t="s">
        <v>2260</v>
      </c>
      <c r="D426" s="143">
        <f t="shared" si="80"/>
        <v>41</v>
      </c>
      <c r="E426" s="98">
        <f t="shared" si="81"/>
        <v>41</v>
      </c>
      <c r="F426" s="144">
        <f t="shared" si="82"/>
        <v>0</v>
      </c>
      <c r="G426" s="145">
        <f t="shared" si="79"/>
        <v>28</v>
      </c>
      <c r="H426" s="146">
        <v>0</v>
      </c>
      <c r="I426" s="146">
        <v>0</v>
      </c>
      <c r="J426" s="147">
        <f t="shared" si="83"/>
        <v>0</v>
      </c>
      <c r="K426" s="147">
        <v>0</v>
      </c>
      <c r="L426" s="147">
        <v>28</v>
      </c>
      <c r="M426" s="147">
        <f t="shared" si="84"/>
        <v>28</v>
      </c>
      <c r="N426" s="101">
        <f t="shared" si="85"/>
        <v>0</v>
      </c>
      <c r="O426" s="100">
        <v>0</v>
      </c>
      <c r="P426" s="147">
        <v>0</v>
      </c>
      <c r="Q426" s="101">
        <f t="shared" si="86"/>
        <v>0</v>
      </c>
      <c r="R426" s="100">
        <f t="shared" si="87"/>
        <v>13</v>
      </c>
      <c r="S426" s="148">
        <v>0</v>
      </c>
      <c r="T426" s="148">
        <v>0</v>
      </c>
      <c r="U426" s="147">
        <f t="shared" si="88"/>
        <v>0</v>
      </c>
      <c r="V426" s="102">
        <v>0</v>
      </c>
      <c r="W426" s="102">
        <v>13</v>
      </c>
      <c r="X426" s="101">
        <v>13</v>
      </c>
      <c r="Y426" s="107">
        <f t="shared" si="89"/>
        <v>0</v>
      </c>
      <c r="Z426" s="108">
        <f t="shared" si="90"/>
        <v>41</v>
      </c>
      <c r="AA426" s="97">
        <v>32</v>
      </c>
      <c r="AB426" s="109">
        <f t="shared" si="91"/>
        <v>1</v>
      </c>
    </row>
    <row r="427" spans="1:28" x14ac:dyDescent="0.35">
      <c r="A427" s="31" t="s">
        <v>432</v>
      </c>
      <c r="B427" s="97" t="s">
        <v>2692</v>
      </c>
      <c r="C427" s="142" t="s">
        <v>2260</v>
      </c>
      <c r="D427" s="143">
        <f t="shared" si="80"/>
        <v>0</v>
      </c>
      <c r="E427" s="98">
        <f t="shared" si="81"/>
        <v>0</v>
      </c>
      <c r="F427" s="144">
        <f t="shared" si="82"/>
        <v>0</v>
      </c>
      <c r="G427" s="145">
        <f t="shared" si="79"/>
        <v>0</v>
      </c>
      <c r="H427" s="146">
        <v>0</v>
      </c>
      <c r="I427" s="146">
        <v>0</v>
      </c>
      <c r="J427" s="147">
        <f t="shared" si="83"/>
        <v>0</v>
      </c>
      <c r="K427" s="147">
        <v>0</v>
      </c>
      <c r="L427" s="147">
        <v>0</v>
      </c>
      <c r="M427" s="147">
        <f t="shared" si="84"/>
        <v>0</v>
      </c>
      <c r="N427" s="101">
        <f t="shared" si="85"/>
        <v>0</v>
      </c>
      <c r="O427" s="100">
        <v>0</v>
      </c>
      <c r="P427" s="147">
        <v>0</v>
      </c>
      <c r="Q427" s="101">
        <f t="shared" si="86"/>
        <v>0</v>
      </c>
      <c r="R427" s="100">
        <f t="shared" si="87"/>
        <v>0</v>
      </c>
      <c r="S427" s="148">
        <v>0</v>
      </c>
      <c r="T427" s="148">
        <v>0</v>
      </c>
      <c r="U427" s="147">
        <f t="shared" si="88"/>
        <v>0</v>
      </c>
      <c r="V427" s="102">
        <v>0</v>
      </c>
      <c r="W427" s="102">
        <v>0</v>
      </c>
      <c r="X427" s="101">
        <v>0</v>
      </c>
      <c r="Y427" s="107">
        <f t="shared" si="89"/>
        <v>0</v>
      </c>
      <c r="Z427" s="108">
        <f t="shared" si="90"/>
        <v>0</v>
      </c>
      <c r="AA427" s="97">
        <v>51</v>
      </c>
      <c r="AB427" s="109">
        <f t="shared" si="91"/>
        <v>0</v>
      </c>
    </row>
    <row r="428" spans="1:28" x14ac:dyDescent="0.35">
      <c r="A428" s="31" t="s">
        <v>433</v>
      </c>
      <c r="B428" s="97" t="s">
        <v>2693</v>
      </c>
      <c r="C428" s="142" t="s">
        <v>2260</v>
      </c>
      <c r="D428" s="143">
        <f t="shared" si="80"/>
        <v>0</v>
      </c>
      <c r="E428" s="98">
        <f t="shared" si="81"/>
        <v>0</v>
      </c>
      <c r="F428" s="144">
        <f t="shared" si="82"/>
        <v>0</v>
      </c>
      <c r="G428" s="145">
        <f t="shared" si="79"/>
        <v>0</v>
      </c>
      <c r="H428" s="146">
        <v>0</v>
      </c>
      <c r="I428" s="146">
        <v>0</v>
      </c>
      <c r="J428" s="147">
        <f t="shared" si="83"/>
        <v>0</v>
      </c>
      <c r="K428" s="147">
        <v>0</v>
      </c>
      <c r="L428" s="147">
        <v>0</v>
      </c>
      <c r="M428" s="147">
        <f t="shared" si="84"/>
        <v>0</v>
      </c>
      <c r="N428" s="101">
        <f t="shared" si="85"/>
        <v>0</v>
      </c>
      <c r="O428" s="100">
        <v>0</v>
      </c>
      <c r="P428" s="147">
        <v>0</v>
      </c>
      <c r="Q428" s="101">
        <f t="shared" si="86"/>
        <v>0</v>
      </c>
      <c r="R428" s="100">
        <f t="shared" si="87"/>
        <v>0</v>
      </c>
      <c r="S428" s="148">
        <v>0</v>
      </c>
      <c r="T428" s="148">
        <v>0</v>
      </c>
      <c r="U428" s="147">
        <f t="shared" si="88"/>
        <v>0</v>
      </c>
      <c r="V428" s="102">
        <v>0</v>
      </c>
      <c r="W428" s="102">
        <v>0</v>
      </c>
      <c r="X428" s="101">
        <v>0</v>
      </c>
      <c r="Y428" s="107">
        <f t="shared" si="89"/>
        <v>0</v>
      </c>
      <c r="Z428" s="108">
        <f t="shared" si="90"/>
        <v>0</v>
      </c>
      <c r="AA428" s="97">
        <v>312</v>
      </c>
      <c r="AB428" s="109">
        <f t="shared" si="91"/>
        <v>0</v>
      </c>
    </row>
    <row r="429" spans="1:28" x14ac:dyDescent="0.35">
      <c r="A429" s="31" t="s">
        <v>434</v>
      </c>
      <c r="B429" s="97" t="s">
        <v>2694</v>
      </c>
      <c r="C429" s="142" t="s">
        <v>2260</v>
      </c>
      <c r="D429" s="143">
        <f t="shared" si="80"/>
        <v>27</v>
      </c>
      <c r="E429" s="98">
        <f t="shared" si="81"/>
        <v>27</v>
      </c>
      <c r="F429" s="144">
        <f t="shared" si="82"/>
        <v>0</v>
      </c>
      <c r="G429" s="145">
        <f t="shared" si="79"/>
        <v>27</v>
      </c>
      <c r="H429" s="146">
        <v>0</v>
      </c>
      <c r="I429" s="146">
        <v>0</v>
      </c>
      <c r="J429" s="147">
        <f t="shared" si="83"/>
        <v>0</v>
      </c>
      <c r="K429" s="147">
        <v>0</v>
      </c>
      <c r="L429" s="147">
        <v>27</v>
      </c>
      <c r="M429" s="147">
        <f t="shared" si="84"/>
        <v>27</v>
      </c>
      <c r="N429" s="101">
        <f t="shared" si="85"/>
        <v>0</v>
      </c>
      <c r="O429" s="100">
        <v>0</v>
      </c>
      <c r="P429" s="147">
        <v>0</v>
      </c>
      <c r="Q429" s="101">
        <f t="shared" si="86"/>
        <v>0</v>
      </c>
      <c r="R429" s="100">
        <f t="shared" si="87"/>
        <v>0</v>
      </c>
      <c r="S429" s="148">
        <v>0</v>
      </c>
      <c r="T429" s="148">
        <v>0</v>
      </c>
      <c r="U429" s="147">
        <f t="shared" si="88"/>
        <v>0</v>
      </c>
      <c r="V429" s="102">
        <v>0</v>
      </c>
      <c r="W429" s="102">
        <v>0</v>
      </c>
      <c r="X429" s="101">
        <v>0</v>
      </c>
      <c r="Y429" s="107">
        <f t="shared" si="89"/>
        <v>0</v>
      </c>
      <c r="Z429" s="108">
        <f t="shared" si="90"/>
        <v>27</v>
      </c>
      <c r="AA429" s="97">
        <v>54</v>
      </c>
      <c r="AB429" s="109">
        <f t="shared" si="91"/>
        <v>0.5</v>
      </c>
    </row>
    <row r="430" spans="1:28" x14ac:dyDescent="0.35">
      <c r="A430" s="31" t="s">
        <v>435</v>
      </c>
      <c r="B430" s="97" t="s">
        <v>2695</v>
      </c>
      <c r="C430" s="142" t="s">
        <v>2260</v>
      </c>
      <c r="D430" s="143">
        <f t="shared" si="80"/>
        <v>108</v>
      </c>
      <c r="E430" s="98">
        <f t="shared" si="81"/>
        <v>108</v>
      </c>
      <c r="F430" s="144">
        <f t="shared" si="82"/>
        <v>0</v>
      </c>
      <c r="G430" s="145">
        <f t="shared" si="79"/>
        <v>74</v>
      </c>
      <c r="H430" s="146">
        <v>0</v>
      </c>
      <c r="I430" s="146">
        <v>0</v>
      </c>
      <c r="J430" s="147">
        <f t="shared" si="83"/>
        <v>0</v>
      </c>
      <c r="K430" s="147">
        <v>15</v>
      </c>
      <c r="L430" s="147">
        <v>59</v>
      </c>
      <c r="M430" s="147">
        <f t="shared" si="84"/>
        <v>74</v>
      </c>
      <c r="N430" s="101">
        <f t="shared" si="85"/>
        <v>0</v>
      </c>
      <c r="O430" s="100">
        <v>34</v>
      </c>
      <c r="P430" s="147">
        <v>0</v>
      </c>
      <c r="Q430" s="101">
        <f t="shared" si="86"/>
        <v>34</v>
      </c>
      <c r="R430" s="100">
        <f t="shared" si="87"/>
        <v>0</v>
      </c>
      <c r="S430" s="148">
        <v>0</v>
      </c>
      <c r="T430" s="148">
        <v>0</v>
      </c>
      <c r="U430" s="147">
        <f t="shared" si="88"/>
        <v>0</v>
      </c>
      <c r="V430" s="102">
        <v>0</v>
      </c>
      <c r="W430" s="102">
        <v>0</v>
      </c>
      <c r="X430" s="101">
        <v>0</v>
      </c>
      <c r="Y430" s="107">
        <f t="shared" si="89"/>
        <v>0</v>
      </c>
      <c r="Z430" s="108">
        <f t="shared" si="90"/>
        <v>93</v>
      </c>
      <c r="AA430" s="97">
        <v>120</v>
      </c>
      <c r="AB430" s="109">
        <f t="shared" si="91"/>
        <v>0.77500000000000002</v>
      </c>
    </row>
    <row r="431" spans="1:28" x14ac:dyDescent="0.35">
      <c r="A431" s="31" t="s">
        <v>436</v>
      </c>
      <c r="B431" s="97" t="s">
        <v>2696</v>
      </c>
      <c r="C431" s="142" t="s">
        <v>2260</v>
      </c>
      <c r="D431" s="143">
        <f t="shared" si="80"/>
        <v>0</v>
      </c>
      <c r="E431" s="98">
        <f t="shared" si="81"/>
        <v>0</v>
      </c>
      <c r="F431" s="144">
        <f t="shared" si="82"/>
        <v>0</v>
      </c>
      <c r="G431" s="145">
        <f t="shared" si="79"/>
        <v>0</v>
      </c>
      <c r="H431" s="146">
        <v>0</v>
      </c>
      <c r="I431" s="146">
        <v>0</v>
      </c>
      <c r="J431" s="147">
        <f t="shared" si="83"/>
        <v>0</v>
      </c>
      <c r="K431" s="147">
        <v>0</v>
      </c>
      <c r="L431" s="147">
        <v>0</v>
      </c>
      <c r="M431" s="147">
        <f t="shared" si="84"/>
        <v>0</v>
      </c>
      <c r="N431" s="101">
        <f t="shared" si="85"/>
        <v>0</v>
      </c>
      <c r="O431" s="100">
        <v>0</v>
      </c>
      <c r="P431" s="147">
        <v>0</v>
      </c>
      <c r="Q431" s="101">
        <f t="shared" si="86"/>
        <v>0</v>
      </c>
      <c r="R431" s="100">
        <f t="shared" si="87"/>
        <v>0</v>
      </c>
      <c r="S431" s="148">
        <v>0</v>
      </c>
      <c r="T431" s="148">
        <v>0</v>
      </c>
      <c r="U431" s="147">
        <f t="shared" si="88"/>
        <v>0</v>
      </c>
      <c r="V431" s="102">
        <v>0</v>
      </c>
      <c r="W431" s="102">
        <v>0</v>
      </c>
      <c r="X431" s="101">
        <v>0</v>
      </c>
      <c r="Y431" s="107">
        <f t="shared" si="89"/>
        <v>0</v>
      </c>
      <c r="Z431" s="108">
        <f t="shared" si="90"/>
        <v>0</v>
      </c>
      <c r="AA431" s="97">
        <v>29</v>
      </c>
      <c r="AB431" s="109">
        <f t="shared" si="91"/>
        <v>0</v>
      </c>
    </row>
    <row r="432" spans="1:28" x14ac:dyDescent="0.35">
      <c r="A432" s="31" t="s">
        <v>437</v>
      </c>
      <c r="B432" s="97" t="s">
        <v>2697</v>
      </c>
      <c r="C432" s="142" t="s">
        <v>2260</v>
      </c>
      <c r="D432" s="143">
        <f t="shared" si="80"/>
        <v>49</v>
      </c>
      <c r="E432" s="98">
        <f t="shared" si="81"/>
        <v>49</v>
      </c>
      <c r="F432" s="144">
        <f t="shared" si="82"/>
        <v>0</v>
      </c>
      <c r="G432" s="145">
        <f t="shared" si="79"/>
        <v>36</v>
      </c>
      <c r="H432" s="146">
        <v>0</v>
      </c>
      <c r="I432" s="146">
        <v>0</v>
      </c>
      <c r="J432" s="147">
        <f t="shared" si="83"/>
        <v>0</v>
      </c>
      <c r="K432" s="147">
        <v>8</v>
      </c>
      <c r="L432" s="147">
        <v>28</v>
      </c>
      <c r="M432" s="147">
        <f t="shared" si="84"/>
        <v>36</v>
      </c>
      <c r="N432" s="101">
        <f t="shared" si="85"/>
        <v>0</v>
      </c>
      <c r="O432" s="100">
        <v>13</v>
      </c>
      <c r="P432" s="147">
        <v>0</v>
      </c>
      <c r="Q432" s="101">
        <f t="shared" si="86"/>
        <v>13</v>
      </c>
      <c r="R432" s="100">
        <f t="shared" si="87"/>
        <v>0</v>
      </c>
      <c r="S432" s="148">
        <v>0</v>
      </c>
      <c r="T432" s="148">
        <v>0</v>
      </c>
      <c r="U432" s="147">
        <f t="shared" si="88"/>
        <v>0</v>
      </c>
      <c r="V432" s="102">
        <v>0</v>
      </c>
      <c r="W432" s="102">
        <v>0</v>
      </c>
      <c r="X432" s="101">
        <v>0</v>
      </c>
      <c r="Y432" s="107">
        <f t="shared" si="89"/>
        <v>0</v>
      </c>
      <c r="Z432" s="108">
        <f t="shared" si="90"/>
        <v>41</v>
      </c>
      <c r="AA432" s="97">
        <v>75</v>
      </c>
      <c r="AB432" s="109">
        <f t="shared" si="91"/>
        <v>0.54666666666666663</v>
      </c>
    </row>
    <row r="433" spans="1:28" x14ac:dyDescent="0.35">
      <c r="A433" s="31" t="s">
        <v>438</v>
      </c>
      <c r="B433" s="97" t="s">
        <v>2698</v>
      </c>
      <c r="C433" s="142" t="s">
        <v>2260</v>
      </c>
      <c r="D433" s="143">
        <f t="shared" si="80"/>
        <v>0</v>
      </c>
      <c r="E433" s="98">
        <f t="shared" si="81"/>
        <v>0</v>
      </c>
      <c r="F433" s="144">
        <f t="shared" si="82"/>
        <v>0</v>
      </c>
      <c r="G433" s="145">
        <f t="shared" si="79"/>
        <v>0</v>
      </c>
      <c r="H433" s="146">
        <v>0</v>
      </c>
      <c r="I433" s="146">
        <v>0</v>
      </c>
      <c r="J433" s="147">
        <f t="shared" si="83"/>
        <v>0</v>
      </c>
      <c r="K433" s="147">
        <v>0</v>
      </c>
      <c r="L433" s="147">
        <v>0</v>
      </c>
      <c r="M433" s="147">
        <f t="shared" si="84"/>
        <v>0</v>
      </c>
      <c r="N433" s="101">
        <f t="shared" si="85"/>
        <v>0</v>
      </c>
      <c r="O433" s="100">
        <v>0</v>
      </c>
      <c r="P433" s="147">
        <v>0</v>
      </c>
      <c r="Q433" s="101">
        <f t="shared" si="86"/>
        <v>0</v>
      </c>
      <c r="R433" s="100">
        <f t="shared" si="87"/>
        <v>0</v>
      </c>
      <c r="S433" s="148">
        <v>0</v>
      </c>
      <c r="T433" s="148">
        <v>0</v>
      </c>
      <c r="U433" s="147">
        <f t="shared" si="88"/>
        <v>0</v>
      </c>
      <c r="V433" s="102">
        <v>0</v>
      </c>
      <c r="W433" s="102">
        <v>0</v>
      </c>
      <c r="X433" s="101">
        <v>0</v>
      </c>
      <c r="Y433" s="107">
        <f t="shared" si="89"/>
        <v>0</v>
      </c>
      <c r="Z433" s="108">
        <f t="shared" si="90"/>
        <v>0</v>
      </c>
      <c r="AA433" s="97">
        <v>166</v>
      </c>
      <c r="AB433" s="109">
        <f t="shared" si="91"/>
        <v>0</v>
      </c>
    </row>
    <row r="434" spans="1:28" x14ac:dyDescent="0.35">
      <c r="A434" s="31" t="s">
        <v>439</v>
      </c>
      <c r="B434" s="97" t="s">
        <v>2699</v>
      </c>
      <c r="C434" s="142" t="s">
        <v>2260</v>
      </c>
      <c r="D434" s="143">
        <f t="shared" si="80"/>
        <v>29</v>
      </c>
      <c r="E434" s="98">
        <f t="shared" si="81"/>
        <v>29</v>
      </c>
      <c r="F434" s="144">
        <f t="shared" si="82"/>
        <v>0</v>
      </c>
      <c r="G434" s="145">
        <f t="shared" si="79"/>
        <v>29</v>
      </c>
      <c r="H434" s="146">
        <v>0</v>
      </c>
      <c r="I434" s="146">
        <v>0</v>
      </c>
      <c r="J434" s="147">
        <f t="shared" si="83"/>
        <v>0</v>
      </c>
      <c r="K434" s="147">
        <v>0</v>
      </c>
      <c r="L434" s="147">
        <v>29</v>
      </c>
      <c r="M434" s="147">
        <f t="shared" si="84"/>
        <v>29</v>
      </c>
      <c r="N434" s="101">
        <f t="shared" si="85"/>
        <v>0</v>
      </c>
      <c r="O434" s="100">
        <v>0</v>
      </c>
      <c r="P434" s="147">
        <v>0</v>
      </c>
      <c r="Q434" s="101">
        <f t="shared" si="86"/>
        <v>0</v>
      </c>
      <c r="R434" s="100">
        <f t="shared" si="87"/>
        <v>0</v>
      </c>
      <c r="S434" s="148">
        <v>0</v>
      </c>
      <c r="T434" s="148">
        <v>0</v>
      </c>
      <c r="U434" s="147">
        <f t="shared" si="88"/>
        <v>0</v>
      </c>
      <c r="V434" s="102">
        <v>0</v>
      </c>
      <c r="W434" s="102">
        <v>0</v>
      </c>
      <c r="X434" s="101">
        <v>0</v>
      </c>
      <c r="Y434" s="107">
        <f t="shared" si="89"/>
        <v>0</v>
      </c>
      <c r="Z434" s="108">
        <f t="shared" si="90"/>
        <v>29</v>
      </c>
      <c r="AA434" s="97">
        <v>39</v>
      </c>
      <c r="AB434" s="109">
        <f t="shared" si="91"/>
        <v>0.74358974358974361</v>
      </c>
    </row>
    <row r="435" spans="1:28" x14ac:dyDescent="0.35">
      <c r="A435" s="31" t="s">
        <v>440</v>
      </c>
      <c r="B435" s="97" t="s">
        <v>2700</v>
      </c>
      <c r="C435" s="142" t="s">
        <v>2260</v>
      </c>
      <c r="D435" s="143">
        <f t="shared" si="80"/>
        <v>0</v>
      </c>
      <c r="E435" s="98">
        <f t="shared" si="81"/>
        <v>0</v>
      </c>
      <c r="F435" s="144">
        <f t="shared" si="82"/>
        <v>0</v>
      </c>
      <c r="G435" s="145">
        <f t="shared" si="79"/>
        <v>0</v>
      </c>
      <c r="H435" s="146">
        <v>0</v>
      </c>
      <c r="I435" s="146">
        <v>0</v>
      </c>
      <c r="J435" s="147">
        <f t="shared" si="83"/>
        <v>0</v>
      </c>
      <c r="K435" s="147">
        <v>0</v>
      </c>
      <c r="L435" s="147">
        <v>0</v>
      </c>
      <c r="M435" s="147">
        <f t="shared" si="84"/>
        <v>0</v>
      </c>
      <c r="N435" s="101">
        <f t="shared" si="85"/>
        <v>0</v>
      </c>
      <c r="O435" s="100">
        <v>0</v>
      </c>
      <c r="P435" s="147">
        <v>0</v>
      </c>
      <c r="Q435" s="101">
        <f t="shared" si="86"/>
        <v>0</v>
      </c>
      <c r="R435" s="100">
        <f t="shared" si="87"/>
        <v>0</v>
      </c>
      <c r="S435" s="148">
        <v>0</v>
      </c>
      <c r="T435" s="148">
        <v>0</v>
      </c>
      <c r="U435" s="147">
        <f t="shared" si="88"/>
        <v>0</v>
      </c>
      <c r="V435" s="102">
        <v>0</v>
      </c>
      <c r="W435" s="102">
        <v>0</v>
      </c>
      <c r="X435" s="101">
        <v>0</v>
      </c>
      <c r="Y435" s="107">
        <f t="shared" si="89"/>
        <v>0</v>
      </c>
      <c r="Z435" s="108">
        <f t="shared" si="90"/>
        <v>0</v>
      </c>
      <c r="AA435" s="97">
        <v>39</v>
      </c>
      <c r="AB435" s="109">
        <f t="shared" si="91"/>
        <v>0</v>
      </c>
    </row>
    <row r="436" spans="1:28" x14ac:dyDescent="0.35">
      <c r="A436" s="31" t="s">
        <v>441</v>
      </c>
      <c r="B436" s="97" t="s">
        <v>2701</v>
      </c>
      <c r="C436" s="142" t="s">
        <v>2260</v>
      </c>
      <c r="D436" s="143">
        <f t="shared" si="80"/>
        <v>245</v>
      </c>
      <c r="E436" s="98">
        <f t="shared" si="81"/>
        <v>245</v>
      </c>
      <c r="F436" s="144">
        <f t="shared" si="82"/>
        <v>0</v>
      </c>
      <c r="G436" s="145">
        <f t="shared" si="79"/>
        <v>245</v>
      </c>
      <c r="H436" s="146">
        <v>0</v>
      </c>
      <c r="I436" s="146">
        <v>0</v>
      </c>
      <c r="J436" s="147">
        <f t="shared" si="83"/>
        <v>0</v>
      </c>
      <c r="K436" s="147">
        <v>77</v>
      </c>
      <c r="L436" s="147">
        <v>168</v>
      </c>
      <c r="M436" s="147">
        <f t="shared" si="84"/>
        <v>245</v>
      </c>
      <c r="N436" s="101">
        <f t="shared" si="85"/>
        <v>0</v>
      </c>
      <c r="O436" s="100">
        <v>0</v>
      </c>
      <c r="P436" s="147">
        <v>0</v>
      </c>
      <c r="Q436" s="101">
        <f t="shared" si="86"/>
        <v>0</v>
      </c>
      <c r="R436" s="100">
        <f t="shared" si="87"/>
        <v>0</v>
      </c>
      <c r="S436" s="148">
        <v>0</v>
      </c>
      <c r="T436" s="148">
        <v>0</v>
      </c>
      <c r="U436" s="147">
        <f t="shared" si="88"/>
        <v>0</v>
      </c>
      <c r="V436" s="102">
        <v>0</v>
      </c>
      <c r="W436" s="102">
        <v>0</v>
      </c>
      <c r="X436" s="101">
        <v>0</v>
      </c>
      <c r="Y436" s="107">
        <f t="shared" si="89"/>
        <v>0</v>
      </c>
      <c r="Z436" s="108">
        <f t="shared" si="90"/>
        <v>168</v>
      </c>
      <c r="AA436" s="97">
        <v>251</v>
      </c>
      <c r="AB436" s="109">
        <f t="shared" si="91"/>
        <v>0.66932270916334657</v>
      </c>
    </row>
    <row r="437" spans="1:28" x14ac:dyDescent="0.35">
      <c r="A437" s="31" t="s">
        <v>442</v>
      </c>
      <c r="B437" s="97" t="s">
        <v>2702</v>
      </c>
      <c r="C437" s="142" t="s">
        <v>2380</v>
      </c>
      <c r="D437" s="143">
        <f t="shared" si="80"/>
        <v>144</v>
      </c>
      <c r="E437" s="98">
        <f t="shared" si="81"/>
        <v>0</v>
      </c>
      <c r="F437" s="144">
        <f t="shared" si="82"/>
        <v>144</v>
      </c>
      <c r="G437" s="145">
        <f t="shared" si="79"/>
        <v>144</v>
      </c>
      <c r="H437" s="146">
        <v>0</v>
      </c>
      <c r="I437" s="146">
        <v>144</v>
      </c>
      <c r="J437" s="147">
        <f t="shared" si="83"/>
        <v>144</v>
      </c>
      <c r="K437" s="147">
        <v>0</v>
      </c>
      <c r="L437" s="147">
        <v>0</v>
      </c>
      <c r="M437" s="147">
        <f t="shared" si="84"/>
        <v>0</v>
      </c>
      <c r="N437" s="101">
        <f t="shared" si="85"/>
        <v>0</v>
      </c>
      <c r="O437" s="100">
        <v>0</v>
      </c>
      <c r="P437" s="147">
        <v>0</v>
      </c>
      <c r="Q437" s="101">
        <f t="shared" si="86"/>
        <v>0</v>
      </c>
      <c r="R437" s="100">
        <f t="shared" si="87"/>
        <v>0</v>
      </c>
      <c r="S437" s="148">
        <v>0</v>
      </c>
      <c r="T437" s="148">
        <v>0</v>
      </c>
      <c r="U437" s="147">
        <f t="shared" si="88"/>
        <v>0</v>
      </c>
      <c r="V437" s="102">
        <v>0</v>
      </c>
      <c r="W437" s="102">
        <v>0</v>
      </c>
      <c r="X437" s="101">
        <v>0</v>
      </c>
      <c r="Y437" s="107">
        <f t="shared" si="89"/>
        <v>144</v>
      </c>
      <c r="Z437" s="108">
        <f t="shared" si="90"/>
        <v>0</v>
      </c>
      <c r="AA437" s="97">
        <v>475</v>
      </c>
      <c r="AB437" s="109">
        <f t="shared" si="91"/>
        <v>0.30315789473684213</v>
      </c>
    </row>
    <row r="438" spans="1:28" x14ac:dyDescent="0.35">
      <c r="A438" s="31" t="s">
        <v>443</v>
      </c>
      <c r="B438" s="97" t="s">
        <v>2703</v>
      </c>
      <c r="C438" s="142" t="s">
        <v>2380</v>
      </c>
      <c r="D438" s="143">
        <f t="shared" si="80"/>
        <v>44</v>
      </c>
      <c r="E438" s="98">
        <f t="shared" si="81"/>
        <v>0</v>
      </c>
      <c r="F438" s="144">
        <f t="shared" si="82"/>
        <v>44</v>
      </c>
      <c r="G438" s="145">
        <f t="shared" si="79"/>
        <v>44</v>
      </c>
      <c r="H438" s="146">
        <v>0</v>
      </c>
      <c r="I438" s="146">
        <v>44</v>
      </c>
      <c r="J438" s="147">
        <f t="shared" si="83"/>
        <v>44</v>
      </c>
      <c r="K438" s="147">
        <v>0</v>
      </c>
      <c r="L438" s="147">
        <v>0</v>
      </c>
      <c r="M438" s="147">
        <f t="shared" si="84"/>
        <v>0</v>
      </c>
      <c r="N438" s="101">
        <f t="shared" si="85"/>
        <v>0</v>
      </c>
      <c r="O438" s="100">
        <v>0</v>
      </c>
      <c r="P438" s="147">
        <v>0</v>
      </c>
      <c r="Q438" s="101">
        <f t="shared" si="86"/>
        <v>0</v>
      </c>
      <c r="R438" s="100">
        <f t="shared" si="87"/>
        <v>0</v>
      </c>
      <c r="S438" s="148">
        <v>0</v>
      </c>
      <c r="T438" s="148">
        <v>0</v>
      </c>
      <c r="U438" s="147">
        <f t="shared" si="88"/>
        <v>0</v>
      </c>
      <c r="V438" s="102">
        <v>0</v>
      </c>
      <c r="W438" s="102">
        <v>0</v>
      </c>
      <c r="X438" s="101">
        <v>0</v>
      </c>
      <c r="Y438" s="107">
        <f t="shared" si="89"/>
        <v>44</v>
      </c>
      <c r="Z438" s="108">
        <f t="shared" si="90"/>
        <v>0</v>
      </c>
      <c r="AA438" s="97">
        <v>150</v>
      </c>
      <c r="AB438" s="109">
        <f t="shared" si="91"/>
        <v>0.29333333333333333</v>
      </c>
    </row>
    <row r="439" spans="1:28" x14ac:dyDescent="0.35">
      <c r="A439" s="31" t="s">
        <v>444</v>
      </c>
      <c r="B439" s="97" t="s">
        <v>2704</v>
      </c>
      <c r="C439" s="142" t="s">
        <v>2380</v>
      </c>
      <c r="D439" s="143">
        <f t="shared" si="80"/>
        <v>298</v>
      </c>
      <c r="E439" s="98">
        <f t="shared" si="81"/>
        <v>20</v>
      </c>
      <c r="F439" s="144">
        <f t="shared" si="82"/>
        <v>278</v>
      </c>
      <c r="G439" s="145">
        <f t="shared" si="79"/>
        <v>283</v>
      </c>
      <c r="H439" s="146">
        <v>1</v>
      </c>
      <c r="I439" s="146">
        <v>277</v>
      </c>
      <c r="J439" s="147">
        <f t="shared" si="83"/>
        <v>278</v>
      </c>
      <c r="K439" s="147">
        <v>0</v>
      </c>
      <c r="L439" s="147">
        <v>5</v>
      </c>
      <c r="M439" s="147">
        <f t="shared" si="84"/>
        <v>5</v>
      </c>
      <c r="N439" s="101">
        <f t="shared" si="85"/>
        <v>0</v>
      </c>
      <c r="O439" s="100">
        <v>15</v>
      </c>
      <c r="P439" s="147">
        <v>0</v>
      </c>
      <c r="Q439" s="101">
        <f t="shared" si="86"/>
        <v>15</v>
      </c>
      <c r="R439" s="100">
        <f t="shared" si="87"/>
        <v>0</v>
      </c>
      <c r="S439" s="148">
        <v>0</v>
      </c>
      <c r="T439" s="148">
        <v>0</v>
      </c>
      <c r="U439" s="147">
        <f t="shared" si="88"/>
        <v>0</v>
      </c>
      <c r="V439" s="102">
        <v>0</v>
      </c>
      <c r="W439" s="102">
        <v>0</v>
      </c>
      <c r="X439" s="101">
        <v>0</v>
      </c>
      <c r="Y439" s="107">
        <f t="shared" si="89"/>
        <v>277</v>
      </c>
      <c r="Z439" s="108">
        <f t="shared" si="90"/>
        <v>20</v>
      </c>
      <c r="AA439" s="97">
        <v>269</v>
      </c>
      <c r="AB439" s="109">
        <f t="shared" si="91"/>
        <v>1</v>
      </c>
    </row>
    <row r="440" spans="1:28" x14ac:dyDescent="0.35">
      <c r="A440" s="31" t="s">
        <v>445</v>
      </c>
      <c r="B440" s="97" t="s">
        <v>2705</v>
      </c>
      <c r="C440" s="142" t="s">
        <v>2380</v>
      </c>
      <c r="D440" s="143">
        <f t="shared" si="80"/>
        <v>101</v>
      </c>
      <c r="E440" s="98">
        <f t="shared" si="81"/>
        <v>31</v>
      </c>
      <c r="F440" s="144">
        <f t="shared" si="82"/>
        <v>70</v>
      </c>
      <c r="G440" s="145">
        <f t="shared" si="79"/>
        <v>71</v>
      </c>
      <c r="H440" s="146">
        <v>0</v>
      </c>
      <c r="I440" s="146">
        <v>70</v>
      </c>
      <c r="J440" s="147">
        <f t="shared" si="83"/>
        <v>70</v>
      </c>
      <c r="K440" s="147">
        <v>0</v>
      </c>
      <c r="L440" s="147">
        <v>1</v>
      </c>
      <c r="M440" s="147">
        <f t="shared" si="84"/>
        <v>1</v>
      </c>
      <c r="N440" s="101">
        <f t="shared" si="85"/>
        <v>0</v>
      </c>
      <c r="O440" s="100">
        <v>30</v>
      </c>
      <c r="P440" s="147">
        <v>0</v>
      </c>
      <c r="Q440" s="101">
        <f t="shared" si="86"/>
        <v>30</v>
      </c>
      <c r="R440" s="100">
        <f t="shared" si="87"/>
        <v>0</v>
      </c>
      <c r="S440" s="148">
        <v>0</v>
      </c>
      <c r="T440" s="148">
        <v>0</v>
      </c>
      <c r="U440" s="147">
        <f t="shared" si="88"/>
        <v>0</v>
      </c>
      <c r="V440" s="102">
        <v>0</v>
      </c>
      <c r="W440" s="102">
        <v>0</v>
      </c>
      <c r="X440" s="101">
        <v>0</v>
      </c>
      <c r="Y440" s="107">
        <f t="shared" si="89"/>
        <v>70</v>
      </c>
      <c r="Z440" s="108">
        <f t="shared" si="90"/>
        <v>31</v>
      </c>
      <c r="AA440" s="97">
        <v>101</v>
      </c>
      <c r="AB440" s="109">
        <f t="shared" si="91"/>
        <v>1</v>
      </c>
    </row>
    <row r="441" spans="1:28" x14ac:dyDescent="0.35">
      <c r="A441" s="31" t="s">
        <v>446</v>
      </c>
      <c r="B441" s="97" t="s">
        <v>2706</v>
      </c>
      <c r="C441" s="142" t="s">
        <v>2380</v>
      </c>
      <c r="D441" s="143">
        <f t="shared" si="80"/>
        <v>74</v>
      </c>
      <c r="E441" s="98">
        <f t="shared" si="81"/>
        <v>20</v>
      </c>
      <c r="F441" s="144">
        <f t="shared" si="82"/>
        <v>54</v>
      </c>
      <c r="G441" s="145">
        <f t="shared" si="79"/>
        <v>64</v>
      </c>
      <c r="H441" s="146">
        <v>0</v>
      </c>
      <c r="I441" s="146">
        <v>54</v>
      </c>
      <c r="J441" s="147">
        <f t="shared" si="83"/>
        <v>54</v>
      </c>
      <c r="K441" s="147">
        <v>0</v>
      </c>
      <c r="L441" s="147">
        <v>10</v>
      </c>
      <c r="M441" s="147">
        <f t="shared" si="84"/>
        <v>10</v>
      </c>
      <c r="N441" s="101">
        <f t="shared" si="85"/>
        <v>0</v>
      </c>
      <c r="O441" s="100">
        <v>10</v>
      </c>
      <c r="P441" s="147">
        <v>0</v>
      </c>
      <c r="Q441" s="101">
        <f t="shared" si="86"/>
        <v>10</v>
      </c>
      <c r="R441" s="100">
        <f t="shared" si="87"/>
        <v>0</v>
      </c>
      <c r="S441" s="148">
        <v>0</v>
      </c>
      <c r="T441" s="148">
        <v>0</v>
      </c>
      <c r="U441" s="147">
        <f t="shared" si="88"/>
        <v>0</v>
      </c>
      <c r="V441" s="102">
        <v>0</v>
      </c>
      <c r="W441" s="102">
        <v>0</v>
      </c>
      <c r="X441" s="101">
        <v>0</v>
      </c>
      <c r="Y441" s="107">
        <f t="shared" si="89"/>
        <v>54</v>
      </c>
      <c r="Z441" s="108">
        <f t="shared" si="90"/>
        <v>20</v>
      </c>
      <c r="AA441" s="97">
        <v>156</v>
      </c>
      <c r="AB441" s="109">
        <f t="shared" si="91"/>
        <v>0.47435897435897434</v>
      </c>
    </row>
    <row r="442" spans="1:28" x14ac:dyDescent="0.35">
      <c r="A442" s="31" t="s">
        <v>447</v>
      </c>
      <c r="B442" s="97" t="s">
        <v>2707</v>
      </c>
      <c r="C442" s="142" t="s">
        <v>2380</v>
      </c>
      <c r="D442" s="143">
        <f t="shared" si="80"/>
        <v>30</v>
      </c>
      <c r="E442" s="98">
        <f t="shared" si="81"/>
        <v>0</v>
      </c>
      <c r="F442" s="144">
        <f t="shared" si="82"/>
        <v>30</v>
      </c>
      <c r="G442" s="145">
        <f t="shared" si="79"/>
        <v>30</v>
      </c>
      <c r="H442" s="146">
        <v>0</v>
      </c>
      <c r="I442" s="146">
        <v>30</v>
      </c>
      <c r="J442" s="147">
        <f t="shared" si="83"/>
        <v>30</v>
      </c>
      <c r="K442" s="147">
        <v>0</v>
      </c>
      <c r="L442" s="147">
        <v>0</v>
      </c>
      <c r="M442" s="147">
        <f t="shared" si="84"/>
        <v>0</v>
      </c>
      <c r="N442" s="101">
        <f t="shared" si="85"/>
        <v>0</v>
      </c>
      <c r="O442" s="100">
        <v>0</v>
      </c>
      <c r="P442" s="147">
        <v>0</v>
      </c>
      <c r="Q442" s="101">
        <f t="shared" si="86"/>
        <v>0</v>
      </c>
      <c r="R442" s="100">
        <f t="shared" si="87"/>
        <v>0</v>
      </c>
      <c r="S442" s="148">
        <v>0</v>
      </c>
      <c r="T442" s="148">
        <v>0</v>
      </c>
      <c r="U442" s="147">
        <f t="shared" si="88"/>
        <v>0</v>
      </c>
      <c r="V442" s="102">
        <v>0</v>
      </c>
      <c r="W442" s="102">
        <v>0</v>
      </c>
      <c r="X442" s="101">
        <v>0</v>
      </c>
      <c r="Y442" s="107">
        <f t="shared" si="89"/>
        <v>30</v>
      </c>
      <c r="Z442" s="108">
        <f t="shared" si="90"/>
        <v>0</v>
      </c>
      <c r="AA442" s="97">
        <v>135</v>
      </c>
      <c r="AB442" s="109">
        <f t="shared" si="91"/>
        <v>0.22222222222222221</v>
      </c>
    </row>
    <row r="443" spans="1:28" x14ac:dyDescent="0.35">
      <c r="A443" s="31" t="s">
        <v>448</v>
      </c>
      <c r="B443" s="97" t="s">
        <v>2708</v>
      </c>
      <c r="C443" s="142" t="s">
        <v>2380</v>
      </c>
      <c r="D443" s="143">
        <f t="shared" si="80"/>
        <v>115</v>
      </c>
      <c r="E443" s="98">
        <f t="shared" si="81"/>
        <v>20</v>
      </c>
      <c r="F443" s="144">
        <f t="shared" si="82"/>
        <v>95</v>
      </c>
      <c r="G443" s="145">
        <f t="shared" si="79"/>
        <v>95</v>
      </c>
      <c r="H443" s="146">
        <v>0</v>
      </c>
      <c r="I443" s="146">
        <v>95</v>
      </c>
      <c r="J443" s="147">
        <f t="shared" si="83"/>
        <v>95</v>
      </c>
      <c r="K443" s="147">
        <v>0</v>
      </c>
      <c r="L443" s="147">
        <v>0</v>
      </c>
      <c r="M443" s="147">
        <f t="shared" si="84"/>
        <v>0</v>
      </c>
      <c r="N443" s="101">
        <f t="shared" si="85"/>
        <v>0</v>
      </c>
      <c r="O443" s="100">
        <v>20</v>
      </c>
      <c r="P443" s="147">
        <v>0</v>
      </c>
      <c r="Q443" s="101">
        <f t="shared" si="86"/>
        <v>20</v>
      </c>
      <c r="R443" s="100">
        <f t="shared" si="87"/>
        <v>0</v>
      </c>
      <c r="S443" s="148">
        <v>0</v>
      </c>
      <c r="T443" s="148">
        <v>0</v>
      </c>
      <c r="U443" s="147">
        <f t="shared" si="88"/>
        <v>0</v>
      </c>
      <c r="V443" s="102">
        <v>0</v>
      </c>
      <c r="W443" s="102">
        <v>0</v>
      </c>
      <c r="X443" s="101">
        <v>0</v>
      </c>
      <c r="Y443" s="107">
        <f t="shared" si="89"/>
        <v>95</v>
      </c>
      <c r="Z443" s="108">
        <f t="shared" si="90"/>
        <v>20</v>
      </c>
      <c r="AA443" s="97">
        <v>336</v>
      </c>
      <c r="AB443" s="109">
        <f t="shared" si="91"/>
        <v>0.34226190476190477</v>
      </c>
    </row>
    <row r="444" spans="1:28" x14ac:dyDescent="0.35">
      <c r="A444" s="31" t="s">
        <v>449</v>
      </c>
      <c r="B444" s="97" t="s">
        <v>2709</v>
      </c>
      <c r="C444" s="142" t="s">
        <v>2380</v>
      </c>
      <c r="D444" s="143">
        <f t="shared" si="80"/>
        <v>1845</v>
      </c>
      <c r="E444" s="98">
        <f t="shared" si="81"/>
        <v>152</v>
      </c>
      <c r="F444" s="144">
        <f t="shared" si="82"/>
        <v>1693</v>
      </c>
      <c r="G444" s="145">
        <f t="shared" si="79"/>
        <v>1845</v>
      </c>
      <c r="H444" s="146">
        <v>0</v>
      </c>
      <c r="I444" s="146">
        <v>1693</v>
      </c>
      <c r="J444" s="147">
        <f t="shared" si="83"/>
        <v>1693</v>
      </c>
      <c r="K444" s="147">
        <v>0</v>
      </c>
      <c r="L444" s="147">
        <v>152</v>
      </c>
      <c r="M444" s="147">
        <f t="shared" si="84"/>
        <v>152</v>
      </c>
      <c r="N444" s="101">
        <f t="shared" si="85"/>
        <v>141</v>
      </c>
      <c r="O444" s="100">
        <v>0</v>
      </c>
      <c r="P444" s="147">
        <v>141</v>
      </c>
      <c r="Q444" s="101">
        <f t="shared" si="86"/>
        <v>141</v>
      </c>
      <c r="R444" s="100">
        <f t="shared" si="87"/>
        <v>0</v>
      </c>
      <c r="S444" s="148">
        <v>0</v>
      </c>
      <c r="T444" s="148">
        <v>0</v>
      </c>
      <c r="U444" s="147">
        <f t="shared" si="88"/>
        <v>0</v>
      </c>
      <c r="V444" s="102">
        <v>0</v>
      </c>
      <c r="W444" s="102">
        <v>0</v>
      </c>
      <c r="X444" s="101">
        <v>0</v>
      </c>
      <c r="Y444" s="107">
        <f t="shared" si="89"/>
        <v>1693</v>
      </c>
      <c r="Z444" s="108">
        <f t="shared" si="90"/>
        <v>152</v>
      </c>
      <c r="AA444" s="97">
        <v>2781</v>
      </c>
      <c r="AB444" s="109">
        <f t="shared" si="91"/>
        <v>0.66343042071197411</v>
      </c>
    </row>
    <row r="445" spans="1:28" x14ac:dyDescent="0.35">
      <c r="A445" s="31" t="s">
        <v>450</v>
      </c>
      <c r="B445" s="97" t="s">
        <v>2710</v>
      </c>
      <c r="C445" s="142" t="s">
        <v>2348</v>
      </c>
      <c r="D445" s="143">
        <f t="shared" si="80"/>
        <v>36</v>
      </c>
      <c r="E445" s="98">
        <f t="shared" si="81"/>
        <v>0</v>
      </c>
      <c r="F445" s="144">
        <f t="shared" si="82"/>
        <v>36</v>
      </c>
      <c r="G445" s="145">
        <f t="shared" si="79"/>
        <v>36</v>
      </c>
      <c r="H445" s="146">
        <v>0</v>
      </c>
      <c r="I445" s="146">
        <v>36</v>
      </c>
      <c r="J445" s="147">
        <f t="shared" si="83"/>
        <v>36</v>
      </c>
      <c r="K445" s="147">
        <v>0</v>
      </c>
      <c r="L445" s="147">
        <v>0</v>
      </c>
      <c r="M445" s="147">
        <f t="shared" si="84"/>
        <v>0</v>
      </c>
      <c r="N445" s="101">
        <f t="shared" si="85"/>
        <v>0</v>
      </c>
      <c r="O445" s="100">
        <v>0</v>
      </c>
      <c r="P445" s="147">
        <v>0</v>
      </c>
      <c r="Q445" s="101">
        <f t="shared" si="86"/>
        <v>0</v>
      </c>
      <c r="R445" s="100">
        <f t="shared" si="87"/>
        <v>0</v>
      </c>
      <c r="S445" s="148">
        <v>0</v>
      </c>
      <c r="T445" s="148">
        <v>0</v>
      </c>
      <c r="U445" s="147">
        <f t="shared" si="88"/>
        <v>0</v>
      </c>
      <c r="V445" s="102">
        <v>0</v>
      </c>
      <c r="W445" s="102">
        <v>0</v>
      </c>
      <c r="X445" s="101">
        <v>0</v>
      </c>
      <c r="Y445" s="107">
        <f t="shared" si="89"/>
        <v>36</v>
      </c>
      <c r="Z445" s="108">
        <f t="shared" si="90"/>
        <v>0</v>
      </c>
      <c r="AA445" s="97">
        <v>46</v>
      </c>
      <c r="AB445" s="109">
        <f t="shared" si="91"/>
        <v>0.78260869565217395</v>
      </c>
    </row>
    <row r="446" spans="1:28" x14ac:dyDescent="0.35">
      <c r="A446" s="31" t="s">
        <v>451</v>
      </c>
      <c r="B446" s="97" t="s">
        <v>2711</v>
      </c>
      <c r="C446" s="142" t="s">
        <v>2348</v>
      </c>
      <c r="D446" s="143">
        <f t="shared" si="80"/>
        <v>70</v>
      </c>
      <c r="E446" s="98">
        <f t="shared" si="81"/>
        <v>0</v>
      </c>
      <c r="F446" s="144">
        <f t="shared" si="82"/>
        <v>70</v>
      </c>
      <c r="G446" s="145">
        <f t="shared" si="79"/>
        <v>70</v>
      </c>
      <c r="H446" s="146">
        <v>0</v>
      </c>
      <c r="I446" s="146">
        <v>70</v>
      </c>
      <c r="J446" s="147">
        <f t="shared" si="83"/>
        <v>70</v>
      </c>
      <c r="K446" s="147">
        <v>0</v>
      </c>
      <c r="L446" s="147">
        <v>0</v>
      </c>
      <c r="M446" s="147">
        <f t="shared" si="84"/>
        <v>0</v>
      </c>
      <c r="N446" s="101">
        <f t="shared" si="85"/>
        <v>0</v>
      </c>
      <c r="O446" s="100">
        <v>0</v>
      </c>
      <c r="P446" s="147">
        <v>0</v>
      </c>
      <c r="Q446" s="101">
        <f t="shared" si="86"/>
        <v>0</v>
      </c>
      <c r="R446" s="100">
        <f t="shared" si="87"/>
        <v>0</v>
      </c>
      <c r="S446" s="148">
        <v>0</v>
      </c>
      <c r="T446" s="148">
        <v>0</v>
      </c>
      <c r="U446" s="147">
        <f t="shared" si="88"/>
        <v>0</v>
      </c>
      <c r="V446" s="102">
        <v>0</v>
      </c>
      <c r="W446" s="102">
        <v>0</v>
      </c>
      <c r="X446" s="101">
        <v>0</v>
      </c>
      <c r="Y446" s="107">
        <f t="shared" si="89"/>
        <v>70</v>
      </c>
      <c r="Z446" s="108">
        <f t="shared" si="90"/>
        <v>0</v>
      </c>
      <c r="AA446" s="97">
        <v>74</v>
      </c>
      <c r="AB446" s="109">
        <f t="shared" si="91"/>
        <v>0.94594594594594594</v>
      </c>
    </row>
    <row r="447" spans="1:28" x14ac:dyDescent="0.35">
      <c r="A447" s="31" t="s">
        <v>452</v>
      </c>
      <c r="B447" s="97" t="s">
        <v>2712</v>
      </c>
      <c r="C447" s="142" t="s">
        <v>2348</v>
      </c>
      <c r="D447" s="143">
        <f t="shared" si="80"/>
        <v>14</v>
      </c>
      <c r="E447" s="98">
        <f t="shared" si="81"/>
        <v>0</v>
      </c>
      <c r="F447" s="144">
        <f t="shared" si="82"/>
        <v>14</v>
      </c>
      <c r="G447" s="145">
        <f t="shared" si="79"/>
        <v>14</v>
      </c>
      <c r="H447" s="146">
        <v>0</v>
      </c>
      <c r="I447" s="146">
        <v>14</v>
      </c>
      <c r="J447" s="147">
        <f t="shared" si="83"/>
        <v>14</v>
      </c>
      <c r="K447" s="147">
        <v>0</v>
      </c>
      <c r="L447" s="147">
        <v>0</v>
      </c>
      <c r="M447" s="147">
        <f t="shared" si="84"/>
        <v>0</v>
      </c>
      <c r="N447" s="101">
        <f t="shared" si="85"/>
        <v>0</v>
      </c>
      <c r="O447" s="100">
        <v>0</v>
      </c>
      <c r="P447" s="147">
        <v>0</v>
      </c>
      <c r="Q447" s="101">
        <f t="shared" si="86"/>
        <v>0</v>
      </c>
      <c r="R447" s="100">
        <f t="shared" si="87"/>
        <v>0</v>
      </c>
      <c r="S447" s="148">
        <v>0</v>
      </c>
      <c r="T447" s="148">
        <v>0</v>
      </c>
      <c r="U447" s="147">
        <f t="shared" si="88"/>
        <v>0</v>
      </c>
      <c r="V447" s="102">
        <v>0</v>
      </c>
      <c r="W447" s="102">
        <v>0</v>
      </c>
      <c r="X447" s="101">
        <v>0</v>
      </c>
      <c r="Y447" s="107">
        <f t="shared" si="89"/>
        <v>14</v>
      </c>
      <c r="Z447" s="108">
        <f t="shared" si="90"/>
        <v>0</v>
      </c>
      <c r="AA447" s="97">
        <v>5</v>
      </c>
      <c r="AB447" s="109">
        <f t="shared" si="91"/>
        <v>1</v>
      </c>
    </row>
    <row r="448" spans="1:28" x14ac:dyDescent="0.35">
      <c r="A448" s="31" t="s">
        <v>453</v>
      </c>
      <c r="B448" s="97" t="s">
        <v>2713</v>
      </c>
      <c r="C448" s="142" t="s">
        <v>2348</v>
      </c>
      <c r="D448" s="143">
        <f t="shared" si="80"/>
        <v>16</v>
      </c>
      <c r="E448" s="98">
        <f t="shared" si="81"/>
        <v>0</v>
      </c>
      <c r="F448" s="144">
        <f t="shared" si="82"/>
        <v>16</v>
      </c>
      <c r="G448" s="145">
        <f t="shared" si="79"/>
        <v>16</v>
      </c>
      <c r="H448" s="146">
        <v>0</v>
      </c>
      <c r="I448" s="146">
        <v>16</v>
      </c>
      <c r="J448" s="147">
        <f t="shared" si="83"/>
        <v>16</v>
      </c>
      <c r="K448" s="147">
        <v>0</v>
      </c>
      <c r="L448" s="147">
        <v>0</v>
      </c>
      <c r="M448" s="147">
        <f t="shared" si="84"/>
        <v>0</v>
      </c>
      <c r="N448" s="101">
        <f t="shared" si="85"/>
        <v>0</v>
      </c>
      <c r="O448" s="100">
        <v>0</v>
      </c>
      <c r="P448" s="147">
        <v>0</v>
      </c>
      <c r="Q448" s="101">
        <f t="shared" si="86"/>
        <v>0</v>
      </c>
      <c r="R448" s="100">
        <f t="shared" si="87"/>
        <v>0</v>
      </c>
      <c r="S448" s="148">
        <v>0</v>
      </c>
      <c r="T448" s="148">
        <v>0</v>
      </c>
      <c r="U448" s="147">
        <f t="shared" si="88"/>
        <v>0</v>
      </c>
      <c r="V448" s="102">
        <v>0</v>
      </c>
      <c r="W448" s="102">
        <v>0</v>
      </c>
      <c r="X448" s="101">
        <v>0</v>
      </c>
      <c r="Y448" s="107">
        <f t="shared" si="89"/>
        <v>16</v>
      </c>
      <c r="Z448" s="108">
        <f t="shared" si="90"/>
        <v>0</v>
      </c>
      <c r="AA448" s="97">
        <v>23</v>
      </c>
      <c r="AB448" s="109">
        <f t="shared" si="91"/>
        <v>0.69565217391304346</v>
      </c>
    </row>
    <row r="449" spans="1:28" x14ac:dyDescent="0.35">
      <c r="A449" s="31" t="s">
        <v>454</v>
      </c>
      <c r="B449" s="97" t="s">
        <v>2714</v>
      </c>
      <c r="C449" s="142" t="s">
        <v>2348</v>
      </c>
      <c r="D449" s="143">
        <f t="shared" si="80"/>
        <v>59</v>
      </c>
      <c r="E449" s="98">
        <f t="shared" si="81"/>
        <v>48</v>
      </c>
      <c r="F449" s="144">
        <f t="shared" si="82"/>
        <v>11</v>
      </c>
      <c r="G449" s="145">
        <f t="shared" si="79"/>
        <v>59</v>
      </c>
      <c r="H449" s="146">
        <v>0</v>
      </c>
      <c r="I449" s="146">
        <v>11</v>
      </c>
      <c r="J449" s="147">
        <f t="shared" si="83"/>
        <v>11</v>
      </c>
      <c r="K449" s="147">
        <v>0</v>
      </c>
      <c r="L449" s="147">
        <v>48</v>
      </c>
      <c r="M449" s="147">
        <f t="shared" si="84"/>
        <v>48</v>
      </c>
      <c r="N449" s="101">
        <f t="shared" si="85"/>
        <v>0</v>
      </c>
      <c r="O449" s="100">
        <v>0</v>
      </c>
      <c r="P449" s="147">
        <v>0</v>
      </c>
      <c r="Q449" s="101">
        <f t="shared" si="86"/>
        <v>0</v>
      </c>
      <c r="R449" s="100">
        <f t="shared" si="87"/>
        <v>0</v>
      </c>
      <c r="S449" s="148">
        <v>0</v>
      </c>
      <c r="T449" s="148">
        <v>0</v>
      </c>
      <c r="U449" s="147">
        <f t="shared" si="88"/>
        <v>0</v>
      </c>
      <c r="V449" s="102">
        <v>0</v>
      </c>
      <c r="W449" s="102">
        <v>0</v>
      </c>
      <c r="X449" s="101">
        <v>0</v>
      </c>
      <c r="Y449" s="107">
        <f t="shared" si="89"/>
        <v>11</v>
      </c>
      <c r="Z449" s="108">
        <f t="shared" si="90"/>
        <v>48</v>
      </c>
      <c r="AA449" s="97">
        <v>88</v>
      </c>
      <c r="AB449" s="109">
        <f t="shared" si="91"/>
        <v>0.67045454545454541</v>
      </c>
    </row>
    <row r="450" spans="1:28" x14ac:dyDescent="0.35">
      <c r="A450" s="31" t="s">
        <v>455</v>
      </c>
      <c r="B450" s="97" t="s">
        <v>2715</v>
      </c>
      <c r="C450" s="142" t="s">
        <v>2348</v>
      </c>
      <c r="D450" s="143">
        <f t="shared" si="80"/>
        <v>0</v>
      </c>
      <c r="E450" s="98">
        <f t="shared" si="81"/>
        <v>0</v>
      </c>
      <c r="F450" s="144">
        <f t="shared" si="82"/>
        <v>0</v>
      </c>
      <c r="G450" s="145">
        <f t="shared" si="79"/>
        <v>0</v>
      </c>
      <c r="H450" s="146">
        <v>0</v>
      </c>
      <c r="I450" s="146">
        <v>0</v>
      </c>
      <c r="J450" s="147">
        <f t="shared" si="83"/>
        <v>0</v>
      </c>
      <c r="K450" s="147">
        <v>0</v>
      </c>
      <c r="L450" s="147">
        <v>0</v>
      </c>
      <c r="M450" s="147">
        <f t="shared" si="84"/>
        <v>0</v>
      </c>
      <c r="N450" s="101">
        <f t="shared" si="85"/>
        <v>0</v>
      </c>
      <c r="O450" s="100">
        <v>0</v>
      </c>
      <c r="P450" s="147">
        <v>0</v>
      </c>
      <c r="Q450" s="101">
        <f t="shared" si="86"/>
        <v>0</v>
      </c>
      <c r="R450" s="100">
        <f t="shared" si="87"/>
        <v>0</v>
      </c>
      <c r="S450" s="148">
        <v>0</v>
      </c>
      <c r="T450" s="148">
        <v>0</v>
      </c>
      <c r="U450" s="147">
        <f t="shared" si="88"/>
        <v>0</v>
      </c>
      <c r="V450" s="102">
        <v>0</v>
      </c>
      <c r="W450" s="102">
        <v>0</v>
      </c>
      <c r="X450" s="101">
        <v>0</v>
      </c>
      <c r="Y450" s="107">
        <f t="shared" si="89"/>
        <v>0</v>
      </c>
      <c r="Z450" s="108">
        <f t="shared" si="90"/>
        <v>0</v>
      </c>
      <c r="AA450" s="97">
        <v>17</v>
      </c>
      <c r="AB450" s="109">
        <f t="shared" si="91"/>
        <v>0</v>
      </c>
    </row>
    <row r="451" spans="1:28" x14ac:dyDescent="0.35">
      <c r="A451" s="31" t="s">
        <v>456</v>
      </c>
      <c r="B451" s="97" t="s">
        <v>2716</v>
      </c>
      <c r="C451" s="142" t="s">
        <v>2348</v>
      </c>
      <c r="D451" s="143">
        <f t="shared" si="80"/>
        <v>22</v>
      </c>
      <c r="E451" s="98">
        <f t="shared" si="81"/>
        <v>22</v>
      </c>
      <c r="F451" s="144">
        <f t="shared" si="82"/>
        <v>0</v>
      </c>
      <c r="G451" s="145">
        <f t="shared" si="79"/>
        <v>22</v>
      </c>
      <c r="H451" s="146">
        <v>0</v>
      </c>
      <c r="I451" s="146">
        <v>0</v>
      </c>
      <c r="J451" s="147">
        <f t="shared" si="83"/>
        <v>0</v>
      </c>
      <c r="K451" s="147">
        <v>0</v>
      </c>
      <c r="L451" s="147">
        <v>22</v>
      </c>
      <c r="M451" s="147">
        <f t="shared" si="84"/>
        <v>22</v>
      </c>
      <c r="N451" s="101">
        <f t="shared" si="85"/>
        <v>0</v>
      </c>
      <c r="O451" s="100">
        <v>0</v>
      </c>
      <c r="P451" s="147">
        <v>0</v>
      </c>
      <c r="Q451" s="101">
        <f t="shared" si="86"/>
        <v>0</v>
      </c>
      <c r="R451" s="100">
        <f t="shared" si="87"/>
        <v>0</v>
      </c>
      <c r="S451" s="148">
        <v>0</v>
      </c>
      <c r="T451" s="148">
        <v>0</v>
      </c>
      <c r="U451" s="147">
        <f t="shared" si="88"/>
        <v>0</v>
      </c>
      <c r="V451" s="102">
        <v>0</v>
      </c>
      <c r="W451" s="102">
        <v>0</v>
      </c>
      <c r="X451" s="101">
        <v>0</v>
      </c>
      <c r="Y451" s="107">
        <f t="shared" si="89"/>
        <v>0</v>
      </c>
      <c r="Z451" s="108">
        <f t="shared" si="90"/>
        <v>22</v>
      </c>
      <c r="AA451" s="97">
        <v>25</v>
      </c>
      <c r="AB451" s="109">
        <f t="shared" si="91"/>
        <v>0.88</v>
      </c>
    </row>
    <row r="452" spans="1:28" x14ac:dyDescent="0.35">
      <c r="A452" s="31" t="s">
        <v>457</v>
      </c>
      <c r="B452" s="97" t="s">
        <v>2717</v>
      </c>
      <c r="C452" s="142" t="s">
        <v>2348</v>
      </c>
      <c r="D452" s="143">
        <f t="shared" si="80"/>
        <v>35</v>
      </c>
      <c r="E452" s="98">
        <f t="shared" si="81"/>
        <v>0</v>
      </c>
      <c r="F452" s="144">
        <f t="shared" si="82"/>
        <v>35</v>
      </c>
      <c r="G452" s="145">
        <f t="shared" ref="G452:G515" si="92">J452+M452</f>
        <v>35</v>
      </c>
      <c r="H452" s="146">
        <v>0</v>
      </c>
      <c r="I452" s="146">
        <v>35</v>
      </c>
      <c r="J452" s="147">
        <f t="shared" si="83"/>
        <v>35</v>
      </c>
      <c r="K452" s="147">
        <v>0</v>
      </c>
      <c r="L452" s="147">
        <v>0</v>
      </c>
      <c r="M452" s="147">
        <f t="shared" si="84"/>
        <v>0</v>
      </c>
      <c r="N452" s="101">
        <f t="shared" si="85"/>
        <v>0</v>
      </c>
      <c r="O452" s="100">
        <v>0</v>
      </c>
      <c r="P452" s="147">
        <v>0</v>
      </c>
      <c r="Q452" s="101">
        <f t="shared" si="86"/>
        <v>0</v>
      </c>
      <c r="R452" s="100">
        <f t="shared" si="87"/>
        <v>0</v>
      </c>
      <c r="S452" s="148">
        <v>0</v>
      </c>
      <c r="T452" s="148">
        <v>0</v>
      </c>
      <c r="U452" s="147">
        <f t="shared" si="88"/>
        <v>0</v>
      </c>
      <c r="V452" s="102">
        <v>0</v>
      </c>
      <c r="W452" s="102">
        <v>0</v>
      </c>
      <c r="X452" s="101">
        <v>0</v>
      </c>
      <c r="Y452" s="107">
        <f t="shared" si="89"/>
        <v>35</v>
      </c>
      <c r="Z452" s="108">
        <f t="shared" si="90"/>
        <v>0</v>
      </c>
      <c r="AA452" s="97">
        <v>38</v>
      </c>
      <c r="AB452" s="109">
        <f t="shared" si="91"/>
        <v>0.92105263157894735</v>
      </c>
    </row>
    <row r="453" spans="1:28" x14ac:dyDescent="0.35">
      <c r="A453" s="31" t="s">
        <v>458</v>
      </c>
      <c r="B453" s="97" t="s">
        <v>2718</v>
      </c>
      <c r="C453" s="142" t="s">
        <v>2348</v>
      </c>
      <c r="D453" s="143">
        <f t="shared" ref="D453:D516" si="93">E453+F453</f>
        <v>44</v>
      </c>
      <c r="E453" s="98">
        <f t="shared" ref="E453:E516" si="94">M453+O453+X453</f>
        <v>0</v>
      </c>
      <c r="F453" s="144">
        <f t="shared" ref="F453:F516" si="95">J453+U453</f>
        <v>44</v>
      </c>
      <c r="G453" s="145">
        <f t="shared" si="92"/>
        <v>44</v>
      </c>
      <c r="H453" s="146">
        <v>0</v>
      </c>
      <c r="I453" s="146">
        <v>44</v>
      </c>
      <c r="J453" s="147">
        <f t="shared" ref="J453:J516" si="96">H453+I453</f>
        <v>44</v>
      </c>
      <c r="K453" s="147">
        <v>0</v>
      </c>
      <c r="L453" s="147">
        <v>0</v>
      </c>
      <c r="M453" s="147">
        <f t="shared" ref="M453:M516" si="97">K453+L453</f>
        <v>0</v>
      </c>
      <c r="N453" s="101">
        <f t="shared" ref="N453:N516" si="98">P453</f>
        <v>0</v>
      </c>
      <c r="O453" s="100">
        <v>0</v>
      </c>
      <c r="P453" s="147">
        <v>0</v>
      </c>
      <c r="Q453" s="101">
        <f t="shared" ref="Q453:Q516" si="99">O453+P453</f>
        <v>0</v>
      </c>
      <c r="R453" s="100">
        <f t="shared" ref="R453:R516" si="100">U453+X453</f>
        <v>0</v>
      </c>
      <c r="S453" s="148">
        <v>0</v>
      </c>
      <c r="T453" s="148">
        <v>0</v>
      </c>
      <c r="U453" s="147">
        <f t="shared" ref="U453:U516" si="101">S453+T453</f>
        <v>0</v>
      </c>
      <c r="V453" s="102">
        <v>0</v>
      </c>
      <c r="W453" s="102">
        <v>0</v>
      </c>
      <c r="X453" s="101">
        <v>0</v>
      </c>
      <c r="Y453" s="107">
        <f t="shared" ref="Y453:Y516" si="102">I453+T453</f>
        <v>44</v>
      </c>
      <c r="Z453" s="108">
        <f t="shared" ref="Z453:Z516" si="103">L453+O453+W453</f>
        <v>0</v>
      </c>
      <c r="AA453" s="97">
        <v>42</v>
      </c>
      <c r="AB453" s="109">
        <f t="shared" ref="AB453:AB516" si="104">MIN(100%,((Z453+Y453)/AA453))</f>
        <v>1</v>
      </c>
    </row>
    <row r="454" spans="1:28" x14ac:dyDescent="0.35">
      <c r="A454" s="31" t="s">
        <v>459</v>
      </c>
      <c r="B454" s="97" t="s">
        <v>2719</v>
      </c>
      <c r="C454" s="142" t="s">
        <v>2348</v>
      </c>
      <c r="D454" s="143">
        <f t="shared" si="93"/>
        <v>49</v>
      </c>
      <c r="E454" s="98">
        <f t="shared" si="94"/>
        <v>0</v>
      </c>
      <c r="F454" s="144">
        <f t="shared" si="95"/>
        <v>49</v>
      </c>
      <c r="G454" s="145">
        <f t="shared" si="92"/>
        <v>49</v>
      </c>
      <c r="H454" s="146">
        <v>0</v>
      </c>
      <c r="I454" s="146">
        <v>49</v>
      </c>
      <c r="J454" s="147">
        <f t="shared" si="96"/>
        <v>49</v>
      </c>
      <c r="K454" s="147">
        <v>0</v>
      </c>
      <c r="L454" s="147">
        <v>0</v>
      </c>
      <c r="M454" s="147">
        <f t="shared" si="97"/>
        <v>0</v>
      </c>
      <c r="N454" s="101">
        <f t="shared" si="98"/>
        <v>0</v>
      </c>
      <c r="O454" s="100">
        <v>0</v>
      </c>
      <c r="P454" s="147">
        <v>0</v>
      </c>
      <c r="Q454" s="101">
        <f t="shared" si="99"/>
        <v>0</v>
      </c>
      <c r="R454" s="100">
        <f t="shared" si="100"/>
        <v>0</v>
      </c>
      <c r="S454" s="148">
        <v>0</v>
      </c>
      <c r="T454" s="148">
        <v>0</v>
      </c>
      <c r="U454" s="147">
        <f t="shared" si="101"/>
        <v>0</v>
      </c>
      <c r="V454" s="102">
        <v>0</v>
      </c>
      <c r="W454" s="102">
        <v>0</v>
      </c>
      <c r="X454" s="101">
        <v>0</v>
      </c>
      <c r="Y454" s="107">
        <f t="shared" si="102"/>
        <v>49</v>
      </c>
      <c r="Z454" s="108">
        <f t="shared" si="103"/>
        <v>0</v>
      </c>
      <c r="AA454" s="97">
        <v>180</v>
      </c>
      <c r="AB454" s="109">
        <f t="shared" si="104"/>
        <v>0.2722222222222222</v>
      </c>
    </row>
    <row r="455" spans="1:28" x14ac:dyDescent="0.35">
      <c r="A455" s="31" t="s">
        <v>460</v>
      </c>
      <c r="B455" s="97" t="s">
        <v>2720</v>
      </c>
      <c r="C455" s="142" t="s">
        <v>2348</v>
      </c>
      <c r="D455" s="143">
        <f t="shared" si="93"/>
        <v>20</v>
      </c>
      <c r="E455" s="98">
        <f t="shared" si="94"/>
        <v>0</v>
      </c>
      <c r="F455" s="144">
        <f t="shared" si="95"/>
        <v>20</v>
      </c>
      <c r="G455" s="145">
        <f t="shared" si="92"/>
        <v>20</v>
      </c>
      <c r="H455" s="146">
        <v>0</v>
      </c>
      <c r="I455" s="146">
        <v>20</v>
      </c>
      <c r="J455" s="147">
        <f t="shared" si="96"/>
        <v>20</v>
      </c>
      <c r="K455" s="147">
        <v>0</v>
      </c>
      <c r="L455" s="147">
        <v>0</v>
      </c>
      <c r="M455" s="147">
        <f t="shared" si="97"/>
        <v>0</v>
      </c>
      <c r="N455" s="101">
        <f t="shared" si="98"/>
        <v>0</v>
      </c>
      <c r="O455" s="100">
        <v>0</v>
      </c>
      <c r="P455" s="147">
        <v>0</v>
      </c>
      <c r="Q455" s="101">
        <f t="shared" si="99"/>
        <v>0</v>
      </c>
      <c r="R455" s="100">
        <f t="shared" si="100"/>
        <v>0</v>
      </c>
      <c r="S455" s="148">
        <v>0</v>
      </c>
      <c r="T455" s="148">
        <v>0</v>
      </c>
      <c r="U455" s="147">
        <f t="shared" si="101"/>
        <v>0</v>
      </c>
      <c r="V455" s="102">
        <v>0</v>
      </c>
      <c r="W455" s="102">
        <v>0</v>
      </c>
      <c r="X455" s="101">
        <v>0</v>
      </c>
      <c r="Y455" s="107">
        <f t="shared" si="102"/>
        <v>20</v>
      </c>
      <c r="Z455" s="108">
        <f t="shared" si="103"/>
        <v>0</v>
      </c>
      <c r="AA455" s="97">
        <v>10</v>
      </c>
      <c r="AB455" s="109">
        <f t="shared" si="104"/>
        <v>1</v>
      </c>
    </row>
    <row r="456" spans="1:28" x14ac:dyDescent="0.35">
      <c r="A456" s="31" t="s">
        <v>461</v>
      </c>
      <c r="B456" s="97" t="s">
        <v>2721</v>
      </c>
      <c r="C456" s="142" t="s">
        <v>2348</v>
      </c>
      <c r="D456" s="143">
        <f t="shared" si="93"/>
        <v>48</v>
      </c>
      <c r="E456" s="98">
        <f t="shared" si="94"/>
        <v>24</v>
      </c>
      <c r="F456" s="144">
        <f t="shared" si="95"/>
        <v>24</v>
      </c>
      <c r="G456" s="145">
        <f t="shared" si="92"/>
        <v>48</v>
      </c>
      <c r="H456" s="146">
        <v>0</v>
      </c>
      <c r="I456" s="146">
        <v>24</v>
      </c>
      <c r="J456" s="147">
        <f t="shared" si="96"/>
        <v>24</v>
      </c>
      <c r="K456" s="147">
        <v>0</v>
      </c>
      <c r="L456" s="147">
        <v>24</v>
      </c>
      <c r="M456" s="147">
        <f t="shared" si="97"/>
        <v>24</v>
      </c>
      <c r="N456" s="101">
        <f t="shared" si="98"/>
        <v>0</v>
      </c>
      <c r="O456" s="100">
        <v>0</v>
      </c>
      <c r="P456" s="147">
        <v>0</v>
      </c>
      <c r="Q456" s="101">
        <f t="shared" si="99"/>
        <v>0</v>
      </c>
      <c r="R456" s="100">
        <f t="shared" si="100"/>
        <v>0</v>
      </c>
      <c r="S456" s="148">
        <v>0</v>
      </c>
      <c r="T456" s="148">
        <v>0</v>
      </c>
      <c r="U456" s="147">
        <f t="shared" si="101"/>
        <v>0</v>
      </c>
      <c r="V456" s="102">
        <v>0</v>
      </c>
      <c r="W456" s="102">
        <v>0</v>
      </c>
      <c r="X456" s="101">
        <v>0</v>
      </c>
      <c r="Y456" s="107">
        <f t="shared" si="102"/>
        <v>24</v>
      </c>
      <c r="Z456" s="108">
        <f t="shared" si="103"/>
        <v>24</v>
      </c>
      <c r="AA456" s="97">
        <v>40</v>
      </c>
      <c r="AB456" s="109">
        <f t="shared" si="104"/>
        <v>1</v>
      </c>
    </row>
    <row r="457" spans="1:28" x14ac:dyDescent="0.35">
      <c r="A457" s="31" t="s">
        <v>462</v>
      </c>
      <c r="B457" s="97" t="s">
        <v>2722</v>
      </c>
      <c r="C457" s="142" t="s">
        <v>2348</v>
      </c>
      <c r="D457" s="143">
        <f t="shared" si="93"/>
        <v>51</v>
      </c>
      <c r="E457" s="98">
        <f t="shared" si="94"/>
        <v>0</v>
      </c>
      <c r="F457" s="144">
        <f t="shared" si="95"/>
        <v>51</v>
      </c>
      <c r="G457" s="145">
        <f t="shared" si="92"/>
        <v>51</v>
      </c>
      <c r="H457" s="146">
        <v>0</v>
      </c>
      <c r="I457" s="146">
        <v>51</v>
      </c>
      <c r="J457" s="147">
        <f t="shared" si="96"/>
        <v>51</v>
      </c>
      <c r="K457" s="147">
        <v>0</v>
      </c>
      <c r="L457" s="147">
        <v>0</v>
      </c>
      <c r="M457" s="147">
        <f t="shared" si="97"/>
        <v>0</v>
      </c>
      <c r="N457" s="101">
        <f t="shared" si="98"/>
        <v>0</v>
      </c>
      <c r="O457" s="100">
        <v>0</v>
      </c>
      <c r="P457" s="147">
        <v>0</v>
      </c>
      <c r="Q457" s="101">
        <f t="shared" si="99"/>
        <v>0</v>
      </c>
      <c r="R457" s="100">
        <f t="shared" si="100"/>
        <v>0</v>
      </c>
      <c r="S457" s="148">
        <v>0</v>
      </c>
      <c r="T457" s="148">
        <v>0</v>
      </c>
      <c r="U457" s="147">
        <f t="shared" si="101"/>
        <v>0</v>
      </c>
      <c r="V457" s="102">
        <v>0</v>
      </c>
      <c r="W457" s="102">
        <v>0</v>
      </c>
      <c r="X457" s="101">
        <v>0</v>
      </c>
      <c r="Y457" s="107">
        <f t="shared" si="102"/>
        <v>51</v>
      </c>
      <c r="Z457" s="108">
        <f t="shared" si="103"/>
        <v>0</v>
      </c>
      <c r="AA457" s="97">
        <v>104</v>
      </c>
      <c r="AB457" s="109">
        <f t="shared" si="104"/>
        <v>0.49038461538461536</v>
      </c>
    </row>
    <row r="458" spans="1:28" x14ac:dyDescent="0.35">
      <c r="A458" s="31" t="s">
        <v>463</v>
      </c>
      <c r="B458" s="97" t="s">
        <v>2723</v>
      </c>
      <c r="C458" s="142" t="s">
        <v>2348</v>
      </c>
      <c r="D458" s="143">
        <f t="shared" si="93"/>
        <v>28</v>
      </c>
      <c r="E458" s="98">
        <f t="shared" si="94"/>
        <v>0</v>
      </c>
      <c r="F458" s="144">
        <f t="shared" si="95"/>
        <v>28</v>
      </c>
      <c r="G458" s="145">
        <f t="shared" si="92"/>
        <v>28</v>
      </c>
      <c r="H458" s="146">
        <v>0</v>
      </c>
      <c r="I458" s="146">
        <v>28</v>
      </c>
      <c r="J458" s="147">
        <f t="shared" si="96"/>
        <v>28</v>
      </c>
      <c r="K458" s="147">
        <v>0</v>
      </c>
      <c r="L458" s="147">
        <v>0</v>
      </c>
      <c r="M458" s="147">
        <f t="shared" si="97"/>
        <v>0</v>
      </c>
      <c r="N458" s="101">
        <f t="shared" si="98"/>
        <v>0</v>
      </c>
      <c r="O458" s="100">
        <v>0</v>
      </c>
      <c r="P458" s="147">
        <v>0</v>
      </c>
      <c r="Q458" s="101">
        <f t="shared" si="99"/>
        <v>0</v>
      </c>
      <c r="R458" s="100">
        <f t="shared" si="100"/>
        <v>0</v>
      </c>
      <c r="S458" s="148">
        <v>0</v>
      </c>
      <c r="T458" s="148">
        <v>0</v>
      </c>
      <c r="U458" s="147">
        <f t="shared" si="101"/>
        <v>0</v>
      </c>
      <c r="V458" s="102">
        <v>0</v>
      </c>
      <c r="W458" s="102">
        <v>0</v>
      </c>
      <c r="X458" s="101">
        <v>0</v>
      </c>
      <c r="Y458" s="107">
        <f t="shared" si="102"/>
        <v>28</v>
      </c>
      <c r="Z458" s="108">
        <f t="shared" si="103"/>
        <v>0</v>
      </c>
      <c r="AA458" s="97">
        <v>34</v>
      </c>
      <c r="AB458" s="109">
        <f t="shared" si="104"/>
        <v>0.82352941176470584</v>
      </c>
    </row>
    <row r="459" spans="1:28" x14ac:dyDescent="0.35">
      <c r="A459" s="31" t="s">
        <v>464</v>
      </c>
      <c r="B459" s="97" t="s">
        <v>2724</v>
      </c>
      <c r="C459" s="142" t="s">
        <v>2348</v>
      </c>
      <c r="D459" s="143">
        <f t="shared" si="93"/>
        <v>13</v>
      </c>
      <c r="E459" s="98">
        <f t="shared" si="94"/>
        <v>0</v>
      </c>
      <c r="F459" s="144">
        <f t="shared" si="95"/>
        <v>13</v>
      </c>
      <c r="G459" s="145">
        <f t="shared" si="92"/>
        <v>13</v>
      </c>
      <c r="H459" s="146">
        <v>0</v>
      </c>
      <c r="I459" s="146">
        <v>13</v>
      </c>
      <c r="J459" s="147">
        <f t="shared" si="96"/>
        <v>13</v>
      </c>
      <c r="K459" s="147">
        <v>0</v>
      </c>
      <c r="L459" s="147">
        <v>0</v>
      </c>
      <c r="M459" s="147">
        <f t="shared" si="97"/>
        <v>0</v>
      </c>
      <c r="N459" s="101">
        <f t="shared" si="98"/>
        <v>0</v>
      </c>
      <c r="O459" s="100">
        <v>0</v>
      </c>
      <c r="P459" s="147">
        <v>0</v>
      </c>
      <c r="Q459" s="101">
        <f t="shared" si="99"/>
        <v>0</v>
      </c>
      <c r="R459" s="100">
        <f t="shared" si="100"/>
        <v>0</v>
      </c>
      <c r="S459" s="148">
        <v>0</v>
      </c>
      <c r="T459" s="148">
        <v>0</v>
      </c>
      <c r="U459" s="147">
        <f t="shared" si="101"/>
        <v>0</v>
      </c>
      <c r="V459" s="102">
        <v>0</v>
      </c>
      <c r="W459" s="102">
        <v>0</v>
      </c>
      <c r="X459" s="101">
        <v>0</v>
      </c>
      <c r="Y459" s="107">
        <f t="shared" si="102"/>
        <v>13</v>
      </c>
      <c r="Z459" s="108">
        <f t="shared" si="103"/>
        <v>0</v>
      </c>
      <c r="AA459" s="97">
        <v>12</v>
      </c>
      <c r="AB459" s="109">
        <f t="shared" si="104"/>
        <v>1</v>
      </c>
    </row>
    <row r="460" spans="1:28" x14ac:dyDescent="0.35">
      <c r="A460" s="31" t="s">
        <v>465</v>
      </c>
      <c r="B460" s="97" t="s">
        <v>2725</v>
      </c>
      <c r="C460" s="142" t="s">
        <v>2348</v>
      </c>
      <c r="D460" s="143">
        <f t="shared" si="93"/>
        <v>59</v>
      </c>
      <c r="E460" s="98">
        <f t="shared" si="94"/>
        <v>0</v>
      </c>
      <c r="F460" s="144">
        <f t="shared" si="95"/>
        <v>59</v>
      </c>
      <c r="G460" s="145">
        <f t="shared" si="92"/>
        <v>59</v>
      </c>
      <c r="H460" s="146">
        <v>1</v>
      </c>
      <c r="I460" s="146">
        <v>58</v>
      </c>
      <c r="J460" s="147">
        <f t="shared" si="96"/>
        <v>59</v>
      </c>
      <c r="K460" s="147">
        <v>0</v>
      </c>
      <c r="L460" s="147">
        <v>0</v>
      </c>
      <c r="M460" s="147">
        <f t="shared" si="97"/>
        <v>0</v>
      </c>
      <c r="N460" s="101">
        <f t="shared" si="98"/>
        <v>0</v>
      </c>
      <c r="O460" s="100">
        <v>0</v>
      </c>
      <c r="P460" s="147">
        <v>0</v>
      </c>
      <c r="Q460" s="101">
        <f t="shared" si="99"/>
        <v>0</v>
      </c>
      <c r="R460" s="100">
        <f t="shared" si="100"/>
        <v>0</v>
      </c>
      <c r="S460" s="148">
        <v>0</v>
      </c>
      <c r="T460" s="148">
        <v>0</v>
      </c>
      <c r="U460" s="147">
        <f t="shared" si="101"/>
        <v>0</v>
      </c>
      <c r="V460" s="102">
        <v>0</v>
      </c>
      <c r="W460" s="102">
        <v>0</v>
      </c>
      <c r="X460" s="101">
        <v>0</v>
      </c>
      <c r="Y460" s="107">
        <f t="shared" si="102"/>
        <v>58</v>
      </c>
      <c r="Z460" s="108">
        <f t="shared" si="103"/>
        <v>0</v>
      </c>
      <c r="AA460" s="97">
        <v>76</v>
      </c>
      <c r="AB460" s="109">
        <f t="shared" si="104"/>
        <v>0.76315789473684215</v>
      </c>
    </row>
    <row r="461" spans="1:28" x14ac:dyDescent="0.35">
      <c r="A461" s="31" t="s">
        <v>466</v>
      </c>
      <c r="B461" s="97" t="s">
        <v>2726</v>
      </c>
      <c r="C461" s="142" t="s">
        <v>2348</v>
      </c>
      <c r="D461" s="143">
        <f t="shared" si="93"/>
        <v>29</v>
      </c>
      <c r="E461" s="98">
        <f t="shared" si="94"/>
        <v>29</v>
      </c>
      <c r="F461" s="144">
        <f t="shared" si="95"/>
        <v>0</v>
      </c>
      <c r="G461" s="145">
        <f t="shared" si="92"/>
        <v>29</v>
      </c>
      <c r="H461" s="146">
        <v>0</v>
      </c>
      <c r="I461" s="146">
        <v>0</v>
      </c>
      <c r="J461" s="147">
        <f t="shared" si="96"/>
        <v>0</v>
      </c>
      <c r="K461" s="147">
        <v>0</v>
      </c>
      <c r="L461" s="147">
        <v>29</v>
      </c>
      <c r="M461" s="147">
        <f t="shared" si="97"/>
        <v>29</v>
      </c>
      <c r="N461" s="101">
        <f t="shared" si="98"/>
        <v>0</v>
      </c>
      <c r="O461" s="100">
        <v>0</v>
      </c>
      <c r="P461" s="147">
        <v>0</v>
      </c>
      <c r="Q461" s="101">
        <f t="shared" si="99"/>
        <v>0</v>
      </c>
      <c r="R461" s="100">
        <f t="shared" si="100"/>
        <v>0</v>
      </c>
      <c r="S461" s="148">
        <v>0</v>
      </c>
      <c r="T461" s="148">
        <v>0</v>
      </c>
      <c r="U461" s="147">
        <f t="shared" si="101"/>
        <v>0</v>
      </c>
      <c r="V461" s="102">
        <v>0</v>
      </c>
      <c r="W461" s="102">
        <v>0</v>
      </c>
      <c r="X461" s="101">
        <v>0</v>
      </c>
      <c r="Y461" s="107">
        <f t="shared" si="102"/>
        <v>0</v>
      </c>
      <c r="Z461" s="108">
        <f t="shared" si="103"/>
        <v>29</v>
      </c>
      <c r="AA461" s="97">
        <v>28</v>
      </c>
      <c r="AB461" s="109">
        <f t="shared" si="104"/>
        <v>1</v>
      </c>
    </row>
    <row r="462" spans="1:28" x14ac:dyDescent="0.35">
      <c r="A462" s="31" t="s">
        <v>467</v>
      </c>
      <c r="B462" s="97" t="s">
        <v>2727</v>
      </c>
      <c r="C462" s="142" t="s">
        <v>2260</v>
      </c>
      <c r="D462" s="143">
        <f t="shared" si="93"/>
        <v>0</v>
      </c>
      <c r="E462" s="98">
        <f t="shared" si="94"/>
        <v>0</v>
      </c>
      <c r="F462" s="144">
        <f t="shared" si="95"/>
        <v>0</v>
      </c>
      <c r="G462" s="145">
        <f t="shared" si="92"/>
        <v>0</v>
      </c>
      <c r="H462" s="146">
        <v>0</v>
      </c>
      <c r="I462" s="146">
        <v>0</v>
      </c>
      <c r="J462" s="147">
        <f t="shared" si="96"/>
        <v>0</v>
      </c>
      <c r="K462" s="147">
        <v>0</v>
      </c>
      <c r="L462" s="147">
        <v>0</v>
      </c>
      <c r="M462" s="147">
        <f t="shared" si="97"/>
        <v>0</v>
      </c>
      <c r="N462" s="101">
        <f t="shared" si="98"/>
        <v>0</v>
      </c>
      <c r="O462" s="100">
        <v>0</v>
      </c>
      <c r="P462" s="147">
        <v>0</v>
      </c>
      <c r="Q462" s="101">
        <f t="shared" si="99"/>
        <v>0</v>
      </c>
      <c r="R462" s="100">
        <f t="shared" si="100"/>
        <v>0</v>
      </c>
      <c r="S462" s="148">
        <v>0</v>
      </c>
      <c r="T462" s="148">
        <v>0</v>
      </c>
      <c r="U462" s="147">
        <f t="shared" si="101"/>
        <v>0</v>
      </c>
      <c r="V462" s="102">
        <v>0</v>
      </c>
      <c r="W462" s="102">
        <v>0</v>
      </c>
      <c r="X462" s="101">
        <v>0</v>
      </c>
      <c r="Y462" s="107">
        <f t="shared" si="102"/>
        <v>0</v>
      </c>
      <c r="Z462" s="108">
        <f t="shared" si="103"/>
        <v>0</v>
      </c>
      <c r="AA462" s="97">
        <v>192</v>
      </c>
      <c r="AB462" s="109">
        <f t="shared" si="104"/>
        <v>0</v>
      </c>
    </row>
    <row r="463" spans="1:28" x14ac:dyDescent="0.35">
      <c r="A463" s="31" t="s">
        <v>468</v>
      </c>
      <c r="B463" s="97" t="s">
        <v>2728</v>
      </c>
      <c r="C463" s="142" t="s">
        <v>2260</v>
      </c>
      <c r="D463" s="143">
        <f t="shared" si="93"/>
        <v>0</v>
      </c>
      <c r="E463" s="98">
        <f t="shared" si="94"/>
        <v>0</v>
      </c>
      <c r="F463" s="144">
        <f t="shared" si="95"/>
        <v>0</v>
      </c>
      <c r="G463" s="145">
        <f t="shared" si="92"/>
        <v>0</v>
      </c>
      <c r="H463" s="146">
        <v>0</v>
      </c>
      <c r="I463" s="146">
        <v>0</v>
      </c>
      <c r="J463" s="147">
        <f t="shared" si="96"/>
        <v>0</v>
      </c>
      <c r="K463" s="147">
        <v>0</v>
      </c>
      <c r="L463" s="147">
        <v>0</v>
      </c>
      <c r="M463" s="147">
        <f t="shared" si="97"/>
        <v>0</v>
      </c>
      <c r="N463" s="101">
        <f t="shared" si="98"/>
        <v>0</v>
      </c>
      <c r="O463" s="100">
        <v>0</v>
      </c>
      <c r="P463" s="147">
        <v>0</v>
      </c>
      <c r="Q463" s="101">
        <f t="shared" si="99"/>
        <v>0</v>
      </c>
      <c r="R463" s="100">
        <f t="shared" si="100"/>
        <v>0</v>
      </c>
      <c r="S463" s="148">
        <v>0</v>
      </c>
      <c r="T463" s="148">
        <v>0</v>
      </c>
      <c r="U463" s="147">
        <f t="shared" si="101"/>
        <v>0</v>
      </c>
      <c r="V463" s="102">
        <v>0</v>
      </c>
      <c r="W463" s="102">
        <v>0</v>
      </c>
      <c r="X463" s="101">
        <v>0</v>
      </c>
      <c r="Y463" s="107">
        <f t="shared" si="102"/>
        <v>0</v>
      </c>
      <c r="Z463" s="108">
        <f t="shared" si="103"/>
        <v>0</v>
      </c>
      <c r="AA463" s="97">
        <v>492</v>
      </c>
      <c r="AB463" s="109">
        <f t="shared" si="104"/>
        <v>0</v>
      </c>
    </row>
    <row r="464" spans="1:28" x14ac:dyDescent="0.35">
      <c r="A464" s="31" t="s">
        <v>469</v>
      </c>
      <c r="B464" s="97" t="s">
        <v>2729</v>
      </c>
      <c r="C464" s="142" t="s">
        <v>2260</v>
      </c>
      <c r="D464" s="143">
        <f t="shared" si="93"/>
        <v>4</v>
      </c>
      <c r="E464" s="98">
        <f t="shared" si="94"/>
        <v>4</v>
      </c>
      <c r="F464" s="144">
        <f t="shared" si="95"/>
        <v>0</v>
      </c>
      <c r="G464" s="145">
        <f t="shared" si="92"/>
        <v>4</v>
      </c>
      <c r="H464" s="146">
        <v>0</v>
      </c>
      <c r="I464" s="146">
        <v>0</v>
      </c>
      <c r="J464" s="147">
        <f t="shared" si="96"/>
        <v>0</v>
      </c>
      <c r="K464" s="147">
        <v>0</v>
      </c>
      <c r="L464" s="147">
        <v>4</v>
      </c>
      <c r="M464" s="147">
        <f t="shared" si="97"/>
        <v>4</v>
      </c>
      <c r="N464" s="101">
        <f t="shared" si="98"/>
        <v>0</v>
      </c>
      <c r="O464" s="100">
        <v>0</v>
      </c>
      <c r="P464" s="147">
        <v>0</v>
      </c>
      <c r="Q464" s="101">
        <f t="shared" si="99"/>
        <v>0</v>
      </c>
      <c r="R464" s="100">
        <f t="shared" si="100"/>
        <v>0</v>
      </c>
      <c r="S464" s="148">
        <v>0</v>
      </c>
      <c r="T464" s="148">
        <v>0</v>
      </c>
      <c r="U464" s="147">
        <f t="shared" si="101"/>
        <v>0</v>
      </c>
      <c r="V464" s="102">
        <v>0</v>
      </c>
      <c r="W464" s="102">
        <v>0</v>
      </c>
      <c r="X464" s="101">
        <v>0</v>
      </c>
      <c r="Y464" s="107">
        <f t="shared" si="102"/>
        <v>0</v>
      </c>
      <c r="Z464" s="108">
        <f t="shared" si="103"/>
        <v>4</v>
      </c>
      <c r="AA464" s="97">
        <v>61</v>
      </c>
      <c r="AB464" s="109">
        <f t="shared" si="104"/>
        <v>6.5573770491803282E-2</v>
      </c>
    </row>
    <row r="465" spans="1:28" x14ac:dyDescent="0.35">
      <c r="A465" s="31" t="s">
        <v>470</v>
      </c>
      <c r="B465" s="97" t="s">
        <v>2730</v>
      </c>
      <c r="C465" s="142" t="s">
        <v>2260</v>
      </c>
      <c r="D465" s="143">
        <f t="shared" si="93"/>
        <v>0</v>
      </c>
      <c r="E465" s="98">
        <f t="shared" si="94"/>
        <v>0</v>
      </c>
      <c r="F465" s="144">
        <f t="shared" si="95"/>
        <v>0</v>
      </c>
      <c r="G465" s="145">
        <f t="shared" si="92"/>
        <v>0</v>
      </c>
      <c r="H465" s="146">
        <v>0</v>
      </c>
      <c r="I465" s="146">
        <v>0</v>
      </c>
      <c r="J465" s="147">
        <f t="shared" si="96"/>
        <v>0</v>
      </c>
      <c r="K465" s="147">
        <v>0</v>
      </c>
      <c r="L465" s="147">
        <v>0</v>
      </c>
      <c r="M465" s="147">
        <f t="shared" si="97"/>
        <v>0</v>
      </c>
      <c r="N465" s="101">
        <f t="shared" si="98"/>
        <v>0</v>
      </c>
      <c r="O465" s="100">
        <v>0</v>
      </c>
      <c r="P465" s="147">
        <v>0</v>
      </c>
      <c r="Q465" s="101">
        <f t="shared" si="99"/>
        <v>0</v>
      </c>
      <c r="R465" s="100">
        <f t="shared" si="100"/>
        <v>0</v>
      </c>
      <c r="S465" s="148">
        <v>0</v>
      </c>
      <c r="T465" s="148">
        <v>0</v>
      </c>
      <c r="U465" s="147">
        <f t="shared" si="101"/>
        <v>0</v>
      </c>
      <c r="V465" s="102">
        <v>0</v>
      </c>
      <c r="W465" s="102">
        <v>0</v>
      </c>
      <c r="X465" s="101">
        <v>0</v>
      </c>
      <c r="Y465" s="107">
        <f t="shared" si="102"/>
        <v>0</v>
      </c>
      <c r="Z465" s="108">
        <f t="shared" si="103"/>
        <v>0</v>
      </c>
      <c r="AA465" s="97">
        <v>1</v>
      </c>
      <c r="AB465" s="109">
        <f t="shared" si="104"/>
        <v>0</v>
      </c>
    </row>
    <row r="466" spans="1:28" x14ac:dyDescent="0.35">
      <c r="A466" s="31" t="s">
        <v>471</v>
      </c>
      <c r="B466" s="97" t="s">
        <v>2731</v>
      </c>
      <c r="C466" s="142" t="s">
        <v>2260</v>
      </c>
      <c r="D466" s="143">
        <f t="shared" si="93"/>
        <v>0</v>
      </c>
      <c r="E466" s="98">
        <f t="shared" si="94"/>
        <v>0</v>
      </c>
      <c r="F466" s="144">
        <f t="shared" si="95"/>
        <v>0</v>
      </c>
      <c r="G466" s="145">
        <f t="shared" si="92"/>
        <v>0</v>
      </c>
      <c r="H466" s="146">
        <v>0</v>
      </c>
      <c r="I466" s="146">
        <v>0</v>
      </c>
      <c r="J466" s="147">
        <f t="shared" si="96"/>
        <v>0</v>
      </c>
      <c r="K466" s="147">
        <v>0</v>
      </c>
      <c r="L466" s="147">
        <v>0</v>
      </c>
      <c r="M466" s="147">
        <f t="shared" si="97"/>
        <v>0</v>
      </c>
      <c r="N466" s="101">
        <f t="shared" si="98"/>
        <v>0</v>
      </c>
      <c r="O466" s="100">
        <v>0</v>
      </c>
      <c r="P466" s="147">
        <v>0</v>
      </c>
      <c r="Q466" s="101">
        <f t="shared" si="99"/>
        <v>0</v>
      </c>
      <c r="R466" s="100">
        <f t="shared" si="100"/>
        <v>0</v>
      </c>
      <c r="S466" s="148">
        <v>0</v>
      </c>
      <c r="T466" s="148">
        <v>0</v>
      </c>
      <c r="U466" s="147">
        <f t="shared" si="101"/>
        <v>0</v>
      </c>
      <c r="V466" s="102">
        <v>0</v>
      </c>
      <c r="W466" s="102">
        <v>0</v>
      </c>
      <c r="X466" s="101">
        <v>0</v>
      </c>
      <c r="Y466" s="107">
        <f t="shared" si="102"/>
        <v>0</v>
      </c>
      <c r="Z466" s="108">
        <f t="shared" si="103"/>
        <v>0</v>
      </c>
      <c r="AA466" s="97">
        <v>51</v>
      </c>
      <c r="AB466" s="109">
        <f t="shared" si="104"/>
        <v>0</v>
      </c>
    </row>
    <row r="467" spans="1:28" x14ac:dyDescent="0.35">
      <c r="A467" s="31" t="s">
        <v>472</v>
      </c>
      <c r="B467" s="97" t="s">
        <v>2732</v>
      </c>
      <c r="C467" s="142" t="s">
        <v>2260</v>
      </c>
      <c r="D467" s="143">
        <f t="shared" si="93"/>
        <v>0</v>
      </c>
      <c r="E467" s="98">
        <f t="shared" si="94"/>
        <v>0</v>
      </c>
      <c r="F467" s="144">
        <f t="shared" si="95"/>
        <v>0</v>
      </c>
      <c r="G467" s="145">
        <f t="shared" si="92"/>
        <v>0</v>
      </c>
      <c r="H467" s="146">
        <v>0</v>
      </c>
      <c r="I467" s="146">
        <v>0</v>
      </c>
      <c r="J467" s="147">
        <f t="shared" si="96"/>
        <v>0</v>
      </c>
      <c r="K467" s="147">
        <v>0</v>
      </c>
      <c r="L467" s="147">
        <v>0</v>
      </c>
      <c r="M467" s="147">
        <f t="shared" si="97"/>
        <v>0</v>
      </c>
      <c r="N467" s="101">
        <f t="shared" si="98"/>
        <v>0</v>
      </c>
      <c r="O467" s="100">
        <v>0</v>
      </c>
      <c r="P467" s="147">
        <v>0</v>
      </c>
      <c r="Q467" s="101">
        <f t="shared" si="99"/>
        <v>0</v>
      </c>
      <c r="R467" s="100">
        <f t="shared" si="100"/>
        <v>0</v>
      </c>
      <c r="S467" s="148">
        <v>0</v>
      </c>
      <c r="T467" s="148">
        <v>0</v>
      </c>
      <c r="U467" s="147">
        <f t="shared" si="101"/>
        <v>0</v>
      </c>
      <c r="V467" s="102">
        <v>0</v>
      </c>
      <c r="W467" s="102">
        <v>0</v>
      </c>
      <c r="X467" s="101">
        <v>0</v>
      </c>
      <c r="Y467" s="107">
        <f t="shared" si="102"/>
        <v>0</v>
      </c>
      <c r="Z467" s="108">
        <f t="shared" si="103"/>
        <v>0</v>
      </c>
      <c r="AA467" s="97">
        <v>97</v>
      </c>
      <c r="AB467" s="109">
        <f t="shared" si="104"/>
        <v>0</v>
      </c>
    </row>
    <row r="468" spans="1:28" x14ac:dyDescent="0.35">
      <c r="A468" s="31" t="s">
        <v>473</v>
      </c>
      <c r="B468" s="97" t="s">
        <v>2733</v>
      </c>
      <c r="C468" s="142" t="s">
        <v>2260</v>
      </c>
      <c r="D468" s="143">
        <f t="shared" si="93"/>
        <v>86</v>
      </c>
      <c r="E468" s="98">
        <f t="shared" si="94"/>
        <v>44</v>
      </c>
      <c r="F468" s="144">
        <f t="shared" si="95"/>
        <v>42</v>
      </c>
      <c r="G468" s="145">
        <f t="shared" si="92"/>
        <v>86</v>
      </c>
      <c r="H468" s="146">
        <v>0</v>
      </c>
      <c r="I468" s="146">
        <v>42</v>
      </c>
      <c r="J468" s="147">
        <f t="shared" si="96"/>
        <v>42</v>
      </c>
      <c r="K468" s="147">
        <v>0</v>
      </c>
      <c r="L468" s="147">
        <v>44</v>
      </c>
      <c r="M468" s="147">
        <f t="shared" si="97"/>
        <v>44</v>
      </c>
      <c r="N468" s="101">
        <f t="shared" si="98"/>
        <v>0</v>
      </c>
      <c r="O468" s="100">
        <v>0</v>
      </c>
      <c r="P468" s="147">
        <v>0</v>
      </c>
      <c r="Q468" s="101">
        <f t="shared" si="99"/>
        <v>0</v>
      </c>
      <c r="R468" s="100">
        <f t="shared" si="100"/>
        <v>0</v>
      </c>
      <c r="S468" s="148">
        <v>0</v>
      </c>
      <c r="T468" s="148">
        <v>0</v>
      </c>
      <c r="U468" s="147">
        <f t="shared" si="101"/>
        <v>0</v>
      </c>
      <c r="V468" s="102">
        <v>0</v>
      </c>
      <c r="W468" s="102">
        <v>0</v>
      </c>
      <c r="X468" s="101">
        <v>0</v>
      </c>
      <c r="Y468" s="107">
        <f t="shared" si="102"/>
        <v>42</v>
      </c>
      <c r="Z468" s="108">
        <f t="shared" si="103"/>
        <v>44</v>
      </c>
      <c r="AA468" s="97">
        <v>248</v>
      </c>
      <c r="AB468" s="109">
        <f t="shared" si="104"/>
        <v>0.34677419354838712</v>
      </c>
    </row>
    <row r="469" spans="1:28" x14ac:dyDescent="0.35">
      <c r="A469" s="31" t="s">
        <v>474</v>
      </c>
      <c r="B469" s="97" t="s">
        <v>2734</v>
      </c>
      <c r="C469" s="142" t="s">
        <v>2260</v>
      </c>
      <c r="D469" s="143">
        <f t="shared" si="93"/>
        <v>108</v>
      </c>
      <c r="E469" s="98">
        <f t="shared" si="94"/>
        <v>0</v>
      </c>
      <c r="F469" s="144">
        <f t="shared" si="95"/>
        <v>108</v>
      </c>
      <c r="G469" s="145">
        <f t="shared" si="92"/>
        <v>108</v>
      </c>
      <c r="H469" s="146">
        <v>0</v>
      </c>
      <c r="I469" s="146">
        <v>108</v>
      </c>
      <c r="J469" s="147">
        <f t="shared" si="96"/>
        <v>108</v>
      </c>
      <c r="K469" s="147">
        <v>0</v>
      </c>
      <c r="L469" s="147">
        <v>0</v>
      </c>
      <c r="M469" s="147">
        <f t="shared" si="97"/>
        <v>0</v>
      </c>
      <c r="N469" s="101">
        <f t="shared" si="98"/>
        <v>0</v>
      </c>
      <c r="O469" s="100">
        <v>0</v>
      </c>
      <c r="P469" s="147">
        <v>0</v>
      </c>
      <c r="Q469" s="101">
        <f t="shared" si="99"/>
        <v>0</v>
      </c>
      <c r="R469" s="100">
        <f t="shared" si="100"/>
        <v>0</v>
      </c>
      <c r="S469" s="148">
        <v>0</v>
      </c>
      <c r="T469" s="148">
        <v>0</v>
      </c>
      <c r="U469" s="147">
        <f t="shared" si="101"/>
        <v>0</v>
      </c>
      <c r="V469" s="102">
        <v>0</v>
      </c>
      <c r="W469" s="102">
        <v>0</v>
      </c>
      <c r="X469" s="101">
        <v>0</v>
      </c>
      <c r="Y469" s="107">
        <f t="shared" si="102"/>
        <v>108</v>
      </c>
      <c r="Z469" s="108">
        <f t="shared" si="103"/>
        <v>0</v>
      </c>
      <c r="AA469" s="97">
        <v>170</v>
      </c>
      <c r="AB469" s="109">
        <f t="shared" si="104"/>
        <v>0.63529411764705879</v>
      </c>
    </row>
    <row r="470" spans="1:28" x14ac:dyDescent="0.35">
      <c r="A470" s="31" t="s">
        <v>475</v>
      </c>
      <c r="B470" s="97" t="s">
        <v>2735</v>
      </c>
      <c r="C470" s="142" t="s">
        <v>2260</v>
      </c>
      <c r="D470" s="143">
        <f t="shared" si="93"/>
        <v>0</v>
      </c>
      <c r="E470" s="98">
        <f t="shared" si="94"/>
        <v>0</v>
      </c>
      <c r="F470" s="144">
        <f t="shared" si="95"/>
        <v>0</v>
      </c>
      <c r="G470" s="145">
        <f t="shared" si="92"/>
        <v>0</v>
      </c>
      <c r="H470" s="146">
        <v>0</v>
      </c>
      <c r="I470" s="146">
        <v>0</v>
      </c>
      <c r="J470" s="147">
        <f t="shared" si="96"/>
        <v>0</v>
      </c>
      <c r="K470" s="147">
        <v>0</v>
      </c>
      <c r="L470" s="147">
        <v>0</v>
      </c>
      <c r="M470" s="147">
        <f t="shared" si="97"/>
        <v>0</v>
      </c>
      <c r="N470" s="101">
        <f t="shared" si="98"/>
        <v>0</v>
      </c>
      <c r="O470" s="100">
        <v>0</v>
      </c>
      <c r="P470" s="147">
        <v>0</v>
      </c>
      <c r="Q470" s="101">
        <f t="shared" si="99"/>
        <v>0</v>
      </c>
      <c r="R470" s="100">
        <f t="shared" si="100"/>
        <v>0</v>
      </c>
      <c r="S470" s="148">
        <v>0</v>
      </c>
      <c r="T470" s="148">
        <v>0</v>
      </c>
      <c r="U470" s="147">
        <f t="shared" si="101"/>
        <v>0</v>
      </c>
      <c r="V470" s="102">
        <v>0</v>
      </c>
      <c r="W470" s="102">
        <v>0</v>
      </c>
      <c r="X470" s="101">
        <v>0</v>
      </c>
      <c r="Y470" s="107">
        <f t="shared" si="102"/>
        <v>0</v>
      </c>
      <c r="Z470" s="108">
        <f t="shared" si="103"/>
        <v>0</v>
      </c>
      <c r="AA470" s="97">
        <v>86</v>
      </c>
      <c r="AB470" s="109">
        <f t="shared" si="104"/>
        <v>0</v>
      </c>
    </row>
    <row r="471" spans="1:28" x14ac:dyDescent="0.35">
      <c r="A471" s="31" t="s">
        <v>476</v>
      </c>
      <c r="B471" s="97" t="s">
        <v>2736</v>
      </c>
      <c r="C471" s="142" t="s">
        <v>2260</v>
      </c>
      <c r="D471" s="143">
        <f t="shared" si="93"/>
        <v>107</v>
      </c>
      <c r="E471" s="98">
        <f t="shared" si="94"/>
        <v>38</v>
      </c>
      <c r="F471" s="144">
        <f t="shared" si="95"/>
        <v>69</v>
      </c>
      <c r="G471" s="145">
        <f t="shared" si="92"/>
        <v>107</v>
      </c>
      <c r="H471" s="146">
        <v>0</v>
      </c>
      <c r="I471" s="146">
        <v>69</v>
      </c>
      <c r="J471" s="147">
        <f t="shared" si="96"/>
        <v>69</v>
      </c>
      <c r="K471" s="147">
        <v>0</v>
      </c>
      <c r="L471" s="147">
        <v>38</v>
      </c>
      <c r="M471" s="147">
        <f t="shared" si="97"/>
        <v>38</v>
      </c>
      <c r="N471" s="101">
        <f t="shared" si="98"/>
        <v>0</v>
      </c>
      <c r="O471" s="100">
        <v>0</v>
      </c>
      <c r="P471" s="147">
        <v>0</v>
      </c>
      <c r="Q471" s="101">
        <f t="shared" si="99"/>
        <v>0</v>
      </c>
      <c r="R471" s="100">
        <f t="shared" si="100"/>
        <v>0</v>
      </c>
      <c r="S471" s="148">
        <v>0</v>
      </c>
      <c r="T471" s="148">
        <v>0</v>
      </c>
      <c r="U471" s="147">
        <f t="shared" si="101"/>
        <v>0</v>
      </c>
      <c r="V471" s="102">
        <v>0</v>
      </c>
      <c r="W471" s="102">
        <v>0</v>
      </c>
      <c r="X471" s="101">
        <v>0</v>
      </c>
      <c r="Y471" s="107">
        <f t="shared" si="102"/>
        <v>69</v>
      </c>
      <c r="Z471" s="108">
        <f t="shared" si="103"/>
        <v>38</v>
      </c>
      <c r="AA471" s="97">
        <v>302</v>
      </c>
      <c r="AB471" s="109">
        <f t="shared" si="104"/>
        <v>0.35430463576158938</v>
      </c>
    </row>
    <row r="472" spans="1:28" x14ac:dyDescent="0.35">
      <c r="A472" s="31" t="s">
        <v>477</v>
      </c>
      <c r="B472" s="97" t="s">
        <v>2737</v>
      </c>
      <c r="C472" s="142" t="s">
        <v>2260</v>
      </c>
      <c r="D472" s="143">
        <f t="shared" si="93"/>
        <v>23</v>
      </c>
      <c r="E472" s="98">
        <f t="shared" si="94"/>
        <v>0</v>
      </c>
      <c r="F472" s="144">
        <f t="shared" si="95"/>
        <v>23</v>
      </c>
      <c r="G472" s="145">
        <f t="shared" si="92"/>
        <v>23</v>
      </c>
      <c r="H472" s="146">
        <v>0</v>
      </c>
      <c r="I472" s="146">
        <v>23</v>
      </c>
      <c r="J472" s="147">
        <f t="shared" si="96"/>
        <v>23</v>
      </c>
      <c r="K472" s="147">
        <v>0</v>
      </c>
      <c r="L472" s="147">
        <v>0</v>
      </c>
      <c r="M472" s="147">
        <f t="shared" si="97"/>
        <v>0</v>
      </c>
      <c r="N472" s="101">
        <f t="shared" si="98"/>
        <v>0</v>
      </c>
      <c r="O472" s="100">
        <v>0</v>
      </c>
      <c r="P472" s="147">
        <v>0</v>
      </c>
      <c r="Q472" s="101">
        <f t="shared" si="99"/>
        <v>0</v>
      </c>
      <c r="R472" s="100">
        <f t="shared" si="100"/>
        <v>0</v>
      </c>
      <c r="S472" s="148">
        <v>0</v>
      </c>
      <c r="T472" s="148">
        <v>0</v>
      </c>
      <c r="U472" s="147">
        <f t="shared" si="101"/>
        <v>0</v>
      </c>
      <c r="V472" s="102">
        <v>0</v>
      </c>
      <c r="W472" s="102">
        <v>0</v>
      </c>
      <c r="X472" s="101">
        <v>0</v>
      </c>
      <c r="Y472" s="107">
        <f t="shared" si="102"/>
        <v>23</v>
      </c>
      <c r="Z472" s="108">
        <f t="shared" si="103"/>
        <v>0</v>
      </c>
      <c r="AA472" s="97">
        <v>81</v>
      </c>
      <c r="AB472" s="109">
        <f t="shared" si="104"/>
        <v>0.2839506172839506</v>
      </c>
    </row>
    <row r="473" spans="1:28" x14ac:dyDescent="0.35">
      <c r="A473" s="31" t="s">
        <v>478</v>
      </c>
      <c r="B473" s="97" t="s">
        <v>2738</v>
      </c>
      <c r="C473" s="142" t="s">
        <v>2260</v>
      </c>
      <c r="D473" s="143">
        <f t="shared" si="93"/>
        <v>0</v>
      </c>
      <c r="E473" s="98">
        <f t="shared" si="94"/>
        <v>0</v>
      </c>
      <c r="F473" s="144">
        <f t="shared" si="95"/>
        <v>0</v>
      </c>
      <c r="G473" s="145">
        <f t="shared" si="92"/>
        <v>0</v>
      </c>
      <c r="H473" s="146">
        <v>0</v>
      </c>
      <c r="I473" s="146">
        <v>0</v>
      </c>
      <c r="J473" s="147">
        <f t="shared" si="96"/>
        <v>0</v>
      </c>
      <c r="K473" s="147">
        <v>0</v>
      </c>
      <c r="L473" s="147">
        <v>0</v>
      </c>
      <c r="M473" s="147">
        <f t="shared" si="97"/>
        <v>0</v>
      </c>
      <c r="N473" s="101">
        <f t="shared" si="98"/>
        <v>0</v>
      </c>
      <c r="O473" s="100">
        <v>0</v>
      </c>
      <c r="P473" s="147">
        <v>0</v>
      </c>
      <c r="Q473" s="101">
        <f t="shared" si="99"/>
        <v>0</v>
      </c>
      <c r="R473" s="100">
        <f t="shared" si="100"/>
        <v>0</v>
      </c>
      <c r="S473" s="148">
        <v>0</v>
      </c>
      <c r="T473" s="148">
        <v>0</v>
      </c>
      <c r="U473" s="147">
        <f t="shared" si="101"/>
        <v>0</v>
      </c>
      <c r="V473" s="102">
        <v>0</v>
      </c>
      <c r="W473" s="102">
        <v>0</v>
      </c>
      <c r="X473" s="101">
        <v>0</v>
      </c>
      <c r="Y473" s="107">
        <f t="shared" si="102"/>
        <v>0</v>
      </c>
      <c r="Z473" s="108">
        <f t="shared" si="103"/>
        <v>0</v>
      </c>
      <c r="AA473" s="97">
        <v>57</v>
      </c>
      <c r="AB473" s="109">
        <f t="shared" si="104"/>
        <v>0</v>
      </c>
    </row>
    <row r="474" spans="1:28" x14ac:dyDescent="0.35">
      <c r="A474" s="31" t="s">
        <v>479</v>
      </c>
      <c r="B474" s="97" t="s">
        <v>2739</v>
      </c>
      <c r="C474" s="142" t="s">
        <v>2260</v>
      </c>
      <c r="D474" s="143">
        <f t="shared" si="93"/>
        <v>22</v>
      </c>
      <c r="E474" s="98">
        <f t="shared" si="94"/>
        <v>22</v>
      </c>
      <c r="F474" s="144">
        <f t="shared" si="95"/>
        <v>0</v>
      </c>
      <c r="G474" s="145">
        <f t="shared" si="92"/>
        <v>22</v>
      </c>
      <c r="H474" s="146">
        <v>0</v>
      </c>
      <c r="I474" s="146">
        <v>0</v>
      </c>
      <c r="J474" s="147">
        <f t="shared" si="96"/>
        <v>0</v>
      </c>
      <c r="K474" s="147">
        <v>0</v>
      </c>
      <c r="L474" s="147">
        <v>22</v>
      </c>
      <c r="M474" s="147">
        <f t="shared" si="97"/>
        <v>22</v>
      </c>
      <c r="N474" s="101">
        <f t="shared" si="98"/>
        <v>0</v>
      </c>
      <c r="O474" s="100">
        <v>0</v>
      </c>
      <c r="P474" s="147">
        <v>0</v>
      </c>
      <c r="Q474" s="101">
        <f t="shared" si="99"/>
        <v>0</v>
      </c>
      <c r="R474" s="100">
        <f t="shared" si="100"/>
        <v>0</v>
      </c>
      <c r="S474" s="148">
        <v>0</v>
      </c>
      <c r="T474" s="148">
        <v>0</v>
      </c>
      <c r="U474" s="147">
        <f t="shared" si="101"/>
        <v>0</v>
      </c>
      <c r="V474" s="102">
        <v>0</v>
      </c>
      <c r="W474" s="102">
        <v>0</v>
      </c>
      <c r="X474" s="101">
        <v>0</v>
      </c>
      <c r="Y474" s="107">
        <f t="shared" si="102"/>
        <v>0</v>
      </c>
      <c r="Z474" s="108">
        <f t="shared" si="103"/>
        <v>22</v>
      </c>
      <c r="AA474" s="97">
        <v>33</v>
      </c>
      <c r="AB474" s="109">
        <f t="shared" si="104"/>
        <v>0.66666666666666663</v>
      </c>
    </row>
    <row r="475" spans="1:28" x14ac:dyDescent="0.35">
      <c r="A475" s="31" t="s">
        <v>480</v>
      </c>
      <c r="B475" s="97" t="s">
        <v>2740</v>
      </c>
      <c r="C475" s="142" t="s">
        <v>2260</v>
      </c>
      <c r="D475" s="143">
        <f t="shared" si="93"/>
        <v>0</v>
      </c>
      <c r="E475" s="98">
        <f t="shared" si="94"/>
        <v>0</v>
      </c>
      <c r="F475" s="144">
        <f t="shared" si="95"/>
        <v>0</v>
      </c>
      <c r="G475" s="145">
        <f t="shared" si="92"/>
        <v>0</v>
      </c>
      <c r="H475" s="146">
        <v>0</v>
      </c>
      <c r="I475" s="146">
        <v>0</v>
      </c>
      <c r="J475" s="147">
        <f t="shared" si="96"/>
        <v>0</v>
      </c>
      <c r="K475" s="147">
        <v>0</v>
      </c>
      <c r="L475" s="147">
        <v>0</v>
      </c>
      <c r="M475" s="147">
        <f t="shared" si="97"/>
        <v>0</v>
      </c>
      <c r="N475" s="101">
        <f t="shared" si="98"/>
        <v>0</v>
      </c>
      <c r="O475" s="100">
        <v>0</v>
      </c>
      <c r="P475" s="147">
        <v>0</v>
      </c>
      <c r="Q475" s="101">
        <f t="shared" si="99"/>
        <v>0</v>
      </c>
      <c r="R475" s="100">
        <f t="shared" si="100"/>
        <v>0</v>
      </c>
      <c r="S475" s="148">
        <v>0</v>
      </c>
      <c r="T475" s="148">
        <v>0</v>
      </c>
      <c r="U475" s="147">
        <f t="shared" si="101"/>
        <v>0</v>
      </c>
      <c r="V475" s="102">
        <v>0</v>
      </c>
      <c r="W475" s="102">
        <v>0</v>
      </c>
      <c r="X475" s="101">
        <v>0</v>
      </c>
      <c r="Y475" s="107">
        <f t="shared" si="102"/>
        <v>0</v>
      </c>
      <c r="Z475" s="108">
        <f t="shared" si="103"/>
        <v>0</v>
      </c>
      <c r="AA475" s="97">
        <v>147</v>
      </c>
      <c r="AB475" s="109">
        <f t="shared" si="104"/>
        <v>0</v>
      </c>
    </row>
    <row r="476" spans="1:28" x14ac:dyDescent="0.35">
      <c r="A476" s="31" t="s">
        <v>481</v>
      </c>
      <c r="B476" s="97" t="s">
        <v>2741</v>
      </c>
      <c r="C476" s="142" t="s">
        <v>2260</v>
      </c>
      <c r="D476" s="143">
        <f t="shared" si="93"/>
        <v>0</v>
      </c>
      <c r="E476" s="98">
        <f t="shared" si="94"/>
        <v>0</v>
      </c>
      <c r="F476" s="144">
        <f t="shared" si="95"/>
        <v>0</v>
      </c>
      <c r="G476" s="145">
        <f t="shared" si="92"/>
        <v>0</v>
      </c>
      <c r="H476" s="146">
        <v>0</v>
      </c>
      <c r="I476" s="146">
        <v>0</v>
      </c>
      <c r="J476" s="147">
        <f t="shared" si="96"/>
        <v>0</v>
      </c>
      <c r="K476" s="147">
        <v>0</v>
      </c>
      <c r="L476" s="147">
        <v>0</v>
      </c>
      <c r="M476" s="147">
        <f t="shared" si="97"/>
        <v>0</v>
      </c>
      <c r="N476" s="101">
        <f t="shared" si="98"/>
        <v>0</v>
      </c>
      <c r="O476" s="100">
        <v>0</v>
      </c>
      <c r="P476" s="147">
        <v>0</v>
      </c>
      <c r="Q476" s="101">
        <f t="shared" si="99"/>
        <v>0</v>
      </c>
      <c r="R476" s="100">
        <f t="shared" si="100"/>
        <v>0</v>
      </c>
      <c r="S476" s="148">
        <v>0</v>
      </c>
      <c r="T476" s="148">
        <v>0</v>
      </c>
      <c r="U476" s="147">
        <f t="shared" si="101"/>
        <v>0</v>
      </c>
      <c r="V476" s="102">
        <v>0</v>
      </c>
      <c r="W476" s="102">
        <v>0</v>
      </c>
      <c r="X476" s="101">
        <v>0</v>
      </c>
      <c r="Y476" s="107">
        <f t="shared" si="102"/>
        <v>0</v>
      </c>
      <c r="Z476" s="108">
        <f t="shared" si="103"/>
        <v>0</v>
      </c>
      <c r="AA476" s="97">
        <v>238</v>
      </c>
      <c r="AB476" s="109">
        <f t="shared" si="104"/>
        <v>0</v>
      </c>
    </row>
    <row r="477" spans="1:28" x14ac:dyDescent="0.35">
      <c r="A477" s="31" t="s">
        <v>482</v>
      </c>
      <c r="B477" s="97" t="s">
        <v>2742</v>
      </c>
      <c r="C477" s="142" t="s">
        <v>2260</v>
      </c>
      <c r="D477" s="143">
        <f t="shared" si="93"/>
        <v>0</v>
      </c>
      <c r="E477" s="98">
        <f t="shared" si="94"/>
        <v>0</v>
      </c>
      <c r="F477" s="144">
        <f t="shared" si="95"/>
        <v>0</v>
      </c>
      <c r="G477" s="145">
        <f t="shared" si="92"/>
        <v>0</v>
      </c>
      <c r="H477" s="146">
        <v>0</v>
      </c>
      <c r="I477" s="146">
        <v>0</v>
      </c>
      <c r="J477" s="147">
        <f t="shared" si="96"/>
        <v>0</v>
      </c>
      <c r="K477" s="147">
        <v>0</v>
      </c>
      <c r="L477" s="147">
        <v>0</v>
      </c>
      <c r="M477" s="147">
        <f t="shared" si="97"/>
        <v>0</v>
      </c>
      <c r="N477" s="101">
        <f t="shared" si="98"/>
        <v>0</v>
      </c>
      <c r="O477" s="100">
        <v>0</v>
      </c>
      <c r="P477" s="147">
        <v>0</v>
      </c>
      <c r="Q477" s="101">
        <f t="shared" si="99"/>
        <v>0</v>
      </c>
      <c r="R477" s="100">
        <f t="shared" si="100"/>
        <v>0</v>
      </c>
      <c r="S477" s="148">
        <v>0</v>
      </c>
      <c r="T477" s="148">
        <v>0</v>
      </c>
      <c r="U477" s="147">
        <f t="shared" si="101"/>
        <v>0</v>
      </c>
      <c r="V477" s="102">
        <v>0</v>
      </c>
      <c r="W477" s="102">
        <v>0</v>
      </c>
      <c r="X477" s="101">
        <v>0</v>
      </c>
      <c r="Y477" s="107">
        <f t="shared" si="102"/>
        <v>0</v>
      </c>
      <c r="Z477" s="108">
        <f t="shared" si="103"/>
        <v>0</v>
      </c>
      <c r="AA477" s="97">
        <v>107</v>
      </c>
      <c r="AB477" s="109">
        <f t="shared" si="104"/>
        <v>0</v>
      </c>
    </row>
    <row r="478" spans="1:28" x14ac:dyDescent="0.35">
      <c r="A478" s="31" t="s">
        <v>483</v>
      </c>
      <c r="B478" s="97" t="s">
        <v>2743</v>
      </c>
      <c r="C478" s="142" t="s">
        <v>2260</v>
      </c>
      <c r="D478" s="143">
        <f t="shared" si="93"/>
        <v>0</v>
      </c>
      <c r="E478" s="98">
        <f t="shared" si="94"/>
        <v>0</v>
      </c>
      <c r="F478" s="144">
        <f t="shared" si="95"/>
        <v>0</v>
      </c>
      <c r="G478" s="145">
        <f t="shared" si="92"/>
        <v>0</v>
      </c>
      <c r="H478" s="146">
        <v>0</v>
      </c>
      <c r="I478" s="146">
        <v>0</v>
      </c>
      <c r="J478" s="147">
        <f t="shared" si="96"/>
        <v>0</v>
      </c>
      <c r="K478" s="147">
        <v>0</v>
      </c>
      <c r="L478" s="147">
        <v>0</v>
      </c>
      <c r="M478" s="147">
        <f t="shared" si="97"/>
        <v>0</v>
      </c>
      <c r="N478" s="101">
        <f t="shared" si="98"/>
        <v>0</v>
      </c>
      <c r="O478" s="100">
        <v>0</v>
      </c>
      <c r="P478" s="147">
        <v>0</v>
      </c>
      <c r="Q478" s="101">
        <f t="shared" si="99"/>
        <v>0</v>
      </c>
      <c r="R478" s="100">
        <f t="shared" si="100"/>
        <v>0</v>
      </c>
      <c r="S478" s="148">
        <v>0</v>
      </c>
      <c r="T478" s="148">
        <v>0</v>
      </c>
      <c r="U478" s="147">
        <f t="shared" si="101"/>
        <v>0</v>
      </c>
      <c r="V478" s="102">
        <v>0</v>
      </c>
      <c r="W478" s="102">
        <v>0</v>
      </c>
      <c r="X478" s="101">
        <v>0</v>
      </c>
      <c r="Y478" s="107">
        <f t="shared" si="102"/>
        <v>0</v>
      </c>
      <c r="Z478" s="108">
        <f t="shared" si="103"/>
        <v>0</v>
      </c>
      <c r="AA478" s="97">
        <v>165</v>
      </c>
      <c r="AB478" s="109">
        <f t="shared" si="104"/>
        <v>0</v>
      </c>
    </row>
    <row r="479" spans="1:28" x14ac:dyDescent="0.35">
      <c r="A479" s="31" t="s">
        <v>484</v>
      </c>
      <c r="B479" s="97" t="s">
        <v>2744</v>
      </c>
      <c r="C479" s="142" t="s">
        <v>2260</v>
      </c>
      <c r="D479" s="143">
        <f t="shared" si="93"/>
        <v>145</v>
      </c>
      <c r="E479" s="98">
        <f t="shared" si="94"/>
        <v>135</v>
      </c>
      <c r="F479" s="144">
        <f t="shared" si="95"/>
        <v>10</v>
      </c>
      <c r="G479" s="145">
        <f t="shared" si="92"/>
        <v>145</v>
      </c>
      <c r="H479" s="146">
        <v>0</v>
      </c>
      <c r="I479" s="146">
        <v>10</v>
      </c>
      <c r="J479" s="147">
        <f t="shared" si="96"/>
        <v>10</v>
      </c>
      <c r="K479" s="147">
        <v>0</v>
      </c>
      <c r="L479" s="147">
        <v>135</v>
      </c>
      <c r="M479" s="147">
        <f t="shared" si="97"/>
        <v>135</v>
      </c>
      <c r="N479" s="101">
        <f t="shared" si="98"/>
        <v>0</v>
      </c>
      <c r="O479" s="100">
        <v>0</v>
      </c>
      <c r="P479" s="147">
        <v>0</v>
      </c>
      <c r="Q479" s="101">
        <f t="shared" si="99"/>
        <v>0</v>
      </c>
      <c r="R479" s="100">
        <f t="shared" si="100"/>
        <v>0</v>
      </c>
      <c r="S479" s="148">
        <v>0</v>
      </c>
      <c r="T479" s="148">
        <v>0</v>
      </c>
      <c r="U479" s="147">
        <f t="shared" si="101"/>
        <v>0</v>
      </c>
      <c r="V479" s="102">
        <v>0</v>
      </c>
      <c r="W479" s="102">
        <v>0</v>
      </c>
      <c r="X479" s="101">
        <v>0</v>
      </c>
      <c r="Y479" s="107">
        <f t="shared" si="102"/>
        <v>10</v>
      </c>
      <c r="Z479" s="108">
        <f t="shared" si="103"/>
        <v>135</v>
      </c>
      <c r="AA479" s="97">
        <v>586</v>
      </c>
      <c r="AB479" s="109">
        <f t="shared" si="104"/>
        <v>0.24744027303754265</v>
      </c>
    </row>
    <row r="480" spans="1:28" x14ac:dyDescent="0.35">
      <c r="A480" s="31" t="s">
        <v>485</v>
      </c>
      <c r="B480" s="97" t="s">
        <v>2745</v>
      </c>
      <c r="C480" s="142" t="s">
        <v>2440</v>
      </c>
      <c r="D480" s="143">
        <f t="shared" si="93"/>
        <v>16</v>
      </c>
      <c r="E480" s="98">
        <f t="shared" si="94"/>
        <v>16</v>
      </c>
      <c r="F480" s="144">
        <f t="shared" si="95"/>
        <v>0</v>
      </c>
      <c r="G480" s="145">
        <f t="shared" si="92"/>
        <v>16</v>
      </c>
      <c r="H480" s="146">
        <v>0</v>
      </c>
      <c r="I480" s="146">
        <v>0</v>
      </c>
      <c r="J480" s="147">
        <f t="shared" si="96"/>
        <v>0</v>
      </c>
      <c r="K480" s="147">
        <v>0</v>
      </c>
      <c r="L480" s="147">
        <v>16</v>
      </c>
      <c r="M480" s="147">
        <f t="shared" si="97"/>
        <v>16</v>
      </c>
      <c r="N480" s="101">
        <f t="shared" si="98"/>
        <v>0</v>
      </c>
      <c r="O480" s="100">
        <v>0</v>
      </c>
      <c r="P480" s="147">
        <v>0</v>
      </c>
      <c r="Q480" s="101">
        <f t="shared" si="99"/>
        <v>0</v>
      </c>
      <c r="R480" s="100">
        <f t="shared" si="100"/>
        <v>0</v>
      </c>
      <c r="S480" s="148">
        <v>0</v>
      </c>
      <c r="T480" s="148">
        <v>0</v>
      </c>
      <c r="U480" s="147">
        <f t="shared" si="101"/>
        <v>0</v>
      </c>
      <c r="V480" s="102">
        <v>0</v>
      </c>
      <c r="W480" s="102">
        <v>0</v>
      </c>
      <c r="X480" s="101">
        <v>0</v>
      </c>
      <c r="Y480" s="107">
        <f t="shared" si="102"/>
        <v>0</v>
      </c>
      <c r="Z480" s="108">
        <f t="shared" si="103"/>
        <v>16</v>
      </c>
      <c r="AA480" s="97">
        <v>15</v>
      </c>
      <c r="AB480" s="109">
        <f t="shared" si="104"/>
        <v>1</v>
      </c>
    </row>
    <row r="481" spans="1:28" x14ac:dyDescent="0.35">
      <c r="A481" s="31" t="s">
        <v>486</v>
      </c>
      <c r="B481" s="97" t="s">
        <v>2746</v>
      </c>
      <c r="C481" s="142" t="s">
        <v>2440</v>
      </c>
      <c r="D481" s="143">
        <f t="shared" si="93"/>
        <v>2</v>
      </c>
      <c r="E481" s="98">
        <f t="shared" si="94"/>
        <v>0</v>
      </c>
      <c r="F481" s="144">
        <f t="shared" si="95"/>
        <v>2</v>
      </c>
      <c r="G481" s="145">
        <f t="shared" si="92"/>
        <v>2</v>
      </c>
      <c r="H481" s="146">
        <v>0</v>
      </c>
      <c r="I481" s="146">
        <v>2</v>
      </c>
      <c r="J481" s="147">
        <f t="shared" si="96"/>
        <v>2</v>
      </c>
      <c r="K481" s="147">
        <v>0</v>
      </c>
      <c r="L481" s="147">
        <v>0</v>
      </c>
      <c r="M481" s="147">
        <f t="shared" si="97"/>
        <v>0</v>
      </c>
      <c r="N481" s="101">
        <f t="shared" si="98"/>
        <v>0</v>
      </c>
      <c r="O481" s="100">
        <v>0</v>
      </c>
      <c r="P481" s="147">
        <v>0</v>
      </c>
      <c r="Q481" s="101">
        <f t="shared" si="99"/>
        <v>0</v>
      </c>
      <c r="R481" s="100">
        <f t="shared" si="100"/>
        <v>0</v>
      </c>
      <c r="S481" s="148">
        <v>0</v>
      </c>
      <c r="T481" s="148">
        <v>0</v>
      </c>
      <c r="U481" s="147">
        <f t="shared" si="101"/>
        <v>0</v>
      </c>
      <c r="V481" s="102">
        <v>0</v>
      </c>
      <c r="W481" s="102">
        <v>0</v>
      </c>
      <c r="X481" s="101">
        <v>0</v>
      </c>
      <c r="Y481" s="107">
        <f t="shared" si="102"/>
        <v>2</v>
      </c>
      <c r="Z481" s="108">
        <f t="shared" si="103"/>
        <v>0</v>
      </c>
      <c r="AA481" s="97">
        <v>9</v>
      </c>
      <c r="AB481" s="109">
        <f t="shared" si="104"/>
        <v>0.22222222222222221</v>
      </c>
    </row>
    <row r="482" spans="1:28" x14ac:dyDescent="0.35">
      <c r="A482" s="31" t="s">
        <v>487</v>
      </c>
      <c r="B482" s="97" t="s">
        <v>2747</v>
      </c>
      <c r="C482" s="142" t="s">
        <v>2440</v>
      </c>
      <c r="D482" s="143">
        <f t="shared" si="93"/>
        <v>35</v>
      </c>
      <c r="E482" s="98">
        <f t="shared" si="94"/>
        <v>12</v>
      </c>
      <c r="F482" s="144">
        <f t="shared" si="95"/>
        <v>23</v>
      </c>
      <c r="G482" s="145">
        <f t="shared" si="92"/>
        <v>35</v>
      </c>
      <c r="H482" s="146">
        <v>0</v>
      </c>
      <c r="I482" s="146">
        <v>23</v>
      </c>
      <c r="J482" s="147">
        <f t="shared" si="96"/>
        <v>23</v>
      </c>
      <c r="K482" s="147">
        <v>12</v>
      </c>
      <c r="L482" s="147">
        <v>0</v>
      </c>
      <c r="M482" s="147">
        <f t="shared" si="97"/>
        <v>12</v>
      </c>
      <c r="N482" s="101">
        <f t="shared" si="98"/>
        <v>0</v>
      </c>
      <c r="O482" s="100">
        <v>0</v>
      </c>
      <c r="P482" s="147">
        <v>0</v>
      </c>
      <c r="Q482" s="101">
        <f t="shared" si="99"/>
        <v>0</v>
      </c>
      <c r="R482" s="100">
        <f t="shared" si="100"/>
        <v>0</v>
      </c>
      <c r="S482" s="148">
        <v>0</v>
      </c>
      <c r="T482" s="148">
        <v>0</v>
      </c>
      <c r="U482" s="147">
        <f t="shared" si="101"/>
        <v>0</v>
      </c>
      <c r="V482" s="102">
        <v>0</v>
      </c>
      <c r="W482" s="102">
        <v>0</v>
      </c>
      <c r="X482" s="101">
        <v>0</v>
      </c>
      <c r="Y482" s="107">
        <f t="shared" si="102"/>
        <v>23</v>
      </c>
      <c r="Z482" s="108">
        <f t="shared" si="103"/>
        <v>0</v>
      </c>
      <c r="AA482" s="97">
        <v>33</v>
      </c>
      <c r="AB482" s="109">
        <f t="shared" si="104"/>
        <v>0.69696969696969702</v>
      </c>
    </row>
    <row r="483" spans="1:28" x14ac:dyDescent="0.35">
      <c r="A483" s="31" t="s">
        <v>488</v>
      </c>
      <c r="B483" s="97" t="s">
        <v>2748</v>
      </c>
      <c r="C483" s="142" t="s">
        <v>2440</v>
      </c>
      <c r="D483" s="143">
        <f t="shared" si="93"/>
        <v>66</v>
      </c>
      <c r="E483" s="98">
        <f t="shared" si="94"/>
        <v>66</v>
      </c>
      <c r="F483" s="144">
        <f t="shared" si="95"/>
        <v>0</v>
      </c>
      <c r="G483" s="145">
        <f t="shared" si="92"/>
        <v>66</v>
      </c>
      <c r="H483" s="146">
        <v>0</v>
      </c>
      <c r="I483" s="146">
        <v>0</v>
      </c>
      <c r="J483" s="147">
        <f t="shared" si="96"/>
        <v>0</v>
      </c>
      <c r="K483" s="147">
        <v>12</v>
      </c>
      <c r="L483" s="147">
        <v>54</v>
      </c>
      <c r="M483" s="147">
        <f t="shared" si="97"/>
        <v>66</v>
      </c>
      <c r="N483" s="101">
        <f t="shared" si="98"/>
        <v>0</v>
      </c>
      <c r="O483" s="100">
        <v>0</v>
      </c>
      <c r="P483" s="147">
        <v>0</v>
      </c>
      <c r="Q483" s="101">
        <f t="shared" si="99"/>
        <v>0</v>
      </c>
      <c r="R483" s="100">
        <f t="shared" si="100"/>
        <v>0</v>
      </c>
      <c r="S483" s="148">
        <v>0</v>
      </c>
      <c r="T483" s="148">
        <v>0</v>
      </c>
      <c r="U483" s="147">
        <f t="shared" si="101"/>
        <v>0</v>
      </c>
      <c r="V483" s="102">
        <v>0</v>
      </c>
      <c r="W483" s="102">
        <v>0</v>
      </c>
      <c r="X483" s="101">
        <v>0</v>
      </c>
      <c r="Y483" s="107">
        <f t="shared" si="102"/>
        <v>0</v>
      </c>
      <c r="Z483" s="108">
        <f t="shared" si="103"/>
        <v>54</v>
      </c>
      <c r="AA483" s="97">
        <v>77</v>
      </c>
      <c r="AB483" s="109">
        <f t="shared" si="104"/>
        <v>0.70129870129870131</v>
      </c>
    </row>
    <row r="484" spans="1:28" x14ac:dyDescent="0.35">
      <c r="A484" s="31" t="s">
        <v>489</v>
      </c>
      <c r="B484" s="97" t="s">
        <v>2749</v>
      </c>
      <c r="C484" s="142" t="s">
        <v>2440</v>
      </c>
      <c r="D484" s="143">
        <f t="shared" si="93"/>
        <v>25</v>
      </c>
      <c r="E484" s="98">
        <f t="shared" si="94"/>
        <v>25</v>
      </c>
      <c r="F484" s="144">
        <f t="shared" si="95"/>
        <v>0</v>
      </c>
      <c r="G484" s="145">
        <f t="shared" si="92"/>
        <v>25</v>
      </c>
      <c r="H484" s="146">
        <v>0</v>
      </c>
      <c r="I484" s="146">
        <v>0</v>
      </c>
      <c r="J484" s="147">
        <f t="shared" si="96"/>
        <v>0</v>
      </c>
      <c r="K484" s="147">
        <v>0</v>
      </c>
      <c r="L484" s="147">
        <v>25</v>
      </c>
      <c r="M484" s="147">
        <f t="shared" si="97"/>
        <v>25</v>
      </c>
      <c r="N484" s="101">
        <f t="shared" si="98"/>
        <v>0</v>
      </c>
      <c r="O484" s="100">
        <v>0</v>
      </c>
      <c r="P484" s="147">
        <v>0</v>
      </c>
      <c r="Q484" s="101">
        <f t="shared" si="99"/>
        <v>0</v>
      </c>
      <c r="R484" s="100">
        <f t="shared" si="100"/>
        <v>0</v>
      </c>
      <c r="S484" s="148">
        <v>0</v>
      </c>
      <c r="T484" s="148">
        <v>0</v>
      </c>
      <c r="U484" s="147">
        <f t="shared" si="101"/>
        <v>0</v>
      </c>
      <c r="V484" s="102">
        <v>0</v>
      </c>
      <c r="W484" s="102">
        <v>0</v>
      </c>
      <c r="X484" s="101">
        <v>0</v>
      </c>
      <c r="Y484" s="107">
        <f t="shared" si="102"/>
        <v>0</v>
      </c>
      <c r="Z484" s="108">
        <f t="shared" si="103"/>
        <v>25</v>
      </c>
      <c r="AA484" s="97">
        <v>44</v>
      </c>
      <c r="AB484" s="109">
        <f t="shared" si="104"/>
        <v>0.56818181818181823</v>
      </c>
    </row>
    <row r="485" spans="1:28" x14ac:dyDescent="0.35">
      <c r="A485" s="31" t="s">
        <v>490</v>
      </c>
      <c r="B485" s="97" t="s">
        <v>2750</v>
      </c>
      <c r="C485" s="142" t="s">
        <v>2440</v>
      </c>
      <c r="D485" s="143">
        <f t="shared" si="93"/>
        <v>8</v>
      </c>
      <c r="E485" s="98">
        <f t="shared" si="94"/>
        <v>0</v>
      </c>
      <c r="F485" s="144">
        <f t="shared" si="95"/>
        <v>8</v>
      </c>
      <c r="G485" s="145">
        <f t="shared" si="92"/>
        <v>8</v>
      </c>
      <c r="H485" s="146">
        <v>0</v>
      </c>
      <c r="I485" s="146">
        <v>8</v>
      </c>
      <c r="J485" s="147">
        <f t="shared" si="96"/>
        <v>8</v>
      </c>
      <c r="K485" s="147">
        <v>0</v>
      </c>
      <c r="L485" s="147">
        <v>0</v>
      </c>
      <c r="M485" s="147">
        <f t="shared" si="97"/>
        <v>0</v>
      </c>
      <c r="N485" s="101">
        <f t="shared" si="98"/>
        <v>0</v>
      </c>
      <c r="O485" s="100">
        <v>0</v>
      </c>
      <c r="P485" s="147">
        <v>0</v>
      </c>
      <c r="Q485" s="101">
        <f t="shared" si="99"/>
        <v>0</v>
      </c>
      <c r="R485" s="100">
        <f t="shared" si="100"/>
        <v>0</v>
      </c>
      <c r="S485" s="148">
        <v>0</v>
      </c>
      <c r="T485" s="148">
        <v>0</v>
      </c>
      <c r="U485" s="147">
        <f t="shared" si="101"/>
        <v>0</v>
      </c>
      <c r="V485" s="102">
        <v>0</v>
      </c>
      <c r="W485" s="102">
        <v>0</v>
      </c>
      <c r="X485" s="101">
        <v>0</v>
      </c>
      <c r="Y485" s="107">
        <f t="shared" si="102"/>
        <v>8</v>
      </c>
      <c r="Z485" s="108">
        <f t="shared" si="103"/>
        <v>0</v>
      </c>
      <c r="AA485" s="97">
        <v>22</v>
      </c>
      <c r="AB485" s="109">
        <f t="shared" si="104"/>
        <v>0.36363636363636365</v>
      </c>
    </row>
    <row r="486" spans="1:28" x14ac:dyDescent="0.35">
      <c r="A486" s="31" t="s">
        <v>491</v>
      </c>
      <c r="B486" s="97" t="s">
        <v>2751</v>
      </c>
      <c r="C486" s="142" t="s">
        <v>2286</v>
      </c>
      <c r="D486" s="143">
        <f t="shared" si="93"/>
        <v>74</v>
      </c>
      <c r="E486" s="98">
        <f t="shared" si="94"/>
        <v>74</v>
      </c>
      <c r="F486" s="144">
        <f t="shared" si="95"/>
        <v>0</v>
      </c>
      <c r="G486" s="145">
        <f t="shared" si="92"/>
        <v>74</v>
      </c>
      <c r="H486" s="146">
        <v>0</v>
      </c>
      <c r="I486" s="146">
        <v>0</v>
      </c>
      <c r="J486" s="147">
        <f t="shared" si="96"/>
        <v>0</v>
      </c>
      <c r="K486" s="147">
        <v>25</v>
      </c>
      <c r="L486" s="147">
        <v>49</v>
      </c>
      <c r="M486" s="147">
        <f t="shared" si="97"/>
        <v>74</v>
      </c>
      <c r="N486" s="101">
        <f t="shared" si="98"/>
        <v>0</v>
      </c>
      <c r="O486" s="100">
        <v>0</v>
      </c>
      <c r="P486" s="147">
        <v>0</v>
      </c>
      <c r="Q486" s="101">
        <f t="shared" si="99"/>
        <v>0</v>
      </c>
      <c r="R486" s="100">
        <f t="shared" si="100"/>
        <v>0</v>
      </c>
      <c r="S486" s="148">
        <v>0</v>
      </c>
      <c r="T486" s="148">
        <v>0</v>
      </c>
      <c r="U486" s="147">
        <f t="shared" si="101"/>
        <v>0</v>
      </c>
      <c r="V486" s="102">
        <v>0</v>
      </c>
      <c r="W486" s="102">
        <v>0</v>
      </c>
      <c r="X486" s="101">
        <v>0</v>
      </c>
      <c r="Y486" s="107">
        <f t="shared" si="102"/>
        <v>0</v>
      </c>
      <c r="Z486" s="108">
        <f t="shared" si="103"/>
        <v>49</v>
      </c>
      <c r="AA486" s="97">
        <v>52</v>
      </c>
      <c r="AB486" s="109">
        <f t="shared" si="104"/>
        <v>0.94230769230769229</v>
      </c>
    </row>
    <row r="487" spans="1:28" x14ac:dyDescent="0.35">
      <c r="A487" s="31" t="s">
        <v>492</v>
      </c>
      <c r="B487" s="97" t="s">
        <v>2752</v>
      </c>
      <c r="C487" s="142" t="s">
        <v>2286</v>
      </c>
      <c r="D487" s="143">
        <f t="shared" si="93"/>
        <v>49</v>
      </c>
      <c r="E487" s="98">
        <f t="shared" si="94"/>
        <v>35</v>
      </c>
      <c r="F487" s="144">
        <f t="shared" si="95"/>
        <v>14</v>
      </c>
      <c r="G487" s="145">
        <f t="shared" si="92"/>
        <v>49</v>
      </c>
      <c r="H487" s="146">
        <v>0</v>
      </c>
      <c r="I487" s="146">
        <v>14</v>
      </c>
      <c r="J487" s="147">
        <f t="shared" si="96"/>
        <v>14</v>
      </c>
      <c r="K487" s="147">
        <v>0</v>
      </c>
      <c r="L487" s="147">
        <v>35</v>
      </c>
      <c r="M487" s="147">
        <f t="shared" si="97"/>
        <v>35</v>
      </c>
      <c r="N487" s="101">
        <f t="shared" si="98"/>
        <v>35</v>
      </c>
      <c r="O487" s="100">
        <v>0</v>
      </c>
      <c r="P487" s="147">
        <v>35</v>
      </c>
      <c r="Q487" s="101">
        <f t="shared" si="99"/>
        <v>35</v>
      </c>
      <c r="R487" s="100">
        <f t="shared" si="100"/>
        <v>0</v>
      </c>
      <c r="S487" s="148">
        <v>0</v>
      </c>
      <c r="T487" s="148">
        <v>0</v>
      </c>
      <c r="U487" s="147">
        <f t="shared" si="101"/>
        <v>0</v>
      </c>
      <c r="V487" s="102">
        <v>0</v>
      </c>
      <c r="W487" s="102">
        <v>0</v>
      </c>
      <c r="X487" s="101">
        <v>0</v>
      </c>
      <c r="Y487" s="107">
        <f t="shared" si="102"/>
        <v>14</v>
      </c>
      <c r="Z487" s="108">
        <f t="shared" si="103"/>
        <v>35</v>
      </c>
      <c r="AA487" s="97">
        <v>56</v>
      </c>
      <c r="AB487" s="109">
        <f t="shared" si="104"/>
        <v>0.875</v>
      </c>
    </row>
    <row r="488" spans="1:28" x14ac:dyDescent="0.35">
      <c r="A488" s="31" t="s">
        <v>493</v>
      </c>
      <c r="B488" s="97" t="s">
        <v>2753</v>
      </c>
      <c r="C488" s="142" t="s">
        <v>2447</v>
      </c>
      <c r="D488" s="143">
        <f t="shared" si="93"/>
        <v>46</v>
      </c>
      <c r="E488" s="98">
        <f t="shared" si="94"/>
        <v>46</v>
      </c>
      <c r="F488" s="144">
        <f t="shared" si="95"/>
        <v>0</v>
      </c>
      <c r="G488" s="145">
        <f t="shared" si="92"/>
        <v>46</v>
      </c>
      <c r="H488" s="146">
        <v>0</v>
      </c>
      <c r="I488" s="146">
        <v>0</v>
      </c>
      <c r="J488" s="147">
        <f t="shared" si="96"/>
        <v>0</v>
      </c>
      <c r="K488" s="147">
        <v>0</v>
      </c>
      <c r="L488" s="147">
        <v>46</v>
      </c>
      <c r="M488" s="147">
        <f t="shared" si="97"/>
        <v>46</v>
      </c>
      <c r="N488" s="101">
        <f t="shared" si="98"/>
        <v>0</v>
      </c>
      <c r="O488" s="100">
        <v>0</v>
      </c>
      <c r="P488" s="147">
        <v>0</v>
      </c>
      <c r="Q488" s="101">
        <f t="shared" si="99"/>
        <v>0</v>
      </c>
      <c r="R488" s="100">
        <f t="shared" si="100"/>
        <v>0</v>
      </c>
      <c r="S488" s="148">
        <v>0</v>
      </c>
      <c r="T488" s="148">
        <v>0</v>
      </c>
      <c r="U488" s="147">
        <f t="shared" si="101"/>
        <v>0</v>
      </c>
      <c r="V488" s="102">
        <v>0</v>
      </c>
      <c r="W488" s="102">
        <v>0</v>
      </c>
      <c r="X488" s="101">
        <v>0</v>
      </c>
      <c r="Y488" s="107">
        <f t="shared" si="102"/>
        <v>0</v>
      </c>
      <c r="Z488" s="108">
        <f t="shared" si="103"/>
        <v>46</v>
      </c>
      <c r="AA488" s="97">
        <v>25</v>
      </c>
      <c r="AB488" s="109">
        <f t="shared" si="104"/>
        <v>1</v>
      </c>
    </row>
    <row r="489" spans="1:28" x14ac:dyDescent="0.35">
      <c r="A489" s="31" t="s">
        <v>494</v>
      </c>
      <c r="B489" s="97" t="s">
        <v>2754</v>
      </c>
      <c r="C489" s="142" t="s">
        <v>2447</v>
      </c>
      <c r="D489" s="143">
        <f t="shared" si="93"/>
        <v>22</v>
      </c>
      <c r="E489" s="98">
        <f t="shared" si="94"/>
        <v>2</v>
      </c>
      <c r="F489" s="144">
        <f t="shared" si="95"/>
        <v>20</v>
      </c>
      <c r="G489" s="145">
        <f t="shared" si="92"/>
        <v>22</v>
      </c>
      <c r="H489" s="146">
        <v>8</v>
      </c>
      <c r="I489" s="146">
        <v>12</v>
      </c>
      <c r="J489" s="147">
        <f t="shared" si="96"/>
        <v>20</v>
      </c>
      <c r="K489" s="147">
        <v>0</v>
      </c>
      <c r="L489" s="147">
        <v>2</v>
      </c>
      <c r="M489" s="147">
        <f t="shared" si="97"/>
        <v>2</v>
      </c>
      <c r="N489" s="101">
        <f t="shared" si="98"/>
        <v>0</v>
      </c>
      <c r="O489" s="100">
        <v>0</v>
      </c>
      <c r="P489" s="147">
        <v>0</v>
      </c>
      <c r="Q489" s="101">
        <f t="shared" si="99"/>
        <v>0</v>
      </c>
      <c r="R489" s="100">
        <f t="shared" si="100"/>
        <v>0</v>
      </c>
      <c r="S489" s="148">
        <v>0</v>
      </c>
      <c r="T489" s="148">
        <v>0</v>
      </c>
      <c r="U489" s="147">
        <f t="shared" si="101"/>
        <v>0</v>
      </c>
      <c r="V489" s="102">
        <v>0</v>
      </c>
      <c r="W489" s="102">
        <v>0</v>
      </c>
      <c r="X489" s="101">
        <v>0</v>
      </c>
      <c r="Y489" s="107">
        <f t="shared" si="102"/>
        <v>12</v>
      </c>
      <c r="Z489" s="108">
        <f t="shared" si="103"/>
        <v>2</v>
      </c>
      <c r="AA489" s="97">
        <v>36</v>
      </c>
      <c r="AB489" s="109">
        <f t="shared" si="104"/>
        <v>0.3888888888888889</v>
      </c>
    </row>
    <row r="490" spans="1:28" x14ac:dyDescent="0.35">
      <c r="A490" s="31" t="s">
        <v>495</v>
      </c>
      <c r="B490" s="97" t="s">
        <v>2755</v>
      </c>
      <c r="C490" s="142" t="s">
        <v>2447</v>
      </c>
      <c r="D490" s="143">
        <f t="shared" si="93"/>
        <v>35</v>
      </c>
      <c r="E490" s="98">
        <f t="shared" si="94"/>
        <v>26</v>
      </c>
      <c r="F490" s="144">
        <f t="shared" si="95"/>
        <v>9</v>
      </c>
      <c r="G490" s="145">
        <f t="shared" si="92"/>
        <v>35</v>
      </c>
      <c r="H490" s="146">
        <v>9</v>
      </c>
      <c r="I490" s="146">
        <v>0</v>
      </c>
      <c r="J490" s="147">
        <f t="shared" si="96"/>
        <v>9</v>
      </c>
      <c r="K490" s="147">
        <v>2</v>
      </c>
      <c r="L490" s="147">
        <v>24</v>
      </c>
      <c r="M490" s="147">
        <f t="shared" si="97"/>
        <v>26</v>
      </c>
      <c r="N490" s="101">
        <f t="shared" si="98"/>
        <v>0</v>
      </c>
      <c r="O490" s="100">
        <v>0</v>
      </c>
      <c r="P490" s="147">
        <v>0</v>
      </c>
      <c r="Q490" s="101">
        <f t="shared" si="99"/>
        <v>0</v>
      </c>
      <c r="R490" s="100">
        <f t="shared" si="100"/>
        <v>0</v>
      </c>
      <c r="S490" s="148">
        <v>0</v>
      </c>
      <c r="T490" s="148">
        <v>0</v>
      </c>
      <c r="U490" s="147">
        <f t="shared" si="101"/>
        <v>0</v>
      </c>
      <c r="V490" s="102">
        <v>0</v>
      </c>
      <c r="W490" s="102">
        <v>0</v>
      </c>
      <c r="X490" s="101">
        <v>0</v>
      </c>
      <c r="Y490" s="107">
        <f t="shared" si="102"/>
        <v>0</v>
      </c>
      <c r="Z490" s="108">
        <f t="shared" si="103"/>
        <v>24</v>
      </c>
      <c r="AA490" s="97">
        <v>76</v>
      </c>
      <c r="AB490" s="109">
        <f t="shared" si="104"/>
        <v>0.31578947368421051</v>
      </c>
    </row>
    <row r="491" spans="1:28" x14ac:dyDescent="0.35">
      <c r="A491" s="31" t="s">
        <v>496</v>
      </c>
      <c r="B491" s="97" t="s">
        <v>2756</v>
      </c>
      <c r="C491" s="142" t="s">
        <v>2447</v>
      </c>
      <c r="D491" s="143">
        <f t="shared" si="93"/>
        <v>37</v>
      </c>
      <c r="E491" s="98">
        <f t="shared" si="94"/>
        <v>0</v>
      </c>
      <c r="F491" s="144">
        <f t="shared" si="95"/>
        <v>37</v>
      </c>
      <c r="G491" s="145">
        <f t="shared" si="92"/>
        <v>37</v>
      </c>
      <c r="H491" s="146">
        <v>0</v>
      </c>
      <c r="I491" s="146">
        <v>37</v>
      </c>
      <c r="J491" s="147">
        <f t="shared" si="96"/>
        <v>37</v>
      </c>
      <c r="K491" s="147">
        <v>0</v>
      </c>
      <c r="L491" s="147">
        <v>0</v>
      </c>
      <c r="M491" s="147">
        <f t="shared" si="97"/>
        <v>0</v>
      </c>
      <c r="N491" s="101">
        <f t="shared" si="98"/>
        <v>0</v>
      </c>
      <c r="O491" s="100">
        <v>0</v>
      </c>
      <c r="P491" s="147">
        <v>0</v>
      </c>
      <c r="Q491" s="101">
        <f t="shared" si="99"/>
        <v>0</v>
      </c>
      <c r="R491" s="100">
        <f t="shared" si="100"/>
        <v>0</v>
      </c>
      <c r="S491" s="148">
        <v>0</v>
      </c>
      <c r="T491" s="148">
        <v>0</v>
      </c>
      <c r="U491" s="147">
        <f t="shared" si="101"/>
        <v>0</v>
      </c>
      <c r="V491" s="102">
        <v>0</v>
      </c>
      <c r="W491" s="102">
        <v>0</v>
      </c>
      <c r="X491" s="101">
        <v>0</v>
      </c>
      <c r="Y491" s="107">
        <f t="shared" si="102"/>
        <v>37</v>
      </c>
      <c r="Z491" s="108">
        <f t="shared" si="103"/>
        <v>0</v>
      </c>
      <c r="AA491" s="97">
        <v>76</v>
      </c>
      <c r="AB491" s="109">
        <f t="shared" si="104"/>
        <v>0.48684210526315791</v>
      </c>
    </row>
    <row r="492" spans="1:28" x14ac:dyDescent="0.35">
      <c r="A492" s="31" t="s">
        <v>497</v>
      </c>
      <c r="B492" s="97" t="s">
        <v>2757</v>
      </c>
      <c r="C492" s="142" t="s">
        <v>2286</v>
      </c>
      <c r="D492" s="143">
        <f t="shared" si="93"/>
        <v>76</v>
      </c>
      <c r="E492" s="98">
        <f t="shared" si="94"/>
        <v>76</v>
      </c>
      <c r="F492" s="144">
        <f t="shared" si="95"/>
        <v>0</v>
      </c>
      <c r="G492" s="145">
        <f t="shared" si="92"/>
        <v>76</v>
      </c>
      <c r="H492" s="146">
        <v>0</v>
      </c>
      <c r="I492" s="146">
        <v>0</v>
      </c>
      <c r="J492" s="147">
        <f t="shared" si="96"/>
        <v>0</v>
      </c>
      <c r="K492" s="147">
        <v>25</v>
      </c>
      <c r="L492" s="147">
        <v>51</v>
      </c>
      <c r="M492" s="147">
        <f t="shared" si="97"/>
        <v>76</v>
      </c>
      <c r="N492" s="101">
        <f t="shared" si="98"/>
        <v>0</v>
      </c>
      <c r="O492" s="100">
        <v>0</v>
      </c>
      <c r="P492" s="147">
        <v>0</v>
      </c>
      <c r="Q492" s="101">
        <f t="shared" si="99"/>
        <v>0</v>
      </c>
      <c r="R492" s="100">
        <f t="shared" si="100"/>
        <v>0</v>
      </c>
      <c r="S492" s="148">
        <v>0</v>
      </c>
      <c r="T492" s="148">
        <v>0</v>
      </c>
      <c r="U492" s="147">
        <f t="shared" si="101"/>
        <v>0</v>
      </c>
      <c r="V492" s="102">
        <v>0</v>
      </c>
      <c r="W492" s="102">
        <v>0</v>
      </c>
      <c r="X492" s="101">
        <v>0</v>
      </c>
      <c r="Y492" s="107">
        <f t="shared" si="102"/>
        <v>0</v>
      </c>
      <c r="Z492" s="108">
        <f t="shared" si="103"/>
        <v>51</v>
      </c>
      <c r="AA492" s="97">
        <v>65</v>
      </c>
      <c r="AB492" s="109">
        <f t="shared" si="104"/>
        <v>0.7846153846153846</v>
      </c>
    </row>
    <row r="493" spans="1:28" x14ac:dyDescent="0.35">
      <c r="A493" s="31" t="s">
        <v>498</v>
      </c>
      <c r="B493" s="97" t="s">
        <v>2758</v>
      </c>
      <c r="C493" s="142" t="s">
        <v>2286</v>
      </c>
      <c r="D493" s="143">
        <f t="shared" si="93"/>
        <v>18</v>
      </c>
      <c r="E493" s="98">
        <f t="shared" si="94"/>
        <v>18</v>
      </c>
      <c r="F493" s="144">
        <f t="shared" si="95"/>
        <v>0</v>
      </c>
      <c r="G493" s="145">
        <f t="shared" si="92"/>
        <v>18</v>
      </c>
      <c r="H493" s="146">
        <v>0</v>
      </c>
      <c r="I493" s="146">
        <v>0</v>
      </c>
      <c r="J493" s="147">
        <f t="shared" si="96"/>
        <v>0</v>
      </c>
      <c r="K493" s="147">
        <v>0</v>
      </c>
      <c r="L493" s="147">
        <v>18</v>
      </c>
      <c r="M493" s="147">
        <f t="shared" si="97"/>
        <v>18</v>
      </c>
      <c r="N493" s="101">
        <f t="shared" si="98"/>
        <v>0</v>
      </c>
      <c r="O493" s="100">
        <v>0</v>
      </c>
      <c r="P493" s="147">
        <v>0</v>
      </c>
      <c r="Q493" s="101">
        <f t="shared" si="99"/>
        <v>0</v>
      </c>
      <c r="R493" s="100">
        <f t="shared" si="100"/>
        <v>0</v>
      </c>
      <c r="S493" s="148">
        <v>0</v>
      </c>
      <c r="T493" s="148">
        <v>0</v>
      </c>
      <c r="U493" s="147">
        <f t="shared" si="101"/>
        <v>0</v>
      </c>
      <c r="V493" s="102">
        <v>0</v>
      </c>
      <c r="W493" s="102">
        <v>0</v>
      </c>
      <c r="X493" s="101">
        <v>0</v>
      </c>
      <c r="Y493" s="107">
        <f t="shared" si="102"/>
        <v>0</v>
      </c>
      <c r="Z493" s="108">
        <f t="shared" si="103"/>
        <v>18</v>
      </c>
      <c r="AA493" s="97">
        <v>28</v>
      </c>
      <c r="AB493" s="109">
        <f t="shared" si="104"/>
        <v>0.6428571428571429</v>
      </c>
    </row>
    <row r="494" spans="1:28" x14ac:dyDescent="0.35">
      <c r="A494" s="31" t="s">
        <v>499</v>
      </c>
      <c r="B494" s="97" t="s">
        <v>2759</v>
      </c>
      <c r="C494" s="142" t="s">
        <v>2286</v>
      </c>
      <c r="D494" s="143">
        <f t="shared" si="93"/>
        <v>105</v>
      </c>
      <c r="E494" s="98">
        <f t="shared" si="94"/>
        <v>105</v>
      </c>
      <c r="F494" s="144">
        <f t="shared" si="95"/>
        <v>0</v>
      </c>
      <c r="G494" s="145">
        <f t="shared" si="92"/>
        <v>105</v>
      </c>
      <c r="H494" s="146">
        <v>0</v>
      </c>
      <c r="I494" s="146">
        <v>0</v>
      </c>
      <c r="J494" s="147">
        <f t="shared" si="96"/>
        <v>0</v>
      </c>
      <c r="K494" s="147">
        <v>34</v>
      </c>
      <c r="L494" s="147">
        <v>71</v>
      </c>
      <c r="M494" s="147">
        <f t="shared" si="97"/>
        <v>105</v>
      </c>
      <c r="N494" s="101">
        <f t="shared" si="98"/>
        <v>0</v>
      </c>
      <c r="O494" s="100">
        <v>0</v>
      </c>
      <c r="P494" s="147">
        <v>0</v>
      </c>
      <c r="Q494" s="101">
        <f t="shared" si="99"/>
        <v>0</v>
      </c>
      <c r="R494" s="100">
        <f t="shared" si="100"/>
        <v>0</v>
      </c>
      <c r="S494" s="148">
        <v>0</v>
      </c>
      <c r="T494" s="148">
        <v>0</v>
      </c>
      <c r="U494" s="147">
        <f t="shared" si="101"/>
        <v>0</v>
      </c>
      <c r="V494" s="102">
        <v>0</v>
      </c>
      <c r="W494" s="102">
        <v>0</v>
      </c>
      <c r="X494" s="101">
        <v>0</v>
      </c>
      <c r="Y494" s="107">
        <f t="shared" si="102"/>
        <v>0</v>
      </c>
      <c r="Z494" s="108">
        <f t="shared" si="103"/>
        <v>71</v>
      </c>
      <c r="AA494" s="97">
        <v>73</v>
      </c>
      <c r="AB494" s="109">
        <f t="shared" si="104"/>
        <v>0.9726027397260274</v>
      </c>
    </row>
    <row r="495" spans="1:28" x14ac:dyDescent="0.35">
      <c r="A495" s="31" t="s">
        <v>500</v>
      </c>
      <c r="B495" s="97" t="s">
        <v>2760</v>
      </c>
      <c r="C495" s="142" t="s">
        <v>2286</v>
      </c>
      <c r="D495" s="143">
        <f t="shared" si="93"/>
        <v>17</v>
      </c>
      <c r="E495" s="98">
        <f t="shared" si="94"/>
        <v>17</v>
      </c>
      <c r="F495" s="144">
        <f t="shared" si="95"/>
        <v>0</v>
      </c>
      <c r="G495" s="145">
        <f t="shared" si="92"/>
        <v>17</v>
      </c>
      <c r="H495" s="146">
        <v>0</v>
      </c>
      <c r="I495" s="146">
        <v>0</v>
      </c>
      <c r="J495" s="147">
        <f t="shared" si="96"/>
        <v>0</v>
      </c>
      <c r="K495" s="147">
        <v>0</v>
      </c>
      <c r="L495" s="147">
        <v>17</v>
      </c>
      <c r="M495" s="147">
        <f t="shared" si="97"/>
        <v>17</v>
      </c>
      <c r="N495" s="101">
        <f t="shared" si="98"/>
        <v>0</v>
      </c>
      <c r="O495" s="100">
        <v>0</v>
      </c>
      <c r="P495" s="147">
        <v>0</v>
      </c>
      <c r="Q495" s="101">
        <f t="shared" si="99"/>
        <v>0</v>
      </c>
      <c r="R495" s="100">
        <f t="shared" si="100"/>
        <v>0</v>
      </c>
      <c r="S495" s="148">
        <v>0</v>
      </c>
      <c r="T495" s="148">
        <v>0</v>
      </c>
      <c r="U495" s="147">
        <f t="shared" si="101"/>
        <v>0</v>
      </c>
      <c r="V495" s="102">
        <v>0</v>
      </c>
      <c r="W495" s="102">
        <v>0</v>
      </c>
      <c r="X495" s="101">
        <v>0</v>
      </c>
      <c r="Y495" s="107">
        <f t="shared" si="102"/>
        <v>0</v>
      </c>
      <c r="Z495" s="108">
        <f t="shared" si="103"/>
        <v>17</v>
      </c>
      <c r="AA495" s="97">
        <v>16</v>
      </c>
      <c r="AB495" s="109">
        <f t="shared" si="104"/>
        <v>1</v>
      </c>
    </row>
    <row r="496" spans="1:28" x14ac:dyDescent="0.35">
      <c r="A496" s="31" t="s">
        <v>501</v>
      </c>
      <c r="B496" s="97" t="s">
        <v>2761</v>
      </c>
      <c r="C496" s="142" t="s">
        <v>2286</v>
      </c>
      <c r="D496" s="143">
        <f t="shared" si="93"/>
        <v>49</v>
      </c>
      <c r="E496" s="98">
        <f t="shared" si="94"/>
        <v>49</v>
      </c>
      <c r="F496" s="144">
        <f t="shared" si="95"/>
        <v>0</v>
      </c>
      <c r="G496" s="145">
        <f t="shared" si="92"/>
        <v>49</v>
      </c>
      <c r="H496" s="146">
        <v>0</v>
      </c>
      <c r="I496" s="146">
        <v>0</v>
      </c>
      <c r="J496" s="147">
        <f t="shared" si="96"/>
        <v>0</v>
      </c>
      <c r="K496" s="147">
        <v>0</v>
      </c>
      <c r="L496" s="147">
        <v>49</v>
      </c>
      <c r="M496" s="147">
        <f t="shared" si="97"/>
        <v>49</v>
      </c>
      <c r="N496" s="101">
        <f t="shared" si="98"/>
        <v>0</v>
      </c>
      <c r="O496" s="100">
        <v>0</v>
      </c>
      <c r="P496" s="147">
        <v>0</v>
      </c>
      <c r="Q496" s="101">
        <f t="shared" si="99"/>
        <v>0</v>
      </c>
      <c r="R496" s="100">
        <f t="shared" si="100"/>
        <v>0</v>
      </c>
      <c r="S496" s="148">
        <v>0</v>
      </c>
      <c r="T496" s="148">
        <v>0</v>
      </c>
      <c r="U496" s="147">
        <f t="shared" si="101"/>
        <v>0</v>
      </c>
      <c r="V496" s="102">
        <v>0</v>
      </c>
      <c r="W496" s="102">
        <v>0</v>
      </c>
      <c r="X496" s="101">
        <v>0</v>
      </c>
      <c r="Y496" s="107">
        <f t="shared" si="102"/>
        <v>0</v>
      </c>
      <c r="Z496" s="108">
        <f t="shared" si="103"/>
        <v>49</v>
      </c>
      <c r="AA496" s="97">
        <v>45</v>
      </c>
      <c r="AB496" s="109">
        <f t="shared" si="104"/>
        <v>1</v>
      </c>
    </row>
    <row r="497" spans="1:28" x14ac:dyDescent="0.35">
      <c r="A497" s="31" t="s">
        <v>502</v>
      </c>
      <c r="B497" s="97" t="s">
        <v>2762</v>
      </c>
      <c r="C497" s="142" t="s">
        <v>2286</v>
      </c>
      <c r="D497" s="143">
        <f t="shared" si="93"/>
        <v>55</v>
      </c>
      <c r="E497" s="98">
        <f t="shared" si="94"/>
        <v>55</v>
      </c>
      <c r="F497" s="144">
        <f t="shared" si="95"/>
        <v>0</v>
      </c>
      <c r="G497" s="145">
        <f t="shared" si="92"/>
        <v>55</v>
      </c>
      <c r="H497" s="146">
        <v>0</v>
      </c>
      <c r="I497" s="146">
        <v>0</v>
      </c>
      <c r="J497" s="147">
        <f t="shared" si="96"/>
        <v>0</v>
      </c>
      <c r="K497" s="147">
        <v>0</v>
      </c>
      <c r="L497" s="147">
        <v>55</v>
      </c>
      <c r="M497" s="147">
        <f t="shared" si="97"/>
        <v>55</v>
      </c>
      <c r="N497" s="101">
        <f t="shared" si="98"/>
        <v>0</v>
      </c>
      <c r="O497" s="100">
        <v>0</v>
      </c>
      <c r="P497" s="147">
        <v>0</v>
      </c>
      <c r="Q497" s="101">
        <f t="shared" si="99"/>
        <v>0</v>
      </c>
      <c r="R497" s="100">
        <f t="shared" si="100"/>
        <v>0</v>
      </c>
      <c r="S497" s="148">
        <v>0</v>
      </c>
      <c r="T497" s="148">
        <v>0</v>
      </c>
      <c r="U497" s="147">
        <f t="shared" si="101"/>
        <v>0</v>
      </c>
      <c r="V497" s="102">
        <v>0</v>
      </c>
      <c r="W497" s="102">
        <v>0</v>
      </c>
      <c r="X497" s="101">
        <v>0</v>
      </c>
      <c r="Y497" s="107">
        <f t="shared" si="102"/>
        <v>0</v>
      </c>
      <c r="Z497" s="108">
        <f t="shared" si="103"/>
        <v>55</v>
      </c>
      <c r="AA497" s="97">
        <v>281</v>
      </c>
      <c r="AB497" s="109">
        <f t="shared" si="104"/>
        <v>0.19572953736654805</v>
      </c>
    </row>
    <row r="498" spans="1:28" x14ac:dyDescent="0.35">
      <c r="A498" s="31" t="s">
        <v>503</v>
      </c>
      <c r="B498" s="97" t="s">
        <v>2763</v>
      </c>
      <c r="C498" s="142" t="s">
        <v>2286</v>
      </c>
      <c r="D498" s="143">
        <f t="shared" si="93"/>
        <v>53</v>
      </c>
      <c r="E498" s="98">
        <f t="shared" si="94"/>
        <v>53</v>
      </c>
      <c r="F498" s="144">
        <f t="shared" si="95"/>
        <v>0</v>
      </c>
      <c r="G498" s="145">
        <f t="shared" si="92"/>
        <v>53</v>
      </c>
      <c r="H498" s="146">
        <v>0</v>
      </c>
      <c r="I498" s="146">
        <v>0</v>
      </c>
      <c r="J498" s="147">
        <f t="shared" si="96"/>
        <v>0</v>
      </c>
      <c r="K498" s="147">
        <v>0</v>
      </c>
      <c r="L498" s="147">
        <v>53</v>
      </c>
      <c r="M498" s="147">
        <f t="shared" si="97"/>
        <v>53</v>
      </c>
      <c r="N498" s="101">
        <f t="shared" si="98"/>
        <v>0</v>
      </c>
      <c r="O498" s="100">
        <v>0</v>
      </c>
      <c r="P498" s="147">
        <v>0</v>
      </c>
      <c r="Q498" s="101">
        <f t="shared" si="99"/>
        <v>0</v>
      </c>
      <c r="R498" s="100">
        <f t="shared" si="100"/>
        <v>0</v>
      </c>
      <c r="S498" s="148">
        <v>0</v>
      </c>
      <c r="T498" s="148">
        <v>0</v>
      </c>
      <c r="U498" s="147">
        <f t="shared" si="101"/>
        <v>0</v>
      </c>
      <c r="V498" s="102">
        <v>0</v>
      </c>
      <c r="W498" s="102">
        <v>0</v>
      </c>
      <c r="X498" s="101">
        <v>0</v>
      </c>
      <c r="Y498" s="107">
        <f t="shared" si="102"/>
        <v>0</v>
      </c>
      <c r="Z498" s="108">
        <f t="shared" si="103"/>
        <v>53</v>
      </c>
      <c r="AA498" s="97">
        <v>62</v>
      </c>
      <c r="AB498" s="109">
        <f t="shared" si="104"/>
        <v>0.85483870967741937</v>
      </c>
    </row>
    <row r="499" spans="1:28" x14ac:dyDescent="0.35">
      <c r="A499" s="31" t="s">
        <v>504</v>
      </c>
      <c r="B499" s="97" t="s">
        <v>2764</v>
      </c>
      <c r="C499" s="142" t="s">
        <v>2286</v>
      </c>
      <c r="D499" s="143">
        <f t="shared" si="93"/>
        <v>130</v>
      </c>
      <c r="E499" s="98">
        <f t="shared" si="94"/>
        <v>130</v>
      </c>
      <c r="F499" s="144">
        <f t="shared" si="95"/>
        <v>0</v>
      </c>
      <c r="G499" s="145">
        <f t="shared" si="92"/>
        <v>130</v>
      </c>
      <c r="H499" s="146">
        <v>0</v>
      </c>
      <c r="I499" s="146">
        <v>0</v>
      </c>
      <c r="J499" s="147">
        <f t="shared" si="96"/>
        <v>0</v>
      </c>
      <c r="K499" s="147">
        <v>45</v>
      </c>
      <c r="L499" s="147">
        <v>85</v>
      </c>
      <c r="M499" s="147">
        <f t="shared" si="97"/>
        <v>130</v>
      </c>
      <c r="N499" s="101">
        <f t="shared" si="98"/>
        <v>0</v>
      </c>
      <c r="O499" s="100">
        <v>0</v>
      </c>
      <c r="P499" s="147">
        <v>0</v>
      </c>
      <c r="Q499" s="101">
        <f t="shared" si="99"/>
        <v>0</v>
      </c>
      <c r="R499" s="100">
        <f t="shared" si="100"/>
        <v>0</v>
      </c>
      <c r="S499" s="148">
        <v>0</v>
      </c>
      <c r="T499" s="148">
        <v>0</v>
      </c>
      <c r="U499" s="147">
        <f t="shared" si="101"/>
        <v>0</v>
      </c>
      <c r="V499" s="102">
        <v>0</v>
      </c>
      <c r="W499" s="102">
        <v>0</v>
      </c>
      <c r="X499" s="101">
        <v>0</v>
      </c>
      <c r="Y499" s="107">
        <f t="shared" si="102"/>
        <v>0</v>
      </c>
      <c r="Z499" s="108">
        <f t="shared" si="103"/>
        <v>85</v>
      </c>
      <c r="AA499" s="97">
        <v>80</v>
      </c>
      <c r="AB499" s="109">
        <f t="shared" si="104"/>
        <v>1</v>
      </c>
    </row>
    <row r="500" spans="1:28" x14ac:dyDescent="0.35">
      <c r="A500" s="31" t="s">
        <v>505</v>
      </c>
      <c r="B500" s="97" t="s">
        <v>2765</v>
      </c>
      <c r="C500" s="142" t="s">
        <v>2286</v>
      </c>
      <c r="D500" s="143">
        <f t="shared" si="93"/>
        <v>18</v>
      </c>
      <c r="E500" s="98">
        <f t="shared" si="94"/>
        <v>18</v>
      </c>
      <c r="F500" s="144">
        <f t="shared" si="95"/>
        <v>0</v>
      </c>
      <c r="G500" s="145">
        <f t="shared" si="92"/>
        <v>18</v>
      </c>
      <c r="H500" s="146">
        <v>0</v>
      </c>
      <c r="I500" s="146">
        <v>0</v>
      </c>
      <c r="J500" s="147">
        <f t="shared" si="96"/>
        <v>0</v>
      </c>
      <c r="K500" s="147">
        <v>0</v>
      </c>
      <c r="L500" s="147">
        <v>18</v>
      </c>
      <c r="M500" s="147">
        <f t="shared" si="97"/>
        <v>18</v>
      </c>
      <c r="N500" s="101">
        <f t="shared" si="98"/>
        <v>0</v>
      </c>
      <c r="O500" s="100">
        <v>0</v>
      </c>
      <c r="P500" s="147">
        <v>0</v>
      </c>
      <c r="Q500" s="101">
        <f t="shared" si="99"/>
        <v>0</v>
      </c>
      <c r="R500" s="100">
        <f t="shared" si="100"/>
        <v>0</v>
      </c>
      <c r="S500" s="148">
        <v>0</v>
      </c>
      <c r="T500" s="148">
        <v>0</v>
      </c>
      <c r="U500" s="147">
        <f t="shared" si="101"/>
        <v>0</v>
      </c>
      <c r="V500" s="102">
        <v>0</v>
      </c>
      <c r="W500" s="102">
        <v>0</v>
      </c>
      <c r="X500" s="101">
        <v>0</v>
      </c>
      <c r="Y500" s="107">
        <f t="shared" si="102"/>
        <v>0</v>
      </c>
      <c r="Z500" s="108">
        <f t="shared" si="103"/>
        <v>18</v>
      </c>
      <c r="AA500" s="97">
        <v>26</v>
      </c>
      <c r="AB500" s="109">
        <f t="shared" si="104"/>
        <v>0.69230769230769229</v>
      </c>
    </row>
    <row r="501" spans="1:28" x14ac:dyDescent="0.35">
      <c r="A501" s="31" t="s">
        <v>506</v>
      </c>
      <c r="B501" s="97" t="s">
        <v>2766</v>
      </c>
      <c r="C501" s="142" t="s">
        <v>2286</v>
      </c>
      <c r="D501" s="143">
        <f t="shared" si="93"/>
        <v>30</v>
      </c>
      <c r="E501" s="98">
        <f t="shared" si="94"/>
        <v>30</v>
      </c>
      <c r="F501" s="144">
        <f t="shared" si="95"/>
        <v>0</v>
      </c>
      <c r="G501" s="145">
        <f t="shared" si="92"/>
        <v>30</v>
      </c>
      <c r="H501" s="146">
        <v>0</v>
      </c>
      <c r="I501" s="146">
        <v>0</v>
      </c>
      <c r="J501" s="147">
        <f t="shared" si="96"/>
        <v>0</v>
      </c>
      <c r="K501" s="147">
        <v>0</v>
      </c>
      <c r="L501" s="147">
        <v>30</v>
      </c>
      <c r="M501" s="147">
        <f t="shared" si="97"/>
        <v>30</v>
      </c>
      <c r="N501" s="101">
        <f t="shared" si="98"/>
        <v>0</v>
      </c>
      <c r="O501" s="100">
        <v>0</v>
      </c>
      <c r="P501" s="147">
        <v>0</v>
      </c>
      <c r="Q501" s="101">
        <f t="shared" si="99"/>
        <v>0</v>
      </c>
      <c r="R501" s="100">
        <f t="shared" si="100"/>
        <v>0</v>
      </c>
      <c r="S501" s="148">
        <v>0</v>
      </c>
      <c r="T501" s="148">
        <v>0</v>
      </c>
      <c r="U501" s="147">
        <f t="shared" si="101"/>
        <v>0</v>
      </c>
      <c r="V501" s="102">
        <v>0</v>
      </c>
      <c r="W501" s="102">
        <v>0</v>
      </c>
      <c r="X501" s="101">
        <v>0</v>
      </c>
      <c r="Y501" s="107">
        <f t="shared" si="102"/>
        <v>0</v>
      </c>
      <c r="Z501" s="108">
        <f t="shared" si="103"/>
        <v>30</v>
      </c>
      <c r="AA501" s="97">
        <v>21</v>
      </c>
      <c r="AB501" s="109">
        <f t="shared" si="104"/>
        <v>1</v>
      </c>
    </row>
    <row r="502" spans="1:28" x14ac:dyDescent="0.35">
      <c r="A502" s="31" t="s">
        <v>507</v>
      </c>
      <c r="B502" s="97" t="s">
        <v>2767</v>
      </c>
      <c r="C502" s="142" t="s">
        <v>2286</v>
      </c>
      <c r="D502" s="143">
        <f t="shared" si="93"/>
        <v>28</v>
      </c>
      <c r="E502" s="98">
        <f t="shared" si="94"/>
        <v>28</v>
      </c>
      <c r="F502" s="144">
        <f t="shared" si="95"/>
        <v>0</v>
      </c>
      <c r="G502" s="145">
        <f t="shared" si="92"/>
        <v>28</v>
      </c>
      <c r="H502" s="146">
        <v>0</v>
      </c>
      <c r="I502" s="146">
        <v>0</v>
      </c>
      <c r="J502" s="147">
        <f t="shared" si="96"/>
        <v>0</v>
      </c>
      <c r="K502" s="147">
        <v>0</v>
      </c>
      <c r="L502" s="147">
        <v>28</v>
      </c>
      <c r="M502" s="147">
        <f t="shared" si="97"/>
        <v>28</v>
      </c>
      <c r="N502" s="101">
        <f t="shared" si="98"/>
        <v>0</v>
      </c>
      <c r="O502" s="100">
        <v>0</v>
      </c>
      <c r="P502" s="147">
        <v>0</v>
      </c>
      <c r="Q502" s="101">
        <f t="shared" si="99"/>
        <v>0</v>
      </c>
      <c r="R502" s="100">
        <f t="shared" si="100"/>
        <v>0</v>
      </c>
      <c r="S502" s="148">
        <v>0</v>
      </c>
      <c r="T502" s="148">
        <v>0</v>
      </c>
      <c r="U502" s="147">
        <f t="shared" si="101"/>
        <v>0</v>
      </c>
      <c r="V502" s="102">
        <v>0</v>
      </c>
      <c r="W502" s="102">
        <v>0</v>
      </c>
      <c r="X502" s="101">
        <v>0</v>
      </c>
      <c r="Y502" s="107">
        <f t="shared" si="102"/>
        <v>0</v>
      </c>
      <c r="Z502" s="108">
        <f t="shared" si="103"/>
        <v>28</v>
      </c>
      <c r="AA502" s="97">
        <v>32</v>
      </c>
      <c r="AB502" s="109">
        <f t="shared" si="104"/>
        <v>0.875</v>
      </c>
    </row>
    <row r="503" spans="1:28" x14ac:dyDescent="0.35">
      <c r="A503" s="31" t="s">
        <v>508</v>
      </c>
      <c r="B503" s="97" t="s">
        <v>2768</v>
      </c>
      <c r="C503" s="142" t="s">
        <v>2286</v>
      </c>
      <c r="D503" s="143">
        <f t="shared" si="93"/>
        <v>0</v>
      </c>
      <c r="E503" s="98">
        <f t="shared" si="94"/>
        <v>0</v>
      </c>
      <c r="F503" s="144">
        <f t="shared" si="95"/>
        <v>0</v>
      </c>
      <c r="G503" s="145">
        <f t="shared" si="92"/>
        <v>0</v>
      </c>
      <c r="H503" s="146">
        <v>0</v>
      </c>
      <c r="I503" s="146">
        <v>0</v>
      </c>
      <c r="J503" s="147">
        <f t="shared" si="96"/>
        <v>0</v>
      </c>
      <c r="K503" s="147">
        <v>0</v>
      </c>
      <c r="L503" s="147">
        <v>0</v>
      </c>
      <c r="M503" s="147">
        <f t="shared" si="97"/>
        <v>0</v>
      </c>
      <c r="N503" s="101">
        <f t="shared" si="98"/>
        <v>0</v>
      </c>
      <c r="O503" s="100">
        <v>0</v>
      </c>
      <c r="P503" s="147">
        <v>0</v>
      </c>
      <c r="Q503" s="101">
        <f t="shared" si="99"/>
        <v>0</v>
      </c>
      <c r="R503" s="100">
        <f t="shared" si="100"/>
        <v>0</v>
      </c>
      <c r="S503" s="148">
        <v>0</v>
      </c>
      <c r="T503" s="148">
        <v>0</v>
      </c>
      <c r="U503" s="147">
        <f t="shared" si="101"/>
        <v>0</v>
      </c>
      <c r="V503" s="102">
        <v>0</v>
      </c>
      <c r="W503" s="102">
        <v>0</v>
      </c>
      <c r="X503" s="101">
        <v>0</v>
      </c>
      <c r="Y503" s="107">
        <f t="shared" si="102"/>
        <v>0</v>
      </c>
      <c r="Z503" s="108">
        <f t="shared" si="103"/>
        <v>0</v>
      </c>
      <c r="AA503" s="97">
        <v>22</v>
      </c>
      <c r="AB503" s="109">
        <f t="shared" si="104"/>
        <v>0</v>
      </c>
    </row>
    <row r="504" spans="1:28" x14ac:dyDescent="0.35">
      <c r="A504" s="31" t="s">
        <v>509</v>
      </c>
      <c r="B504" s="97" t="s">
        <v>2769</v>
      </c>
      <c r="C504" s="142" t="s">
        <v>2286</v>
      </c>
      <c r="D504" s="143">
        <f t="shared" si="93"/>
        <v>65</v>
      </c>
      <c r="E504" s="98">
        <f t="shared" si="94"/>
        <v>35</v>
      </c>
      <c r="F504" s="144">
        <f t="shared" si="95"/>
        <v>30</v>
      </c>
      <c r="G504" s="145">
        <f t="shared" si="92"/>
        <v>65</v>
      </c>
      <c r="H504" s="146">
        <v>0</v>
      </c>
      <c r="I504" s="146">
        <v>30</v>
      </c>
      <c r="J504" s="147">
        <f t="shared" si="96"/>
        <v>30</v>
      </c>
      <c r="K504" s="147">
        <v>0</v>
      </c>
      <c r="L504" s="147">
        <v>35</v>
      </c>
      <c r="M504" s="147">
        <f t="shared" si="97"/>
        <v>35</v>
      </c>
      <c r="N504" s="101">
        <f t="shared" si="98"/>
        <v>0</v>
      </c>
      <c r="O504" s="100">
        <v>0</v>
      </c>
      <c r="P504" s="147">
        <v>0</v>
      </c>
      <c r="Q504" s="101">
        <f t="shared" si="99"/>
        <v>0</v>
      </c>
      <c r="R504" s="100">
        <f t="shared" si="100"/>
        <v>0</v>
      </c>
      <c r="S504" s="148">
        <v>0</v>
      </c>
      <c r="T504" s="148">
        <v>0</v>
      </c>
      <c r="U504" s="147">
        <f t="shared" si="101"/>
        <v>0</v>
      </c>
      <c r="V504" s="102">
        <v>0</v>
      </c>
      <c r="W504" s="102">
        <v>0</v>
      </c>
      <c r="X504" s="101">
        <v>0</v>
      </c>
      <c r="Y504" s="107">
        <f t="shared" si="102"/>
        <v>30</v>
      </c>
      <c r="Z504" s="108">
        <f t="shared" si="103"/>
        <v>35</v>
      </c>
      <c r="AA504" s="97">
        <v>76</v>
      </c>
      <c r="AB504" s="109">
        <f t="shared" si="104"/>
        <v>0.85526315789473684</v>
      </c>
    </row>
    <row r="505" spans="1:28" x14ac:dyDescent="0.35">
      <c r="A505" s="31" t="s">
        <v>510</v>
      </c>
      <c r="B505" s="97" t="s">
        <v>2770</v>
      </c>
      <c r="C505" s="142" t="s">
        <v>2533</v>
      </c>
      <c r="D505" s="143">
        <f t="shared" si="93"/>
        <v>0</v>
      </c>
      <c r="E505" s="98">
        <f t="shared" si="94"/>
        <v>0</v>
      </c>
      <c r="F505" s="144">
        <f t="shared" si="95"/>
        <v>0</v>
      </c>
      <c r="G505" s="145">
        <f t="shared" si="92"/>
        <v>0</v>
      </c>
      <c r="H505" s="146">
        <v>0</v>
      </c>
      <c r="I505" s="146">
        <v>0</v>
      </c>
      <c r="J505" s="147">
        <f t="shared" si="96"/>
        <v>0</v>
      </c>
      <c r="K505" s="147">
        <v>0</v>
      </c>
      <c r="L505" s="147">
        <v>0</v>
      </c>
      <c r="M505" s="147">
        <f t="shared" si="97"/>
        <v>0</v>
      </c>
      <c r="N505" s="101">
        <f t="shared" si="98"/>
        <v>0</v>
      </c>
      <c r="O505" s="100">
        <v>0</v>
      </c>
      <c r="P505" s="147">
        <v>0</v>
      </c>
      <c r="Q505" s="101">
        <f t="shared" si="99"/>
        <v>0</v>
      </c>
      <c r="R505" s="100">
        <f t="shared" si="100"/>
        <v>0</v>
      </c>
      <c r="S505" s="148">
        <v>0</v>
      </c>
      <c r="T505" s="148">
        <v>0</v>
      </c>
      <c r="U505" s="147">
        <f t="shared" si="101"/>
        <v>0</v>
      </c>
      <c r="V505" s="102">
        <v>0</v>
      </c>
      <c r="W505" s="102">
        <v>0</v>
      </c>
      <c r="X505" s="101">
        <v>0</v>
      </c>
      <c r="Y505" s="107">
        <f t="shared" si="102"/>
        <v>0</v>
      </c>
      <c r="Z505" s="108">
        <f t="shared" si="103"/>
        <v>0</v>
      </c>
      <c r="AA505" s="97">
        <v>79</v>
      </c>
      <c r="AB505" s="109">
        <f t="shared" si="104"/>
        <v>0</v>
      </c>
    </row>
    <row r="506" spans="1:28" x14ac:dyDescent="0.35">
      <c r="A506" s="31" t="s">
        <v>511</v>
      </c>
      <c r="B506" s="97" t="s">
        <v>2771</v>
      </c>
      <c r="C506" s="142" t="s">
        <v>2533</v>
      </c>
      <c r="D506" s="143">
        <f t="shared" si="93"/>
        <v>0</v>
      </c>
      <c r="E506" s="98">
        <f t="shared" si="94"/>
        <v>0</v>
      </c>
      <c r="F506" s="144">
        <f t="shared" si="95"/>
        <v>0</v>
      </c>
      <c r="G506" s="145">
        <f t="shared" si="92"/>
        <v>0</v>
      </c>
      <c r="H506" s="146">
        <v>0</v>
      </c>
      <c r="I506" s="146">
        <v>0</v>
      </c>
      <c r="J506" s="147">
        <f t="shared" si="96"/>
        <v>0</v>
      </c>
      <c r="K506" s="147">
        <v>0</v>
      </c>
      <c r="L506" s="147">
        <v>0</v>
      </c>
      <c r="M506" s="147">
        <f t="shared" si="97"/>
        <v>0</v>
      </c>
      <c r="N506" s="101">
        <f t="shared" si="98"/>
        <v>0</v>
      </c>
      <c r="O506" s="100">
        <v>0</v>
      </c>
      <c r="P506" s="147">
        <v>0</v>
      </c>
      <c r="Q506" s="101">
        <f t="shared" si="99"/>
        <v>0</v>
      </c>
      <c r="R506" s="100">
        <f t="shared" si="100"/>
        <v>0</v>
      </c>
      <c r="S506" s="148">
        <v>0</v>
      </c>
      <c r="T506" s="148">
        <v>0</v>
      </c>
      <c r="U506" s="147">
        <f t="shared" si="101"/>
        <v>0</v>
      </c>
      <c r="V506" s="102">
        <v>0</v>
      </c>
      <c r="W506" s="102">
        <v>0</v>
      </c>
      <c r="X506" s="101">
        <v>0</v>
      </c>
      <c r="Y506" s="107">
        <f t="shared" si="102"/>
        <v>0</v>
      </c>
      <c r="Z506" s="108">
        <f t="shared" si="103"/>
        <v>0</v>
      </c>
      <c r="AA506" s="97">
        <v>202</v>
      </c>
      <c r="AB506" s="109">
        <f t="shared" si="104"/>
        <v>0</v>
      </c>
    </row>
    <row r="507" spans="1:28" x14ac:dyDescent="0.35">
      <c r="A507" s="31" t="s">
        <v>512</v>
      </c>
      <c r="B507" s="97" t="s">
        <v>2772</v>
      </c>
      <c r="C507" s="142" t="s">
        <v>2533</v>
      </c>
      <c r="D507" s="143">
        <f t="shared" si="93"/>
        <v>0</v>
      </c>
      <c r="E507" s="98">
        <f t="shared" si="94"/>
        <v>0</v>
      </c>
      <c r="F507" s="144">
        <f t="shared" si="95"/>
        <v>0</v>
      </c>
      <c r="G507" s="145">
        <f t="shared" si="92"/>
        <v>0</v>
      </c>
      <c r="H507" s="146">
        <v>0</v>
      </c>
      <c r="I507" s="146">
        <v>0</v>
      </c>
      <c r="J507" s="147">
        <f t="shared" si="96"/>
        <v>0</v>
      </c>
      <c r="K507" s="147">
        <v>0</v>
      </c>
      <c r="L507" s="147">
        <v>0</v>
      </c>
      <c r="M507" s="147">
        <f t="shared" si="97"/>
        <v>0</v>
      </c>
      <c r="N507" s="101">
        <f t="shared" si="98"/>
        <v>0</v>
      </c>
      <c r="O507" s="100">
        <v>0</v>
      </c>
      <c r="P507" s="147">
        <v>0</v>
      </c>
      <c r="Q507" s="101">
        <f t="shared" si="99"/>
        <v>0</v>
      </c>
      <c r="R507" s="100">
        <f t="shared" si="100"/>
        <v>0</v>
      </c>
      <c r="S507" s="148">
        <v>0</v>
      </c>
      <c r="T507" s="148">
        <v>0</v>
      </c>
      <c r="U507" s="147">
        <f t="shared" si="101"/>
        <v>0</v>
      </c>
      <c r="V507" s="102">
        <v>0</v>
      </c>
      <c r="W507" s="102">
        <v>0</v>
      </c>
      <c r="X507" s="101">
        <v>0</v>
      </c>
      <c r="Y507" s="107">
        <f t="shared" si="102"/>
        <v>0</v>
      </c>
      <c r="Z507" s="108">
        <f t="shared" si="103"/>
        <v>0</v>
      </c>
      <c r="AA507" s="97">
        <v>267</v>
      </c>
      <c r="AB507" s="109">
        <f t="shared" si="104"/>
        <v>0</v>
      </c>
    </row>
    <row r="508" spans="1:28" x14ac:dyDescent="0.35">
      <c r="A508" s="31" t="s">
        <v>513</v>
      </c>
      <c r="B508" s="97" t="s">
        <v>2773</v>
      </c>
      <c r="C508" s="142" t="s">
        <v>2533</v>
      </c>
      <c r="D508" s="143">
        <f t="shared" si="93"/>
        <v>0</v>
      </c>
      <c r="E508" s="98">
        <f t="shared" si="94"/>
        <v>0</v>
      </c>
      <c r="F508" s="144">
        <f t="shared" si="95"/>
        <v>0</v>
      </c>
      <c r="G508" s="145">
        <f t="shared" si="92"/>
        <v>0</v>
      </c>
      <c r="H508" s="146">
        <v>0</v>
      </c>
      <c r="I508" s="146">
        <v>0</v>
      </c>
      <c r="J508" s="147">
        <f t="shared" si="96"/>
        <v>0</v>
      </c>
      <c r="K508" s="147">
        <v>0</v>
      </c>
      <c r="L508" s="147">
        <v>0</v>
      </c>
      <c r="M508" s="147">
        <f t="shared" si="97"/>
        <v>0</v>
      </c>
      <c r="N508" s="101">
        <f t="shared" si="98"/>
        <v>0</v>
      </c>
      <c r="O508" s="100">
        <v>0</v>
      </c>
      <c r="P508" s="147">
        <v>0</v>
      </c>
      <c r="Q508" s="101">
        <f t="shared" si="99"/>
        <v>0</v>
      </c>
      <c r="R508" s="100">
        <f t="shared" si="100"/>
        <v>0</v>
      </c>
      <c r="S508" s="148">
        <v>0</v>
      </c>
      <c r="T508" s="148">
        <v>0</v>
      </c>
      <c r="U508" s="147">
        <f t="shared" si="101"/>
        <v>0</v>
      </c>
      <c r="V508" s="102">
        <v>0</v>
      </c>
      <c r="W508" s="102">
        <v>0</v>
      </c>
      <c r="X508" s="101">
        <v>0</v>
      </c>
      <c r="Y508" s="107">
        <f t="shared" si="102"/>
        <v>0</v>
      </c>
      <c r="Z508" s="108">
        <f t="shared" si="103"/>
        <v>0</v>
      </c>
      <c r="AA508" s="97">
        <v>296</v>
      </c>
      <c r="AB508" s="109">
        <f t="shared" si="104"/>
        <v>0</v>
      </c>
    </row>
    <row r="509" spans="1:28" x14ac:dyDescent="0.35">
      <c r="A509" s="31" t="s">
        <v>514</v>
      </c>
      <c r="B509" s="97" t="s">
        <v>2774</v>
      </c>
      <c r="C509" s="142" t="s">
        <v>2533</v>
      </c>
      <c r="D509" s="143">
        <f t="shared" si="93"/>
        <v>162</v>
      </c>
      <c r="E509" s="98">
        <f t="shared" si="94"/>
        <v>162</v>
      </c>
      <c r="F509" s="144">
        <f t="shared" si="95"/>
        <v>0</v>
      </c>
      <c r="G509" s="145">
        <f t="shared" si="92"/>
        <v>162</v>
      </c>
      <c r="H509" s="146">
        <v>0</v>
      </c>
      <c r="I509" s="146">
        <v>0</v>
      </c>
      <c r="J509" s="147">
        <f t="shared" si="96"/>
        <v>0</v>
      </c>
      <c r="K509" s="147">
        <v>0</v>
      </c>
      <c r="L509" s="147">
        <v>162</v>
      </c>
      <c r="M509" s="147">
        <f t="shared" si="97"/>
        <v>162</v>
      </c>
      <c r="N509" s="101">
        <f t="shared" si="98"/>
        <v>0</v>
      </c>
      <c r="O509" s="100">
        <v>0</v>
      </c>
      <c r="P509" s="147">
        <v>0</v>
      </c>
      <c r="Q509" s="101">
        <f t="shared" si="99"/>
        <v>0</v>
      </c>
      <c r="R509" s="100">
        <f t="shared" si="100"/>
        <v>0</v>
      </c>
      <c r="S509" s="148">
        <v>0</v>
      </c>
      <c r="T509" s="148">
        <v>0</v>
      </c>
      <c r="U509" s="147">
        <f t="shared" si="101"/>
        <v>0</v>
      </c>
      <c r="V509" s="102">
        <v>0</v>
      </c>
      <c r="W509" s="102">
        <v>0</v>
      </c>
      <c r="X509" s="101">
        <v>0</v>
      </c>
      <c r="Y509" s="107">
        <f t="shared" si="102"/>
        <v>0</v>
      </c>
      <c r="Z509" s="108">
        <f t="shared" si="103"/>
        <v>162</v>
      </c>
      <c r="AA509" s="97">
        <v>286</v>
      </c>
      <c r="AB509" s="109">
        <f t="shared" si="104"/>
        <v>0.56643356643356646</v>
      </c>
    </row>
    <row r="510" spans="1:28" x14ac:dyDescent="0.35">
      <c r="A510" s="31" t="s">
        <v>515</v>
      </c>
      <c r="B510" s="97" t="s">
        <v>2775</v>
      </c>
      <c r="C510" s="142" t="s">
        <v>2533</v>
      </c>
      <c r="D510" s="143">
        <f t="shared" si="93"/>
        <v>137</v>
      </c>
      <c r="E510" s="98">
        <f t="shared" si="94"/>
        <v>137</v>
      </c>
      <c r="F510" s="144">
        <f t="shared" si="95"/>
        <v>0</v>
      </c>
      <c r="G510" s="145">
        <f t="shared" si="92"/>
        <v>137</v>
      </c>
      <c r="H510" s="146">
        <v>0</v>
      </c>
      <c r="I510" s="146">
        <v>0</v>
      </c>
      <c r="J510" s="147">
        <f t="shared" si="96"/>
        <v>0</v>
      </c>
      <c r="K510" s="147">
        <v>0</v>
      </c>
      <c r="L510" s="147">
        <v>137</v>
      </c>
      <c r="M510" s="147">
        <f t="shared" si="97"/>
        <v>137</v>
      </c>
      <c r="N510" s="101">
        <f t="shared" si="98"/>
        <v>0</v>
      </c>
      <c r="O510" s="100">
        <v>0</v>
      </c>
      <c r="P510" s="147">
        <v>0</v>
      </c>
      <c r="Q510" s="101">
        <f t="shared" si="99"/>
        <v>0</v>
      </c>
      <c r="R510" s="100">
        <f t="shared" si="100"/>
        <v>0</v>
      </c>
      <c r="S510" s="148">
        <v>0</v>
      </c>
      <c r="T510" s="148">
        <v>0</v>
      </c>
      <c r="U510" s="147">
        <f t="shared" si="101"/>
        <v>0</v>
      </c>
      <c r="V510" s="102">
        <v>0</v>
      </c>
      <c r="W510" s="102">
        <v>0</v>
      </c>
      <c r="X510" s="101">
        <v>0</v>
      </c>
      <c r="Y510" s="107">
        <f t="shared" si="102"/>
        <v>0</v>
      </c>
      <c r="Z510" s="108">
        <f t="shared" si="103"/>
        <v>137</v>
      </c>
      <c r="AA510" s="97">
        <v>148</v>
      </c>
      <c r="AB510" s="109">
        <f t="shared" si="104"/>
        <v>0.92567567567567566</v>
      </c>
    </row>
    <row r="511" spans="1:28" x14ac:dyDescent="0.35">
      <c r="A511" s="31" t="s">
        <v>516</v>
      </c>
      <c r="B511" s="97" t="s">
        <v>2776</v>
      </c>
      <c r="C511" s="142" t="s">
        <v>2533</v>
      </c>
      <c r="D511" s="143">
        <f t="shared" si="93"/>
        <v>126</v>
      </c>
      <c r="E511" s="98">
        <f t="shared" si="94"/>
        <v>0</v>
      </c>
      <c r="F511" s="144">
        <f t="shared" si="95"/>
        <v>126</v>
      </c>
      <c r="G511" s="145">
        <f t="shared" si="92"/>
        <v>126</v>
      </c>
      <c r="H511" s="146">
        <v>0</v>
      </c>
      <c r="I511" s="146">
        <v>126</v>
      </c>
      <c r="J511" s="147">
        <f t="shared" si="96"/>
        <v>126</v>
      </c>
      <c r="K511" s="147">
        <v>0</v>
      </c>
      <c r="L511" s="147">
        <v>0</v>
      </c>
      <c r="M511" s="147">
        <f t="shared" si="97"/>
        <v>0</v>
      </c>
      <c r="N511" s="101">
        <f t="shared" si="98"/>
        <v>0</v>
      </c>
      <c r="O511" s="100">
        <v>0</v>
      </c>
      <c r="P511" s="147">
        <v>0</v>
      </c>
      <c r="Q511" s="101">
        <f t="shared" si="99"/>
        <v>0</v>
      </c>
      <c r="R511" s="100">
        <f t="shared" si="100"/>
        <v>0</v>
      </c>
      <c r="S511" s="148">
        <v>0</v>
      </c>
      <c r="T511" s="148">
        <v>0</v>
      </c>
      <c r="U511" s="147">
        <f t="shared" si="101"/>
        <v>0</v>
      </c>
      <c r="V511" s="102">
        <v>0</v>
      </c>
      <c r="W511" s="102">
        <v>0</v>
      </c>
      <c r="X511" s="101">
        <v>0</v>
      </c>
      <c r="Y511" s="107">
        <f t="shared" si="102"/>
        <v>126</v>
      </c>
      <c r="Z511" s="108">
        <f t="shared" si="103"/>
        <v>0</v>
      </c>
      <c r="AA511" s="97">
        <v>204</v>
      </c>
      <c r="AB511" s="109">
        <f t="shared" si="104"/>
        <v>0.61764705882352944</v>
      </c>
    </row>
    <row r="512" spans="1:28" x14ac:dyDescent="0.35">
      <c r="A512" s="31" t="s">
        <v>517</v>
      </c>
      <c r="B512" s="97" t="s">
        <v>2777</v>
      </c>
      <c r="C512" s="142" t="s">
        <v>2533</v>
      </c>
      <c r="D512" s="143">
        <f t="shared" si="93"/>
        <v>88</v>
      </c>
      <c r="E512" s="98">
        <f t="shared" si="94"/>
        <v>88</v>
      </c>
      <c r="F512" s="144">
        <f t="shared" si="95"/>
        <v>0</v>
      </c>
      <c r="G512" s="145">
        <f t="shared" si="92"/>
        <v>88</v>
      </c>
      <c r="H512" s="146">
        <v>0</v>
      </c>
      <c r="I512" s="146">
        <v>0</v>
      </c>
      <c r="J512" s="147">
        <f t="shared" si="96"/>
        <v>0</v>
      </c>
      <c r="K512" s="147">
        <v>1</v>
      </c>
      <c r="L512" s="147">
        <v>87</v>
      </c>
      <c r="M512" s="147">
        <f t="shared" si="97"/>
        <v>88</v>
      </c>
      <c r="N512" s="101">
        <f t="shared" si="98"/>
        <v>0</v>
      </c>
      <c r="O512" s="100">
        <v>0</v>
      </c>
      <c r="P512" s="147">
        <v>0</v>
      </c>
      <c r="Q512" s="101">
        <f t="shared" si="99"/>
        <v>0</v>
      </c>
      <c r="R512" s="100">
        <f t="shared" si="100"/>
        <v>0</v>
      </c>
      <c r="S512" s="148">
        <v>0</v>
      </c>
      <c r="T512" s="148">
        <v>0</v>
      </c>
      <c r="U512" s="147">
        <f t="shared" si="101"/>
        <v>0</v>
      </c>
      <c r="V512" s="102">
        <v>0</v>
      </c>
      <c r="W512" s="102">
        <v>0</v>
      </c>
      <c r="X512" s="101">
        <v>0</v>
      </c>
      <c r="Y512" s="107">
        <f t="shared" si="102"/>
        <v>0</v>
      </c>
      <c r="Z512" s="108">
        <f t="shared" si="103"/>
        <v>87</v>
      </c>
      <c r="AA512" s="97">
        <v>213</v>
      </c>
      <c r="AB512" s="109">
        <f t="shared" si="104"/>
        <v>0.40845070422535212</v>
      </c>
    </row>
    <row r="513" spans="1:28" x14ac:dyDescent="0.35">
      <c r="A513" s="31" t="s">
        <v>518</v>
      </c>
      <c r="B513" s="97" t="s">
        <v>2778</v>
      </c>
      <c r="C513" s="142" t="s">
        <v>2533</v>
      </c>
      <c r="D513" s="143">
        <f t="shared" si="93"/>
        <v>0</v>
      </c>
      <c r="E513" s="98">
        <f t="shared" si="94"/>
        <v>0</v>
      </c>
      <c r="F513" s="144">
        <f t="shared" si="95"/>
        <v>0</v>
      </c>
      <c r="G513" s="145">
        <f t="shared" si="92"/>
        <v>0</v>
      </c>
      <c r="H513" s="146">
        <v>0</v>
      </c>
      <c r="I513" s="146">
        <v>0</v>
      </c>
      <c r="J513" s="147">
        <f t="shared" si="96"/>
        <v>0</v>
      </c>
      <c r="K513" s="147">
        <v>0</v>
      </c>
      <c r="L513" s="147">
        <v>0</v>
      </c>
      <c r="M513" s="147">
        <f t="shared" si="97"/>
        <v>0</v>
      </c>
      <c r="N513" s="101">
        <f t="shared" si="98"/>
        <v>0</v>
      </c>
      <c r="O513" s="100">
        <v>0</v>
      </c>
      <c r="P513" s="147">
        <v>0</v>
      </c>
      <c r="Q513" s="101">
        <f t="shared" si="99"/>
        <v>0</v>
      </c>
      <c r="R513" s="100">
        <f t="shared" si="100"/>
        <v>0</v>
      </c>
      <c r="S513" s="148">
        <v>0</v>
      </c>
      <c r="T513" s="148">
        <v>0</v>
      </c>
      <c r="U513" s="147">
        <f t="shared" si="101"/>
        <v>0</v>
      </c>
      <c r="V513" s="102">
        <v>0</v>
      </c>
      <c r="W513" s="102">
        <v>0</v>
      </c>
      <c r="X513" s="101">
        <v>0</v>
      </c>
      <c r="Y513" s="107">
        <f t="shared" si="102"/>
        <v>0</v>
      </c>
      <c r="Z513" s="108">
        <f t="shared" si="103"/>
        <v>0</v>
      </c>
      <c r="AA513" s="97">
        <v>299</v>
      </c>
      <c r="AB513" s="109">
        <f t="shared" si="104"/>
        <v>0</v>
      </c>
    </row>
    <row r="514" spans="1:28" x14ac:dyDescent="0.35">
      <c r="A514" s="31" t="s">
        <v>519</v>
      </c>
      <c r="B514" s="97" t="s">
        <v>2779</v>
      </c>
      <c r="C514" s="142" t="s">
        <v>2533</v>
      </c>
      <c r="D514" s="143">
        <f t="shared" si="93"/>
        <v>95</v>
      </c>
      <c r="E514" s="98">
        <f t="shared" si="94"/>
        <v>95</v>
      </c>
      <c r="F514" s="144">
        <f t="shared" si="95"/>
        <v>0</v>
      </c>
      <c r="G514" s="145">
        <f t="shared" si="92"/>
        <v>95</v>
      </c>
      <c r="H514" s="146">
        <v>0</v>
      </c>
      <c r="I514" s="146">
        <v>0</v>
      </c>
      <c r="J514" s="147">
        <f t="shared" si="96"/>
        <v>0</v>
      </c>
      <c r="K514" s="147">
        <v>0</v>
      </c>
      <c r="L514" s="147">
        <v>95</v>
      </c>
      <c r="M514" s="147">
        <f t="shared" si="97"/>
        <v>95</v>
      </c>
      <c r="N514" s="101">
        <f t="shared" si="98"/>
        <v>0</v>
      </c>
      <c r="O514" s="100">
        <v>0</v>
      </c>
      <c r="P514" s="147">
        <v>0</v>
      </c>
      <c r="Q514" s="101">
        <f t="shared" si="99"/>
        <v>0</v>
      </c>
      <c r="R514" s="100">
        <f t="shared" si="100"/>
        <v>0</v>
      </c>
      <c r="S514" s="148">
        <v>0</v>
      </c>
      <c r="T514" s="148">
        <v>0</v>
      </c>
      <c r="U514" s="147">
        <f t="shared" si="101"/>
        <v>0</v>
      </c>
      <c r="V514" s="102">
        <v>0</v>
      </c>
      <c r="W514" s="102">
        <v>0</v>
      </c>
      <c r="X514" s="101">
        <v>0</v>
      </c>
      <c r="Y514" s="107">
        <f t="shared" si="102"/>
        <v>0</v>
      </c>
      <c r="Z514" s="108">
        <f t="shared" si="103"/>
        <v>95</v>
      </c>
      <c r="AA514" s="97">
        <v>198</v>
      </c>
      <c r="AB514" s="109">
        <f t="shared" si="104"/>
        <v>0.47979797979797978</v>
      </c>
    </row>
    <row r="515" spans="1:28" x14ac:dyDescent="0.35">
      <c r="A515" s="31" t="s">
        <v>520</v>
      </c>
      <c r="B515" s="97" t="s">
        <v>2780</v>
      </c>
      <c r="C515" s="142" t="s">
        <v>2533</v>
      </c>
      <c r="D515" s="143">
        <f t="shared" si="93"/>
        <v>289</v>
      </c>
      <c r="E515" s="98">
        <f t="shared" si="94"/>
        <v>0</v>
      </c>
      <c r="F515" s="144">
        <f t="shared" si="95"/>
        <v>289</v>
      </c>
      <c r="G515" s="145">
        <f t="shared" si="92"/>
        <v>289</v>
      </c>
      <c r="H515" s="146">
        <v>0</v>
      </c>
      <c r="I515" s="146">
        <v>289</v>
      </c>
      <c r="J515" s="147">
        <f t="shared" si="96"/>
        <v>289</v>
      </c>
      <c r="K515" s="147">
        <v>0</v>
      </c>
      <c r="L515" s="147">
        <v>0</v>
      </c>
      <c r="M515" s="147">
        <f t="shared" si="97"/>
        <v>0</v>
      </c>
      <c r="N515" s="101">
        <f t="shared" si="98"/>
        <v>0</v>
      </c>
      <c r="O515" s="100">
        <v>0</v>
      </c>
      <c r="P515" s="147">
        <v>0</v>
      </c>
      <c r="Q515" s="101">
        <f t="shared" si="99"/>
        <v>0</v>
      </c>
      <c r="R515" s="100">
        <f t="shared" si="100"/>
        <v>0</v>
      </c>
      <c r="S515" s="148">
        <v>0</v>
      </c>
      <c r="T515" s="148">
        <v>0</v>
      </c>
      <c r="U515" s="147">
        <f t="shared" si="101"/>
        <v>0</v>
      </c>
      <c r="V515" s="102">
        <v>0</v>
      </c>
      <c r="W515" s="102">
        <v>0</v>
      </c>
      <c r="X515" s="101">
        <v>0</v>
      </c>
      <c r="Y515" s="107">
        <f t="shared" si="102"/>
        <v>289</v>
      </c>
      <c r="Z515" s="108">
        <f t="shared" si="103"/>
        <v>0</v>
      </c>
      <c r="AA515" s="97">
        <v>581</v>
      </c>
      <c r="AB515" s="109">
        <f t="shared" si="104"/>
        <v>0.4974182444061962</v>
      </c>
    </row>
    <row r="516" spans="1:28" x14ac:dyDescent="0.35">
      <c r="A516" s="31" t="s">
        <v>521</v>
      </c>
      <c r="B516" s="97" t="s">
        <v>2781</v>
      </c>
      <c r="C516" s="142" t="s">
        <v>2533</v>
      </c>
      <c r="D516" s="143">
        <f t="shared" si="93"/>
        <v>0</v>
      </c>
      <c r="E516" s="98">
        <f t="shared" si="94"/>
        <v>0</v>
      </c>
      <c r="F516" s="144">
        <f t="shared" si="95"/>
        <v>0</v>
      </c>
      <c r="G516" s="145">
        <f t="shared" ref="G516:G579" si="105">J516+M516</f>
        <v>0</v>
      </c>
      <c r="H516" s="146">
        <v>0</v>
      </c>
      <c r="I516" s="146">
        <v>0</v>
      </c>
      <c r="J516" s="147">
        <f t="shared" si="96"/>
        <v>0</v>
      </c>
      <c r="K516" s="147">
        <v>0</v>
      </c>
      <c r="L516" s="147">
        <v>0</v>
      </c>
      <c r="M516" s="147">
        <f t="shared" si="97"/>
        <v>0</v>
      </c>
      <c r="N516" s="101">
        <f t="shared" si="98"/>
        <v>0</v>
      </c>
      <c r="O516" s="100">
        <v>0</v>
      </c>
      <c r="P516" s="147">
        <v>0</v>
      </c>
      <c r="Q516" s="101">
        <f t="shared" si="99"/>
        <v>0</v>
      </c>
      <c r="R516" s="100">
        <f t="shared" si="100"/>
        <v>0</v>
      </c>
      <c r="S516" s="148">
        <v>0</v>
      </c>
      <c r="T516" s="148">
        <v>0</v>
      </c>
      <c r="U516" s="147">
        <f t="shared" si="101"/>
        <v>0</v>
      </c>
      <c r="V516" s="102">
        <v>0</v>
      </c>
      <c r="W516" s="102">
        <v>0</v>
      </c>
      <c r="X516" s="101">
        <v>0</v>
      </c>
      <c r="Y516" s="107">
        <f t="shared" si="102"/>
        <v>0</v>
      </c>
      <c r="Z516" s="108">
        <f t="shared" si="103"/>
        <v>0</v>
      </c>
      <c r="AA516" s="97">
        <v>49</v>
      </c>
      <c r="AB516" s="109">
        <f t="shared" si="104"/>
        <v>0</v>
      </c>
    </row>
    <row r="517" spans="1:28" x14ac:dyDescent="0.35">
      <c r="A517" s="31" t="s">
        <v>522</v>
      </c>
      <c r="B517" s="97" t="s">
        <v>2782</v>
      </c>
      <c r="C517" s="142" t="s">
        <v>2533</v>
      </c>
      <c r="D517" s="143">
        <f t="shared" ref="D517:D580" si="106">E517+F517</f>
        <v>0</v>
      </c>
      <c r="E517" s="98">
        <f t="shared" ref="E517:E580" si="107">M517+O517+X517</f>
        <v>0</v>
      </c>
      <c r="F517" s="144">
        <f t="shared" ref="F517:F580" si="108">J517+U517</f>
        <v>0</v>
      </c>
      <c r="G517" s="145">
        <f t="shared" si="105"/>
        <v>0</v>
      </c>
      <c r="H517" s="146">
        <v>0</v>
      </c>
      <c r="I517" s="146">
        <v>0</v>
      </c>
      <c r="J517" s="147">
        <f t="shared" ref="J517:J580" si="109">H517+I517</f>
        <v>0</v>
      </c>
      <c r="K517" s="147">
        <v>0</v>
      </c>
      <c r="L517" s="147">
        <v>0</v>
      </c>
      <c r="M517" s="147">
        <f t="shared" ref="M517:M580" si="110">K517+L517</f>
        <v>0</v>
      </c>
      <c r="N517" s="101">
        <f t="shared" ref="N517:N580" si="111">P517</f>
        <v>0</v>
      </c>
      <c r="O517" s="100">
        <v>0</v>
      </c>
      <c r="P517" s="147">
        <v>0</v>
      </c>
      <c r="Q517" s="101">
        <f t="shared" ref="Q517:Q580" si="112">O517+P517</f>
        <v>0</v>
      </c>
      <c r="R517" s="100">
        <f t="shared" ref="R517:R580" si="113">U517+X517</f>
        <v>0</v>
      </c>
      <c r="S517" s="148">
        <v>0</v>
      </c>
      <c r="T517" s="148">
        <v>0</v>
      </c>
      <c r="U517" s="147">
        <f t="shared" ref="U517:U580" si="114">S517+T517</f>
        <v>0</v>
      </c>
      <c r="V517" s="102">
        <v>0</v>
      </c>
      <c r="W517" s="102">
        <v>0</v>
      </c>
      <c r="X517" s="101">
        <v>0</v>
      </c>
      <c r="Y517" s="107">
        <f t="shared" ref="Y517:Y580" si="115">I517+T517</f>
        <v>0</v>
      </c>
      <c r="Z517" s="108">
        <f t="shared" ref="Z517:Z580" si="116">L517+O517+W517</f>
        <v>0</v>
      </c>
      <c r="AA517" s="97">
        <v>87</v>
      </c>
      <c r="AB517" s="109">
        <f t="shared" ref="AB517:AB580" si="117">MIN(100%,((Z517+Y517)/AA517))</f>
        <v>0</v>
      </c>
    </row>
    <row r="518" spans="1:28" x14ac:dyDescent="0.35">
      <c r="A518" s="31" t="s">
        <v>523</v>
      </c>
      <c r="B518" s="97" t="s">
        <v>2783</v>
      </c>
      <c r="C518" s="142" t="s">
        <v>2533</v>
      </c>
      <c r="D518" s="143">
        <f t="shared" si="106"/>
        <v>0</v>
      </c>
      <c r="E518" s="98">
        <f t="shared" si="107"/>
        <v>0</v>
      </c>
      <c r="F518" s="144">
        <f t="shared" si="108"/>
        <v>0</v>
      </c>
      <c r="G518" s="145">
        <f t="shared" si="105"/>
        <v>0</v>
      </c>
      <c r="H518" s="146">
        <v>0</v>
      </c>
      <c r="I518" s="146">
        <v>0</v>
      </c>
      <c r="J518" s="147">
        <f t="shared" si="109"/>
        <v>0</v>
      </c>
      <c r="K518" s="147">
        <v>0</v>
      </c>
      <c r="L518" s="147">
        <v>0</v>
      </c>
      <c r="M518" s="147">
        <f t="shared" si="110"/>
        <v>0</v>
      </c>
      <c r="N518" s="101">
        <f t="shared" si="111"/>
        <v>0</v>
      </c>
      <c r="O518" s="100">
        <v>0</v>
      </c>
      <c r="P518" s="147">
        <v>0</v>
      </c>
      <c r="Q518" s="101">
        <f t="shared" si="112"/>
        <v>0</v>
      </c>
      <c r="R518" s="100">
        <f t="shared" si="113"/>
        <v>0</v>
      </c>
      <c r="S518" s="148">
        <v>0</v>
      </c>
      <c r="T518" s="148">
        <v>0</v>
      </c>
      <c r="U518" s="147">
        <f t="shared" si="114"/>
        <v>0</v>
      </c>
      <c r="V518" s="102">
        <v>0</v>
      </c>
      <c r="W518" s="102">
        <v>0</v>
      </c>
      <c r="X518" s="101">
        <v>0</v>
      </c>
      <c r="Y518" s="107">
        <f t="shared" si="115"/>
        <v>0</v>
      </c>
      <c r="Z518" s="108">
        <f t="shared" si="116"/>
        <v>0</v>
      </c>
      <c r="AA518" s="97">
        <v>124</v>
      </c>
      <c r="AB518" s="109">
        <f t="shared" si="117"/>
        <v>0</v>
      </c>
    </row>
    <row r="519" spans="1:28" x14ac:dyDescent="0.35">
      <c r="A519" s="31" t="s">
        <v>524</v>
      </c>
      <c r="B519" s="97" t="s">
        <v>2784</v>
      </c>
      <c r="C519" s="142" t="s">
        <v>2533</v>
      </c>
      <c r="D519" s="143">
        <f t="shared" si="106"/>
        <v>84</v>
      </c>
      <c r="E519" s="98">
        <f t="shared" si="107"/>
        <v>0</v>
      </c>
      <c r="F519" s="144">
        <f t="shared" si="108"/>
        <v>84</v>
      </c>
      <c r="G519" s="145">
        <f t="shared" si="105"/>
        <v>84</v>
      </c>
      <c r="H519" s="146">
        <v>0</v>
      </c>
      <c r="I519" s="146">
        <v>84</v>
      </c>
      <c r="J519" s="147">
        <f t="shared" si="109"/>
        <v>84</v>
      </c>
      <c r="K519" s="147">
        <v>0</v>
      </c>
      <c r="L519" s="147">
        <v>0</v>
      </c>
      <c r="M519" s="147">
        <f t="shared" si="110"/>
        <v>0</v>
      </c>
      <c r="N519" s="101">
        <f t="shared" si="111"/>
        <v>0</v>
      </c>
      <c r="O519" s="100">
        <v>0</v>
      </c>
      <c r="P519" s="147">
        <v>0</v>
      </c>
      <c r="Q519" s="101">
        <f t="shared" si="112"/>
        <v>0</v>
      </c>
      <c r="R519" s="100">
        <f t="shared" si="113"/>
        <v>0</v>
      </c>
      <c r="S519" s="148">
        <v>0</v>
      </c>
      <c r="T519" s="148">
        <v>0</v>
      </c>
      <c r="U519" s="147">
        <f t="shared" si="114"/>
        <v>0</v>
      </c>
      <c r="V519" s="102">
        <v>0</v>
      </c>
      <c r="W519" s="102">
        <v>0</v>
      </c>
      <c r="X519" s="101">
        <v>0</v>
      </c>
      <c r="Y519" s="107">
        <f t="shared" si="115"/>
        <v>84</v>
      </c>
      <c r="Z519" s="108">
        <f t="shared" si="116"/>
        <v>0</v>
      </c>
      <c r="AA519" s="97">
        <v>147</v>
      </c>
      <c r="AB519" s="109">
        <f t="shared" si="117"/>
        <v>0.5714285714285714</v>
      </c>
    </row>
    <row r="520" spans="1:28" x14ac:dyDescent="0.35">
      <c r="A520" s="31" t="s">
        <v>525</v>
      </c>
      <c r="B520" s="97" t="s">
        <v>2785</v>
      </c>
      <c r="C520" s="142" t="s">
        <v>2533</v>
      </c>
      <c r="D520" s="143">
        <f t="shared" si="106"/>
        <v>514</v>
      </c>
      <c r="E520" s="98">
        <f t="shared" si="107"/>
        <v>474</v>
      </c>
      <c r="F520" s="144">
        <f t="shared" si="108"/>
        <v>40</v>
      </c>
      <c r="G520" s="145">
        <f t="shared" si="105"/>
        <v>514</v>
      </c>
      <c r="H520" s="146">
        <v>0</v>
      </c>
      <c r="I520" s="146">
        <v>40</v>
      </c>
      <c r="J520" s="147">
        <f t="shared" si="109"/>
        <v>40</v>
      </c>
      <c r="K520" s="147">
        <v>0</v>
      </c>
      <c r="L520" s="147">
        <v>474</v>
      </c>
      <c r="M520" s="147">
        <f t="shared" si="110"/>
        <v>474</v>
      </c>
      <c r="N520" s="101">
        <f t="shared" si="111"/>
        <v>457</v>
      </c>
      <c r="O520" s="100">
        <v>0</v>
      </c>
      <c r="P520" s="147">
        <v>457</v>
      </c>
      <c r="Q520" s="101">
        <f t="shared" si="112"/>
        <v>457</v>
      </c>
      <c r="R520" s="100">
        <f t="shared" si="113"/>
        <v>0</v>
      </c>
      <c r="S520" s="148">
        <v>0</v>
      </c>
      <c r="T520" s="148">
        <v>0</v>
      </c>
      <c r="U520" s="147">
        <f t="shared" si="114"/>
        <v>0</v>
      </c>
      <c r="V520" s="102">
        <v>0</v>
      </c>
      <c r="W520" s="102">
        <v>0</v>
      </c>
      <c r="X520" s="101">
        <v>0</v>
      </c>
      <c r="Y520" s="107">
        <f t="shared" si="115"/>
        <v>40</v>
      </c>
      <c r="Z520" s="108">
        <f t="shared" si="116"/>
        <v>474</v>
      </c>
      <c r="AA520" s="97">
        <v>505</v>
      </c>
      <c r="AB520" s="109">
        <f t="shared" si="117"/>
        <v>1</v>
      </c>
    </row>
    <row r="521" spans="1:28" x14ac:dyDescent="0.35">
      <c r="A521" s="31" t="s">
        <v>526</v>
      </c>
      <c r="B521" s="97" t="s">
        <v>2786</v>
      </c>
      <c r="C521" s="142" t="s">
        <v>2533</v>
      </c>
      <c r="D521" s="143">
        <f t="shared" si="106"/>
        <v>184</v>
      </c>
      <c r="E521" s="98">
        <f t="shared" si="107"/>
        <v>1</v>
      </c>
      <c r="F521" s="144">
        <f t="shared" si="108"/>
        <v>183</v>
      </c>
      <c r="G521" s="145">
        <f t="shared" si="105"/>
        <v>184</v>
      </c>
      <c r="H521" s="146">
        <v>0</v>
      </c>
      <c r="I521" s="146">
        <v>183</v>
      </c>
      <c r="J521" s="147">
        <f t="shared" si="109"/>
        <v>183</v>
      </c>
      <c r="K521" s="147">
        <v>0</v>
      </c>
      <c r="L521" s="147">
        <v>1</v>
      </c>
      <c r="M521" s="147">
        <f t="shared" si="110"/>
        <v>1</v>
      </c>
      <c r="N521" s="101">
        <f t="shared" si="111"/>
        <v>0</v>
      </c>
      <c r="O521" s="100">
        <v>0</v>
      </c>
      <c r="P521" s="147">
        <v>0</v>
      </c>
      <c r="Q521" s="101">
        <f t="shared" si="112"/>
        <v>0</v>
      </c>
      <c r="R521" s="100">
        <f t="shared" si="113"/>
        <v>0</v>
      </c>
      <c r="S521" s="148">
        <v>0</v>
      </c>
      <c r="T521" s="148">
        <v>0</v>
      </c>
      <c r="U521" s="147">
        <f t="shared" si="114"/>
        <v>0</v>
      </c>
      <c r="V521" s="102">
        <v>0</v>
      </c>
      <c r="W521" s="102">
        <v>0</v>
      </c>
      <c r="X521" s="101">
        <v>0</v>
      </c>
      <c r="Y521" s="107">
        <f t="shared" si="115"/>
        <v>183</v>
      </c>
      <c r="Z521" s="108">
        <f t="shared" si="116"/>
        <v>1</v>
      </c>
      <c r="AA521" s="97">
        <v>483</v>
      </c>
      <c r="AB521" s="109">
        <f t="shared" si="117"/>
        <v>0.38095238095238093</v>
      </c>
    </row>
    <row r="522" spans="1:28" x14ac:dyDescent="0.35">
      <c r="A522" s="31" t="s">
        <v>527</v>
      </c>
      <c r="B522" s="97" t="s">
        <v>2787</v>
      </c>
      <c r="C522" s="142" t="s">
        <v>2533</v>
      </c>
      <c r="D522" s="143">
        <f t="shared" si="106"/>
        <v>170</v>
      </c>
      <c r="E522" s="98">
        <f t="shared" si="107"/>
        <v>0</v>
      </c>
      <c r="F522" s="144">
        <f t="shared" si="108"/>
        <v>170</v>
      </c>
      <c r="G522" s="145">
        <f t="shared" si="105"/>
        <v>170</v>
      </c>
      <c r="H522" s="146">
        <v>0</v>
      </c>
      <c r="I522" s="146">
        <v>170</v>
      </c>
      <c r="J522" s="147">
        <f t="shared" si="109"/>
        <v>170</v>
      </c>
      <c r="K522" s="147">
        <v>0</v>
      </c>
      <c r="L522" s="147">
        <v>0</v>
      </c>
      <c r="M522" s="147">
        <f t="shared" si="110"/>
        <v>0</v>
      </c>
      <c r="N522" s="101">
        <f t="shared" si="111"/>
        <v>0</v>
      </c>
      <c r="O522" s="100">
        <v>0</v>
      </c>
      <c r="P522" s="147">
        <v>0</v>
      </c>
      <c r="Q522" s="101">
        <f t="shared" si="112"/>
        <v>0</v>
      </c>
      <c r="R522" s="100">
        <f t="shared" si="113"/>
        <v>0</v>
      </c>
      <c r="S522" s="148">
        <v>0</v>
      </c>
      <c r="T522" s="148">
        <v>0</v>
      </c>
      <c r="U522" s="147">
        <f t="shared" si="114"/>
        <v>0</v>
      </c>
      <c r="V522" s="102">
        <v>0</v>
      </c>
      <c r="W522" s="102">
        <v>0</v>
      </c>
      <c r="X522" s="101">
        <v>0</v>
      </c>
      <c r="Y522" s="107">
        <f t="shared" si="115"/>
        <v>170</v>
      </c>
      <c r="Z522" s="108">
        <f t="shared" si="116"/>
        <v>0</v>
      </c>
      <c r="AA522" s="97">
        <v>387</v>
      </c>
      <c r="AB522" s="109">
        <f t="shared" si="117"/>
        <v>0.43927648578811368</v>
      </c>
    </row>
    <row r="523" spans="1:28" x14ac:dyDescent="0.35">
      <c r="A523" s="31" t="s">
        <v>528</v>
      </c>
      <c r="B523" s="97" t="s">
        <v>2788</v>
      </c>
      <c r="C523" s="142" t="s">
        <v>2533</v>
      </c>
      <c r="D523" s="143">
        <f t="shared" si="106"/>
        <v>320</v>
      </c>
      <c r="E523" s="98">
        <f t="shared" si="107"/>
        <v>0</v>
      </c>
      <c r="F523" s="144">
        <f t="shared" si="108"/>
        <v>320</v>
      </c>
      <c r="G523" s="145">
        <f t="shared" si="105"/>
        <v>320</v>
      </c>
      <c r="H523" s="146">
        <v>0</v>
      </c>
      <c r="I523" s="146">
        <v>320</v>
      </c>
      <c r="J523" s="147">
        <f t="shared" si="109"/>
        <v>320</v>
      </c>
      <c r="K523" s="147">
        <v>0</v>
      </c>
      <c r="L523" s="147">
        <v>0</v>
      </c>
      <c r="M523" s="147">
        <f t="shared" si="110"/>
        <v>0</v>
      </c>
      <c r="N523" s="101">
        <f t="shared" si="111"/>
        <v>0</v>
      </c>
      <c r="O523" s="100">
        <v>0</v>
      </c>
      <c r="P523" s="147">
        <v>0</v>
      </c>
      <c r="Q523" s="101">
        <f t="shared" si="112"/>
        <v>0</v>
      </c>
      <c r="R523" s="100">
        <f t="shared" si="113"/>
        <v>0</v>
      </c>
      <c r="S523" s="148">
        <v>0</v>
      </c>
      <c r="T523" s="148">
        <v>0</v>
      </c>
      <c r="U523" s="147">
        <f t="shared" si="114"/>
        <v>0</v>
      </c>
      <c r="V523" s="102">
        <v>0</v>
      </c>
      <c r="W523" s="102">
        <v>0</v>
      </c>
      <c r="X523" s="101">
        <v>0</v>
      </c>
      <c r="Y523" s="107">
        <f t="shared" si="115"/>
        <v>320</v>
      </c>
      <c r="Z523" s="108">
        <f t="shared" si="116"/>
        <v>0</v>
      </c>
      <c r="AA523" s="97">
        <v>500</v>
      </c>
      <c r="AB523" s="109">
        <f t="shared" si="117"/>
        <v>0.64</v>
      </c>
    </row>
    <row r="524" spans="1:28" x14ac:dyDescent="0.35">
      <c r="A524" s="31" t="s">
        <v>529</v>
      </c>
      <c r="B524" s="97" t="s">
        <v>2789</v>
      </c>
      <c r="C524" s="142" t="s">
        <v>2533</v>
      </c>
      <c r="D524" s="143">
        <f t="shared" si="106"/>
        <v>48</v>
      </c>
      <c r="E524" s="98">
        <f t="shared" si="107"/>
        <v>0</v>
      </c>
      <c r="F524" s="144">
        <f t="shared" si="108"/>
        <v>48</v>
      </c>
      <c r="G524" s="145">
        <f t="shared" si="105"/>
        <v>48</v>
      </c>
      <c r="H524" s="146">
        <v>0</v>
      </c>
      <c r="I524" s="146">
        <v>48</v>
      </c>
      <c r="J524" s="147">
        <f t="shared" si="109"/>
        <v>48</v>
      </c>
      <c r="K524" s="147">
        <v>0</v>
      </c>
      <c r="L524" s="147">
        <v>0</v>
      </c>
      <c r="M524" s="147">
        <f t="shared" si="110"/>
        <v>0</v>
      </c>
      <c r="N524" s="101">
        <f t="shared" si="111"/>
        <v>0</v>
      </c>
      <c r="O524" s="100">
        <v>0</v>
      </c>
      <c r="P524" s="147">
        <v>0</v>
      </c>
      <c r="Q524" s="101">
        <f t="shared" si="112"/>
        <v>0</v>
      </c>
      <c r="R524" s="100">
        <f t="shared" si="113"/>
        <v>0</v>
      </c>
      <c r="S524" s="148">
        <v>0</v>
      </c>
      <c r="T524" s="148">
        <v>0</v>
      </c>
      <c r="U524" s="147">
        <f t="shared" si="114"/>
        <v>0</v>
      </c>
      <c r="V524" s="102">
        <v>0</v>
      </c>
      <c r="W524" s="102">
        <v>0</v>
      </c>
      <c r="X524" s="101">
        <v>0</v>
      </c>
      <c r="Y524" s="107">
        <f t="shared" si="115"/>
        <v>48</v>
      </c>
      <c r="Z524" s="108">
        <f t="shared" si="116"/>
        <v>0</v>
      </c>
      <c r="AA524" s="97">
        <v>116</v>
      </c>
      <c r="AB524" s="109">
        <f t="shared" si="117"/>
        <v>0.41379310344827586</v>
      </c>
    </row>
    <row r="525" spans="1:28" x14ac:dyDescent="0.35">
      <c r="A525" s="31" t="s">
        <v>530</v>
      </c>
      <c r="B525" s="97" t="s">
        <v>2790</v>
      </c>
      <c r="C525" s="142" t="s">
        <v>2533</v>
      </c>
      <c r="D525" s="143">
        <f t="shared" si="106"/>
        <v>31</v>
      </c>
      <c r="E525" s="98">
        <f t="shared" si="107"/>
        <v>9</v>
      </c>
      <c r="F525" s="144">
        <f t="shared" si="108"/>
        <v>22</v>
      </c>
      <c r="G525" s="145">
        <f t="shared" si="105"/>
        <v>31</v>
      </c>
      <c r="H525" s="146">
        <v>0</v>
      </c>
      <c r="I525" s="146">
        <v>22</v>
      </c>
      <c r="J525" s="147">
        <f t="shared" si="109"/>
        <v>22</v>
      </c>
      <c r="K525" s="147">
        <v>0</v>
      </c>
      <c r="L525" s="147">
        <v>9</v>
      </c>
      <c r="M525" s="147">
        <f t="shared" si="110"/>
        <v>9</v>
      </c>
      <c r="N525" s="101">
        <f t="shared" si="111"/>
        <v>0</v>
      </c>
      <c r="O525" s="100">
        <v>0</v>
      </c>
      <c r="P525" s="147">
        <v>0</v>
      </c>
      <c r="Q525" s="101">
        <f t="shared" si="112"/>
        <v>0</v>
      </c>
      <c r="R525" s="100">
        <f t="shared" si="113"/>
        <v>0</v>
      </c>
      <c r="S525" s="148">
        <v>0</v>
      </c>
      <c r="T525" s="148">
        <v>0</v>
      </c>
      <c r="U525" s="147">
        <f t="shared" si="114"/>
        <v>0</v>
      </c>
      <c r="V525" s="102">
        <v>0</v>
      </c>
      <c r="W525" s="102">
        <v>0</v>
      </c>
      <c r="X525" s="101">
        <v>0</v>
      </c>
      <c r="Y525" s="107">
        <f t="shared" si="115"/>
        <v>22</v>
      </c>
      <c r="Z525" s="108">
        <f t="shared" si="116"/>
        <v>9</v>
      </c>
      <c r="AA525" s="97">
        <v>54</v>
      </c>
      <c r="AB525" s="109">
        <f t="shared" si="117"/>
        <v>0.57407407407407407</v>
      </c>
    </row>
    <row r="526" spans="1:28" x14ac:dyDescent="0.35">
      <c r="A526" s="31" t="s">
        <v>531</v>
      </c>
      <c r="B526" s="97" t="s">
        <v>2791</v>
      </c>
      <c r="C526" s="142" t="s">
        <v>2533</v>
      </c>
      <c r="D526" s="143">
        <f t="shared" si="106"/>
        <v>126</v>
      </c>
      <c r="E526" s="98">
        <f t="shared" si="107"/>
        <v>75</v>
      </c>
      <c r="F526" s="144">
        <f t="shared" si="108"/>
        <v>51</v>
      </c>
      <c r="G526" s="145">
        <f t="shared" si="105"/>
        <v>126</v>
      </c>
      <c r="H526" s="146">
        <v>0</v>
      </c>
      <c r="I526" s="146">
        <v>51</v>
      </c>
      <c r="J526" s="147">
        <f t="shared" si="109"/>
        <v>51</v>
      </c>
      <c r="K526" s="147">
        <v>0</v>
      </c>
      <c r="L526" s="147">
        <v>75</v>
      </c>
      <c r="M526" s="147">
        <f t="shared" si="110"/>
        <v>75</v>
      </c>
      <c r="N526" s="101">
        <f t="shared" si="111"/>
        <v>0</v>
      </c>
      <c r="O526" s="100">
        <v>0</v>
      </c>
      <c r="P526" s="147">
        <v>0</v>
      </c>
      <c r="Q526" s="101">
        <f t="shared" si="112"/>
        <v>0</v>
      </c>
      <c r="R526" s="100">
        <f t="shared" si="113"/>
        <v>0</v>
      </c>
      <c r="S526" s="148">
        <v>0</v>
      </c>
      <c r="T526" s="148">
        <v>0</v>
      </c>
      <c r="U526" s="147">
        <f t="shared" si="114"/>
        <v>0</v>
      </c>
      <c r="V526" s="102">
        <v>0</v>
      </c>
      <c r="W526" s="102">
        <v>0</v>
      </c>
      <c r="X526" s="101">
        <v>0</v>
      </c>
      <c r="Y526" s="107">
        <f t="shared" si="115"/>
        <v>51</v>
      </c>
      <c r="Z526" s="108">
        <f t="shared" si="116"/>
        <v>75</v>
      </c>
      <c r="AA526" s="97">
        <v>214</v>
      </c>
      <c r="AB526" s="109">
        <f t="shared" si="117"/>
        <v>0.58878504672897192</v>
      </c>
    </row>
    <row r="527" spans="1:28" x14ac:dyDescent="0.35">
      <c r="A527" s="31" t="s">
        <v>532</v>
      </c>
      <c r="B527" s="97" t="s">
        <v>2792</v>
      </c>
      <c r="C527" s="142" t="s">
        <v>2533</v>
      </c>
      <c r="D527" s="143">
        <f t="shared" si="106"/>
        <v>58</v>
      </c>
      <c r="E527" s="98">
        <f t="shared" si="107"/>
        <v>2</v>
      </c>
      <c r="F527" s="144">
        <f t="shared" si="108"/>
        <v>56</v>
      </c>
      <c r="G527" s="145">
        <f t="shared" si="105"/>
        <v>58</v>
      </c>
      <c r="H527" s="146">
        <v>0</v>
      </c>
      <c r="I527" s="146">
        <v>56</v>
      </c>
      <c r="J527" s="147">
        <f t="shared" si="109"/>
        <v>56</v>
      </c>
      <c r="K527" s="147">
        <v>0</v>
      </c>
      <c r="L527" s="147">
        <v>2</v>
      </c>
      <c r="M527" s="147">
        <f t="shared" si="110"/>
        <v>2</v>
      </c>
      <c r="N527" s="101">
        <f t="shared" si="111"/>
        <v>0</v>
      </c>
      <c r="O527" s="100">
        <v>0</v>
      </c>
      <c r="P527" s="147">
        <v>0</v>
      </c>
      <c r="Q527" s="101">
        <f t="shared" si="112"/>
        <v>0</v>
      </c>
      <c r="R527" s="100">
        <f t="shared" si="113"/>
        <v>0</v>
      </c>
      <c r="S527" s="148">
        <v>0</v>
      </c>
      <c r="T527" s="148">
        <v>0</v>
      </c>
      <c r="U527" s="147">
        <f t="shared" si="114"/>
        <v>0</v>
      </c>
      <c r="V527" s="102">
        <v>0</v>
      </c>
      <c r="W527" s="102">
        <v>0</v>
      </c>
      <c r="X527" s="101">
        <v>0</v>
      </c>
      <c r="Y527" s="107">
        <f t="shared" si="115"/>
        <v>56</v>
      </c>
      <c r="Z527" s="108">
        <f t="shared" si="116"/>
        <v>2</v>
      </c>
      <c r="AA527" s="97">
        <v>73</v>
      </c>
      <c r="AB527" s="109">
        <f t="shared" si="117"/>
        <v>0.79452054794520544</v>
      </c>
    </row>
    <row r="528" spans="1:28" x14ac:dyDescent="0.35">
      <c r="A528" s="31" t="s">
        <v>533</v>
      </c>
      <c r="B528" s="97" t="s">
        <v>2793</v>
      </c>
      <c r="C528" s="142" t="s">
        <v>2533</v>
      </c>
      <c r="D528" s="143">
        <f t="shared" si="106"/>
        <v>18</v>
      </c>
      <c r="E528" s="98">
        <f t="shared" si="107"/>
        <v>14</v>
      </c>
      <c r="F528" s="144">
        <f t="shared" si="108"/>
        <v>4</v>
      </c>
      <c r="G528" s="145">
        <f t="shared" si="105"/>
        <v>18</v>
      </c>
      <c r="H528" s="146">
        <v>0</v>
      </c>
      <c r="I528" s="146">
        <v>4</v>
      </c>
      <c r="J528" s="147">
        <f t="shared" si="109"/>
        <v>4</v>
      </c>
      <c r="K528" s="147">
        <v>0</v>
      </c>
      <c r="L528" s="147">
        <v>14</v>
      </c>
      <c r="M528" s="147">
        <f t="shared" si="110"/>
        <v>14</v>
      </c>
      <c r="N528" s="101">
        <f t="shared" si="111"/>
        <v>0</v>
      </c>
      <c r="O528" s="100">
        <v>0</v>
      </c>
      <c r="P528" s="147">
        <v>0</v>
      </c>
      <c r="Q528" s="101">
        <f t="shared" si="112"/>
        <v>0</v>
      </c>
      <c r="R528" s="100">
        <f t="shared" si="113"/>
        <v>0</v>
      </c>
      <c r="S528" s="148">
        <v>0</v>
      </c>
      <c r="T528" s="148">
        <v>0</v>
      </c>
      <c r="U528" s="147">
        <f t="shared" si="114"/>
        <v>0</v>
      </c>
      <c r="V528" s="102">
        <v>0</v>
      </c>
      <c r="W528" s="102">
        <v>0</v>
      </c>
      <c r="X528" s="101">
        <v>0</v>
      </c>
      <c r="Y528" s="107">
        <f t="shared" si="115"/>
        <v>4</v>
      </c>
      <c r="Z528" s="108">
        <f t="shared" si="116"/>
        <v>14</v>
      </c>
      <c r="AA528" s="97">
        <v>15</v>
      </c>
      <c r="AB528" s="109">
        <f t="shared" si="117"/>
        <v>1</v>
      </c>
    </row>
    <row r="529" spans="1:28" x14ac:dyDescent="0.35">
      <c r="A529" s="31" t="s">
        <v>534</v>
      </c>
      <c r="B529" s="97" t="s">
        <v>2794</v>
      </c>
      <c r="C529" s="142" t="s">
        <v>2533</v>
      </c>
      <c r="D529" s="143">
        <f t="shared" si="106"/>
        <v>34</v>
      </c>
      <c r="E529" s="98">
        <f t="shared" si="107"/>
        <v>0</v>
      </c>
      <c r="F529" s="144">
        <f t="shared" si="108"/>
        <v>34</v>
      </c>
      <c r="G529" s="145">
        <f t="shared" si="105"/>
        <v>34</v>
      </c>
      <c r="H529" s="146">
        <v>0</v>
      </c>
      <c r="I529" s="146">
        <v>34</v>
      </c>
      <c r="J529" s="147">
        <f t="shared" si="109"/>
        <v>34</v>
      </c>
      <c r="K529" s="147">
        <v>0</v>
      </c>
      <c r="L529" s="147">
        <v>0</v>
      </c>
      <c r="M529" s="147">
        <f t="shared" si="110"/>
        <v>0</v>
      </c>
      <c r="N529" s="101">
        <f t="shared" si="111"/>
        <v>0</v>
      </c>
      <c r="O529" s="100">
        <v>0</v>
      </c>
      <c r="P529" s="147">
        <v>0</v>
      </c>
      <c r="Q529" s="101">
        <f t="shared" si="112"/>
        <v>0</v>
      </c>
      <c r="R529" s="100">
        <f t="shared" si="113"/>
        <v>0</v>
      </c>
      <c r="S529" s="148">
        <v>0</v>
      </c>
      <c r="T529" s="148">
        <v>0</v>
      </c>
      <c r="U529" s="147">
        <f t="shared" si="114"/>
        <v>0</v>
      </c>
      <c r="V529" s="102">
        <v>0</v>
      </c>
      <c r="W529" s="102">
        <v>0</v>
      </c>
      <c r="X529" s="101">
        <v>0</v>
      </c>
      <c r="Y529" s="107">
        <f t="shared" si="115"/>
        <v>34</v>
      </c>
      <c r="Z529" s="108">
        <f t="shared" si="116"/>
        <v>0</v>
      </c>
      <c r="AA529" s="97">
        <v>56</v>
      </c>
      <c r="AB529" s="109">
        <f t="shared" si="117"/>
        <v>0.6071428571428571</v>
      </c>
    </row>
    <row r="530" spans="1:28" x14ac:dyDescent="0.35">
      <c r="A530" s="31" t="s">
        <v>535</v>
      </c>
      <c r="B530" s="97" t="s">
        <v>2795</v>
      </c>
      <c r="C530" s="142" t="s">
        <v>2533</v>
      </c>
      <c r="D530" s="143">
        <f t="shared" si="106"/>
        <v>0</v>
      </c>
      <c r="E530" s="98">
        <f t="shared" si="107"/>
        <v>0</v>
      </c>
      <c r="F530" s="144">
        <f t="shared" si="108"/>
        <v>0</v>
      </c>
      <c r="G530" s="145">
        <f t="shared" si="105"/>
        <v>0</v>
      </c>
      <c r="H530" s="146">
        <v>0</v>
      </c>
      <c r="I530" s="146">
        <v>0</v>
      </c>
      <c r="J530" s="147">
        <f t="shared" si="109"/>
        <v>0</v>
      </c>
      <c r="K530" s="147">
        <v>0</v>
      </c>
      <c r="L530" s="147">
        <v>0</v>
      </c>
      <c r="M530" s="147">
        <f t="shared" si="110"/>
        <v>0</v>
      </c>
      <c r="N530" s="101">
        <f t="shared" si="111"/>
        <v>0</v>
      </c>
      <c r="O530" s="100">
        <v>0</v>
      </c>
      <c r="P530" s="147">
        <v>0</v>
      </c>
      <c r="Q530" s="101">
        <f t="shared" si="112"/>
        <v>0</v>
      </c>
      <c r="R530" s="100">
        <f t="shared" si="113"/>
        <v>0</v>
      </c>
      <c r="S530" s="148">
        <v>0</v>
      </c>
      <c r="T530" s="148">
        <v>0</v>
      </c>
      <c r="U530" s="147">
        <f t="shared" si="114"/>
        <v>0</v>
      </c>
      <c r="V530" s="102">
        <v>0</v>
      </c>
      <c r="W530" s="102">
        <v>0</v>
      </c>
      <c r="X530" s="101">
        <v>0</v>
      </c>
      <c r="Y530" s="107">
        <f t="shared" si="115"/>
        <v>0</v>
      </c>
      <c r="Z530" s="108">
        <f t="shared" si="116"/>
        <v>0</v>
      </c>
      <c r="AA530" s="97">
        <v>51</v>
      </c>
      <c r="AB530" s="109">
        <f t="shared" si="117"/>
        <v>0</v>
      </c>
    </row>
    <row r="531" spans="1:28" x14ac:dyDescent="0.35">
      <c r="A531" s="31" t="s">
        <v>536</v>
      </c>
      <c r="B531" s="97" t="s">
        <v>2796</v>
      </c>
      <c r="C531" s="142" t="s">
        <v>2533</v>
      </c>
      <c r="D531" s="143">
        <f t="shared" si="106"/>
        <v>12</v>
      </c>
      <c r="E531" s="98">
        <f t="shared" si="107"/>
        <v>12</v>
      </c>
      <c r="F531" s="144">
        <f t="shared" si="108"/>
        <v>0</v>
      </c>
      <c r="G531" s="145">
        <f t="shared" si="105"/>
        <v>12</v>
      </c>
      <c r="H531" s="146">
        <v>0</v>
      </c>
      <c r="I531" s="146">
        <v>0</v>
      </c>
      <c r="J531" s="147">
        <f t="shared" si="109"/>
        <v>0</v>
      </c>
      <c r="K531" s="147">
        <v>0</v>
      </c>
      <c r="L531" s="147">
        <v>12</v>
      </c>
      <c r="M531" s="147">
        <f t="shared" si="110"/>
        <v>12</v>
      </c>
      <c r="N531" s="101">
        <f t="shared" si="111"/>
        <v>0</v>
      </c>
      <c r="O531" s="100">
        <v>0</v>
      </c>
      <c r="P531" s="147">
        <v>0</v>
      </c>
      <c r="Q531" s="101">
        <f t="shared" si="112"/>
        <v>0</v>
      </c>
      <c r="R531" s="100">
        <f t="shared" si="113"/>
        <v>0</v>
      </c>
      <c r="S531" s="148">
        <v>0</v>
      </c>
      <c r="T531" s="148">
        <v>0</v>
      </c>
      <c r="U531" s="147">
        <f t="shared" si="114"/>
        <v>0</v>
      </c>
      <c r="V531" s="102">
        <v>0</v>
      </c>
      <c r="W531" s="102">
        <v>0</v>
      </c>
      <c r="X531" s="101">
        <v>0</v>
      </c>
      <c r="Y531" s="107">
        <f t="shared" si="115"/>
        <v>0</v>
      </c>
      <c r="Z531" s="108">
        <f t="shared" si="116"/>
        <v>12</v>
      </c>
      <c r="AA531" s="97">
        <v>22</v>
      </c>
      <c r="AB531" s="109">
        <f t="shared" si="117"/>
        <v>0.54545454545454541</v>
      </c>
    </row>
    <row r="532" spans="1:28" x14ac:dyDescent="0.35">
      <c r="A532" s="31" t="s">
        <v>537</v>
      </c>
      <c r="B532" s="97" t="s">
        <v>2797</v>
      </c>
      <c r="C532" s="142" t="s">
        <v>2533</v>
      </c>
      <c r="D532" s="143">
        <f t="shared" si="106"/>
        <v>0</v>
      </c>
      <c r="E532" s="98">
        <f t="shared" si="107"/>
        <v>0</v>
      </c>
      <c r="F532" s="144">
        <f t="shared" si="108"/>
        <v>0</v>
      </c>
      <c r="G532" s="145">
        <f t="shared" si="105"/>
        <v>0</v>
      </c>
      <c r="H532" s="146">
        <v>0</v>
      </c>
      <c r="I532" s="146">
        <v>0</v>
      </c>
      <c r="J532" s="147">
        <f t="shared" si="109"/>
        <v>0</v>
      </c>
      <c r="K532" s="147">
        <v>0</v>
      </c>
      <c r="L532" s="147">
        <v>0</v>
      </c>
      <c r="M532" s="147">
        <f t="shared" si="110"/>
        <v>0</v>
      </c>
      <c r="N532" s="101">
        <f t="shared" si="111"/>
        <v>0</v>
      </c>
      <c r="O532" s="100">
        <v>0</v>
      </c>
      <c r="P532" s="147">
        <v>0</v>
      </c>
      <c r="Q532" s="101">
        <f t="shared" si="112"/>
        <v>0</v>
      </c>
      <c r="R532" s="100">
        <f t="shared" si="113"/>
        <v>0</v>
      </c>
      <c r="S532" s="148">
        <v>0</v>
      </c>
      <c r="T532" s="148">
        <v>0</v>
      </c>
      <c r="U532" s="147">
        <f t="shared" si="114"/>
        <v>0</v>
      </c>
      <c r="V532" s="102">
        <v>0</v>
      </c>
      <c r="W532" s="102">
        <v>0</v>
      </c>
      <c r="X532" s="101">
        <v>0</v>
      </c>
      <c r="Y532" s="107">
        <f t="shared" si="115"/>
        <v>0</v>
      </c>
      <c r="Z532" s="108">
        <f t="shared" si="116"/>
        <v>0</v>
      </c>
      <c r="AA532" s="97">
        <v>80</v>
      </c>
      <c r="AB532" s="109">
        <f t="shared" si="117"/>
        <v>0</v>
      </c>
    </row>
    <row r="533" spans="1:28" x14ac:dyDescent="0.35">
      <c r="A533" s="31" t="s">
        <v>538</v>
      </c>
      <c r="B533" s="97" t="s">
        <v>2798</v>
      </c>
      <c r="C533" s="142" t="s">
        <v>2533</v>
      </c>
      <c r="D533" s="143">
        <f t="shared" si="106"/>
        <v>0</v>
      </c>
      <c r="E533" s="98">
        <f t="shared" si="107"/>
        <v>0</v>
      </c>
      <c r="F533" s="144">
        <f t="shared" si="108"/>
        <v>0</v>
      </c>
      <c r="G533" s="145">
        <f t="shared" si="105"/>
        <v>0</v>
      </c>
      <c r="H533" s="146">
        <v>0</v>
      </c>
      <c r="I533" s="146">
        <v>0</v>
      </c>
      <c r="J533" s="147">
        <f t="shared" si="109"/>
        <v>0</v>
      </c>
      <c r="K533" s="147">
        <v>0</v>
      </c>
      <c r="L533" s="147">
        <v>0</v>
      </c>
      <c r="M533" s="147">
        <f t="shared" si="110"/>
        <v>0</v>
      </c>
      <c r="N533" s="101">
        <f t="shared" si="111"/>
        <v>0</v>
      </c>
      <c r="O533" s="100">
        <v>0</v>
      </c>
      <c r="P533" s="147">
        <v>0</v>
      </c>
      <c r="Q533" s="101">
        <f t="shared" si="112"/>
        <v>0</v>
      </c>
      <c r="R533" s="100">
        <f t="shared" si="113"/>
        <v>0</v>
      </c>
      <c r="S533" s="148">
        <v>0</v>
      </c>
      <c r="T533" s="148">
        <v>0</v>
      </c>
      <c r="U533" s="147">
        <f t="shared" si="114"/>
        <v>0</v>
      </c>
      <c r="V533" s="102">
        <v>0</v>
      </c>
      <c r="W533" s="102">
        <v>0</v>
      </c>
      <c r="X533" s="101">
        <v>0</v>
      </c>
      <c r="Y533" s="107">
        <f t="shared" si="115"/>
        <v>0</v>
      </c>
      <c r="Z533" s="108">
        <f t="shared" si="116"/>
        <v>0</v>
      </c>
      <c r="AA533" s="97">
        <v>99</v>
      </c>
      <c r="AB533" s="109">
        <f t="shared" si="117"/>
        <v>0</v>
      </c>
    </row>
    <row r="534" spans="1:28" x14ac:dyDescent="0.35">
      <c r="A534" s="31" t="s">
        <v>539</v>
      </c>
      <c r="B534" s="97" t="s">
        <v>2799</v>
      </c>
      <c r="C534" s="142" t="s">
        <v>2533</v>
      </c>
      <c r="D534" s="143">
        <f t="shared" si="106"/>
        <v>0</v>
      </c>
      <c r="E534" s="98">
        <f t="shared" si="107"/>
        <v>0</v>
      </c>
      <c r="F534" s="144">
        <f t="shared" si="108"/>
        <v>0</v>
      </c>
      <c r="G534" s="145">
        <f t="shared" si="105"/>
        <v>0</v>
      </c>
      <c r="H534" s="146">
        <v>0</v>
      </c>
      <c r="I534" s="146">
        <v>0</v>
      </c>
      <c r="J534" s="147">
        <f t="shared" si="109"/>
        <v>0</v>
      </c>
      <c r="K534" s="147">
        <v>0</v>
      </c>
      <c r="L534" s="147">
        <v>0</v>
      </c>
      <c r="M534" s="147">
        <f t="shared" si="110"/>
        <v>0</v>
      </c>
      <c r="N534" s="101">
        <f t="shared" si="111"/>
        <v>0</v>
      </c>
      <c r="O534" s="100">
        <v>0</v>
      </c>
      <c r="P534" s="147">
        <v>0</v>
      </c>
      <c r="Q534" s="101">
        <f t="shared" si="112"/>
        <v>0</v>
      </c>
      <c r="R534" s="100">
        <f t="shared" si="113"/>
        <v>0</v>
      </c>
      <c r="S534" s="148">
        <v>0</v>
      </c>
      <c r="T534" s="148">
        <v>0</v>
      </c>
      <c r="U534" s="147">
        <f t="shared" si="114"/>
        <v>0</v>
      </c>
      <c r="V534" s="102">
        <v>0</v>
      </c>
      <c r="W534" s="102">
        <v>0</v>
      </c>
      <c r="X534" s="101">
        <v>0</v>
      </c>
      <c r="Y534" s="107">
        <f t="shared" si="115"/>
        <v>0</v>
      </c>
      <c r="Z534" s="108">
        <f t="shared" si="116"/>
        <v>0</v>
      </c>
      <c r="AA534" s="97">
        <v>280</v>
      </c>
      <c r="AB534" s="109">
        <f t="shared" si="117"/>
        <v>0</v>
      </c>
    </row>
    <row r="535" spans="1:28" x14ac:dyDescent="0.35">
      <c r="A535" s="31" t="s">
        <v>540</v>
      </c>
      <c r="B535" s="97" t="s">
        <v>2800</v>
      </c>
      <c r="C535" s="142" t="s">
        <v>2533</v>
      </c>
      <c r="D535" s="143">
        <f t="shared" si="106"/>
        <v>18</v>
      </c>
      <c r="E535" s="98">
        <f t="shared" si="107"/>
        <v>0</v>
      </c>
      <c r="F535" s="144">
        <f t="shared" si="108"/>
        <v>18</v>
      </c>
      <c r="G535" s="145">
        <f t="shared" si="105"/>
        <v>18</v>
      </c>
      <c r="H535" s="146">
        <v>1</v>
      </c>
      <c r="I535" s="146">
        <v>17</v>
      </c>
      <c r="J535" s="147">
        <f t="shared" si="109"/>
        <v>18</v>
      </c>
      <c r="K535" s="147">
        <v>0</v>
      </c>
      <c r="L535" s="147">
        <v>0</v>
      </c>
      <c r="M535" s="147">
        <f t="shared" si="110"/>
        <v>0</v>
      </c>
      <c r="N535" s="101">
        <f t="shared" si="111"/>
        <v>0</v>
      </c>
      <c r="O535" s="100">
        <v>0</v>
      </c>
      <c r="P535" s="147">
        <v>0</v>
      </c>
      <c r="Q535" s="101">
        <f t="shared" si="112"/>
        <v>0</v>
      </c>
      <c r="R535" s="100">
        <f t="shared" si="113"/>
        <v>0</v>
      </c>
      <c r="S535" s="148">
        <v>0</v>
      </c>
      <c r="T535" s="148">
        <v>0</v>
      </c>
      <c r="U535" s="147">
        <f t="shared" si="114"/>
        <v>0</v>
      </c>
      <c r="V535" s="102">
        <v>0</v>
      </c>
      <c r="W535" s="102">
        <v>0</v>
      </c>
      <c r="X535" s="101">
        <v>0</v>
      </c>
      <c r="Y535" s="107">
        <f t="shared" si="115"/>
        <v>17</v>
      </c>
      <c r="Z535" s="108">
        <f t="shared" si="116"/>
        <v>0</v>
      </c>
      <c r="AA535" s="97">
        <v>253</v>
      </c>
      <c r="AB535" s="109">
        <f t="shared" si="117"/>
        <v>6.7193675889328064E-2</v>
      </c>
    </row>
    <row r="536" spans="1:28" x14ac:dyDescent="0.35">
      <c r="A536" s="31" t="s">
        <v>541</v>
      </c>
      <c r="B536" s="97" t="s">
        <v>2801</v>
      </c>
      <c r="C536" s="142" t="s">
        <v>2533</v>
      </c>
      <c r="D536" s="143">
        <f t="shared" si="106"/>
        <v>159</v>
      </c>
      <c r="E536" s="98">
        <f t="shared" si="107"/>
        <v>0</v>
      </c>
      <c r="F536" s="144">
        <f t="shared" si="108"/>
        <v>159</v>
      </c>
      <c r="G536" s="145">
        <f t="shared" si="105"/>
        <v>159</v>
      </c>
      <c r="H536" s="146">
        <v>7</v>
      </c>
      <c r="I536" s="146">
        <v>152</v>
      </c>
      <c r="J536" s="147">
        <f t="shared" si="109"/>
        <v>159</v>
      </c>
      <c r="K536" s="147">
        <v>0</v>
      </c>
      <c r="L536" s="147">
        <v>0</v>
      </c>
      <c r="M536" s="147">
        <f t="shared" si="110"/>
        <v>0</v>
      </c>
      <c r="N536" s="101">
        <f t="shared" si="111"/>
        <v>0</v>
      </c>
      <c r="O536" s="100">
        <v>0</v>
      </c>
      <c r="P536" s="147">
        <v>0</v>
      </c>
      <c r="Q536" s="101">
        <f t="shared" si="112"/>
        <v>0</v>
      </c>
      <c r="R536" s="100">
        <f t="shared" si="113"/>
        <v>0</v>
      </c>
      <c r="S536" s="148">
        <v>0</v>
      </c>
      <c r="T536" s="148">
        <v>0</v>
      </c>
      <c r="U536" s="147">
        <f t="shared" si="114"/>
        <v>0</v>
      </c>
      <c r="V536" s="102">
        <v>0</v>
      </c>
      <c r="W536" s="102">
        <v>0</v>
      </c>
      <c r="X536" s="101">
        <v>0</v>
      </c>
      <c r="Y536" s="107">
        <f t="shared" si="115"/>
        <v>152</v>
      </c>
      <c r="Z536" s="108">
        <f t="shared" si="116"/>
        <v>0</v>
      </c>
      <c r="AA536" s="97">
        <v>324</v>
      </c>
      <c r="AB536" s="109">
        <f t="shared" si="117"/>
        <v>0.46913580246913578</v>
      </c>
    </row>
    <row r="537" spans="1:28" x14ac:dyDescent="0.35">
      <c r="A537" s="31" t="s">
        <v>542</v>
      </c>
      <c r="B537" s="97" t="s">
        <v>2802</v>
      </c>
      <c r="C537" s="142" t="s">
        <v>2533</v>
      </c>
      <c r="D537" s="143">
        <f t="shared" si="106"/>
        <v>53</v>
      </c>
      <c r="E537" s="98">
        <f t="shared" si="107"/>
        <v>0</v>
      </c>
      <c r="F537" s="144">
        <f t="shared" si="108"/>
        <v>53</v>
      </c>
      <c r="G537" s="145">
        <f t="shared" si="105"/>
        <v>53</v>
      </c>
      <c r="H537" s="146">
        <v>0</v>
      </c>
      <c r="I537" s="146">
        <v>53</v>
      </c>
      <c r="J537" s="147">
        <f t="shared" si="109"/>
        <v>53</v>
      </c>
      <c r="K537" s="147">
        <v>0</v>
      </c>
      <c r="L537" s="147">
        <v>0</v>
      </c>
      <c r="M537" s="147">
        <f t="shared" si="110"/>
        <v>0</v>
      </c>
      <c r="N537" s="101">
        <f t="shared" si="111"/>
        <v>0</v>
      </c>
      <c r="O537" s="100">
        <v>0</v>
      </c>
      <c r="P537" s="147">
        <v>0</v>
      </c>
      <c r="Q537" s="101">
        <f t="shared" si="112"/>
        <v>0</v>
      </c>
      <c r="R537" s="100">
        <f t="shared" si="113"/>
        <v>0</v>
      </c>
      <c r="S537" s="148">
        <v>0</v>
      </c>
      <c r="T537" s="148">
        <v>0</v>
      </c>
      <c r="U537" s="147">
        <f t="shared" si="114"/>
        <v>0</v>
      </c>
      <c r="V537" s="102">
        <v>0</v>
      </c>
      <c r="W537" s="102">
        <v>0</v>
      </c>
      <c r="X537" s="101">
        <v>0</v>
      </c>
      <c r="Y537" s="107">
        <f t="shared" si="115"/>
        <v>53</v>
      </c>
      <c r="Z537" s="108">
        <f t="shared" si="116"/>
        <v>0</v>
      </c>
      <c r="AA537" s="97">
        <v>141</v>
      </c>
      <c r="AB537" s="109">
        <f t="shared" si="117"/>
        <v>0.37588652482269502</v>
      </c>
    </row>
    <row r="538" spans="1:28" x14ac:dyDescent="0.35">
      <c r="A538" s="31" t="s">
        <v>543</v>
      </c>
      <c r="B538" s="97" t="s">
        <v>2803</v>
      </c>
      <c r="C538" s="142" t="s">
        <v>2533</v>
      </c>
      <c r="D538" s="143">
        <f t="shared" si="106"/>
        <v>119</v>
      </c>
      <c r="E538" s="98">
        <f t="shared" si="107"/>
        <v>0</v>
      </c>
      <c r="F538" s="144">
        <f t="shared" si="108"/>
        <v>119</v>
      </c>
      <c r="G538" s="145">
        <f t="shared" si="105"/>
        <v>119</v>
      </c>
      <c r="H538" s="146">
        <v>0</v>
      </c>
      <c r="I538" s="146">
        <v>119</v>
      </c>
      <c r="J538" s="147">
        <f t="shared" si="109"/>
        <v>119</v>
      </c>
      <c r="K538" s="147">
        <v>0</v>
      </c>
      <c r="L538" s="147">
        <v>0</v>
      </c>
      <c r="M538" s="147">
        <f t="shared" si="110"/>
        <v>0</v>
      </c>
      <c r="N538" s="101">
        <f t="shared" si="111"/>
        <v>0</v>
      </c>
      <c r="O538" s="100">
        <v>0</v>
      </c>
      <c r="P538" s="147">
        <v>0</v>
      </c>
      <c r="Q538" s="101">
        <f t="shared" si="112"/>
        <v>0</v>
      </c>
      <c r="R538" s="100">
        <f t="shared" si="113"/>
        <v>0</v>
      </c>
      <c r="S538" s="148">
        <v>0</v>
      </c>
      <c r="T538" s="148">
        <v>0</v>
      </c>
      <c r="U538" s="147">
        <f t="shared" si="114"/>
        <v>0</v>
      </c>
      <c r="V538" s="102">
        <v>0</v>
      </c>
      <c r="W538" s="102">
        <v>0</v>
      </c>
      <c r="X538" s="101">
        <v>0</v>
      </c>
      <c r="Y538" s="107">
        <f t="shared" si="115"/>
        <v>119</v>
      </c>
      <c r="Z538" s="108">
        <f t="shared" si="116"/>
        <v>0</v>
      </c>
      <c r="AA538" s="97">
        <v>300</v>
      </c>
      <c r="AB538" s="109">
        <f t="shared" si="117"/>
        <v>0.39666666666666667</v>
      </c>
    </row>
    <row r="539" spans="1:28" x14ac:dyDescent="0.35">
      <c r="A539" s="31" t="s">
        <v>544</v>
      </c>
      <c r="B539" s="97" t="s">
        <v>2804</v>
      </c>
      <c r="C539" s="142" t="s">
        <v>2533</v>
      </c>
      <c r="D539" s="143">
        <f t="shared" si="106"/>
        <v>88</v>
      </c>
      <c r="E539" s="98">
        <f t="shared" si="107"/>
        <v>0</v>
      </c>
      <c r="F539" s="144">
        <f t="shared" si="108"/>
        <v>88</v>
      </c>
      <c r="G539" s="145">
        <f t="shared" si="105"/>
        <v>88</v>
      </c>
      <c r="H539" s="146">
        <v>0</v>
      </c>
      <c r="I539" s="146">
        <v>88</v>
      </c>
      <c r="J539" s="147">
        <f t="shared" si="109"/>
        <v>88</v>
      </c>
      <c r="K539" s="147">
        <v>0</v>
      </c>
      <c r="L539" s="147">
        <v>0</v>
      </c>
      <c r="M539" s="147">
        <f t="shared" si="110"/>
        <v>0</v>
      </c>
      <c r="N539" s="101">
        <f t="shared" si="111"/>
        <v>0</v>
      </c>
      <c r="O539" s="100">
        <v>0</v>
      </c>
      <c r="P539" s="147">
        <v>0</v>
      </c>
      <c r="Q539" s="101">
        <f t="shared" si="112"/>
        <v>0</v>
      </c>
      <c r="R539" s="100">
        <f t="shared" si="113"/>
        <v>0</v>
      </c>
      <c r="S539" s="148">
        <v>0</v>
      </c>
      <c r="T539" s="148">
        <v>0</v>
      </c>
      <c r="U539" s="147">
        <f t="shared" si="114"/>
        <v>0</v>
      </c>
      <c r="V539" s="102">
        <v>0</v>
      </c>
      <c r="W539" s="102">
        <v>0</v>
      </c>
      <c r="X539" s="101">
        <v>0</v>
      </c>
      <c r="Y539" s="107">
        <f t="shared" si="115"/>
        <v>88</v>
      </c>
      <c r="Z539" s="108">
        <f t="shared" si="116"/>
        <v>0</v>
      </c>
      <c r="AA539" s="97">
        <v>339</v>
      </c>
      <c r="AB539" s="109">
        <f t="shared" si="117"/>
        <v>0.25958702064896755</v>
      </c>
    </row>
    <row r="540" spans="1:28" x14ac:dyDescent="0.35">
      <c r="A540" s="31" t="s">
        <v>545</v>
      </c>
      <c r="B540" s="97" t="s">
        <v>2805</v>
      </c>
      <c r="C540" s="142" t="s">
        <v>2533</v>
      </c>
      <c r="D540" s="143">
        <f t="shared" si="106"/>
        <v>268</v>
      </c>
      <c r="E540" s="98">
        <f t="shared" si="107"/>
        <v>267</v>
      </c>
      <c r="F540" s="144">
        <f t="shared" si="108"/>
        <v>1</v>
      </c>
      <c r="G540" s="145">
        <f t="shared" si="105"/>
        <v>164</v>
      </c>
      <c r="H540" s="146">
        <v>0</v>
      </c>
      <c r="I540" s="146">
        <v>1</v>
      </c>
      <c r="J540" s="147">
        <f t="shared" si="109"/>
        <v>1</v>
      </c>
      <c r="K540" s="147">
        <v>0</v>
      </c>
      <c r="L540" s="147">
        <v>163</v>
      </c>
      <c r="M540" s="147">
        <f t="shared" si="110"/>
        <v>163</v>
      </c>
      <c r="N540" s="101">
        <f t="shared" si="111"/>
        <v>157</v>
      </c>
      <c r="O540" s="100">
        <v>104</v>
      </c>
      <c r="P540" s="147">
        <v>157</v>
      </c>
      <c r="Q540" s="101">
        <f t="shared" si="112"/>
        <v>261</v>
      </c>
      <c r="R540" s="100">
        <f t="shared" si="113"/>
        <v>0</v>
      </c>
      <c r="S540" s="148">
        <v>0</v>
      </c>
      <c r="T540" s="148">
        <v>0</v>
      </c>
      <c r="U540" s="147">
        <f t="shared" si="114"/>
        <v>0</v>
      </c>
      <c r="V540" s="102">
        <v>0</v>
      </c>
      <c r="W540" s="102">
        <v>0</v>
      </c>
      <c r="X540" s="101">
        <v>0</v>
      </c>
      <c r="Y540" s="107">
        <f t="shared" si="115"/>
        <v>1</v>
      </c>
      <c r="Z540" s="108">
        <f t="shared" si="116"/>
        <v>267</v>
      </c>
      <c r="AA540" s="97">
        <v>345</v>
      </c>
      <c r="AB540" s="109">
        <f t="shared" si="117"/>
        <v>0.77681159420289858</v>
      </c>
    </row>
    <row r="541" spans="1:28" x14ac:dyDescent="0.35">
      <c r="A541" s="31" t="s">
        <v>546</v>
      </c>
      <c r="B541" s="97" t="s">
        <v>2806</v>
      </c>
      <c r="C541" s="142" t="s">
        <v>2533</v>
      </c>
      <c r="D541" s="143">
        <f t="shared" si="106"/>
        <v>0</v>
      </c>
      <c r="E541" s="98">
        <f t="shared" si="107"/>
        <v>0</v>
      </c>
      <c r="F541" s="144">
        <f t="shared" si="108"/>
        <v>0</v>
      </c>
      <c r="G541" s="145">
        <f t="shared" si="105"/>
        <v>0</v>
      </c>
      <c r="H541" s="146">
        <v>0</v>
      </c>
      <c r="I541" s="146">
        <v>0</v>
      </c>
      <c r="J541" s="147">
        <f t="shared" si="109"/>
        <v>0</v>
      </c>
      <c r="K541" s="147">
        <v>0</v>
      </c>
      <c r="L541" s="147">
        <v>0</v>
      </c>
      <c r="M541" s="147">
        <f t="shared" si="110"/>
        <v>0</v>
      </c>
      <c r="N541" s="101">
        <f t="shared" si="111"/>
        <v>0</v>
      </c>
      <c r="O541" s="100">
        <v>0</v>
      </c>
      <c r="P541" s="147">
        <v>0</v>
      </c>
      <c r="Q541" s="101">
        <f t="shared" si="112"/>
        <v>0</v>
      </c>
      <c r="R541" s="100">
        <f t="shared" si="113"/>
        <v>0</v>
      </c>
      <c r="S541" s="148">
        <v>0</v>
      </c>
      <c r="T541" s="148">
        <v>0</v>
      </c>
      <c r="U541" s="147">
        <f t="shared" si="114"/>
        <v>0</v>
      </c>
      <c r="V541" s="102">
        <v>0</v>
      </c>
      <c r="W541" s="102">
        <v>0</v>
      </c>
      <c r="X541" s="101">
        <v>0</v>
      </c>
      <c r="Y541" s="107">
        <f t="shared" si="115"/>
        <v>0</v>
      </c>
      <c r="Z541" s="108">
        <f t="shared" si="116"/>
        <v>0</v>
      </c>
      <c r="AA541" s="97">
        <v>144</v>
      </c>
      <c r="AB541" s="109">
        <f t="shared" si="117"/>
        <v>0</v>
      </c>
    </row>
    <row r="542" spans="1:28" x14ac:dyDescent="0.35">
      <c r="A542" s="31" t="s">
        <v>547</v>
      </c>
      <c r="B542" s="97" t="s">
        <v>2807</v>
      </c>
      <c r="C542" s="142" t="s">
        <v>2533</v>
      </c>
      <c r="D542" s="143">
        <f t="shared" si="106"/>
        <v>83</v>
      </c>
      <c r="E542" s="98">
        <f t="shared" si="107"/>
        <v>0</v>
      </c>
      <c r="F542" s="144">
        <f t="shared" si="108"/>
        <v>83</v>
      </c>
      <c r="G542" s="145">
        <f t="shared" si="105"/>
        <v>83</v>
      </c>
      <c r="H542" s="146">
        <v>0</v>
      </c>
      <c r="I542" s="146">
        <v>83</v>
      </c>
      <c r="J542" s="147">
        <f t="shared" si="109"/>
        <v>83</v>
      </c>
      <c r="K542" s="147">
        <v>0</v>
      </c>
      <c r="L542" s="147">
        <v>0</v>
      </c>
      <c r="M542" s="147">
        <f t="shared" si="110"/>
        <v>0</v>
      </c>
      <c r="N542" s="101">
        <f t="shared" si="111"/>
        <v>0</v>
      </c>
      <c r="O542" s="100">
        <v>0</v>
      </c>
      <c r="P542" s="147">
        <v>0</v>
      </c>
      <c r="Q542" s="101">
        <f t="shared" si="112"/>
        <v>0</v>
      </c>
      <c r="R542" s="100">
        <f t="shared" si="113"/>
        <v>0</v>
      </c>
      <c r="S542" s="148">
        <v>0</v>
      </c>
      <c r="T542" s="148">
        <v>0</v>
      </c>
      <c r="U542" s="147">
        <f t="shared" si="114"/>
        <v>0</v>
      </c>
      <c r="V542" s="102">
        <v>0</v>
      </c>
      <c r="W542" s="102">
        <v>0</v>
      </c>
      <c r="X542" s="101">
        <v>0</v>
      </c>
      <c r="Y542" s="107">
        <f t="shared" si="115"/>
        <v>83</v>
      </c>
      <c r="Z542" s="108">
        <f t="shared" si="116"/>
        <v>0</v>
      </c>
      <c r="AA542" s="97">
        <v>216</v>
      </c>
      <c r="AB542" s="109">
        <f t="shared" si="117"/>
        <v>0.38425925925925924</v>
      </c>
    </row>
    <row r="543" spans="1:28" x14ac:dyDescent="0.35">
      <c r="A543" s="31" t="s">
        <v>548</v>
      </c>
      <c r="B543" s="97" t="s">
        <v>2808</v>
      </c>
      <c r="C543" s="142" t="s">
        <v>2533</v>
      </c>
      <c r="D543" s="143">
        <f t="shared" si="106"/>
        <v>0</v>
      </c>
      <c r="E543" s="98">
        <f t="shared" si="107"/>
        <v>0</v>
      </c>
      <c r="F543" s="144">
        <f t="shared" si="108"/>
        <v>0</v>
      </c>
      <c r="G543" s="145">
        <f t="shared" si="105"/>
        <v>0</v>
      </c>
      <c r="H543" s="146">
        <v>0</v>
      </c>
      <c r="I543" s="146">
        <v>0</v>
      </c>
      <c r="J543" s="147">
        <f t="shared" si="109"/>
        <v>0</v>
      </c>
      <c r="K543" s="147">
        <v>0</v>
      </c>
      <c r="L543" s="147">
        <v>0</v>
      </c>
      <c r="M543" s="147">
        <f t="shared" si="110"/>
        <v>0</v>
      </c>
      <c r="N543" s="101">
        <f t="shared" si="111"/>
        <v>0</v>
      </c>
      <c r="O543" s="100">
        <v>0</v>
      </c>
      <c r="P543" s="147">
        <v>0</v>
      </c>
      <c r="Q543" s="101">
        <f t="shared" si="112"/>
        <v>0</v>
      </c>
      <c r="R543" s="100">
        <f t="shared" si="113"/>
        <v>0</v>
      </c>
      <c r="S543" s="148">
        <v>0</v>
      </c>
      <c r="T543" s="148">
        <v>0</v>
      </c>
      <c r="U543" s="147">
        <f t="shared" si="114"/>
        <v>0</v>
      </c>
      <c r="V543" s="102">
        <v>0</v>
      </c>
      <c r="W543" s="102">
        <v>0</v>
      </c>
      <c r="X543" s="101">
        <v>0</v>
      </c>
      <c r="Y543" s="107">
        <f t="shared" si="115"/>
        <v>0</v>
      </c>
      <c r="Z543" s="108">
        <f t="shared" si="116"/>
        <v>0</v>
      </c>
      <c r="AA543" s="97">
        <v>112</v>
      </c>
      <c r="AB543" s="109">
        <f t="shared" si="117"/>
        <v>0</v>
      </c>
    </row>
    <row r="544" spans="1:28" x14ac:dyDescent="0.35">
      <c r="A544" s="31" t="s">
        <v>549</v>
      </c>
      <c r="B544" s="97" t="s">
        <v>2809</v>
      </c>
      <c r="C544" s="142" t="s">
        <v>2533</v>
      </c>
      <c r="D544" s="143">
        <f t="shared" si="106"/>
        <v>0</v>
      </c>
      <c r="E544" s="98">
        <f t="shared" si="107"/>
        <v>0</v>
      </c>
      <c r="F544" s="144">
        <f t="shared" si="108"/>
        <v>0</v>
      </c>
      <c r="G544" s="145">
        <f t="shared" si="105"/>
        <v>0</v>
      </c>
      <c r="H544" s="146">
        <v>0</v>
      </c>
      <c r="I544" s="146">
        <v>0</v>
      </c>
      <c r="J544" s="147">
        <f t="shared" si="109"/>
        <v>0</v>
      </c>
      <c r="K544" s="147">
        <v>0</v>
      </c>
      <c r="L544" s="147">
        <v>0</v>
      </c>
      <c r="M544" s="147">
        <f t="shared" si="110"/>
        <v>0</v>
      </c>
      <c r="N544" s="101">
        <f t="shared" si="111"/>
        <v>0</v>
      </c>
      <c r="O544" s="100">
        <v>0</v>
      </c>
      <c r="P544" s="147">
        <v>0</v>
      </c>
      <c r="Q544" s="101">
        <f t="shared" si="112"/>
        <v>0</v>
      </c>
      <c r="R544" s="100">
        <f t="shared" si="113"/>
        <v>0</v>
      </c>
      <c r="S544" s="148">
        <v>0</v>
      </c>
      <c r="T544" s="148">
        <v>0</v>
      </c>
      <c r="U544" s="147">
        <f t="shared" si="114"/>
        <v>0</v>
      </c>
      <c r="V544" s="102">
        <v>0</v>
      </c>
      <c r="W544" s="102">
        <v>0</v>
      </c>
      <c r="X544" s="101">
        <v>0</v>
      </c>
      <c r="Y544" s="107">
        <f t="shared" si="115"/>
        <v>0</v>
      </c>
      <c r="Z544" s="108">
        <f t="shared" si="116"/>
        <v>0</v>
      </c>
      <c r="AA544" s="97">
        <v>105</v>
      </c>
      <c r="AB544" s="109">
        <f t="shared" si="117"/>
        <v>0</v>
      </c>
    </row>
    <row r="545" spans="1:28" x14ac:dyDescent="0.35">
      <c r="A545" s="31" t="s">
        <v>550</v>
      </c>
      <c r="B545" s="97" t="s">
        <v>2810</v>
      </c>
      <c r="C545" s="142" t="s">
        <v>2533</v>
      </c>
      <c r="D545" s="143">
        <f t="shared" si="106"/>
        <v>0</v>
      </c>
      <c r="E545" s="98">
        <f t="shared" si="107"/>
        <v>0</v>
      </c>
      <c r="F545" s="144">
        <f t="shared" si="108"/>
        <v>0</v>
      </c>
      <c r="G545" s="145">
        <f t="shared" si="105"/>
        <v>0</v>
      </c>
      <c r="H545" s="146">
        <v>0</v>
      </c>
      <c r="I545" s="146">
        <v>0</v>
      </c>
      <c r="J545" s="147">
        <f t="shared" si="109"/>
        <v>0</v>
      </c>
      <c r="K545" s="147">
        <v>0</v>
      </c>
      <c r="L545" s="147">
        <v>0</v>
      </c>
      <c r="M545" s="147">
        <f t="shared" si="110"/>
        <v>0</v>
      </c>
      <c r="N545" s="101">
        <f t="shared" si="111"/>
        <v>0</v>
      </c>
      <c r="O545" s="100">
        <v>0</v>
      </c>
      <c r="P545" s="147">
        <v>0</v>
      </c>
      <c r="Q545" s="101">
        <f t="shared" si="112"/>
        <v>0</v>
      </c>
      <c r="R545" s="100">
        <f t="shared" si="113"/>
        <v>0</v>
      </c>
      <c r="S545" s="148">
        <v>0</v>
      </c>
      <c r="T545" s="148">
        <v>0</v>
      </c>
      <c r="U545" s="147">
        <f t="shared" si="114"/>
        <v>0</v>
      </c>
      <c r="V545" s="102">
        <v>0</v>
      </c>
      <c r="W545" s="102">
        <v>0</v>
      </c>
      <c r="X545" s="101">
        <v>0</v>
      </c>
      <c r="Y545" s="107">
        <f t="shared" si="115"/>
        <v>0</v>
      </c>
      <c r="Z545" s="108">
        <f t="shared" si="116"/>
        <v>0</v>
      </c>
      <c r="AA545" s="97">
        <v>170</v>
      </c>
      <c r="AB545" s="109">
        <f t="shared" si="117"/>
        <v>0</v>
      </c>
    </row>
    <row r="546" spans="1:28" x14ac:dyDescent="0.35">
      <c r="A546" s="31" t="s">
        <v>551</v>
      </c>
      <c r="B546" s="97" t="s">
        <v>2811</v>
      </c>
      <c r="C546" s="142" t="s">
        <v>2533</v>
      </c>
      <c r="D546" s="143">
        <f t="shared" si="106"/>
        <v>133</v>
      </c>
      <c r="E546" s="98">
        <f t="shared" si="107"/>
        <v>0</v>
      </c>
      <c r="F546" s="144">
        <f t="shared" si="108"/>
        <v>133</v>
      </c>
      <c r="G546" s="145">
        <f t="shared" si="105"/>
        <v>133</v>
      </c>
      <c r="H546" s="146">
        <v>0</v>
      </c>
      <c r="I546" s="146">
        <v>133</v>
      </c>
      <c r="J546" s="147">
        <f t="shared" si="109"/>
        <v>133</v>
      </c>
      <c r="K546" s="147">
        <v>0</v>
      </c>
      <c r="L546" s="147">
        <v>0</v>
      </c>
      <c r="M546" s="147">
        <f t="shared" si="110"/>
        <v>0</v>
      </c>
      <c r="N546" s="101">
        <f t="shared" si="111"/>
        <v>0</v>
      </c>
      <c r="O546" s="100">
        <v>0</v>
      </c>
      <c r="P546" s="147">
        <v>0</v>
      </c>
      <c r="Q546" s="101">
        <f t="shared" si="112"/>
        <v>0</v>
      </c>
      <c r="R546" s="100">
        <f t="shared" si="113"/>
        <v>0</v>
      </c>
      <c r="S546" s="148">
        <v>0</v>
      </c>
      <c r="T546" s="148">
        <v>0</v>
      </c>
      <c r="U546" s="147">
        <f t="shared" si="114"/>
        <v>0</v>
      </c>
      <c r="V546" s="102">
        <v>0</v>
      </c>
      <c r="W546" s="102">
        <v>0</v>
      </c>
      <c r="X546" s="101">
        <v>0</v>
      </c>
      <c r="Y546" s="107">
        <f t="shared" si="115"/>
        <v>133</v>
      </c>
      <c r="Z546" s="108">
        <f t="shared" si="116"/>
        <v>0</v>
      </c>
      <c r="AA546" s="97">
        <v>304</v>
      </c>
      <c r="AB546" s="109">
        <f t="shared" si="117"/>
        <v>0.4375</v>
      </c>
    </row>
    <row r="547" spans="1:28" x14ac:dyDescent="0.35">
      <c r="A547" s="31" t="s">
        <v>552</v>
      </c>
      <c r="B547" s="97" t="s">
        <v>2812</v>
      </c>
      <c r="C547" s="142" t="s">
        <v>2533</v>
      </c>
      <c r="D547" s="143">
        <f t="shared" si="106"/>
        <v>0</v>
      </c>
      <c r="E547" s="98">
        <f t="shared" si="107"/>
        <v>0</v>
      </c>
      <c r="F547" s="144">
        <f t="shared" si="108"/>
        <v>0</v>
      </c>
      <c r="G547" s="145">
        <f t="shared" si="105"/>
        <v>0</v>
      </c>
      <c r="H547" s="146">
        <v>0</v>
      </c>
      <c r="I547" s="146">
        <v>0</v>
      </c>
      <c r="J547" s="147">
        <f t="shared" si="109"/>
        <v>0</v>
      </c>
      <c r="K547" s="147">
        <v>0</v>
      </c>
      <c r="L547" s="147">
        <v>0</v>
      </c>
      <c r="M547" s="147">
        <f t="shared" si="110"/>
        <v>0</v>
      </c>
      <c r="N547" s="101">
        <f t="shared" si="111"/>
        <v>0</v>
      </c>
      <c r="O547" s="100">
        <v>0</v>
      </c>
      <c r="P547" s="147">
        <v>0</v>
      </c>
      <c r="Q547" s="101">
        <f t="shared" si="112"/>
        <v>0</v>
      </c>
      <c r="R547" s="100">
        <f t="shared" si="113"/>
        <v>0</v>
      </c>
      <c r="S547" s="148">
        <v>0</v>
      </c>
      <c r="T547" s="148">
        <v>0</v>
      </c>
      <c r="U547" s="147">
        <f t="shared" si="114"/>
        <v>0</v>
      </c>
      <c r="V547" s="102">
        <v>0</v>
      </c>
      <c r="W547" s="102">
        <v>0</v>
      </c>
      <c r="X547" s="101">
        <v>0</v>
      </c>
      <c r="Y547" s="107">
        <f t="shared" si="115"/>
        <v>0</v>
      </c>
      <c r="Z547" s="108">
        <f t="shared" si="116"/>
        <v>0</v>
      </c>
      <c r="AA547" s="97">
        <v>144</v>
      </c>
      <c r="AB547" s="109">
        <f t="shared" si="117"/>
        <v>0</v>
      </c>
    </row>
    <row r="548" spans="1:28" x14ac:dyDescent="0.35">
      <c r="A548" s="31" t="s">
        <v>553</v>
      </c>
      <c r="B548" s="97" t="s">
        <v>2813</v>
      </c>
      <c r="C548" s="142" t="s">
        <v>2533</v>
      </c>
      <c r="D548" s="143">
        <f t="shared" si="106"/>
        <v>559</v>
      </c>
      <c r="E548" s="98">
        <f t="shared" si="107"/>
        <v>446</v>
      </c>
      <c r="F548" s="144">
        <f t="shared" si="108"/>
        <v>113</v>
      </c>
      <c r="G548" s="145">
        <f t="shared" si="105"/>
        <v>559</v>
      </c>
      <c r="H548" s="146">
        <v>0</v>
      </c>
      <c r="I548" s="146">
        <v>113</v>
      </c>
      <c r="J548" s="147">
        <f t="shared" si="109"/>
        <v>113</v>
      </c>
      <c r="K548" s="147">
        <v>0</v>
      </c>
      <c r="L548" s="147">
        <v>446</v>
      </c>
      <c r="M548" s="147">
        <f t="shared" si="110"/>
        <v>446</v>
      </c>
      <c r="N548" s="101">
        <f t="shared" si="111"/>
        <v>0</v>
      </c>
      <c r="O548" s="100">
        <v>0</v>
      </c>
      <c r="P548" s="147">
        <v>0</v>
      </c>
      <c r="Q548" s="101">
        <f t="shared" si="112"/>
        <v>0</v>
      </c>
      <c r="R548" s="100">
        <f t="shared" si="113"/>
        <v>0</v>
      </c>
      <c r="S548" s="148">
        <v>0</v>
      </c>
      <c r="T548" s="148">
        <v>0</v>
      </c>
      <c r="U548" s="147">
        <f t="shared" si="114"/>
        <v>0</v>
      </c>
      <c r="V548" s="102">
        <v>0</v>
      </c>
      <c r="W548" s="102">
        <v>0</v>
      </c>
      <c r="X548" s="101">
        <v>0</v>
      </c>
      <c r="Y548" s="107">
        <f t="shared" si="115"/>
        <v>113</v>
      </c>
      <c r="Z548" s="108">
        <f t="shared" si="116"/>
        <v>446</v>
      </c>
      <c r="AA548" s="97">
        <v>1131</v>
      </c>
      <c r="AB548" s="109">
        <f t="shared" si="117"/>
        <v>0.4942528735632184</v>
      </c>
    </row>
    <row r="549" spans="1:28" x14ac:dyDescent="0.35">
      <c r="A549" s="31" t="s">
        <v>554</v>
      </c>
      <c r="B549" s="97" t="s">
        <v>2814</v>
      </c>
      <c r="C549" s="142" t="s">
        <v>2533</v>
      </c>
      <c r="D549" s="143">
        <f t="shared" si="106"/>
        <v>254</v>
      </c>
      <c r="E549" s="98">
        <f t="shared" si="107"/>
        <v>90</v>
      </c>
      <c r="F549" s="144">
        <f t="shared" si="108"/>
        <v>164</v>
      </c>
      <c r="G549" s="145">
        <f t="shared" si="105"/>
        <v>249</v>
      </c>
      <c r="H549" s="146">
        <v>0</v>
      </c>
      <c r="I549" s="146">
        <v>164</v>
      </c>
      <c r="J549" s="147">
        <f t="shared" si="109"/>
        <v>164</v>
      </c>
      <c r="K549" s="147">
        <v>0</v>
      </c>
      <c r="L549" s="147">
        <v>85</v>
      </c>
      <c r="M549" s="147">
        <f t="shared" si="110"/>
        <v>85</v>
      </c>
      <c r="N549" s="101">
        <f t="shared" si="111"/>
        <v>41</v>
      </c>
      <c r="O549" s="100">
        <v>5</v>
      </c>
      <c r="P549" s="147">
        <v>41</v>
      </c>
      <c r="Q549" s="101">
        <f t="shared" si="112"/>
        <v>46</v>
      </c>
      <c r="R549" s="100">
        <f t="shared" si="113"/>
        <v>0</v>
      </c>
      <c r="S549" s="148">
        <v>0</v>
      </c>
      <c r="T549" s="148">
        <v>0</v>
      </c>
      <c r="U549" s="147">
        <f t="shared" si="114"/>
        <v>0</v>
      </c>
      <c r="V549" s="102">
        <v>0</v>
      </c>
      <c r="W549" s="102">
        <v>0</v>
      </c>
      <c r="X549" s="101">
        <v>0</v>
      </c>
      <c r="Y549" s="107">
        <f t="shared" si="115"/>
        <v>164</v>
      </c>
      <c r="Z549" s="108">
        <f t="shared" si="116"/>
        <v>90</v>
      </c>
      <c r="AA549" s="97">
        <v>465</v>
      </c>
      <c r="AB549" s="109">
        <f t="shared" si="117"/>
        <v>0.54623655913978497</v>
      </c>
    </row>
    <row r="550" spans="1:28" x14ac:dyDescent="0.35">
      <c r="A550" s="31" t="s">
        <v>555</v>
      </c>
      <c r="B550" s="97" t="s">
        <v>2815</v>
      </c>
      <c r="C550" s="142" t="s">
        <v>2533</v>
      </c>
      <c r="D550" s="143">
        <f t="shared" si="106"/>
        <v>0</v>
      </c>
      <c r="E550" s="98">
        <f t="shared" si="107"/>
        <v>0</v>
      </c>
      <c r="F550" s="144">
        <f t="shared" si="108"/>
        <v>0</v>
      </c>
      <c r="G550" s="145">
        <f t="shared" si="105"/>
        <v>0</v>
      </c>
      <c r="H550" s="146">
        <v>0</v>
      </c>
      <c r="I550" s="146">
        <v>0</v>
      </c>
      <c r="J550" s="147">
        <f t="shared" si="109"/>
        <v>0</v>
      </c>
      <c r="K550" s="147">
        <v>0</v>
      </c>
      <c r="L550" s="147">
        <v>0</v>
      </c>
      <c r="M550" s="147">
        <f t="shared" si="110"/>
        <v>0</v>
      </c>
      <c r="N550" s="101">
        <f t="shared" si="111"/>
        <v>0</v>
      </c>
      <c r="O550" s="100">
        <v>0</v>
      </c>
      <c r="P550" s="147">
        <v>0</v>
      </c>
      <c r="Q550" s="101">
        <f t="shared" si="112"/>
        <v>0</v>
      </c>
      <c r="R550" s="100">
        <f t="shared" si="113"/>
        <v>0</v>
      </c>
      <c r="S550" s="148">
        <v>0</v>
      </c>
      <c r="T550" s="148">
        <v>0</v>
      </c>
      <c r="U550" s="147">
        <f t="shared" si="114"/>
        <v>0</v>
      </c>
      <c r="V550" s="102">
        <v>0</v>
      </c>
      <c r="W550" s="102">
        <v>0</v>
      </c>
      <c r="X550" s="101">
        <v>0</v>
      </c>
      <c r="Y550" s="107">
        <f t="shared" si="115"/>
        <v>0</v>
      </c>
      <c r="Z550" s="108">
        <f t="shared" si="116"/>
        <v>0</v>
      </c>
      <c r="AA550" s="97">
        <v>4</v>
      </c>
      <c r="AB550" s="109">
        <f t="shared" si="117"/>
        <v>0</v>
      </c>
    </row>
    <row r="551" spans="1:28" x14ac:dyDescent="0.35">
      <c r="A551" s="31" t="s">
        <v>556</v>
      </c>
      <c r="B551" s="97" t="s">
        <v>2816</v>
      </c>
      <c r="C551" s="142" t="s">
        <v>2533</v>
      </c>
      <c r="D551" s="143">
        <f t="shared" si="106"/>
        <v>0</v>
      </c>
      <c r="E551" s="98">
        <f t="shared" si="107"/>
        <v>0</v>
      </c>
      <c r="F551" s="144">
        <f t="shared" si="108"/>
        <v>0</v>
      </c>
      <c r="G551" s="145">
        <f t="shared" si="105"/>
        <v>0</v>
      </c>
      <c r="H551" s="146">
        <v>0</v>
      </c>
      <c r="I551" s="146">
        <v>0</v>
      </c>
      <c r="J551" s="147">
        <f t="shared" si="109"/>
        <v>0</v>
      </c>
      <c r="K551" s="147">
        <v>0</v>
      </c>
      <c r="L551" s="147">
        <v>0</v>
      </c>
      <c r="M551" s="147">
        <f t="shared" si="110"/>
        <v>0</v>
      </c>
      <c r="N551" s="101">
        <f t="shared" si="111"/>
        <v>0</v>
      </c>
      <c r="O551" s="100">
        <v>0</v>
      </c>
      <c r="P551" s="147">
        <v>0</v>
      </c>
      <c r="Q551" s="101">
        <f t="shared" si="112"/>
        <v>0</v>
      </c>
      <c r="R551" s="100">
        <f t="shared" si="113"/>
        <v>0</v>
      </c>
      <c r="S551" s="148">
        <v>0</v>
      </c>
      <c r="T551" s="148">
        <v>0</v>
      </c>
      <c r="U551" s="147">
        <f t="shared" si="114"/>
        <v>0</v>
      </c>
      <c r="V551" s="102">
        <v>0</v>
      </c>
      <c r="W551" s="102">
        <v>0</v>
      </c>
      <c r="X551" s="101">
        <v>0</v>
      </c>
      <c r="Y551" s="107">
        <f t="shared" si="115"/>
        <v>0</v>
      </c>
      <c r="Z551" s="108">
        <f t="shared" si="116"/>
        <v>0</v>
      </c>
      <c r="AA551" s="97">
        <v>119</v>
      </c>
      <c r="AB551" s="109">
        <f t="shared" si="117"/>
        <v>0</v>
      </c>
    </row>
    <row r="552" spans="1:28" x14ac:dyDescent="0.35">
      <c r="A552" s="31" t="s">
        <v>557</v>
      </c>
      <c r="B552" s="97" t="s">
        <v>2817</v>
      </c>
      <c r="C552" s="142" t="s">
        <v>2533</v>
      </c>
      <c r="D552" s="143">
        <f t="shared" si="106"/>
        <v>185</v>
      </c>
      <c r="E552" s="98">
        <f t="shared" si="107"/>
        <v>0</v>
      </c>
      <c r="F552" s="144">
        <f t="shared" si="108"/>
        <v>185</v>
      </c>
      <c r="G552" s="145">
        <f t="shared" si="105"/>
        <v>185</v>
      </c>
      <c r="H552" s="146">
        <v>0</v>
      </c>
      <c r="I552" s="146">
        <v>185</v>
      </c>
      <c r="J552" s="147">
        <f t="shared" si="109"/>
        <v>185</v>
      </c>
      <c r="K552" s="147">
        <v>0</v>
      </c>
      <c r="L552" s="147">
        <v>0</v>
      </c>
      <c r="M552" s="147">
        <f t="shared" si="110"/>
        <v>0</v>
      </c>
      <c r="N552" s="101">
        <f t="shared" si="111"/>
        <v>0</v>
      </c>
      <c r="O552" s="100">
        <v>0</v>
      </c>
      <c r="P552" s="147">
        <v>0</v>
      </c>
      <c r="Q552" s="101">
        <f t="shared" si="112"/>
        <v>0</v>
      </c>
      <c r="R552" s="100">
        <f t="shared" si="113"/>
        <v>0</v>
      </c>
      <c r="S552" s="148">
        <v>0</v>
      </c>
      <c r="T552" s="148">
        <v>0</v>
      </c>
      <c r="U552" s="147">
        <f t="shared" si="114"/>
        <v>0</v>
      </c>
      <c r="V552" s="102">
        <v>0</v>
      </c>
      <c r="W552" s="102">
        <v>0</v>
      </c>
      <c r="X552" s="101">
        <v>0</v>
      </c>
      <c r="Y552" s="107">
        <f t="shared" si="115"/>
        <v>185</v>
      </c>
      <c r="Z552" s="108">
        <f t="shared" si="116"/>
        <v>0</v>
      </c>
      <c r="AA552" s="97">
        <v>427</v>
      </c>
      <c r="AB552" s="109">
        <f t="shared" si="117"/>
        <v>0.43325526932084307</v>
      </c>
    </row>
    <row r="553" spans="1:28" x14ac:dyDescent="0.35">
      <c r="A553" s="31" t="s">
        <v>558</v>
      </c>
      <c r="B553" s="97" t="s">
        <v>2818</v>
      </c>
      <c r="C553" s="142" t="s">
        <v>2533</v>
      </c>
      <c r="D553" s="143">
        <f t="shared" si="106"/>
        <v>0</v>
      </c>
      <c r="E553" s="98">
        <f t="shared" si="107"/>
        <v>0</v>
      </c>
      <c r="F553" s="144">
        <f t="shared" si="108"/>
        <v>0</v>
      </c>
      <c r="G553" s="145">
        <f t="shared" si="105"/>
        <v>0</v>
      </c>
      <c r="H553" s="146">
        <v>0</v>
      </c>
      <c r="I553" s="146">
        <v>0</v>
      </c>
      <c r="J553" s="147">
        <f t="shared" si="109"/>
        <v>0</v>
      </c>
      <c r="K553" s="147">
        <v>0</v>
      </c>
      <c r="L553" s="147">
        <v>0</v>
      </c>
      <c r="M553" s="147">
        <f t="shared" si="110"/>
        <v>0</v>
      </c>
      <c r="N553" s="101">
        <f t="shared" si="111"/>
        <v>0</v>
      </c>
      <c r="O553" s="100">
        <v>0</v>
      </c>
      <c r="P553" s="147">
        <v>0</v>
      </c>
      <c r="Q553" s="101">
        <f t="shared" si="112"/>
        <v>0</v>
      </c>
      <c r="R553" s="100">
        <f t="shared" si="113"/>
        <v>0</v>
      </c>
      <c r="S553" s="148">
        <v>0</v>
      </c>
      <c r="T553" s="148">
        <v>0</v>
      </c>
      <c r="U553" s="147">
        <f t="shared" si="114"/>
        <v>0</v>
      </c>
      <c r="V553" s="102">
        <v>0</v>
      </c>
      <c r="W553" s="102">
        <v>0</v>
      </c>
      <c r="X553" s="101">
        <v>0</v>
      </c>
      <c r="Y553" s="107">
        <f t="shared" si="115"/>
        <v>0</v>
      </c>
      <c r="Z553" s="108">
        <f t="shared" si="116"/>
        <v>0</v>
      </c>
      <c r="AA553" s="97">
        <v>11</v>
      </c>
      <c r="AB553" s="109">
        <f t="shared" si="117"/>
        <v>0</v>
      </c>
    </row>
    <row r="554" spans="1:28" x14ac:dyDescent="0.35">
      <c r="A554" s="31" t="s">
        <v>559</v>
      </c>
      <c r="B554" s="97" t="s">
        <v>2819</v>
      </c>
      <c r="C554" s="142" t="s">
        <v>2533</v>
      </c>
      <c r="D554" s="143">
        <f t="shared" si="106"/>
        <v>0</v>
      </c>
      <c r="E554" s="98">
        <f t="shared" si="107"/>
        <v>0</v>
      </c>
      <c r="F554" s="144">
        <f t="shared" si="108"/>
        <v>0</v>
      </c>
      <c r="G554" s="145">
        <f t="shared" si="105"/>
        <v>0</v>
      </c>
      <c r="H554" s="146">
        <v>0</v>
      </c>
      <c r="I554" s="146">
        <v>0</v>
      </c>
      <c r="J554" s="147">
        <f t="shared" si="109"/>
        <v>0</v>
      </c>
      <c r="K554" s="147">
        <v>0</v>
      </c>
      <c r="L554" s="147">
        <v>0</v>
      </c>
      <c r="M554" s="147">
        <f t="shared" si="110"/>
        <v>0</v>
      </c>
      <c r="N554" s="101">
        <f t="shared" si="111"/>
        <v>0</v>
      </c>
      <c r="O554" s="100">
        <v>0</v>
      </c>
      <c r="P554" s="147">
        <v>0</v>
      </c>
      <c r="Q554" s="101">
        <f t="shared" si="112"/>
        <v>0</v>
      </c>
      <c r="R554" s="100">
        <f t="shared" si="113"/>
        <v>0</v>
      </c>
      <c r="S554" s="148">
        <v>0</v>
      </c>
      <c r="T554" s="148">
        <v>0</v>
      </c>
      <c r="U554" s="147">
        <f t="shared" si="114"/>
        <v>0</v>
      </c>
      <c r="V554" s="102">
        <v>0</v>
      </c>
      <c r="W554" s="102">
        <v>0</v>
      </c>
      <c r="X554" s="101">
        <v>0</v>
      </c>
      <c r="Y554" s="107">
        <f t="shared" si="115"/>
        <v>0</v>
      </c>
      <c r="Z554" s="108">
        <f t="shared" si="116"/>
        <v>0</v>
      </c>
      <c r="AA554" s="97">
        <v>465</v>
      </c>
      <c r="AB554" s="109">
        <f t="shared" si="117"/>
        <v>0</v>
      </c>
    </row>
    <row r="555" spans="1:28" x14ac:dyDescent="0.35">
      <c r="A555" s="31" t="s">
        <v>560</v>
      </c>
      <c r="B555" s="97" t="s">
        <v>2820</v>
      </c>
      <c r="C555" s="142" t="s">
        <v>2533</v>
      </c>
      <c r="D555" s="143">
        <f t="shared" si="106"/>
        <v>0</v>
      </c>
      <c r="E555" s="98">
        <f t="shared" si="107"/>
        <v>0</v>
      </c>
      <c r="F555" s="144">
        <f t="shared" si="108"/>
        <v>0</v>
      </c>
      <c r="G555" s="145">
        <f t="shared" si="105"/>
        <v>0</v>
      </c>
      <c r="H555" s="146">
        <v>0</v>
      </c>
      <c r="I555" s="146">
        <v>0</v>
      </c>
      <c r="J555" s="147">
        <f t="shared" si="109"/>
        <v>0</v>
      </c>
      <c r="K555" s="147">
        <v>0</v>
      </c>
      <c r="L555" s="147">
        <v>0</v>
      </c>
      <c r="M555" s="147">
        <f t="shared" si="110"/>
        <v>0</v>
      </c>
      <c r="N555" s="101">
        <f t="shared" si="111"/>
        <v>0</v>
      </c>
      <c r="O555" s="100">
        <v>0</v>
      </c>
      <c r="P555" s="147">
        <v>0</v>
      </c>
      <c r="Q555" s="101">
        <f t="shared" si="112"/>
        <v>0</v>
      </c>
      <c r="R555" s="100">
        <f t="shared" si="113"/>
        <v>0</v>
      </c>
      <c r="S555" s="148">
        <v>0</v>
      </c>
      <c r="T555" s="148">
        <v>0</v>
      </c>
      <c r="U555" s="147">
        <f t="shared" si="114"/>
        <v>0</v>
      </c>
      <c r="V555" s="102">
        <v>0</v>
      </c>
      <c r="W555" s="102">
        <v>0</v>
      </c>
      <c r="X555" s="101">
        <v>0</v>
      </c>
      <c r="Y555" s="107">
        <f t="shared" si="115"/>
        <v>0</v>
      </c>
      <c r="Z555" s="108">
        <f t="shared" si="116"/>
        <v>0</v>
      </c>
      <c r="AA555" s="97">
        <v>145</v>
      </c>
      <c r="AB555" s="109">
        <f t="shared" si="117"/>
        <v>0</v>
      </c>
    </row>
    <row r="556" spans="1:28" x14ac:dyDescent="0.35">
      <c r="A556" s="31" t="s">
        <v>561</v>
      </c>
      <c r="B556" s="97" t="s">
        <v>2821</v>
      </c>
      <c r="C556" s="142" t="s">
        <v>2533</v>
      </c>
      <c r="D556" s="143">
        <f t="shared" si="106"/>
        <v>11</v>
      </c>
      <c r="E556" s="98">
        <f t="shared" si="107"/>
        <v>0</v>
      </c>
      <c r="F556" s="144">
        <f t="shared" si="108"/>
        <v>11</v>
      </c>
      <c r="G556" s="145">
        <f t="shared" si="105"/>
        <v>11</v>
      </c>
      <c r="H556" s="146">
        <v>0</v>
      </c>
      <c r="I556" s="146">
        <v>11</v>
      </c>
      <c r="J556" s="147">
        <f t="shared" si="109"/>
        <v>11</v>
      </c>
      <c r="K556" s="147">
        <v>0</v>
      </c>
      <c r="L556" s="147">
        <v>0</v>
      </c>
      <c r="M556" s="147">
        <f t="shared" si="110"/>
        <v>0</v>
      </c>
      <c r="N556" s="101">
        <f t="shared" si="111"/>
        <v>0</v>
      </c>
      <c r="O556" s="100">
        <v>0</v>
      </c>
      <c r="P556" s="147">
        <v>0</v>
      </c>
      <c r="Q556" s="101">
        <f t="shared" si="112"/>
        <v>0</v>
      </c>
      <c r="R556" s="100">
        <f t="shared" si="113"/>
        <v>0</v>
      </c>
      <c r="S556" s="148">
        <v>0</v>
      </c>
      <c r="T556" s="148">
        <v>0</v>
      </c>
      <c r="U556" s="147">
        <f t="shared" si="114"/>
        <v>0</v>
      </c>
      <c r="V556" s="102">
        <v>0</v>
      </c>
      <c r="W556" s="102">
        <v>0</v>
      </c>
      <c r="X556" s="101">
        <v>0</v>
      </c>
      <c r="Y556" s="107">
        <f t="shared" si="115"/>
        <v>11</v>
      </c>
      <c r="Z556" s="108">
        <f t="shared" si="116"/>
        <v>0</v>
      </c>
      <c r="AA556" s="97">
        <v>22</v>
      </c>
      <c r="AB556" s="109">
        <f t="shared" si="117"/>
        <v>0.5</v>
      </c>
    </row>
    <row r="557" spans="1:28" x14ac:dyDescent="0.35">
      <c r="A557" s="31" t="s">
        <v>562</v>
      </c>
      <c r="B557" s="97" t="s">
        <v>2822</v>
      </c>
      <c r="C557" s="142" t="s">
        <v>2533</v>
      </c>
      <c r="D557" s="143">
        <f t="shared" si="106"/>
        <v>24</v>
      </c>
      <c r="E557" s="98">
        <f t="shared" si="107"/>
        <v>0</v>
      </c>
      <c r="F557" s="144">
        <f t="shared" si="108"/>
        <v>24</v>
      </c>
      <c r="G557" s="145">
        <f t="shared" si="105"/>
        <v>24</v>
      </c>
      <c r="H557" s="146">
        <v>0</v>
      </c>
      <c r="I557" s="146">
        <v>24</v>
      </c>
      <c r="J557" s="147">
        <f t="shared" si="109"/>
        <v>24</v>
      </c>
      <c r="K557" s="147">
        <v>0</v>
      </c>
      <c r="L557" s="147">
        <v>0</v>
      </c>
      <c r="M557" s="147">
        <f t="shared" si="110"/>
        <v>0</v>
      </c>
      <c r="N557" s="101">
        <f t="shared" si="111"/>
        <v>0</v>
      </c>
      <c r="O557" s="100">
        <v>0</v>
      </c>
      <c r="P557" s="147">
        <v>0</v>
      </c>
      <c r="Q557" s="101">
        <f t="shared" si="112"/>
        <v>0</v>
      </c>
      <c r="R557" s="100">
        <f t="shared" si="113"/>
        <v>0</v>
      </c>
      <c r="S557" s="148">
        <v>0</v>
      </c>
      <c r="T557" s="148">
        <v>0</v>
      </c>
      <c r="U557" s="147">
        <f t="shared" si="114"/>
        <v>0</v>
      </c>
      <c r="V557" s="102">
        <v>0</v>
      </c>
      <c r="W557" s="102">
        <v>0</v>
      </c>
      <c r="X557" s="101">
        <v>0</v>
      </c>
      <c r="Y557" s="107">
        <f t="shared" si="115"/>
        <v>24</v>
      </c>
      <c r="Z557" s="108">
        <f t="shared" si="116"/>
        <v>0</v>
      </c>
      <c r="AA557" s="97">
        <v>48</v>
      </c>
      <c r="AB557" s="109">
        <f t="shared" si="117"/>
        <v>0.5</v>
      </c>
    </row>
    <row r="558" spans="1:28" x14ac:dyDescent="0.35">
      <c r="A558" s="31" t="s">
        <v>563</v>
      </c>
      <c r="B558" s="97" t="s">
        <v>2823</v>
      </c>
      <c r="C558" s="142" t="s">
        <v>2533</v>
      </c>
      <c r="D558" s="143">
        <f t="shared" si="106"/>
        <v>0</v>
      </c>
      <c r="E558" s="98">
        <f t="shared" si="107"/>
        <v>0</v>
      </c>
      <c r="F558" s="144">
        <f t="shared" si="108"/>
        <v>0</v>
      </c>
      <c r="G558" s="145">
        <f t="shared" si="105"/>
        <v>0</v>
      </c>
      <c r="H558" s="146">
        <v>0</v>
      </c>
      <c r="I558" s="146">
        <v>0</v>
      </c>
      <c r="J558" s="147">
        <f t="shared" si="109"/>
        <v>0</v>
      </c>
      <c r="K558" s="147">
        <v>0</v>
      </c>
      <c r="L558" s="147">
        <v>0</v>
      </c>
      <c r="M558" s="147">
        <f t="shared" si="110"/>
        <v>0</v>
      </c>
      <c r="N558" s="101">
        <f t="shared" si="111"/>
        <v>0</v>
      </c>
      <c r="O558" s="100">
        <v>0</v>
      </c>
      <c r="P558" s="147">
        <v>0</v>
      </c>
      <c r="Q558" s="101">
        <f t="shared" si="112"/>
        <v>0</v>
      </c>
      <c r="R558" s="100">
        <f t="shared" si="113"/>
        <v>0</v>
      </c>
      <c r="S558" s="148">
        <v>0</v>
      </c>
      <c r="T558" s="148">
        <v>0</v>
      </c>
      <c r="U558" s="147">
        <f t="shared" si="114"/>
        <v>0</v>
      </c>
      <c r="V558" s="102">
        <v>0</v>
      </c>
      <c r="W558" s="102">
        <v>0</v>
      </c>
      <c r="X558" s="101">
        <v>0</v>
      </c>
      <c r="Y558" s="107">
        <f t="shared" si="115"/>
        <v>0</v>
      </c>
      <c r="Z558" s="108">
        <f t="shared" si="116"/>
        <v>0</v>
      </c>
      <c r="AA558" s="97">
        <v>11</v>
      </c>
      <c r="AB558" s="109">
        <f t="shared" si="117"/>
        <v>0</v>
      </c>
    </row>
    <row r="559" spans="1:28" x14ac:dyDescent="0.35">
      <c r="A559" s="31" t="s">
        <v>564</v>
      </c>
      <c r="B559" s="97" t="s">
        <v>2824</v>
      </c>
      <c r="C559" s="142" t="s">
        <v>2533</v>
      </c>
      <c r="D559" s="143">
        <f t="shared" si="106"/>
        <v>31</v>
      </c>
      <c r="E559" s="98">
        <f t="shared" si="107"/>
        <v>0</v>
      </c>
      <c r="F559" s="144">
        <f t="shared" si="108"/>
        <v>31</v>
      </c>
      <c r="G559" s="145">
        <f t="shared" si="105"/>
        <v>31</v>
      </c>
      <c r="H559" s="146">
        <v>0</v>
      </c>
      <c r="I559" s="146">
        <v>31</v>
      </c>
      <c r="J559" s="147">
        <f t="shared" si="109"/>
        <v>31</v>
      </c>
      <c r="K559" s="147">
        <v>0</v>
      </c>
      <c r="L559" s="147">
        <v>0</v>
      </c>
      <c r="M559" s="147">
        <f t="shared" si="110"/>
        <v>0</v>
      </c>
      <c r="N559" s="101">
        <f t="shared" si="111"/>
        <v>0</v>
      </c>
      <c r="O559" s="100">
        <v>0</v>
      </c>
      <c r="P559" s="147">
        <v>0</v>
      </c>
      <c r="Q559" s="101">
        <f t="shared" si="112"/>
        <v>0</v>
      </c>
      <c r="R559" s="100">
        <f t="shared" si="113"/>
        <v>0</v>
      </c>
      <c r="S559" s="148">
        <v>0</v>
      </c>
      <c r="T559" s="148">
        <v>0</v>
      </c>
      <c r="U559" s="147">
        <f t="shared" si="114"/>
        <v>0</v>
      </c>
      <c r="V559" s="102">
        <v>0</v>
      </c>
      <c r="W559" s="102">
        <v>0</v>
      </c>
      <c r="X559" s="101">
        <v>0</v>
      </c>
      <c r="Y559" s="107">
        <f t="shared" si="115"/>
        <v>31</v>
      </c>
      <c r="Z559" s="108">
        <f t="shared" si="116"/>
        <v>0</v>
      </c>
      <c r="AA559" s="97">
        <v>115</v>
      </c>
      <c r="AB559" s="109">
        <f t="shared" si="117"/>
        <v>0.26956521739130435</v>
      </c>
    </row>
    <row r="560" spans="1:28" x14ac:dyDescent="0.35">
      <c r="A560" s="31" t="s">
        <v>565</v>
      </c>
      <c r="B560" s="97" t="s">
        <v>2825</v>
      </c>
      <c r="C560" s="142" t="s">
        <v>2533</v>
      </c>
      <c r="D560" s="143">
        <f t="shared" si="106"/>
        <v>38</v>
      </c>
      <c r="E560" s="98">
        <f t="shared" si="107"/>
        <v>3</v>
      </c>
      <c r="F560" s="144">
        <f t="shared" si="108"/>
        <v>35</v>
      </c>
      <c r="G560" s="145">
        <f t="shared" si="105"/>
        <v>38</v>
      </c>
      <c r="H560" s="146">
        <v>0</v>
      </c>
      <c r="I560" s="146">
        <v>35</v>
      </c>
      <c r="J560" s="147">
        <f t="shared" si="109"/>
        <v>35</v>
      </c>
      <c r="K560" s="147">
        <v>0</v>
      </c>
      <c r="L560" s="147">
        <v>3</v>
      </c>
      <c r="M560" s="147">
        <f t="shared" si="110"/>
        <v>3</v>
      </c>
      <c r="N560" s="101">
        <f t="shared" si="111"/>
        <v>0</v>
      </c>
      <c r="O560" s="100">
        <v>0</v>
      </c>
      <c r="P560" s="147">
        <v>0</v>
      </c>
      <c r="Q560" s="101">
        <f t="shared" si="112"/>
        <v>0</v>
      </c>
      <c r="R560" s="100">
        <f t="shared" si="113"/>
        <v>0</v>
      </c>
      <c r="S560" s="148">
        <v>0</v>
      </c>
      <c r="T560" s="148">
        <v>0</v>
      </c>
      <c r="U560" s="147">
        <f t="shared" si="114"/>
        <v>0</v>
      </c>
      <c r="V560" s="102">
        <v>0</v>
      </c>
      <c r="W560" s="102">
        <v>0</v>
      </c>
      <c r="X560" s="101">
        <v>0</v>
      </c>
      <c r="Y560" s="107">
        <f t="shared" si="115"/>
        <v>35</v>
      </c>
      <c r="Z560" s="108">
        <f t="shared" si="116"/>
        <v>3</v>
      </c>
      <c r="AA560" s="97">
        <v>91</v>
      </c>
      <c r="AB560" s="109">
        <f t="shared" si="117"/>
        <v>0.4175824175824176</v>
      </c>
    </row>
    <row r="561" spans="1:28" x14ac:dyDescent="0.35">
      <c r="A561" s="31" t="s">
        <v>566</v>
      </c>
      <c r="B561" s="97" t="s">
        <v>2826</v>
      </c>
      <c r="C561" s="142" t="s">
        <v>2533</v>
      </c>
      <c r="D561" s="143">
        <f t="shared" si="106"/>
        <v>0</v>
      </c>
      <c r="E561" s="98">
        <f t="shared" si="107"/>
        <v>0</v>
      </c>
      <c r="F561" s="144">
        <f t="shared" si="108"/>
        <v>0</v>
      </c>
      <c r="G561" s="145">
        <f t="shared" si="105"/>
        <v>0</v>
      </c>
      <c r="H561" s="146">
        <v>0</v>
      </c>
      <c r="I561" s="146">
        <v>0</v>
      </c>
      <c r="J561" s="147">
        <f t="shared" si="109"/>
        <v>0</v>
      </c>
      <c r="K561" s="147">
        <v>0</v>
      </c>
      <c r="L561" s="147">
        <v>0</v>
      </c>
      <c r="M561" s="147">
        <f t="shared" si="110"/>
        <v>0</v>
      </c>
      <c r="N561" s="101">
        <f t="shared" si="111"/>
        <v>0</v>
      </c>
      <c r="O561" s="100">
        <v>0</v>
      </c>
      <c r="P561" s="147">
        <v>0</v>
      </c>
      <c r="Q561" s="101">
        <f t="shared" si="112"/>
        <v>0</v>
      </c>
      <c r="R561" s="100">
        <f t="shared" si="113"/>
        <v>0</v>
      </c>
      <c r="S561" s="148">
        <v>0</v>
      </c>
      <c r="T561" s="148">
        <v>0</v>
      </c>
      <c r="U561" s="147">
        <f t="shared" si="114"/>
        <v>0</v>
      </c>
      <c r="V561" s="102">
        <v>0</v>
      </c>
      <c r="W561" s="102">
        <v>0</v>
      </c>
      <c r="X561" s="101">
        <v>0</v>
      </c>
      <c r="Y561" s="107">
        <f t="shared" si="115"/>
        <v>0</v>
      </c>
      <c r="Z561" s="108">
        <f t="shared" si="116"/>
        <v>0</v>
      </c>
      <c r="AA561" s="97">
        <v>18</v>
      </c>
      <c r="AB561" s="109">
        <f t="shared" si="117"/>
        <v>0</v>
      </c>
    </row>
    <row r="562" spans="1:28" x14ac:dyDescent="0.35">
      <c r="A562" s="31" t="s">
        <v>567</v>
      </c>
      <c r="B562" s="97" t="s">
        <v>2827</v>
      </c>
      <c r="C562" s="142" t="s">
        <v>2533</v>
      </c>
      <c r="D562" s="143">
        <f t="shared" si="106"/>
        <v>50</v>
      </c>
      <c r="E562" s="98">
        <f t="shared" si="107"/>
        <v>0</v>
      </c>
      <c r="F562" s="144">
        <f t="shared" si="108"/>
        <v>50</v>
      </c>
      <c r="G562" s="145">
        <f t="shared" si="105"/>
        <v>50</v>
      </c>
      <c r="H562" s="146">
        <v>0</v>
      </c>
      <c r="I562" s="146">
        <v>50</v>
      </c>
      <c r="J562" s="147">
        <f t="shared" si="109"/>
        <v>50</v>
      </c>
      <c r="K562" s="147">
        <v>0</v>
      </c>
      <c r="L562" s="147">
        <v>0</v>
      </c>
      <c r="M562" s="147">
        <f t="shared" si="110"/>
        <v>0</v>
      </c>
      <c r="N562" s="101">
        <f t="shared" si="111"/>
        <v>0</v>
      </c>
      <c r="O562" s="100">
        <v>0</v>
      </c>
      <c r="P562" s="147">
        <v>0</v>
      </c>
      <c r="Q562" s="101">
        <f t="shared" si="112"/>
        <v>0</v>
      </c>
      <c r="R562" s="100">
        <f t="shared" si="113"/>
        <v>0</v>
      </c>
      <c r="S562" s="148">
        <v>0</v>
      </c>
      <c r="T562" s="148">
        <v>0</v>
      </c>
      <c r="U562" s="147">
        <f t="shared" si="114"/>
        <v>0</v>
      </c>
      <c r="V562" s="102">
        <v>0</v>
      </c>
      <c r="W562" s="102">
        <v>0</v>
      </c>
      <c r="X562" s="101">
        <v>0</v>
      </c>
      <c r="Y562" s="107">
        <f t="shared" si="115"/>
        <v>50</v>
      </c>
      <c r="Z562" s="108">
        <f t="shared" si="116"/>
        <v>0</v>
      </c>
      <c r="AA562" s="97">
        <v>124</v>
      </c>
      <c r="AB562" s="109">
        <f t="shared" si="117"/>
        <v>0.40322580645161288</v>
      </c>
    </row>
    <row r="563" spans="1:28" x14ac:dyDescent="0.35">
      <c r="A563" s="31" t="s">
        <v>568</v>
      </c>
      <c r="B563" s="97" t="s">
        <v>2828</v>
      </c>
      <c r="C563" s="142" t="s">
        <v>2533</v>
      </c>
      <c r="D563" s="143">
        <f t="shared" si="106"/>
        <v>22</v>
      </c>
      <c r="E563" s="98">
        <f t="shared" si="107"/>
        <v>22</v>
      </c>
      <c r="F563" s="144">
        <f t="shared" si="108"/>
        <v>0</v>
      </c>
      <c r="G563" s="145">
        <f t="shared" si="105"/>
        <v>22</v>
      </c>
      <c r="H563" s="146">
        <v>0</v>
      </c>
      <c r="I563" s="146">
        <v>0</v>
      </c>
      <c r="J563" s="147">
        <f t="shared" si="109"/>
        <v>0</v>
      </c>
      <c r="K563" s="147">
        <v>0</v>
      </c>
      <c r="L563" s="147">
        <v>22</v>
      </c>
      <c r="M563" s="147">
        <f t="shared" si="110"/>
        <v>22</v>
      </c>
      <c r="N563" s="101">
        <f t="shared" si="111"/>
        <v>0</v>
      </c>
      <c r="O563" s="100">
        <v>0</v>
      </c>
      <c r="P563" s="147">
        <v>0</v>
      </c>
      <c r="Q563" s="101">
        <f t="shared" si="112"/>
        <v>0</v>
      </c>
      <c r="R563" s="100">
        <f t="shared" si="113"/>
        <v>0</v>
      </c>
      <c r="S563" s="148">
        <v>0</v>
      </c>
      <c r="T563" s="148">
        <v>0</v>
      </c>
      <c r="U563" s="147">
        <f t="shared" si="114"/>
        <v>0</v>
      </c>
      <c r="V563" s="102">
        <v>0</v>
      </c>
      <c r="W563" s="102">
        <v>0</v>
      </c>
      <c r="X563" s="101">
        <v>0</v>
      </c>
      <c r="Y563" s="107">
        <f t="shared" si="115"/>
        <v>0</v>
      </c>
      <c r="Z563" s="108">
        <f t="shared" si="116"/>
        <v>22</v>
      </c>
      <c r="AA563" s="97">
        <v>30</v>
      </c>
      <c r="AB563" s="109">
        <f t="shared" si="117"/>
        <v>0.73333333333333328</v>
      </c>
    </row>
    <row r="564" spans="1:28" x14ac:dyDescent="0.35">
      <c r="A564" s="31" t="s">
        <v>569</v>
      </c>
      <c r="B564" s="97" t="s">
        <v>2829</v>
      </c>
      <c r="C564" s="142" t="s">
        <v>2533</v>
      </c>
      <c r="D564" s="143">
        <f t="shared" si="106"/>
        <v>0</v>
      </c>
      <c r="E564" s="98">
        <f t="shared" si="107"/>
        <v>0</v>
      </c>
      <c r="F564" s="144">
        <f t="shared" si="108"/>
        <v>0</v>
      </c>
      <c r="G564" s="145">
        <f t="shared" si="105"/>
        <v>0</v>
      </c>
      <c r="H564" s="146">
        <v>0</v>
      </c>
      <c r="I564" s="146">
        <v>0</v>
      </c>
      <c r="J564" s="147">
        <f t="shared" si="109"/>
        <v>0</v>
      </c>
      <c r="K564" s="147">
        <v>0</v>
      </c>
      <c r="L564" s="147">
        <v>0</v>
      </c>
      <c r="M564" s="147">
        <f t="shared" si="110"/>
        <v>0</v>
      </c>
      <c r="N564" s="101">
        <f t="shared" si="111"/>
        <v>0</v>
      </c>
      <c r="O564" s="100">
        <v>0</v>
      </c>
      <c r="P564" s="147">
        <v>0</v>
      </c>
      <c r="Q564" s="101">
        <f t="shared" si="112"/>
        <v>0</v>
      </c>
      <c r="R564" s="100">
        <f t="shared" si="113"/>
        <v>0</v>
      </c>
      <c r="S564" s="148">
        <v>0</v>
      </c>
      <c r="T564" s="148">
        <v>0</v>
      </c>
      <c r="U564" s="147">
        <f t="shared" si="114"/>
        <v>0</v>
      </c>
      <c r="V564" s="102">
        <v>0</v>
      </c>
      <c r="W564" s="102">
        <v>0</v>
      </c>
      <c r="X564" s="101">
        <v>0</v>
      </c>
      <c r="Y564" s="107">
        <f t="shared" si="115"/>
        <v>0</v>
      </c>
      <c r="Z564" s="108">
        <f t="shared" si="116"/>
        <v>0</v>
      </c>
      <c r="AA564" s="97">
        <v>34</v>
      </c>
      <c r="AB564" s="109">
        <f t="shared" si="117"/>
        <v>0</v>
      </c>
    </row>
    <row r="565" spans="1:28" x14ac:dyDescent="0.35">
      <c r="A565" s="31" t="s">
        <v>570</v>
      </c>
      <c r="B565" s="97" t="s">
        <v>2830</v>
      </c>
      <c r="C565" s="142" t="s">
        <v>2533</v>
      </c>
      <c r="D565" s="143">
        <f t="shared" si="106"/>
        <v>0</v>
      </c>
      <c r="E565" s="98">
        <f t="shared" si="107"/>
        <v>0</v>
      </c>
      <c r="F565" s="144">
        <f t="shared" si="108"/>
        <v>0</v>
      </c>
      <c r="G565" s="145">
        <f t="shared" si="105"/>
        <v>0</v>
      </c>
      <c r="H565" s="146">
        <v>0</v>
      </c>
      <c r="I565" s="146">
        <v>0</v>
      </c>
      <c r="J565" s="147">
        <f t="shared" si="109"/>
        <v>0</v>
      </c>
      <c r="K565" s="147">
        <v>0</v>
      </c>
      <c r="L565" s="147">
        <v>0</v>
      </c>
      <c r="M565" s="147">
        <f t="shared" si="110"/>
        <v>0</v>
      </c>
      <c r="N565" s="101">
        <f t="shared" si="111"/>
        <v>0</v>
      </c>
      <c r="O565" s="100">
        <v>0</v>
      </c>
      <c r="P565" s="147">
        <v>0</v>
      </c>
      <c r="Q565" s="101">
        <f t="shared" si="112"/>
        <v>0</v>
      </c>
      <c r="R565" s="100">
        <f t="shared" si="113"/>
        <v>0</v>
      </c>
      <c r="S565" s="148">
        <v>0</v>
      </c>
      <c r="T565" s="148">
        <v>0</v>
      </c>
      <c r="U565" s="147">
        <f t="shared" si="114"/>
        <v>0</v>
      </c>
      <c r="V565" s="102">
        <v>0</v>
      </c>
      <c r="W565" s="102">
        <v>0</v>
      </c>
      <c r="X565" s="101">
        <v>0</v>
      </c>
      <c r="Y565" s="107">
        <f t="shared" si="115"/>
        <v>0</v>
      </c>
      <c r="Z565" s="108">
        <f t="shared" si="116"/>
        <v>0</v>
      </c>
      <c r="AA565" s="97">
        <v>17</v>
      </c>
      <c r="AB565" s="109">
        <f t="shared" si="117"/>
        <v>0</v>
      </c>
    </row>
    <row r="566" spans="1:28" x14ac:dyDescent="0.35">
      <c r="A566" s="31" t="s">
        <v>571</v>
      </c>
      <c r="B566" s="97" t="s">
        <v>2831</v>
      </c>
      <c r="C566" s="142" t="s">
        <v>2533</v>
      </c>
      <c r="D566" s="143">
        <f t="shared" si="106"/>
        <v>0</v>
      </c>
      <c r="E566" s="98">
        <f t="shared" si="107"/>
        <v>0</v>
      </c>
      <c r="F566" s="144">
        <f t="shared" si="108"/>
        <v>0</v>
      </c>
      <c r="G566" s="145">
        <f t="shared" si="105"/>
        <v>0</v>
      </c>
      <c r="H566" s="146">
        <v>0</v>
      </c>
      <c r="I566" s="146">
        <v>0</v>
      </c>
      <c r="J566" s="147">
        <f t="shared" si="109"/>
        <v>0</v>
      </c>
      <c r="K566" s="147">
        <v>0</v>
      </c>
      <c r="L566" s="147">
        <v>0</v>
      </c>
      <c r="M566" s="147">
        <f t="shared" si="110"/>
        <v>0</v>
      </c>
      <c r="N566" s="101">
        <f t="shared" si="111"/>
        <v>0</v>
      </c>
      <c r="O566" s="100">
        <v>0</v>
      </c>
      <c r="P566" s="147">
        <v>0</v>
      </c>
      <c r="Q566" s="101">
        <f t="shared" si="112"/>
        <v>0</v>
      </c>
      <c r="R566" s="100">
        <f t="shared" si="113"/>
        <v>0</v>
      </c>
      <c r="S566" s="148">
        <v>0</v>
      </c>
      <c r="T566" s="148">
        <v>0</v>
      </c>
      <c r="U566" s="147">
        <f t="shared" si="114"/>
        <v>0</v>
      </c>
      <c r="V566" s="102">
        <v>0</v>
      </c>
      <c r="W566" s="102">
        <v>0</v>
      </c>
      <c r="X566" s="101">
        <v>0</v>
      </c>
      <c r="Y566" s="107">
        <f t="shared" si="115"/>
        <v>0</v>
      </c>
      <c r="Z566" s="108">
        <f t="shared" si="116"/>
        <v>0</v>
      </c>
      <c r="AA566" s="97">
        <v>4</v>
      </c>
      <c r="AB566" s="109">
        <f t="shared" si="117"/>
        <v>0</v>
      </c>
    </row>
    <row r="567" spans="1:28" x14ac:dyDescent="0.35">
      <c r="A567" s="31" t="s">
        <v>572</v>
      </c>
      <c r="B567" s="97" t="s">
        <v>2832</v>
      </c>
      <c r="C567" s="142" t="s">
        <v>2533</v>
      </c>
      <c r="D567" s="143">
        <f t="shared" si="106"/>
        <v>13</v>
      </c>
      <c r="E567" s="98">
        <f t="shared" si="107"/>
        <v>0</v>
      </c>
      <c r="F567" s="144">
        <f t="shared" si="108"/>
        <v>13</v>
      </c>
      <c r="G567" s="145">
        <f t="shared" si="105"/>
        <v>13</v>
      </c>
      <c r="H567" s="146">
        <v>0</v>
      </c>
      <c r="I567" s="146">
        <v>13</v>
      </c>
      <c r="J567" s="147">
        <f t="shared" si="109"/>
        <v>13</v>
      </c>
      <c r="K567" s="147">
        <v>0</v>
      </c>
      <c r="L567" s="147">
        <v>0</v>
      </c>
      <c r="M567" s="147">
        <f t="shared" si="110"/>
        <v>0</v>
      </c>
      <c r="N567" s="101">
        <f t="shared" si="111"/>
        <v>0</v>
      </c>
      <c r="O567" s="100">
        <v>0</v>
      </c>
      <c r="P567" s="147">
        <v>0</v>
      </c>
      <c r="Q567" s="101">
        <f t="shared" si="112"/>
        <v>0</v>
      </c>
      <c r="R567" s="100">
        <f t="shared" si="113"/>
        <v>0</v>
      </c>
      <c r="S567" s="148">
        <v>0</v>
      </c>
      <c r="T567" s="148">
        <v>0</v>
      </c>
      <c r="U567" s="147">
        <f t="shared" si="114"/>
        <v>0</v>
      </c>
      <c r="V567" s="102">
        <v>0</v>
      </c>
      <c r="W567" s="102">
        <v>0</v>
      </c>
      <c r="X567" s="101">
        <v>0</v>
      </c>
      <c r="Y567" s="107">
        <f t="shared" si="115"/>
        <v>13</v>
      </c>
      <c r="Z567" s="108">
        <f t="shared" si="116"/>
        <v>0</v>
      </c>
      <c r="AA567" s="97">
        <v>34</v>
      </c>
      <c r="AB567" s="109">
        <f t="shared" si="117"/>
        <v>0.38235294117647056</v>
      </c>
    </row>
    <row r="568" spans="1:28" x14ac:dyDescent="0.35">
      <c r="A568" s="31" t="s">
        <v>573</v>
      </c>
      <c r="B568" s="97" t="s">
        <v>2833</v>
      </c>
      <c r="C568" s="142" t="s">
        <v>2533</v>
      </c>
      <c r="D568" s="143">
        <f t="shared" si="106"/>
        <v>0</v>
      </c>
      <c r="E568" s="98">
        <f t="shared" si="107"/>
        <v>0</v>
      </c>
      <c r="F568" s="144">
        <f t="shared" si="108"/>
        <v>0</v>
      </c>
      <c r="G568" s="145">
        <f t="shared" si="105"/>
        <v>0</v>
      </c>
      <c r="H568" s="146">
        <v>0</v>
      </c>
      <c r="I568" s="146">
        <v>0</v>
      </c>
      <c r="J568" s="147">
        <f t="shared" si="109"/>
        <v>0</v>
      </c>
      <c r="K568" s="147">
        <v>0</v>
      </c>
      <c r="L568" s="147">
        <v>0</v>
      </c>
      <c r="M568" s="147">
        <f t="shared" si="110"/>
        <v>0</v>
      </c>
      <c r="N568" s="101">
        <f t="shared" si="111"/>
        <v>0</v>
      </c>
      <c r="O568" s="100">
        <v>0</v>
      </c>
      <c r="P568" s="147">
        <v>0</v>
      </c>
      <c r="Q568" s="101">
        <f t="shared" si="112"/>
        <v>0</v>
      </c>
      <c r="R568" s="100">
        <f t="shared" si="113"/>
        <v>0</v>
      </c>
      <c r="S568" s="148">
        <v>0</v>
      </c>
      <c r="T568" s="148">
        <v>0</v>
      </c>
      <c r="U568" s="147">
        <f t="shared" si="114"/>
        <v>0</v>
      </c>
      <c r="V568" s="102">
        <v>0</v>
      </c>
      <c r="W568" s="102">
        <v>0</v>
      </c>
      <c r="X568" s="101">
        <v>0</v>
      </c>
      <c r="Y568" s="107">
        <f t="shared" si="115"/>
        <v>0</v>
      </c>
      <c r="Z568" s="108">
        <f t="shared" si="116"/>
        <v>0</v>
      </c>
      <c r="AA568" s="97">
        <v>32</v>
      </c>
      <c r="AB568" s="109">
        <f t="shared" si="117"/>
        <v>0</v>
      </c>
    </row>
    <row r="569" spans="1:28" x14ac:dyDescent="0.35">
      <c r="A569" s="31" t="s">
        <v>574</v>
      </c>
      <c r="B569" s="97" t="s">
        <v>2834</v>
      </c>
      <c r="C569" s="142" t="s">
        <v>2533</v>
      </c>
      <c r="D569" s="143">
        <f t="shared" si="106"/>
        <v>28</v>
      </c>
      <c r="E569" s="98">
        <f t="shared" si="107"/>
        <v>0</v>
      </c>
      <c r="F569" s="144">
        <f t="shared" si="108"/>
        <v>28</v>
      </c>
      <c r="G569" s="145">
        <f t="shared" si="105"/>
        <v>28</v>
      </c>
      <c r="H569" s="146">
        <v>0</v>
      </c>
      <c r="I569" s="146">
        <v>28</v>
      </c>
      <c r="J569" s="147">
        <f t="shared" si="109"/>
        <v>28</v>
      </c>
      <c r="K569" s="147">
        <v>0</v>
      </c>
      <c r="L569" s="147">
        <v>0</v>
      </c>
      <c r="M569" s="147">
        <f t="shared" si="110"/>
        <v>0</v>
      </c>
      <c r="N569" s="101">
        <f t="shared" si="111"/>
        <v>0</v>
      </c>
      <c r="O569" s="100">
        <v>0</v>
      </c>
      <c r="P569" s="147">
        <v>0</v>
      </c>
      <c r="Q569" s="101">
        <f t="shared" si="112"/>
        <v>0</v>
      </c>
      <c r="R569" s="100">
        <f t="shared" si="113"/>
        <v>0</v>
      </c>
      <c r="S569" s="148">
        <v>0</v>
      </c>
      <c r="T569" s="148">
        <v>0</v>
      </c>
      <c r="U569" s="147">
        <f t="shared" si="114"/>
        <v>0</v>
      </c>
      <c r="V569" s="102">
        <v>0</v>
      </c>
      <c r="W569" s="102">
        <v>0</v>
      </c>
      <c r="X569" s="101">
        <v>0</v>
      </c>
      <c r="Y569" s="107">
        <f t="shared" si="115"/>
        <v>28</v>
      </c>
      <c r="Z569" s="108">
        <f t="shared" si="116"/>
        <v>0</v>
      </c>
      <c r="AA569" s="97">
        <v>47</v>
      </c>
      <c r="AB569" s="109">
        <f t="shared" si="117"/>
        <v>0.5957446808510638</v>
      </c>
    </row>
    <row r="570" spans="1:28" x14ac:dyDescent="0.35">
      <c r="A570" s="31" t="s">
        <v>575</v>
      </c>
      <c r="B570" s="97" t="s">
        <v>2835</v>
      </c>
      <c r="C570" s="142" t="s">
        <v>2380</v>
      </c>
      <c r="D570" s="143">
        <f t="shared" si="106"/>
        <v>33</v>
      </c>
      <c r="E570" s="98">
        <f t="shared" si="107"/>
        <v>0</v>
      </c>
      <c r="F570" s="144">
        <f t="shared" si="108"/>
        <v>33</v>
      </c>
      <c r="G570" s="145">
        <f t="shared" si="105"/>
        <v>33</v>
      </c>
      <c r="H570" s="146">
        <v>0</v>
      </c>
      <c r="I570" s="146">
        <v>33</v>
      </c>
      <c r="J570" s="147">
        <f t="shared" si="109"/>
        <v>33</v>
      </c>
      <c r="K570" s="147">
        <v>0</v>
      </c>
      <c r="L570" s="147">
        <v>0</v>
      </c>
      <c r="M570" s="147">
        <f t="shared" si="110"/>
        <v>0</v>
      </c>
      <c r="N570" s="101">
        <f t="shared" si="111"/>
        <v>0</v>
      </c>
      <c r="O570" s="100">
        <v>0</v>
      </c>
      <c r="P570" s="147">
        <v>0</v>
      </c>
      <c r="Q570" s="101">
        <f t="shared" si="112"/>
        <v>0</v>
      </c>
      <c r="R570" s="100">
        <f t="shared" si="113"/>
        <v>0</v>
      </c>
      <c r="S570" s="148">
        <v>0</v>
      </c>
      <c r="T570" s="148">
        <v>0</v>
      </c>
      <c r="U570" s="147">
        <f t="shared" si="114"/>
        <v>0</v>
      </c>
      <c r="V570" s="102">
        <v>0</v>
      </c>
      <c r="W570" s="102">
        <v>0</v>
      </c>
      <c r="X570" s="101">
        <v>0</v>
      </c>
      <c r="Y570" s="107">
        <f t="shared" si="115"/>
        <v>33</v>
      </c>
      <c r="Z570" s="108">
        <f t="shared" si="116"/>
        <v>0</v>
      </c>
      <c r="AA570" s="97">
        <v>121</v>
      </c>
      <c r="AB570" s="109">
        <f t="shared" si="117"/>
        <v>0.27272727272727271</v>
      </c>
    </row>
    <row r="571" spans="1:28" x14ac:dyDescent="0.35">
      <c r="A571" s="31" t="s">
        <v>576</v>
      </c>
      <c r="B571" s="97" t="s">
        <v>2836</v>
      </c>
      <c r="C571" s="142" t="s">
        <v>2380</v>
      </c>
      <c r="D571" s="143">
        <f t="shared" si="106"/>
        <v>24</v>
      </c>
      <c r="E571" s="98">
        <f t="shared" si="107"/>
        <v>24</v>
      </c>
      <c r="F571" s="144">
        <f t="shared" si="108"/>
        <v>0</v>
      </c>
      <c r="G571" s="145">
        <f t="shared" si="105"/>
        <v>24</v>
      </c>
      <c r="H571" s="146">
        <v>0</v>
      </c>
      <c r="I571" s="146">
        <v>0</v>
      </c>
      <c r="J571" s="147">
        <f t="shared" si="109"/>
        <v>0</v>
      </c>
      <c r="K571" s="147">
        <v>0</v>
      </c>
      <c r="L571" s="147">
        <v>24</v>
      </c>
      <c r="M571" s="147">
        <f t="shared" si="110"/>
        <v>24</v>
      </c>
      <c r="N571" s="101">
        <f t="shared" si="111"/>
        <v>0</v>
      </c>
      <c r="O571" s="100">
        <v>0</v>
      </c>
      <c r="P571" s="147">
        <v>0</v>
      </c>
      <c r="Q571" s="101">
        <f t="shared" si="112"/>
        <v>0</v>
      </c>
      <c r="R571" s="100">
        <f t="shared" si="113"/>
        <v>0</v>
      </c>
      <c r="S571" s="148">
        <v>0</v>
      </c>
      <c r="T571" s="148">
        <v>0</v>
      </c>
      <c r="U571" s="147">
        <f t="shared" si="114"/>
        <v>0</v>
      </c>
      <c r="V571" s="102">
        <v>0</v>
      </c>
      <c r="W571" s="102">
        <v>0</v>
      </c>
      <c r="X571" s="101">
        <v>0</v>
      </c>
      <c r="Y571" s="107">
        <f t="shared" si="115"/>
        <v>0</v>
      </c>
      <c r="Z571" s="108">
        <f t="shared" si="116"/>
        <v>24</v>
      </c>
      <c r="AA571" s="97">
        <v>47</v>
      </c>
      <c r="AB571" s="109">
        <f t="shared" si="117"/>
        <v>0.51063829787234039</v>
      </c>
    </row>
    <row r="572" spans="1:28" x14ac:dyDescent="0.35">
      <c r="A572" s="31" t="s">
        <v>577</v>
      </c>
      <c r="B572" s="97" t="s">
        <v>2837</v>
      </c>
      <c r="C572" s="142" t="s">
        <v>2380</v>
      </c>
      <c r="D572" s="143">
        <f t="shared" si="106"/>
        <v>56</v>
      </c>
      <c r="E572" s="98">
        <f t="shared" si="107"/>
        <v>22</v>
      </c>
      <c r="F572" s="144">
        <f t="shared" si="108"/>
        <v>34</v>
      </c>
      <c r="G572" s="145">
        <f t="shared" si="105"/>
        <v>56</v>
      </c>
      <c r="H572" s="146">
        <v>0</v>
      </c>
      <c r="I572" s="146">
        <v>34</v>
      </c>
      <c r="J572" s="147">
        <f t="shared" si="109"/>
        <v>34</v>
      </c>
      <c r="K572" s="147">
        <v>0</v>
      </c>
      <c r="L572" s="147">
        <v>22</v>
      </c>
      <c r="M572" s="147">
        <f t="shared" si="110"/>
        <v>22</v>
      </c>
      <c r="N572" s="101">
        <f t="shared" si="111"/>
        <v>0</v>
      </c>
      <c r="O572" s="100">
        <v>0</v>
      </c>
      <c r="P572" s="147">
        <v>0</v>
      </c>
      <c r="Q572" s="101">
        <f t="shared" si="112"/>
        <v>0</v>
      </c>
      <c r="R572" s="100">
        <f t="shared" si="113"/>
        <v>0</v>
      </c>
      <c r="S572" s="148">
        <v>0</v>
      </c>
      <c r="T572" s="148">
        <v>0</v>
      </c>
      <c r="U572" s="147">
        <f t="shared" si="114"/>
        <v>0</v>
      </c>
      <c r="V572" s="102">
        <v>0</v>
      </c>
      <c r="W572" s="102">
        <v>0</v>
      </c>
      <c r="X572" s="101">
        <v>0</v>
      </c>
      <c r="Y572" s="107">
        <f t="shared" si="115"/>
        <v>34</v>
      </c>
      <c r="Z572" s="108">
        <f t="shared" si="116"/>
        <v>22</v>
      </c>
      <c r="AA572" s="97">
        <v>79</v>
      </c>
      <c r="AB572" s="109">
        <f t="shared" si="117"/>
        <v>0.70886075949367089</v>
      </c>
    </row>
    <row r="573" spans="1:28" x14ac:dyDescent="0.35">
      <c r="A573" s="31" t="s">
        <v>578</v>
      </c>
      <c r="B573" s="97" t="s">
        <v>2838</v>
      </c>
      <c r="C573" s="142" t="s">
        <v>2380</v>
      </c>
      <c r="D573" s="143">
        <f t="shared" si="106"/>
        <v>36</v>
      </c>
      <c r="E573" s="98">
        <f t="shared" si="107"/>
        <v>36</v>
      </c>
      <c r="F573" s="144">
        <f t="shared" si="108"/>
        <v>0</v>
      </c>
      <c r="G573" s="145">
        <f t="shared" si="105"/>
        <v>24</v>
      </c>
      <c r="H573" s="146">
        <v>0</v>
      </c>
      <c r="I573" s="146">
        <v>0</v>
      </c>
      <c r="J573" s="147">
        <f t="shared" si="109"/>
        <v>0</v>
      </c>
      <c r="K573" s="147">
        <v>0</v>
      </c>
      <c r="L573" s="147">
        <v>24</v>
      </c>
      <c r="M573" s="147">
        <f t="shared" si="110"/>
        <v>24</v>
      </c>
      <c r="N573" s="101">
        <f t="shared" si="111"/>
        <v>0</v>
      </c>
      <c r="O573" s="100">
        <v>12</v>
      </c>
      <c r="P573" s="147">
        <v>0</v>
      </c>
      <c r="Q573" s="101">
        <f t="shared" si="112"/>
        <v>12</v>
      </c>
      <c r="R573" s="100">
        <f t="shared" si="113"/>
        <v>0</v>
      </c>
      <c r="S573" s="148">
        <v>0</v>
      </c>
      <c r="T573" s="148">
        <v>0</v>
      </c>
      <c r="U573" s="147">
        <f t="shared" si="114"/>
        <v>0</v>
      </c>
      <c r="V573" s="102">
        <v>0</v>
      </c>
      <c r="W573" s="102">
        <v>0</v>
      </c>
      <c r="X573" s="101">
        <v>0</v>
      </c>
      <c r="Y573" s="107">
        <f t="shared" si="115"/>
        <v>0</v>
      </c>
      <c r="Z573" s="108">
        <f t="shared" si="116"/>
        <v>36</v>
      </c>
      <c r="AA573" s="97">
        <v>37</v>
      </c>
      <c r="AB573" s="109">
        <f t="shared" si="117"/>
        <v>0.97297297297297303</v>
      </c>
    </row>
    <row r="574" spans="1:28" x14ac:dyDescent="0.35">
      <c r="A574" s="31" t="s">
        <v>579</v>
      </c>
      <c r="B574" s="97" t="s">
        <v>2839</v>
      </c>
      <c r="C574" s="142" t="s">
        <v>2380</v>
      </c>
      <c r="D574" s="143">
        <f t="shared" si="106"/>
        <v>12</v>
      </c>
      <c r="E574" s="98">
        <f t="shared" si="107"/>
        <v>12</v>
      </c>
      <c r="F574" s="144">
        <f t="shared" si="108"/>
        <v>0</v>
      </c>
      <c r="G574" s="145">
        <f t="shared" si="105"/>
        <v>12</v>
      </c>
      <c r="H574" s="146">
        <v>0</v>
      </c>
      <c r="I574" s="146">
        <v>0</v>
      </c>
      <c r="J574" s="147">
        <f t="shared" si="109"/>
        <v>0</v>
      </c>
      <c r="K574" s="147">
        <v>0</v>
      </c>
      <c r="L574" s="147">
        <v>12</v>
      </c>
      <c r="M574" s="147">
        <f t="shared" si="110"/>
        <v>12</v>
      </c>
      <c r="N574" s="101">
        <f t="shared" si="111"/>
        <v>0</v>
      </c>
      <c r="O574" s="100">
        <v>0</v>
      </c>
      <c r="P574" s="147">
        <v>0</v>
      </c>
      <c r="Q574" s="101">
        <f t="shared" si="112"/>
        <v>0</v>
      </c>
      <c r="R574" s="100">
        <f t="shared" si="113"/>
        <v>0</v>
      </c>
      <c r="S574" s="148">
        <v>0</v>
      </c>
      <c r="T574" s="148">
        <v>0</v>
      </c>
      <c r="U574" s="147">
        <f t="shared" si="114"/>
        <v>0</v>
      </c>
      <c r="V574" s="102">
        <v>0</v>
      </c>
      <c r="W574" s="102">
        <v>0</v>
      </c>
      <c r="X574" s="101">
        <v>0</v>
      </c>
      <c r="Y574" s="107">
        <f t="shared" si="115"/>
        <v>0</v>
      </c>
      <c r="Z574" s="108">
        <f t="shared" si="116"/>
        <v>12</v>
      </c>
      <c r="AA574" s="97">
        <v>16</v>
      </c>
      <c r="AB574" s="109">
        <f t="shared" si="117"/>
        <v>0.75</v>
      </c>
    </row>
    <row r="575" spans="1:28" x14ac:dyDescent="0.35">
      <c r="A575" s="31" t="s">
        <v>580</v>
      </c>
      <c r="B575" s="97" t="s">
        <v>2840</v>
      </c>
      <c r="C575" s="142" t="s">
        <v>2380</v>
      </c>
      <c r="D575" s="143">
        <f t="shared" si="106"/>
        <v>0</v>
      </c>
      <c r="E575" s="98">
        <f t="shared" si="107"/>
        <v>0</v>
      </c>
      <c r="F575" s="144">
        <f t="shared" si="108"/>
        <v>0</v>
      </c>
      <c r="G575" s="145">
        <f t="shared" si="105"/>
        <v>0</v>
      </c>
      <c r="H575" s="146">
        <v>0</v>
      </c>
      <c r="I575" s="146">
        <v>0</v>
      </c>
      <c r="J575" s="147">
        <f t="shared" si="109"/>
        <v>0</v>
      </c>
      <c r="K575" s="147">
        <v>0</v>
      </c>
      <c r="L575" s="147">
        <v>0</v>
      </c>
      <c r="M575" s="147">
        <f t="shared" si="110"/>
        <v>0</v>
      </c>
      <c r="N575" s="101">
        <f t="shared" si="111"/>
        <v>0</v>
      </c>
      <c r="O575" s="100">
        <v>0</v>
      </c>
      <c r="P575" s="147">
        <v>0</v>
      </c>
      <c r="Q575" s="101">
        <f t="shared" si="112"/>
        <v>0</v>
      </c>
      <c r="R575" s="100">
        <f t="shared" si="113"/>
        <v>0</v>
      </c>
      <c r="S575" s="148">
        <v>0</v>
      </c>
      <c r="T575" s="148">
        <v>0</v>
      </c>
      <c r="U575" s="147">
        <f t="shared" si="114"/>
        <v>0</v>
      </c>
      <c r="V575" s="102">
        <v>0</v>
      </c>
      <c r="W575" s="102">
        <v>0</v>
      </c>
      <c r="X575" s="101">
        <v>0</v>
      </c>
      <c r="Y575" s="107">
        <f t="shared" si="115"/>
        <v>0</v>
      </c>
      <c r="Z575" s="108">
        <f t="shared" si="116"/>
        <v>0</v>
      </c>
      <c r="AA575" s="97">
        <v>32</v>
      </c>
      <c r="AB575" s="109">
        <f t="shared" si="117"/>
        <v>0</v>
      </c>
    </row>
    <row r="576" spans="1:28" x14ac:dyDescent="0.35">
      <c r="A576" s="31" t="s">
        <v>581</v>
      </c>
      <c r="B576" s="97" t="s">
        <v>2841</v>
      </c>
      <c r="C576" s="142" t="s">
        <v>2380</v>
      </c>
      <c r="D576" s="143">
        <f t="shared" si="106"/>
        <v>191</v>
      </c>
      <c r="E576" s="98">
        <f t="shared" si="107"/>
        <v>191</v>
      </c>
      <c r="F576" s="144">
        <f t="shared" si="108"/>
        <v>0</v>
      </c>
      <c r="G576" s="145">
        <f t="shared" si="105"/>
        <v>191</v>
      </c>
      <c r="H576" s="146">
        <v>0</v>
      </c>
      <c r="I576" s="146">
        <v>0</v>
      </c>
      <c r="J576" s="147">
        <f t="shared" si="109"/>
        <v>0</v>
      </c>
      <c r="K576" s="147">
        <v>72</v>
      </c>
      <c r="L576" s="147">
        <v>119</v>
      </c>
      <c r="M576" s="147">
        <f t="shared" si="110"/>
        <v>191</v>
      </c>
      <c r="N576" s="101">
        <f t="shared" si="111"/>
        <v>0</v>
      </c>
      <c r="O576" s="100">
        <v>0</v>
      </c>
      <c r="P576" s="147">
        <v>0</v>
      </c>
      <c r="Q576" s="101">
        <f t="shared" si="112"/>
        <v>0</v>
      </c>
      <c r="R576" s="100">
        <f t="shared" si="113"/>
        <v>0</v>
      </c>
      <c r="S576" s="148">
        <v>0</v>
      </c>
      <c r="T576" s="148">
        <v>0</v>
      </c>
      <c r="U576" s="147">
        <f t="shared" si="114"/>
        <v>0</v>
      </c>
      <c r="V576" s="102">
        <v>0</v>
      </c>
      <c r="W576" s="102">
        <v>0</v>
      </c>
      <c r="X576" s="101">
        <v>0</v>
      </c>
      <c r="Y576" s="107">
        <f t="shared" si="115"/>
        <v>0</v>
      </c>
      <c r="Z576" s="108">
        <f t="shared" si="116"/>
        <v>119</v>
      </c>
      <c r="AA576" s="97">
        <v>126</v>
      </c>
      <c r="AB576" s="109">
        <f t="shared" si="117"/>
        <v>0.94444444444444442</v>
      </c>
    </row>
    <row r="577" spans="1:28" x14ac:dyDescent="0.35">
      <c r="A577" s="31" t="s">
        <v>582</v>
      </c>
      <c r="B577" s="97" t="s">
        <v>2842</v>
      </c>
      <c r="C577" s="142" t="s">
        <v>2380</v>
      </c>
      <c r="D577" s="143">
        <f t="shared" si="106"/>
        <v>0</v>
      </c>
      <c r="E577" s="98">
        <f t="shared" si="107"/>
        <v>0</v>
      </c>
      <c r="F577" s="144">
        <f t="shared" si="108"/>
        <v>0</v>
      </c>
      <c r="G577" s="145">
        <f t="shared" si="105"/>
        <v>0</v>
      </c>
      <c r="H577" s="146">
        <v>0</v>
      </c>
      <c r="I577" s="146">
        <v>0</v>
      </c>
      <c r="J577" s="147">
        <f t="shared" si="109"/>
        <v>0</v>
      </c>
      <c r="K577" s="147">
        <v>0</v>
      </c>
      <c r="L577" s="147">
        <v>0</v>
      </c>
      <c r="M577" s="147">
        <f t="shared" si="110"/>
        <v>0</v>
      </c>
      <c r="N577" s="101">
        <f t="shared" si="111"/>
        <v>0</v>
      </c>
      <c r="O577" s="100">
        <v>0</v>
      </c>
      <c r="P577" s="147">
        <v>0</v>
      </c>
      <c r="Q577" s="101">
        <f t="shared" si="112"/>
        <v>0</v>
      </c>
      <c r="R577" s="100">
        <f t="shared" si="113"/>
        <v>0</v>
      </c>
      <c r="S577" s="148">
        <v>0</v>
      </c>
      <c r="T577" s="148">
        <v>0</v>
      </c>
      <c r="U577" s="147">
        <f t="shared" si="114"/>
        <v>0</v>
      </c>
      <c r="V577" s="102">
        <v>0</v>
      </c>
      <c r="W577" s="102">
        <v>0</v>
      </c>
      <c r="X577" s="101">
        <v>0</v>
      </c>
      <c r="Y577" s="107">
        <f t="shared" si="115"/>
        <v>0</v>
      </c>
      <c r="Z577" s="108">
        <f t="shared" si="116"/>
        <v>0</v>
      </c>
      <c r="AA577" s="97">
        <v>59</v>
      </c>
      <c r="AB577" s="109">
        <f t="shared" si="117"/>
        <v>0</v>
      </c>
    </row>
    <row r="578" spans="1:28" x14ac:dyDescent="0.35">
      <c r="A578" s="31" t="s">
        <v>583</v>
      </c>
      <c r="B578" s="97" t="s">
        <v>2843</v>
      </c>
      <c r="C578" s="142" t="s">
        <v>2286</v>
      </c>
      <c r="D578" s="143">
        <f t="shared" si="106"/>
        <v>91</v>
      </c>
      <c r="E578" s="98">
        <f t="shared" si="107"/>
        <v>91</v>
      </c>
      <c r="F578" s="144">
        <f t="shared" si="108"/>
        <v>0</v>
      </c>
      <c r="G578" s="145">
        <f t="shared" si="105"/>
        <v>91</v>
      </c>
      <c r="H578" s="146">
        <v>0</v>
      </c>
      <c r="I578" s="146">
        <v>0</v>
      </c>
      <c r="J578" s="147">
        <f t="shared" si="109"/>
        <v>0</v>
      </c>
      <c r="K578" s="147">
        <v>35</v>
      </c>
      <c r="L578" s="147">
        <v>56</v>
      </c>
      <c r="M578" s="147">
        <f t="shared" si="110"/>
        <v>91</v>
      </c>
      <c r="N578" s="101">
        <f t="shared" si="111"/>
        <v>0</v>
      </c>
      <c r="O578" s="100">
        <v>0</v>
      </c>
      <c r="P578" s="147">
        <v>0</v>
      </c>
      <c r="Q578" s="101">
        <f t="shared" si="112"/>
        <v>0</v>
      </c>
      <c r="R578" s="100">
        <f t="shared" si="113"/>
        <v>0</v>
      </c>
      <c r="S578" s="148">
        <v>0</v>
      </c>
      <c r="T578" s="148">
        <v>0</v>
      </c>
      <c r="U578" s="147">
        <f t="shared" si="114"/>
        <v>0</v>
      </c>
      <c r="V578" s="102">
        <v>0</v>
      </c>
      <c r="W578" s="102">
        <v>0</v>
      </c>
      <c r="X578" s="101">
        <v>0</v>
      </c>
      <c r="Y578" s="107">
        <f t="shared" si="115"/>
        <v>0</v>
      </c>
      <c r="Z578" s="108">
        <f t="shared" si="116"/>
        <v>56</v>
      </c>
      <c r="AA578" s="97">
        <v>76</v>
      </c>
      <c r="AB578" s="109">
        <f t="shared" si="117"/>
        <v>0.73684210526315785</v>
      </c>
    </row>
    <row r="579" spans="1:28" x14ac:dyDescent="0.35">
      <c r="A579" s="31" t="s">
        <v>584</v>
      </c>
      <c r="B579" s="97" t="s">
        <v>2844</v>
      </c>
      <c r="C579" s="142" t="s">
        <v>2286</v>
      </c>
      <c r="D579" s="143">
        <f t="shared" si="106"/>
        <v>18</v>
      </c>
      <c r="E579" s="98">
        <f t="shared" si="107"/>
        <v>18</v>
      </c>
      <c r="F579" s="144">
        <f t="shared" si="108"/>
        <v>0</v>
      </c>
      <c r="G579" s="145">
        <f t="shared" si="105"/>
        <v>18</v>
      </c>
      <c r="H579" s="146">
        <v>0</v>
      </c>
      <c r="I579" s="146">
        <v>0</v>
      </c>
      <c r="J579" s="147">
        <f t="shared" si="109"/>
        <v>0</v>
      </c>
      <c r="K579" s="147">
        <v>0</v>
      </c>
      <c r="L579" s="147">
        <v>18</v>
      </c>
      <c r="M579" s="147">
        <f t="shared" si="110"/>
        <v>18</v>
      </c>
      <c r="N579" s="101">
        <f t="shared" si="111"/>
        <v>0</v>
      </c>
      <c r="O579" s="100">
        <v>0</v>
      </c>
      <c r="P579" s="147">
        <v>0</v>
      </c>
      <c r="Q579" s="101">
        <f t="shared" si="112"/>
        <v>0</v>
      </c>
      <c r="R579" s="100">
        <f t="shared" si="113"/>
        <v>0</v>
      </c>
      <c r="S579" s="148">
        <v>0</v>
      </c>
      <c r="T579" s="148">
        <v>0</v>
      </c>
      <c r="U579" s="147">
        <f t="shared" si="114"/>
        <v>0</v>
      </c>
      <c r="V579" s="102">
        <v>0</v>
      </c>
      <c r="W579" s="102">
        <v>0</v>
      </c>
      <c r="X579" s="101">
        <v>0</v>
      </c>
      <c r="Y579" s="107">
        <f t="shared" si="115"/>
        <v>0</v>
      </c>
      <c r="Z579" s="108">
        <f t="shared" si="116"/>
        <v>18</v>
      </c>
      <c r="AA579" s="97">
        <v>39</v>
      </c>
      <c r="AB579" s="109">
        <f t="shared" si="117"/>
        <v>0.46153846153846156</v>
      </c>
    </row>
    <row r="580" spans="1:28" x14ac:dyDescent="0.35">
      <c r="A580" s="31" t="s">
        <v>585</v>
      </c>
      <c r="B580" s="97" t="s">
        <v>2845</v>
      </c>
      <c r="C580" s="142" t="s">
        <v>2286</v>
      </c>
      <c r="D580" s="143">
        <f t="shared" si="106"/>
        <v>49</v>
      </c>
      <c r="E580" s="98">
        <f t="shared" si="107"/>
        <v>0</v>
      </c>
      <c r="F580" s="144">
        <f t="shared" si="108"/>
        <v>49</v>
      </c>
      <c r="G580" s="145">
        <f t="shared" ref="G580:G643" si="118">J580+M580</f>
        <v>49</v>
      </c>
      <c r="H580" s="146">
        <v>0</v>
      </c>
      <c r="I580" s="146">
        <v>49</v>
      </c>
      <c r="J580" s="147">
        <f t="shared" si="109"/>
        <v>49</v>
      </c>
      <c r="K580" s="147">
        <v>0</v>
      </c>
      <c r="L580" s="147">
        <v>0</v>
      </c>
      <c r="M580" s="147">
        <f t="shared" si="110"/>
        <v>0</v>
      </c>
      <c r="N580" s="101">
        <f t="shared" si="111"/>
        <v>0</v>
      </c>
      <c r="O580" s="100">
        <v>0</v>
      </c>
      <c r="P580" s="147">
        <v>0</v>
      </c>
      <c r="Q580" s="101">
        <f t="shared" si="112"/>
        <v>0</v>
      </c>
      <c r="R580" s="100">
        <f t="shared" si="113"/>
        <v>0</v>
      </c>
      <c r="S580" s="148">
        <v>0</v>
      </c>
      <c r="T580" s="148">
        <v>0</v>
      </c>
      <c r="U580" s="147">
        <f t="shared" si="114"/>
        <v>0</v>
      </c>
      <c r="V580" s="102">
        <v>0</v>
      </c>
      <c r="W580" s="102">
        <v>0</v>
      </c>
      <c r="X580" s="101">
        <v>0</v>
      </c>
      <c r="Y580" s="107">
        <f t="shared" si="115"/>
        <v>49</v>
      </c>
      <c r="Z580" s="108">
        <f t="shared" si="116"/>
        <v>0</v>
      </c>
      <c r="AA580" s="97">
        <v>62</v>
      </c>
      <c r="AB580" s="109">
        <f t="shared" si="117"/>
        <v>0.79032258064516125</v>
      </c>
    </row>
    <row r="581" spans="1:28" x14ac:dyDescent="0.35">
      <c r="A581" s="31" t="s">
        <v>586</v>
      </c>
      <c r="B581" s="97" t="s">
        <v>2846</v>
      </c>
      <c r="C581" s="142" t="s">
        <v>2286</v>
      </c>
      <c r="D581" s="143">
        <f t="shared" ref="D581:D644" si="119">E581+F581</f>
        <v>58</v>
      </c>
      <c r="E581" s="98">
        <f t="shared" ref="E581:E644" si="120">M581+O581+X581</f>
        <v>58</v>
      </c>
      <c r="F581" s="144">
        <f t="shared" ref="F581:F644" si="121">J581+U581</f>
        <v>0</v>
      </c>
      <c r="G581" s="145">
        <f t="shared" si="118"/>
        <v>58</v>
      </c>
      <c r="H581" s="146">
        <v>0</v>
      </c>
      <c r="I581" s="146">
        <v>0</v>
      </c>
      <c r="J581" s="147">
        <f t="shared" ref="J581:J644" si="122">H581+I581</f>
        <v>0</v>
      </c>
      <c r="K581" s="147">
        <v>0</v>
      </c>
      <c r="L581" s="147">
        <v>58</v>
      </c>
      <c r="M581" s="147">
        <f t="shared" ref="M581:M644" si="123">K581+L581</f>
        <v>58</v>
      </c>
      <c r="N581" s="101">
        <f t="shared" ref="N581:N644" si="124">P581</f>
        <v>0</v>
      </c>
      <c r="O581" s="100">
        <v>0</v>
      </c>
      <c r="P581" s="147">
        <v>0</v>
      </c>
      <c r="Q581" s="101">
        <f t="shared" ref="Q581:Q644" si="125">O581+P581</f>
        <v>0</v>
      </c>
      <c r="R581" s="100">
        <f t="shared" ref="R581:R644" si="126">U581+X581</f>
        <v>0</v>
      </c>
      <c r="S581" s="148">
        <v>0</v>
      </c>
      <c r="T581" s="148">
        <v>0</v>
      </c>
      <c r="U581" s="147">
        <f t="shared" ref="U581:U644" si="127">S581+T581</f>
        <v>0</v>
      </c>
      <c r="V581" s="102">
        <v>0</v>
      </c>
      <c r="W581" s="102">
        <v>0</v>
      </c>
      <c r="X581" s="101">
        <v>0</v>
      </c>
      <c r="Y581" s="107">
        <f t="shared" ref="Y581:Y644" si="128">I581+T581</f>
        <v>0</v>
      </c>
      <c r="Z581" s="108">
        <f t="shared" ref="Z581:Z644" si="129">L581+O581+W581</f>
        <v>58</v>
      </c>
      <c r="AA581" s="97">
        <v>101</v>
      </c>
      <c r="AB581" s="109">
        <f t="shared" ref="AB581:AB644" si="130">MIN(100%,((Z581+Y581)/AA581))</f>
        <v>0.57425742574257421</v>
      </c>
    </row>
    <row r="582" spans="1:28" x14ac:dyDescent="0.35">
      <c r="A582" s="31" t="s">
        <v>587</v>
      </c>
      <c r="B582" s="97" t="s">
        <v>2847</v>
      </c>
      <c r="C582" s="142" t="s">
        <v>2286</v>
      </c>
      <c r="D582" s="143">
        <f t="shared" si="119"/>
        <v>53</v>
      </c>
      <c r="E582" s="98">
        <f t="shared" si="120"/>
        <v>53</v>
      </c>
      <c r="F582" s="144">
        <f t="shared" si="121"/>
        <v>0</v>
      </c>
      <c r="G582" s="145">
        <f t="shared" si="118"/>
        <v>53</v>
      </c>
      <c r="H582" s="146">
        <v>0</v>
      </c>
      <c r="I582" s="146">
        <v>0</v>
      </c>
      <c r="J582" s="147">
        <f t="shared" si="122"/>
        <v>0</v>
      </c>
      <c r="K582" s="147">
        <v>17</v>
      </c>
      <c r="L582" s="147">
        <v>36</v>
      </c>
      <c r="M582" s="147">
        <f t="shared" si="123"/>
        <v>53</v>
      </c>
      <c r="N582" s="101">
        <f t="shared" si="124"/>
        <v>0</v>
      </c>
      <c r="O582" s="100">
        <v>0</v>
      </c>
      <c r="P582" s="147">
        <v>0</v>
      </c>
      <c r="Q582" s="101">
        <f t="shared" si="125"/>
        <v>0</v>
      </c>
      <c r="R582" s="100">
        <f t="shared" si="126"/>
        <v>0</v>
      </c>
      <c r="S582" s="148">
        <v>0</v>
      </c>
      <c r="T582" s="148">
        <v>0</v>
      </c>
      <c r="U582" s="147">
        <f t="shared" si="127"/>
        <v>0</v>
      </c>
      <c r="V582" s="102">
        <v>0</v>
      </c>
      <c r="W582" s="102">
        <v>0</v>
      </c>
      <c r="X582" s="101">
        <v>0</v>
      </c>
      <c r="Y582" s="107">
        <f t="shared" si="128"/>
        <v>0</v>
      </c>
      <c r="Z582" s="108">
        <f t="shared" si="129"/>
        <v>36</v>
      </c>
      <c r="AA582" s="97">
        <v>50</v>
      </c>
      <c r="AB582" s="109">
        <f t="shared" si="130"/>
        <v>0.72</v>
      </c>
    </row>
    <row r="583" spans="1:28" x14ac:dyDescent="0.35">
      <c r="A583" s="31" t="s">
        <v>588</v>
      </c>
      <c r="B583" s="97" t="s">
        <v>2848</v>
      </c>
      <c r="C583" s="142" t="s">
        <v>2286</v>
      </c>
      <c r="D583" s="143">
        <f t="shared" si="119"/>
        <v>21</v>
      </c>
      <c r="E583" s="98">
        <f t="shared" si="120"/>
        <v>0</v>
      </c>
      <c r="F583" s="144">
        <f t="shared" si="121"/>
        <v>21</v>
      </c>
      <c r="G583" s="145">
        <f t="shared" si="118"/>
        <v>21</v>
      </c>
      <c r="H583" s="146">
        <v>0</v>
      </c>
      <c r="I583" s="146">
        <v>21</v>
      </c>
      <c r="J583" s="147">
        <f t="shared" si="122"/>
        <v>21</v>
      </c>
      <c r="K583" s="147">
        <v>0</v>
      </c>
      <c r="L583" s="147">
        <v>0</v>
      </c>
      <c r="M583" s="147">
        <f t="shared" si="123"/>
        <v>0</v>
      </c>
      <c r="N583" s="101">
        <f t="shared" si="124"/>
        <v>0</v>
      </c>
      <c r="O583" s="100">
        <v>0</v>
      </c>
      <c r="P583" s="147">
        <v>0</v>
      </c>
      <c r="Q583" s="101">
        <f t="shared" si="125"/>
        <v>0</v>
      </c>
      <c r="R583" s="100">
        <f t="shared" si="126"/>
        <v>0</v>
      </c>
      <c r="S583" s="148">
        <v>0</v>
      </c>
      <c r="T583" s="148">
        <v>0</v>
      </c>
      <c r="U583" s="147">
        <f t="shared" si="127"/>
        <v>0</v>
      </c>
      <c r="V583" s="102">
        <v>0</v>
      </c>
      <c r="W583" s="102">
        <v>0</v>
      </c>
      <c r="X583" s="101">
        <v>0</v>
      </c>
      <c r="Y583" s="107">
        <f t="shared" si="128"/>
        <v>21</v>
      </c>
      <c r="Z583" s="108">
        <f t="shared" si="129"/>
        <v>0</v>
      </c>
      <c r="AA583" s="97">
        <v>46</v>
      </c>
      <c r="AB583" s="109">
        <f t="shared" si="130"/>
        <v>0.45652173913043476</v>
      </c>
    </row>
    <row r="584" spans="1:28" x14ac:dyDescent="0.35">
      <c r="A584" s="31" t="s">
        <v>589</v>
      </c>
      <c r="B584" s="97" t="s">
        <v>2849</v>
      </c>
      <c r="C584" s="142" t="s">
        <v>2286</v>
      </c>
      <c r="D584" s="143">
        <f t="shared" si="119"/>
        <v>55</v>
      </c>
      <c r="E584" s="98">
        <f t="shared" si="120"/>
        <v>55</v>
      </c>
      <c r="F584" s="144">
        <f t="shared" si="121"/>
        <v>0</v>
      </c>
      <c r="G584" s="145">
        <f t="shared" si="118"/>
        <v>55</v>
      </c>
      <c r="H584" s="146">
        <v>0</v>
      </c>
      <c r="I584" s="146">
        <v>0</v>
      </c>
      <c r="J584" s="147">
        <f t="shared" si="122"/>
        <v>0</v>
      </c>
      <c r="K584" s="147">
        <v>4</v>
      </c>
      <c r="L584" s="147">
        <v>51</v>
      </c>
      <c r="M584" s="147">
        <f t="shared" si="123"/>
        <v>55</v>
      </c>
      <c r="N584" s="101">
        <f t="shared" si="124"/>
        <v>0</v>
      </c>
      <c r="O584" s="100">
        <v>0</v>
      </c>
      <c r="P584" s="147">
        <v>0</v>
      </c>
      <c r="Q584" s="101">
        <f t="shared" si="125"/>
        <v>0</v>
      </c>
      <c r="R584" s="100">
        <f t="shared" si="126"/>
        <v>0</v>
      </c>
      <c r="S584" s="148">
        <v>0</v>
      </c>
      <c r="T584" s="148">
        <v>0</v>
      </c>
      <c r="U584" s="147">
        <f t="shared" si="127"/>
        <v>0</v>
      </c>
      <c r="V584" s="102">
        <v>0</v>
      </c>
      <c r="W584" s="102">
        <v>0</v>
      </c>
      <c r="X584" s="101">
        <v>0</v>
      </c>
      <c r="Y584" s="107">
        <f t="shared" si="128"/>
        <v>0</v>
      </c>
      <c r="Z584" s="108">
        <f t="shared" si="129"/>
        <v>51</v>
      </c>
      <c r="AA584" s="97">
        <v>101</v>
      </c>
      <c r="AB584" s="109">
        <f t="shared" si="130"/>
        <v>0.50495049504950495</v>
      </c>
    </row>
    <row r="585" spans="1:28" x14ac:dyDescent="0.35">
      <c r="A585" s="31" t="s">
        <v>590</v>
      </c>
      <c r="B585" s="97" t="s">
        <v>2850</v>
      </c>
      <c r="C585" s="142" t="s">
        <v>2286</v>
      </c>
      <c r="D585" s="143">
        <f t="shared" si="119"/>
        <v>57</v>
      </c>
      <c r="E585" s="98">
        <f t="shared" si="120"/>
        <v>57</v>
      </c>
      <c r="F585" s="144">
        <f t="shared" si="121"/>
        <v>0</v>
      </c>
      <c r="G585" s="145">
        <f t="shared" si="118"/>
        <v>57</v>
      </c>
      <c r="H585" s="146">
        <v>0</v>
      </c>
      <c r="I585" s="146">
        <v>0</v>
      </c>
      <c r="J585" s="147">
        <f t="shared" si="122"/>
        <v>0</v>
      </c>
      <c r="K585" s="147">
        <v>17</v>
      </c>
      <c r="L585" s="147">
        <v>40</v>
      </c>
      <c r="M585" s="147">
        <f t="shared" si="123"/>
        <v>57</v>
      </c>
      <c r="N585" s="101">
        <f t="shared" si="124"/>
        <v>0</v>
      </c>
      <c r="O585" s="100">
        <v>0</v>
      </c>
      <c r="P585" s="147">
        <v>0</v>
      </c>
      <c r="Q585" s="101">
        <f t="shared" si="125"/>
        <v>0</v>
      </c>
      <c r="R585" s="100">
        <f t="shared" si="126"/>
        <v>0</v>
      </c>
      <c r="S585" s="148">
        <v>0</v>
      </c>
      <c r="T585" s="148">
        <v>0</v>
      </c>
      <c r="U585" s="147">
        <f t="shared" si="127"/>
        <v>0</v>
      </c>
      <c r="V585" s="102">
        <v>0</v>
      </c>
      <c r="W585" s="102">
        <v>0</v>
      </c>
      <c r="X585" s="101">
        <v>0</v>
      </c>
      <c r="Y585" s="107">
        <f t="shared" si="128"/>
        <v>0</v>
      </c>
      <c r="Z585" s="108">
        <f t="shared" si="129"/>
        <v>40</v>
      </c>
      <c r="AA585" s="97">
        <v>39</v>
      </c>
      <c r="AB585" s="109">
        <f t="shared" si="130"/>
        <v>1</v>
      </c>
    </row>
    <row r="586" spans="1:28" x14ac:dyDescent="0.35">
      <c r="A586" s="31" t="s">
        <v>591</v>
      </c>
      <c r="B586" s="97" t="s">
        <v>2851</v>
      </c>
      <c r="C586" s="142" t="s">
        <v>2286</v>
      </c>
      <c r="D586" s="143">
        <f t="shared" si="119"/>
        <v>135</v>
      </c>
      <c r="E586" s="98">
        <f t="shared" si="120"/>
        <v>135</v>
      </c>
      <c r="F586" s="144">
        <f t="shared" si="121"/>
        <v>0</v>
      </c>
      <c r="G586" s="145">
        <f t="shared" si="118"/>
        <v>135</v>
      </c>
      <c r="H586" s="146">
        <v>0</v>
      </c>
      <c r="I586" s="146">
        <v>0</v>
      </c>
      <c r="J586" s="147">
        <f t="shared" si="122"/>
        <v>0</v>
      </c>
      <c r="K586" s="147">
        <v>0</v>
      </c>
      <c r="L586" s="147">
        <v>135</v>
      </c>
      <c r="M586" s="147">
        <f t="shared" si="123"/>
        <v>135</v>
      </c>
      <c r="N586" s="101">
        <f t="shared" si="124"/>
        <v>0</v>
      </c>
      <c r="O586" s="100">
        <v>0</v>
      </c>
      <c r="P586" s="147">
        <v>0</v>
      </c>
      <c r="Q586" s="101">
        <f t="shared" si="125"/>
        <v>0</v>
      </c>
      <c r="R586" s="100">
        <f t="shared" si="126"/>
        <v>0</v>
      </c>
      <c r="S586" s="148">
        <v>0</v>
      </c>
      <c r="T586" s="148">
        <v>0</v>
      </c>
      <c r="U586" s="147">
        <f t="shared" si="127"/>
        <v>0</v>
      </c>
      <c r="V586" s="102">
        <v>0</v>
      </c>
      <c r="W586" s="102">
        <v>0</v>
      </c>
      <c r="X586" s="101">
        <v>0</v>
      </c>
      <c r="Y586" s="107">
        <f t="shared" si="128"/>
        <v>0</v>
      </c>
      <c r="Z586" s="108">
        <f t="shared" si="129"/>
        <v>135</v>
      </c>
      <c r="AA586" s="97">
        <v>296</v>
      </c>
      <c r="AB586" s="109">
        <f t="shared" si="130"/>
        <v>0.45608108108108109</v>
      </c>
    </row>
    <row r="587" spans="1:28" x14ac:dyDescent="0.35">
      <c r="A587" s="31" t="s">
        <v>592</v>
      </c>
      <c r="B587" s="97" t="s">
        <v>2852</v>
      </c>
      <c r="C587" s="142" t="s">
        <v>2286</v>
      </c>
      <c r="D587" s="143">
        <f t="shared" si="119"/>
        <v>0</v>
      </c>
      <c r="E587" s="98">
        <f t="shared" si="120"/>
        <v>0</v>
      </c>
      <c r="F587" s="144">
        <f t="shared" si="121"/>
        <v>0</v>
      </c>
      <c r="G587" s="145">
        <f t="shared" si="118"/>
        <v>0</v>
      </c>
      <c r="H587" s="146">
        <v>0</v>
      </c>
      <c r="I587" s="146">
        <v>0</v>
      </c>
      <c r="J587" s="147">
        <f t="shared" si="122"/>
        <v>0</v>
      </c>
      <c r="K587" s="147">
        <v>0</v>
      </c>
      <c r="L587" s="147">
        <v>0</v>
      </c>
      <c r="M587" s="147">
        <f t="shared" si="123"/>
        <v>0</v>
      </c>
      <c r="N587" s="101">
        <f t="shared" si="124"/>
        <v>0</v>
      </c>
      <c r="O587" s="100">
        <v>0</v>
      </c>
      <c r="P587" s="147">
        <v>0</v>
      </c>
      <c r="Q587" s="101">
        <f t="shared" si="125"/>
        <v>0</v>
      </c>
      <c r="R587" s="100">
        <f t="shared" si="126"/>
        <v>0</v>
      </c>
      <c r="S587" s="148">
        <v>0</v>
      </c>
      <c r="T587" s="148">
        <v>0</v>
      </c>
      <c r="U587" s="147">
        <f t="shared" si="127"/>
        <v>0</v>
      </c>
      <c r="V587" s="102">
        <v>0</v>
      </c>
      <c r="W587" s="102">
        <v>0</v>
      </c>
      <c r="X587" s="101">
        <v>0</v>
      </c>
      <c r="Y587" s="107">
        <f t="shared" si="128"/>
        <v>0</v>
      </c>
      <c r="Z587" s="108">
        <f t="shared" si="129"/>
        <v>0</v>
      </c>
      <c r="AA587" s="97">
        <v>59</v>
      </c>
      <c r="AB587" s="109">
        <f t="shared" si="130"/>
        <v>0</v>
      </c>
    </row>
    <row r="588" spans="1:28" x14ac:dyDescent="0.35">
      <c r="A588" s="31" t="s">
        <v>593</v>
      </c>
      <c r="B588" s="97" t="s">
        <v>2853</v>
      </c>
      <c r="C588" s="142" t="s">
        <v>2286</v>
      </c>
      <c r="D588" s="143">
        <f t="shared" si="119"/>
        <v>0</v>
      </c>
      <c r="E588" s="98">
        <f t="shared" si="120"/>
        <v>0</v>
      </c>
      <c r="F588" s="144">
        <f t="shared" si="121"/>
        <v>0</v>
      </c>
      <c r="G588" s="145">
        <f t="shared" si="118"/>
        <v>0</v>
      </c>
      <c r="H588" s="146">
        <v>0</v>
      </c>
      <c r="I588" s="146">
        <v>0</v>
      </c>
      <c r="J588" s="147">
        <f t="shared" si="122"/>
        <v>0</v>
      </c>
      <c r="K588" s="147">
        <v>0</v>
      </c>
      <c r="L588" s="147">
        <v>0</v>
      </c>
      <c r="M588" s="147">
        <f t="shared" si="123"/>
        <v>0</v>
      </c>
      <c r="N588" s="101">
        <f t="shared" si="124"/>
        <v>0</v>
      </c>
      <c r="O588" s="100">
        <v>0</v>
      </c>
      <c r="P588" s="147">
        <v>0</v>
      </c>
      <c r="Q588" s="101">
        <f t="shared" si="125"/>
        <v>0</v>
      </c>
      <c r="R588" s="100">
        <f t="shared" si="126"/>
        <v>0</v>
      </c>
      <c r="S588" s="148">
        <v>0</v>
      </c>
      <c r="T588" s="148">
        <v>0</v>
      </c>
      <c r="U588" s="147">
        <f t="shared" si="127"/>
        <v>0</v>
      </c>
      <c r="V588" s="102">
        <v>0</v>
      </c>
      <c r="W588" s="102">
        <v>0</v>
      </c>
      <c r="X588" s="101">
        <v>0</v>
      </c>
      <c r="Y588" s="107">
        <f t="shared" si="128"/>
        <v>0</v>
      </c>
      <c r="Z588" s="108">
        <f t="shared" si="129"/>
        <v>0</v>
      </c>
      <c r="AA588" s="97">
        <v>47</v>
      </c>
      <c r="AB588" s="109">
        <f t="shared" si="130"/>
        <v>0</v>
      </c>
    </row>
    <row r="589" spans="1:28" x14ac:dyDescent="0.35">
      <c r="A589" s="31" t="s">
        <v>594</v>
      </c>
      <c r="B589" s="97" t="s">
        <v>2854</v>
      </c>
      <c r="C589" s="142" t="s">
        <v>2286</v>
      </c>
      <c r="D589" s="143">
        <f t="shared" si="119"/>
        <v>38</v>
      </c>
      <c r="E589" s="98">
        <f t="shared" si="120"/>
        <v>38</v>
      </c>
      <c r="F589" s="144">
        <f t="shared" si="121"/>
        <v>0</v>
      </c>
      <c r="G589" s="145">
        <f t="shared" si="118"/>
        <v>38</v>
      </c>
      <c r="H589" s="146">
        <v>0</v>
      </c>
      <c r="I589" s="146">
        <v>0</v>
      </c>
      <c r="J589" s="147">
        <f t="shared" si="122"/>
        <v>0</v>
      </c>
      <c r="K589" s="147">
        <v>0</v>
      </c>
      <c r="L589" s="147">
        <v>38</v>
      </c>
      <c r="M589" s="147">
        <f t="shared" si="123"/>
        <v>38</v>
      </c>
      <c r="N589" s="101">
        <f t="shared" si="124"/>
        <v>0</v>
      </c>
      <c r="O589" s="100">
        <v>0</v>
      </c>
      <c r="P589" s="147">
        <v>0</v>
      </c>
      <c r="Q589" s="101">
        <f t="shared" si="125"/>
        <v>0</v>
      </c>
      <c r="R589" s="100">
        <f t="shared" si="126"/>
        <v>0</v>
      </c>
      <c r="S589" s="148">
        <v>0</v>
      </c>
      <c r="T589" s="148">
        <v>0</v>
      </c>
      <c r="U589" s="147">
        <f t="shared" si="127"/>
        <v>0</v>
      </c>
      <c r="V589" s="102">
        <v>0</v>
      </c>
      <c r="W589" s="102">
        <v>0</v>
      </c>
      <c r="X589" s="101">
        <v>0</v>
      </c>
      <c r="Y589" s="107">
        <f t="shared" si="128"/>
        <v>0</v>
      </c>
      <c r="Z589" s="108">
        <f t="shared" si="129"/>
        <v>38</v>
      </c>
      <c r="AA589" s="97">
        <v>47</v>
      </c>
      <c r="AB589" s="109">
        <f t="shared" si="130"/>
        <v>0.80851063829787229</v>
      </c>
    </row>
    <row r="590" spans="1:28" x14ac:dyDescent="0.35">
      <c r="A590" s="31" t="s">
        <v>595</v>
      </c>
      <c r="B590" s="97" t="s">
        <v>2855</v>
      </c>
      <c r="C590" s="142" t="s">
        <v>2380</v>
      </c>
      <c r="D590" s="143">
        <f t="shared" si="119"/>
        <v>302</v>
      </c>
      <c r="E590" s="98">
        <f t="shared" si="120"/>
        <v>274</v>
      </c>
      <c r="F590" s="144">
        <f t="shared" si="121"/>
        <v>28</v>
      </c>
      <c r="G590" s="145">
        <f t="shared" si="118"/>
        <v>302</v>
      </c>
      <c r="H590" s="146">
        <v>0</v>
      </c>
      <c r="I590" s="146">
        <v>28</v>
      </c>
      <c r="J590" s="147">
        <f t="shared" si="122"/>
        <v>28</v>
      </c>
      <c r="K590" s="147">
        <v>51</v>
      </c>
      <c r="L590" s="147">
        <v>223</v>
      </c>
      <c r="M590" s="147">
        <f t="shared" si="123"/>
        <v>274</v>
      </c>
      <c r="N590" s="101">
        <f t="shared" si="124"/>
        <v>0</v>
      </c>
      <c r="O590" s="100">
        <v>0</v>
      </c>
      <c r="P590" s="147">
        <v>0</v>
      </c>
      <c r="Q590" s="101">
        <f t="shared" si="125"/>
        <v>0</v>
      </c>
      <c r="R590" s="100">
        <f t="shared" si="126"/>
        <v>0</v>
      </c>
      <c r="S590" s="148">
        <v>0</v>
      </c>
      <c r="T590" s="148">
        <v>0</v>
      </c>
      <c r="U590" s="147">
        <f t="shared" si="127"/>
        <v>0</v>
      </c>
      <c r="V590" s="102">
        <v>0</v>
      </c>
      <c r="W590" s="102">
        <v>0</v>
      </c>
      <c r="X590" s="101">
        <v>0</v>
      </c>
      <c r="Y590" s="107">
        <f t="shared" si="128"/>
        <v>28</v>
      </c>
      <c r="Z590" s="108">
        <f t="shared" si="129"/>
        <v>223</v>
      </c>
      <c r="AA590" s="97">
        <v>472</v>
      </c>
      <c r="AB590" s="109">
        <f t="shared" si="130"/>
        <v>0.53177966101694918</v>
      </c>
    </row>
    <row r="591" spans="1:28" x14ac:dyDescent="0.35">
      <c r="A591" s="31" t="s">
        <v>596</v>
      </c>
      <c r="B591" s="97" t="s">
        <v>2856</v>
      </c>
      <c r="C591" s="142" t="s">
        <v>2380</v>
      </c>
      <c r="D591" s="143">
        <f t="shared" si="119"/>
        <v>0</v>
      </c>
      <c r="E591" s="98">
        <f t="shared" si="120"/>
        <v>0</v>
      </c>
      <c r="F591" s="144">
        <f t="shared" si="121"/>
        <v>0</v>
      </c>
      <c r="G591" s="145">
        <f t="shared" si="118"/>
        <v>0</v>
      </c>
      <c r="H591" s="146">
        <v>0</v>
      </c>
      <c r="I591" s="146">
        <v>0</v>
      </c>
      <c r="J591" s="147">
        <f t="shared" si="122"/>
        <v>0</v>
      </c>
      <c r="K591" s="147">
        <v>0</v>
      </c>
      <c r="L591" s="147">
        <v>0</v>
      </c>
      <c r="M591" s="147">
        <f t="shared" si="123"/>
        <v>0</v>
      </c>
      <c r="N591" s="101">
        <f t="shared" si="124"/>
        <v>0</v>
      </c>
      <c r="O591" s="100">
        <v>0</v>
      </c>
      <c r="P591" s="147">
        <v>0</v>
      </c>
      <c r="Q591" s="101">
        <f t="shared" si="125"/>
        <v>0</v>
      </c>
      <c r="R591" s="100">
        <f t="shared" si="126"/>
        <v>0</v>
      </c>
      <c r="S591" s="148">
        <v>0</v>
      </c>
      <c r="T591" s="148">
        <v>0</v>
      </c>
      <c r="U591" s="147">
        <f t="shared" si="127"/>
        <v>0</v>
      </c>
      <c r="V591" s="102">
        <v>0</v>
      </c>
      <c r="W591" s="102">
        <v>0</v>
      </c>
      <c r="X591" s="101">
        <v>0</v>
      </c>
      <c r="Y591" s="107">
        <f t="shared" si="128"/>
        <v>0</v>
      </c>
      <c r="Z591" s="108">
        <f t="shared" si="129"/>
        <v>0</v>
      </c>
      <c r="AA591" s="97">
        <v>66</v>
      </c>
      <c r="AB591" s="109">
        <f t="shared" si="130"/>
        <v>0</v>
      </c>
    </row>
    <row r="592" spans="1:28" x14ac:dyDescent="0.35">
      <c r="A592" s="31" t="s">
        <v>597</v>
      </c>
      <c r="B592" s="97" t="s">
        <v>2857</v>
      </c>
      <c r="C592" s="142" t="s">
        <v>2380</v>
      </c>
      <c r="D592" s="143">
        <f t="shared" si="119"/>
        <v>99</v>
      </c>
      <c r="E592" s="98">
        <f t="shared" si="120"/>
        <v>91</v>
      </c>
      <c r="F592" s="144">
        <f t="shared" si="121"/>
        <v>8</v>
      </c>
      <c r="G592" s="145">
        <f t="shared" si="118"/>
        <v>81</v>
      </c>
      <c r="H592" s="146">
        <v>0</v>
      </c>
      <c r="I592" s="146">
        <v>8</v>
      </c>
      <c r="J592" s="147">
        <f t="shared" si="122"/>
        <v>8</v>
      </c>
      <c r="K592" s="147">
        <v>32</v>
      </c>
      <c r="L592" s="147">
        <v>41</v>
      </c>
      <c r="M592" s="147">
        <f t="shared" si="123"/>
        <v>73</v>
      </c>
      <c r="N592" s="101">
        <f t="shared" si="124"/>
        <v>0</v>
      </c>
      <c r="O592" s="100">
        <v>18</v>
      </c>
      <c r="P592" s="147">
        <v>0</v>
      </c>
      <c r="Q592" s="101">
        <f t="shared" si="125"/>
        <v>18</v>
      </c>
      <c r="R592" s="100">
        <f t="shared" si="126"/>
        <v>0</v>
      </c>
      <c r="S592" s="148">
        <v>0</v>
      </c>
      <c r="T592" s="148">
        <v>0</v>
      </c>
      <c r="U592" s="147">
        <f t="shared" si="127"/>
        <v>0</v>
      </c>
      <c r="V592" s="102">
        <v>0</v>
      </c>
      <c r="W592" s="102">
        <v>0</v>
      </c>
      <c r="X592" s="101">
        <v>0</v>
      </c>
      <c r="Y592" s="107">
        <f t="shared" si="128"/>
        <v>8</v>
      </c>
      <c r="Z592" s="108">
        <f t="shared" si="129"/>
        <v>59</v>
      </c>
      <c r="AA592" s="97">
        <v>102</v>
      </c>
      <c r="AB592" s="109">
        <f t="shared" si="130"/>
        <v>0.65686274509803921</v>
      </c>
    </row>
    <row r="593" spans="1:28" x14ac:dyDescent="0.35">
      <c r="A593" s="31" t="s">
        <v>598</v>
      </c>
      <c r="B593" s="97" t="s">
        <v>2858</v>
      </c>
      <c r="C593" s="142" t="s">
        <v>2380</v>
      </c>
      <c r="D593" s="143">
        <f t="shared" si="119"/>
        <v>0</v>
      </c>
      <c r="E593" s="98">
        <f t="shared" si="120"/>
        <v>0</v>
      </c>
      <c r="F593" s="144">
        <f t="shared" si="121"/>
        <v>0</v>
      </c>
      <c r="G593" s="145">
        <f t="shared" si="118"/>
        <v>0</v>
      </c>
      <c r="H593" s="146">
        <v>0</v>
      </c>
      <c r="I593" s="146">
        <v>0</v>
      </c>
      <c r="J593" s="147">
        <f t="shared" si="122"/>
        <v>0</v>
      </c>
      <c r="K593" s="147">
        <v>0</v>
      </c>
      <c r="L593" s="147">
        <v>0</v>
      </c>
      <c r="M593" s="147">
        <f t="shared" si="123"/>
        <v>0</v>
      </c>
      <c r="N593" s="101">
        <f t="shared" si="124"/>
        <v>0</v>
      </c>
      <c r="O593" s="100">
        <v>0</v>
      </c>
      <c r="P593" s="147">
        <v>0</v>
      </c>
      <c r="Q593" s="101">
        <f t="shared" si="125"/>
        <v>0</v>
      </c>
      <c r="R593" s="100">
        <f t="shared" si="126"/>
        <v>0</v>
      </c>
      <c r="S593" s="148">
        <v>0</v>
      </c>
      <c r="T593" s="148">
        <v>0</v>
      </c>
      <c r="U593" s="147">
        <f t="shared" si="127"/>
        <v>0</v>
      </c>
      <c r="V593" s="102">
        <v>0</v>
      </c>
      <c r="W593" s="102">
        <v>0</v>
      </c>
      <c r="X593" s="101">
        <v>0</v>
      </c>
      <c r="Y593" s="107">
        <f t="shared" si="128"/>
        <v>0</v>
      </c>
      <c r="Z593" s="108">
        <f t="shared" si="129"/>
        <v>0</v>
      </c>
      <c r="AA593" s="97">
        <v>106</v>
      </c>
      <c r="AB593" s="109">
        <f t="shared" si="130"/>
        <v>0</v>
      </c>
    </row>
    <row r="594" spans="1:28" x14ac:dyDescent="0.35">
      <c r="A594" s="31" t="s">
        <v>599</v>
      </c>
      <c r="B594" s="97" t="s">
        <v>2859</v>
      </c>
      <c r="C594" s="142" t="s">
        <v>2380</v>
      </c>
      <c r="D594" s="143">
        <f t="shared" si="119"/>
        <v>0</v>
      </c>
      <c r="E594" s="98">
        <f t="shared" si="120"/>
        <v>0</v>
      </c>
      <c r="F594" s="144">
        <f t="shared" si="121"/>
        <v>0</v>
      </c>
      <c r="G594" s="145">
        <f t="shared" si="118"/>
        <v>0</v>
      </c>
      <c r="H594" s="146">
        <v>0</v>
      </c>
      <c r="I594" s="146">
        <v>0</v>
      </c>
      <c r="J594" s="147">
        <f t="shared" si="122"/>
        <v>0</v>
      </c>
      <c r="K594" s="147">
        <v>0</v>
      </c>
      <c r="L594" s="147">
        <v>0</v>
      </c>
      <c r="M594" s="147">
        <f t="shared" si="123"/>
        <v>0</v>
      </c>
      <c r="N594" s="101">
        <f t="shared" si="124"/>
        <v>0</v>
      </c>
      <c r="O594" s="100">
        <v>0</v>
      </c>
      <c r="P594" s="147">
        <v>0</v>
      </c>
      <c r="Q594" s="101">
        <f t="shared" si="125"/>
        <v>0</v>
      </c>
      <c r="R594" s="100">
        <f t="shared" si="126"/>
        <v>0</v>
      </c>
      <c r="S594" s="148">
        <v>0</v>
      </c>
      <c r="T594" s="148">
        <v>0</v>
      </c>
      <c r="U594" s="147">
        <f t="shared" si="127"/>
        <v>0</v>
      </c>
      <c r="V594" s="102">
        <v>0</v>
      </c>
      <c r="W594" s="102">
        <v>0</v>
      </c>
      <c r="X594" s="101">
        <v>0</v>
      </c>
      <c r="Y594" s="107">
        <f t="shared" si="128"/>
        <v>0</v>
      </c>
      <c r="Z594" s="108">
        <f t="shared" si="129"/>
        <v>0</v>
      </c>
      <c r="AA594" s="97">
        <v>119</v>
      </c>
      <c r="AB594" s="109">
        <f t="shared" si="130"/>
        <v>0</v>
      </c>
    </row>
    <row r="595" spans="1:28" x14ac:dyDescent="0.35">
      <c r="A595" s="31" t="s">
        <v>600</v>
      </c>
      <c r="B595" s="97" t="s">
        <v>2860</v>
      </c>
      <c r="C595" s="142" t="s">
        <v>2380</v>
      </c>
      <c r="D595" s="143">
        <f t="shared" si="119"/>
        <v>40</v>
      </c>
      <c r="E595" s="98">
        <f t="shared" si="120"/>
        <v>26</v>
      </c>
      <c r="F595" s="144">
        <f t="shared" si="121"/>
        <v>14</v>
      </c>
      <c r="G595" s="145">
        <f t="shared" si="118"/>
        <v>20</v>
      </c>
      <c r="H595" s="146">
        <v>0</v>
      </c>
      <c r="I595" s="146">
        <v>14</v>
      </c>
      <c r="J595" s="147">
        <f t="shared" si="122"/>
        <v>14</v>
      </c>
      <c r="K595" s="147">
        <v>0</v>
      </c>
      <c r="L595" s="147">
        <v>6</v>
      </c>
      <c r="M595" s="147">
        <f t="shared" si="123"/>
        <v>6</v>
      </c>
      <c r="N595" s="101">
        <f t="shared" si="124"/>
        <v>0</v>
      </c>
      <c r="O595" s="100">
        <v>20</v>
      </c>
      <c r="P595" s="147">
        <v>0</v>
      </c>
      <c r="Q595" s="101">
        <f t="shared" si="125"/>
        <v>20</v>
      </c>
      <c r="R595" s="100">
        <f t="shared" si="126"/>
        <v>0</v>
      </c>
      <c r="S595" s="148">
        <v>0</v>
      </c>
      <c r="T595" s="148">
        <v>0</v>
      </c>
      <c r="U595" s="147">
        <f t="shared" si="127"/>
        <v>0</v>
      </c>
      <c r="V595" s="102">
        <v>0</v>
      </c>
      <c r="W595" s="102">
        <v>0</v>
      </c>
      <c r="X595" s="101">
        <v>0</v>
      </c>
      <c r="Y595" s="107">
        <f t="shared" si="128"/>
        <v>14</v>
      </c>
      <c r="Z595" s="108">
        <f t="shared" si="129"/>
        <v>26</v>
      </c>
      <c r="AA595" s="97">
        <v>55</v>
      </c>
      <c r="AB595" s="109">
        <f t="shared" si="130"/>
        <v>0.72727272727272729</v>
      </c>
    </row>
    <row r="596" spans="1:28" x14ac:dyDescent="0.35">
      <c r="A596" s="31" t="s">
        <v>601</v>
      </c>
      <c r="B596" s="97" t="s">
        <v>2861</v>
      </c>
      <c r="C596" s="142" t="s">
        <v>2380</v>
      </c>
      <c r="D596" s="143">
        <f t="shared" si="119"/>
        <v>69</v>
      </c>
      <c r="E596" s="98">
        <f t="shared" si="120"/>
        <v>69</v>
      </c>
      <c r="F596" s="144">
        <f t="shared" si="121"/>
        <v>0</v>
      </c>
      <c r="G596" s="145">
        <f t="shared" si="118"/>
        <v>69</v>
      </c>
      <c r="H596" s="146">
        <v>0</v>
      </c>
      <c r="I596" s="146">
        <v>0</v>
      </c>
      <c r="J596" s="147">
        <f t="shared" si="122"/>
        <v>0</v>
      </c>
      <c r="K596" s="147">
        <v>0</v>
      </c>
      <c r="L596" s="147">
        <v>69</v>
      </c>
      <c r="M596" s="147">
        <f t="shared" si="123"/>
        <v>69</v>
      </c>
      <c r="N596" s="101">
        <f t="shared" si="124"/>
        <v>0</v>
      </c>
      <c r="O596" s="100">
        <v>0</v>
      </c>
      <c r="P596" s="147">
        <v>0</v>
      </c>
      <c r="Q596" s="101">
        <f t="shared" si="125"/>
        <v>0</v>
      </c>
      <c r="R596" s="100">
        <f t="shared" si="126"/>
        <v>0</v>
      </c>
      <c r="S596" s="148">
        <v>0</v>
      </c>
      <c r="T596" s="148">
        <v>0</v>
      </c>
      <c r="U596" s="147">
        <f t="shared" si="127"/>
        <v>0</v>
      </c>
      <c r="V596" s="102">
        <v>0</v>
      </c>
      <c r="W596" s="102">
        <v>0</v>
      </c>
      <c r="X596" s="101">
        <v>0</v>
      </c>
      <c r="Y596" s="107">
        <f t="shared" si="128"/>
        <v>0</v>
      </c>
      <c r="Z596" s="108">
        <f t="shared" si="129"/>
        <v>69</v>
      </c>
      <c r="AA596" s="97">
        <v>130</v>
      </c>
      <c r="AB596" s="109">
        <f t="shared" si="130"/>
        <v>0.53076923076923077</v>
      </c>
    </row>
    <row r="597" spans="1:28" x14ac:dyDescent="0.35">
      <c r="A597" s="31" t="s">
        <v>602</v>
      </c>
      <c r="B597" s="97" t="s">
        <v>2862</v>
      </c>
      <c r="C597" s="142" t="s">
        <v>2380</v>
      </c>
      <c r="D597" s="143">
        <f t="shared" si="119"/>
        <v>0</v>
      </c>
      <c r="E597" s="98">
        <f t="shared" si="120"/>
        <v>0</v>
      </c>
      <c r="F597" s="144">
        <f t="shared" si="121"/>
        <v>0</v>
      </c>
      <c r="G597" s="145">
        <f t="shared" si="118"/>
        <v>0</v>
      </c>
      <c r="H597" s="146">
        <v>0</v>
      </c>
      <c r="I597" s="146">
        <v>0</v>
      </c>
      <c r="J597" s="147">
        <f t="shared" si="122"/>
        <v>0</v>
      </c>
      <c r="K597" s="147">
        <v>0</v>
      </c>
      <c r="L597" s="147">
        <v>0</v>
      </c>
      <c r="M597" s="147">
        <f t="shared" si="123"/>
        <v>0</v>
      </c>
      <c r="N597" s="101">
        <f t="shared" si="124"/>
        <v>0</v>
      </c>
      <c r="O597" s="100">
        <v>0</v>
      </c>
      <c r="P597" s="147">
        <v>0</v>
      </c>
      <c r="Q597" s="101">
        <f t="shared" si="125"/>
        <v>0</v>
      </c>
      <c r="R597" s="100">
        <f t="shared" si="126"/>
        <v>0</v>
      </c>
      <c r="S597" s="148">
        <v>0</v>
      </c>
      <c r="T597" s="148">
        <v>0</v>
      </c>
      <c r="U597" s="147">
        <f t="shared" si="127"/>
        <v>0</v>
      </c>
      <c r="V597" s="102">
        <v>0</v>
      </c>
      <c r="W597" s="102">
        <v>0</v>
      </c>
      <c r="X597" s="101">
        <v>0</v>
      </c>
      <c r="Y597" s="107">
        <f t="shared" si="128"/>
        <v>0</v>
      </c>
      <c r="Z597" s="108">
        <f t="shared" si="129"/>
        <v>0</v>
      </c>
      <c r="AA597" s="97">
        <v>144</v>
      </c>
      <c r="AB597" s="109">
        <f t="shared" si="130"/>
        <v>0</v>
      </c>
    </row>
    <row r="598" spans="1:28" x14ac:dyDescent="0.35">
      <c r="A598" s="31" t="s">
        <v>603</v>
      </c>
      <c r="B598" s="97" t="s">
        <v>2863</v>
      </c>
      <c r="C598" s="142" t="s">
        <v>2380</v>
      </c>
      <c r="D598" s="143">
        <f t="shared" si="119"/>
        <v>0</v>
      </c>
      <c r="E598" s="98">
        <f t="shared" si="120"/>
        <v>0</v>
      </c>
      <c r="F598" s="144">
        <f t="shared" si="121"/>
        <v>0</v>
      </c>
      <c r="G598" s="145">
        <f t="shared" si="118"/>
        <v>0</v>
      </c>
      <c r="H598" s="146">
        <v>0</v>
      </c>
      <c r="I598" s="146">
        <v>0</v>
      </c>
      <c r="J598" s="147">
        <f t="shared" si="122"/>
        <v>0</v>
      </c>
      <c r="K598" s="147">
        <v>0</v>
      </c>
      <c r="L598" s="147">
        <v>0</v>
      </c>
      <c r="M598" s="147">
        <f t="shared" si="123"/>
        <v>0</v>
      </c>
      <c r="N598" s="101">
        <f t="shared" si="124"/>
        <v>0</v>
      </c>
      <c r="O598" s="100">
        <v>0</v>
      </c>
      <c r="P598" s="147">
        <v>0</v>
      </c>
      <c r="Q598" s="101">
        <f t="shared" si="125"/>
        <v>0</v>
      </c>
      <c r="R598" s="100">
        <f t="shared" si="126"/>
        <v>0</v>
      </c>
      <c r="S598" s="148">
        <v>0</v>
      </c>
      <c r="T598" s="148">
        <v>0</v>
      </c>
      <c r="U598" s="147">
        <f t="shared" si="127"/>
        <v>0</v>
      </c>
      <c r="V598" s="102">
        <v>0</v>
      </c>
      <c r="W598" s="102">
        <v>0</v>
      </c>
      <c r="X598" s="101">
        <v>0</v>
      </c>
      <c r="Y598" s="107">
        <f t="shared" si="128"/>
        <v>0</v>
      </c>
      <c r="Z598" s="108">
        <f t="shared" si="129"/>
        <v>0</v>
      </c>
      <c r="AA598" s="97">
        <v>76</v>
      </c>
      <c r="AB598" s="109">
        <f t="shared" si="130"/>
        <v>0</v>
      </c>
    </row>
    <row r="599" spans="1:28" x14ac:dyDescent="0.35">
      <c r="A599" s="31" t="s">
        <v>604</v>
      </c>
      <c r="B599" s="97" t="s">
        <v>2864</v>
      </c>
      <c r="C599" s="142" t="s">
        <v>2260</v>
      </c>
      <c r="D599" s="143">
        <f t="shared" si="119"/>
        <v>8</v>
      </c>
      <c r="E599" s="98">
        <f t="shared" si="120"/>
        <v>8</v>
      </c>
      <c r="F599" s="144">
        <f t="shared" si="121"/>
        <v>0</v>
      </c>
      <c r="G599" s="145">
        <f t="shared" si="118"/>
        <v>8</v>
      </c>
      <c r="H599" s="146">
        <v>0</v>
      </c>
      <c r="I599" s="146">
        <v>0</v>
      </c>
      <c r="J599" s="147">
        <f t="shared" si="122"/>
        <v>0</v>
      </c>
      <c r="K599" s="147">
        <v>0</v>
      </c>
      <c r="L599" s="147">
        <v>8</v>
      </c>
      <c r="M599" s="147">
        <f t="shared" si="123"/>
        <v>8</v>
      </c>
      <c r="N599" s="101">
        <f t="shared" si="124"/>
        <v>0</v>
      </c>
      <c r="O599" s="100">
        <v>0</v>
      </c>
      <c r="P599" s="147">
        <v>0</v>
      </c>
      <c r="Q599" s="101">
        <f t="shared" si="125"/>
        <v>0</v>
      </c>
      <c r="R599" s="100">
        <f t="shared" si="126"/>
        <v>0</v>
      </c>
      <c r="S599" s="148">
        <v>0</v>
      </c>
      <c r="T599" s="148">
        <v>0</v>
      </c>
      <c r="U599" s="147">
        <f t="shared" si="127"/>
        <v>0</v>
      </c>
      <c r="V599" s="102">
        <v>0</v>
      </c>
      <c r="W599" s="102">
        <v>0</v>
      </c>
      <c r="X599" s="101">
        <v>0</v>
      </c>
      <c r="Y599" s="107">
        <f t="shared" si="128"/>
        <v>0</v>
      </c>
      <c r="Z599" s="108">
        <f t="shared" si="129"/>
        <v>8</v>
      </c>
      <c r="AA599" s="97">
        <v>10</v>
      </c>
      <c r="AB599" s="109">
        <f t="shared" si="130"/>
        <v>0.8</v>
      </c>
    </row>
    <row r="600" spans="1:28" x14ac:dyDescent="0.35">
      <c r="A600" s="31" t="s">
        <v>605</v>
      </c>
      <c r="B600" s="97" t="s">
        <v>2865</v>
      </c>
      <c r="C600" s="142" t="s">
        <v>2260</v>
      </c>
      <c r="D600" s="143">
        <f t="shared" si="119"/>
        <v>12</v>
      </c>
      <c r="E600" s="98">
        <f t="shared" si="120"/>
        <v>12</v>
      </c>
      <c r="F600" s="144">
        <f t="shared" si="121"/>
        <v>0</v>
      </c>
      <c r="G600" s="145">
        <f t="shared" si="118"/>
        <v>12</v>
      </c>
      <c r="H600" s="146">
        <v>0</v>
      </c>
      <c r="I600" s="146">
        <v>0</v>
      </c>
      <c r="J600" s="147">
        <f t="shared" si="122"/>
        <v>0</v>
      </c>
      <c r="K600" s="147">
        <v>0</v>
      </c>
      <c r="L600" s="147">
        <v>12</v>
      </c>
      <c r="M600" s="147">
        <f t="shared" si="123"/>
        <v>12</v>
      </c>
      <c r="N600" s="101">
        <f t="shared" si="124"/>
        <v>0</v>
      </c>
      <c r="O600" s="100">
        <v>0</v>
      </c>
      <c r="P600" s="147">
        <v>0</v>
      </c>
      <c r="Q600" s="101">
        <f t="shared" si="125"/>
        <v>0</v>
      </c>
      <c r="R600" s="100">
        <f t="shared" si="126"/>
        <v>0</v>
      </c>
      <c r="S600" s="148">
        <v>0</v>
      </c>
      <c r="T600" s="148">
        <v>0</v>
      </c>
      <c r="U600" s="147">
        <f t="shared" si="127"/>
        <v>0</v>
      </c>
      <c r="V600" s="102">
        <v>0</v>
      </c>
      <c r="W600" s="102">
        <v>0</v>
      </c>
      <c r="X600" s="101">
        <v>0</v>
      </c>
      <c r="Y600" s="107">
        <f t="shared" si="128"/>
        <v>0</v>
      </c>
      <c r="Z600" s="108">
        <f t="shared" si="129"/>
        <v>12</v>
      </c>
      <c r="AA600" s="97">
        <v>34</v>
      </c>
      <c r="AB600" s="109">
        <f t="shared" si="130"/>
        <v>0.35294117647058826</v>
      </c>
    </row>
    <row r="601" spans="1:28" x14ac:dyDescent="0.35">
      <c r="A601" s="31" t="s">
        <v>606</v>
      </c>
      <c r="B601" s="97" t="s">
        <v>2866</v>
      </c>
      <c r="C601" s="142" t="s">
        <v>2260</v>
      </c>
      <c r="D601" s="143">
        <f t="shared" si="119"/>
        <v>0</v>
      </c>
      <c r="E601" s="98">
        <f t="shared" si="120"/>
        <v>0</v>
      </c>
      <c r="F601" s="144">
        <f t="shared" si="121"/>
        <v>0</v>
      </c>
      <c r="G601" s="145">
        <f t="shared" si="118"/>
        <v>0</v>
      </c>
      <c r="H601" s="146">
        <v>0</v>
      </c>
      <c r="I601" s="146">
        <v>0</v>
      </c>
      <c r="J601" s="147">
        <f t="shared" si="122"/>
        <v>0</v>
      </c>
      <c r="K601" s="147">
        <v>0</v>
      </c>
      <c r="L601" s="147">
        <v>0</v>
      </c>
      <c r="M601" s="147">
        <f t="shared" si="123"/>
        <v>0</v>
      </c>
      <c r="N601" s="101">
        <f t="shared" si="124"/>
        <v>0</v>
      </c>
      <c r="O601" s="100">
        <v>0</v>
      </c>
      <c r="P601" s="147">
        <v>0</v>
      </c>
      <c r="Q601" s="101">
        <f t="shared" si="125"/>
        <v>0</v>
      </c>
      <c r="R601" s="100">
        <f t="shared" si="126"/>
        <v>0</v>
      </c>
      <c r="S601" s="148">
        <v>0</v>
      </c>
      <c r="T601" s="148">
        <v>0</v>
      </c>
      <c r="U601" s="147">
        <f t="shared" si="127"/>
        <v>0</v>
      </c>
      <c r="V601" s="102">
        <v>0</v>
      </c>
      <c r="W601" s="102">
        <v>0</v>
      </c>
      <c r="X601" s="101">
        <v>0</v>
      </c>
      <c r="Y601" s="107">
        <f t="shared" si="128"/>
        <v>0</v>
      </c>
      <c r="Z601" s="108">
        <f t="shared" si="129"/>
        <v>0</v>
      </c>
      <c r="AA601" s="97">
        <v>123</v>
      </c>
      <c r="AB601" s="109">
        <f t="shared" si="130"/>
        <v>0</v>
      </c>
    </row>
    <row r="602" spans="1:28" x14ac:dyDescent="0.35">
      <c r="A602" s="31" t="s">
        <v>607</v>
      </c>
      <c r="B602" s="97" t="s">
        <v>2867</v>
      </c>
      <c r="C602" s="142" t="s">
        <v>2260</v>
      </c>
      <c r="D602" s="143">
        <f t="shared" si="119"/>
        <v>0</v>
      </c>
      <c r="E602" s="98">
        <f t="shared" si="120"/>
        <v>0</v>
      </c>
      <c r="F602" s="144">
        <f t="shared" si="121"/>
        <v>0</v>
      </c>
      <c r="G602" s="145">
        <f t="shared" si="118"/>
        <v>0</v>
      </c>
      <c r="H602" s="146">
        <v>0</v>
      </c>
      <c r="I602" s="146">
        <v>0</v>
      </c>
      <c r="J602" s="147">
        <f t="shared" si="122"/>
        <v>0</v>
      </c>
      <c r="K602" s="147">
        <v>0</v>
      </c>
      <c r="L602" s="147">
        <v>0</v>
      </c>
      <c r="M602" s="147">
        <f t="shared" si="123"/>
        <v>0</v>
      </c>
      <c r="N602" s="101">
        <f t="shared" si="124"/>
        <v>0</v>
      </c>
      <c r="O602" s="100">
        <v>0</v>
      </c>
      <c r="P602" s="147">
        <v>0</v>
      </c>
      <c r="Q602" s="101">
        <f t="shared" si="125"/>
        <v>0</v>
      </c>
      <c r="R602" s="100">
        <f t="shared" si="126"/>
        <v>0</v>
      </c>
      <c r="S602" s="148">
        <v>0</v>
      </c>
      <c r="T602" s="148">
        <v>0</v>
      </c>
      <c r="U602" s="147">
        <f t="shared" si="127"/>
        <v>0</v>
      </c>
      <c r="V602" s="102">
        <v>0</v>
      </c>
      <c r="W602" s="102">
        <v>0</v>
      </c>
      <c r="X602" s="101">
        <v>0</v>
      </c>
      <c r="Y602" s="107">
        <f t="shared" si="128"/>
        <v>0</v>
      </c>
      <c r="Z602" s="108">
        <f t="shared" si="129"/>
        <v>0</v>
      </c>
      <c r="AA602" s="97">
        <v>11</v>
      </c>
      <c r="AB602" s="109">
        <f t="shared" si="130"/>
        <v>0</v>
      </c>
    </row>
    <row r="603" spans="1:28" x14ac:dyDescent="0.35">
      <c r="A603" s="31" t="s">
        <v>608</v>
      </c>
      <c r="B603" s="97" t="s">
        <v>2868</v>
      </c>
      <c r="C603" s="142" t="s">
        <v>2260</v>
      </c>
      <c r="D603" s="143">
        <f t="shared" si="119"/>
        <v>0</v>
      </c>
      <c r="E603" s="98">
        <f t="shared" si="120"/>
        <v>0</v>
      </c>
      <c r="F603" s="144">
        <f t="shared" si="121"/>
        <v>0</v>
      </c>
      <c r="G603" s="145">
        <f t="shared" si="118"/>
        <v>0</v>
      </c>
      <c r="H603" s="146">
        <v>0</v>
      </c>
      <c r="I603" s="146">
        <v>0</v>
      </c>
      <c r="J603" s="147">
        <f t="shared" si="122"/>
        <v>0</v>
      </c>
      <c r="K603" s="147">
        <v>0</v>
      </c>
      <c r="L603" s="147">
        <v>0</v>
      </c>
      <c r="M603" s="147">
        <f t="shared" si="123"/>
        <v>0</v>
      </c>
      <c r="N603" s="101">
        <f t="shared" si="124"/>
        <v>0</v>
      </c>
      <c r="O603" s="100">
        <v>0</v>
      </c>
      <c r="P603" s="147">
        <v>0</v>
      </c>
      <c r="Q603" s="101">
        <f t="shared" si="125"/>
        <v>0</v>
      </c>
      <c r="R603" s="100">
        <f t="shared" si="126"/>
        <v>0</v>
      </c>
      <c r="S603" s="148">
        <v>0</v>
      </c>
      <c r="T603" s="148">
        <v>0</v>
      </c>
      <c r="U603" s="147">
        <f t="shared" si="127"/>
        <v>0</v>
      </c>
      <c r="V603" s="102">
        <v>0</v>
      </c>
      <c r="W603" s="102">
        <v>0</v>
      </c>
      <c r="X603" s="101">
        <v>0</v>
      </c>
      <c r="Y603" s="107">
        <f t="shared" si="128"/>
        <v>0</v>
      </c>
      <c r="Z603" s="108">
        <f t="shared" si="129"/>
        <v>0</v>
      </c>
      <c r="AA603" s="97">
        <v>28</v>
      </c>
      <c r="AB603" s="109">
        <f t="shared" si="130"/>
        <v>0</v>
      </c>
    </row>
    <row r="604" spans="1:28" x14ac:dyDescent="0.35">
      <c r="A604" s="31" t="s">
        <v>609</v>
      </c>
      <c r="B604" s="97" t="s">
        <v>2869</v>
      </c>
      <c r="C604" s="142" t="s">
        <v>2260</v>
      </c>
      <c r="D604" s="143">
        <f t="shared" si="119"/>
        <v>0</v>
      </c>
      <c r="E604" s="98">
        <f t="shared" si="120"/>
        <v>0</v>
      </c>
      <c r="F604" s="144">
        <f t="shared" si="121"/>
        <v>0</v>
      </c>
      <c r="G604" s="145">
        <f t="shared" si="118"/>
        <v>0</v>
      </c>
      <c r="H604" s="146">
        <v>0</v>
      </c>
      <c r="I604" s="146">
        <v>0</v>
      </c>
      <c r="J604" s="147">
        <f t="shared" si="122"/>
        <v>0</v>
      </c>
      <c r="K604" s="147">
        <v>0</v>
      </c>
      <c r="L604" s="147">
        <v>0</v>
      </c>
      <c r="M604" s="147">
        <f t="shared" si="123"/>
        <v>0</v>
      </c>
      <c r="N604" s="101">
        <f t="shared" si="124"/>
        <v>0</v>
      </c>
      <c r="O604" s="100">
        <v>0</v>
      </c>
      <c r="P604" s="147">
        <v>0</v>
      </c>
      <c r="Q604" s="101">
        <f t="shared" si="125"/>
        <v>0</v>
      </c>
      <c r="R604" s="100">
        <f t="shared" si="126"/>
        <v>0</v>
      </c>
      <c r="S604" s="148">
        <v>0</v>
      </c>
      <c r="T604" s="148">
        <v>0</v>
      </c>
      <c r="U604" s="147">
        <f t="shared" si="127"/>
        <v>0</v>
      </c>
      <c r="V604" s="102">
        <v>0</v>
      </c>
      <c r="W604" s="102">
        <v>0</v>
      </c>
      <c r="X604" s="101">
        <v>0</v>
      </c>
      <c r="Y604" s="107">
        <f t="shared" si="128"/>
        <v>0</v>
      </c>
      <c r="Z604" s="108">
        <f t="shared" si="129"/>
        <v>0</v>
      </c>
      <c r="AA604" s="97">
        <v>45</v>
      </c>
      <c r="AB604" s="109">
        <f t="shared" si="130"/>
        <v>0</v>
      </c>
    </row>
    <row r="605" spans="1:28" x14ac:dyDescent="0.35">
      <c r="A605" s="31" t="s">
        <v>610</v>
      </c>
      <c r="B605" s="97" t="s">
        <v>2870</v>
      </c>
      <c r="C605" s="142" t="s">
        <v>2260</v>
      </c>
      <c r="D605" s="143">
        <f t="shared" si="119"/>
        <v>0</v>
      </c>
      <c r="E605" s="98">
        <f t="shared" si="120"/>
        <v>0</v>
      </c>
      <c r="F605" s="144">
        <f t="shared" si="121"/>
        <v>0</v>
      </c>
      <c r="G605" s="145">
        <f t="shared" si="118"/>
        <v>0</v>
      </c>
      <c r="H605" s="146">
        <v>0</v>
      </c>
      <c r="I605" s="146">
        <v>0</v>
      </c>
      <c r="J605" s="147">
        <f t="shared" si="122"/>
        <v>0</v>
      </c>
      <c r="K605" s="147">
        <v>0</v>
      </c>
      <c r="L605" s="147">
        <v>0</v>
      </c>
      <c r="M605" s="147">
        <f t="shared" si="123"/>
        <v>0</v>
      </c>
      <c r="N605" s="101">
        <f t="shared" si="124"/>
        <v>0</v>
      </c>
      <c r="O605" s="100">
        <v>0</v>
      </c>
      <c r="P605" s="147">
        <v>0</v>
      </c>
      <c r="Q605" s="101">
        <f t="shared" si="125"/>
        <v>0</v>
      </c>
      <c r="R605" s="100">
        <f t="shared" si="126"/>
        <v>0</v>
      </c>
      <c r="S605" s="148">
        <v>0</v>
      </c>
      <c r="T605" s="148">
        <v>0</v>
      </c>
      <c r="U605" s="147">
        <f t="shared" si="127"/>
        <v>0</v>
      </c>
      <c r="V605" s="102">
        <v>0</v>
      </c>
      <c r="W605" s="102">
        <v>0</v>
      </c>
      <c r="X605" s="101">
        <v>0</v>
      </c>
      <c r="Y605" s="107">
        <f t="shared" si="128"/>
        <v>0</v>
      </c>
      <c r="Z605" s="108">
        <f t="shared" si="129"/>
        <v>0</v>
      </c>
      <c r="AA605" s="97">
        <v>168</v>
      </c>
      <c r="AB605" s="109">
        <f t="shared" si="130"/>
        <v>0</v>
      </c>
    </row>
    <row r="606" spans="1:28" x14ac:dyDescent="0.35">
      <c r="A606" s="31" t="s">
        <v>611</v>
      </c>
      <c r="B606" s="97" t="s">
        <v>2871</v>
      </c>
      <c r="C606" s="142" t="s">
        <v>2260</v>
      </c>
      <c r="D606" s="143">
        <f t="shared" si="119"/>
        <v>0</v>
      </c>
      <c r="E606" s="98">
        <f t="shared" si="120"/>
        <v>0</v>
      </c>
      <c r="F606" s="144">
        <f t="shared" si="121"/>
        <v>0</v>
      </c>
      <c r="G606" s="145">
        <f t="shared" si="118"/>
        <v>0</v>
      </c>
      <c r="H606" s="146">
        <v>0</v>
      </c>
      <c r="I606" s="146">
        <v>0</v>
      </c>
      <c r="J606" s="147">
        <f t="shared" si="122"/>
        <v>0</v>
      </c>
      <c r="K606" s="147">
        <v>0</v>
      </c>
      <c r="L606" s="147">
        <v>0</v>
      </c>
      <c r="M606" s="147">
        <f t="shared" si="123"/>
        <v>0</v>
      </c>
      <c r="N606" s="101">
        <f t="shared" si="124"/>
        <v>0</v>
      </c>
      <c r="O606" s="100">
        <v>0</v>
      </c>
      <c r="P606" s="147">
        <v>0</v>
      </c>
      <c r="Q606" s="101">
        <f t="shared" si="125"/>
        <v>0</v>
      </c>
      <c r="R606" s="100">
        <f t="shared" si="126"/>
        <v>0</v>
      </c>
      <c r="S606" s="148">
        <v>0</v>
      </c>
      <c r="T606" s="148">
        <v>0</v>
      </c>
      <c r="U606" s="147">
        <f t="shared" si="127"/>
        <v>0</v>
      </c>
      <c r="V606" s="102">
        <v>0</v>
      </c>
      <c r="W606" s="102">
        <v>0</v>
      </c>
      <c r="X606" s="101">
        <v>0</v>
      </c>
      <c r="Y606" s="107">
        <f t="shared" si="128"/>
        <v>0</v>
      </c>
      <c r="Z606" s="108">
        <f t="shared" si="129"/>
        <v>0</v>
      </c>
      <c r="AA606" s="97">
        <v>15</v>
      </c>
      <c r="AB606" s="109">
        <f t="shared" si="130"/>
        <v>0</v>
      </c>
    </row>
    <row r="607" spans="1:28" x14ac:dyDescent="0.35">
      <c r="A607" s="31" t="s">
        <v>612</v>
      </c>
      <c r="B607" s="97" t="s">
        <v>2872</v>
      </c>
      <c r="C607" s="142" t="s">
        <v>2260</v>
      </c>
      <c r="D607" s="143">
        <f t="shared" si="119"/>
        <v>18</v>
      </c>
      <c r="E607" s="98">
        <f t="shared" si="120"/>
        <v>0</v>
      </c>
      <c r="F607" s="144">
        <f t="shared" si="121"/>
        <v>18</v>
      </c>
      <c r="G607" s="145">
        <f t="shared" si="118"/>
        <v>18</v>
      </c>
      <c r="H607" s="146">
        <v>0</v>
      </c>
      <c r="I607" s="146">
        <v>18</v>
      </c>
      <c r="J607" s="147">
        <f t="shared" si="122"/>
        <v>18</v>
      </c>
      <c r="K607" s="147">
        <v>0</v>
      </c>
      <c r="L607" s="147">
        <v>0</v>
      </c>
      <c r="M607" s="147">
        <f t="shared" si="123"/>
        <v>0</v>
      </c>
      <c r="N607" s="101">
        <f t="shared" si="124"/>
        <v>0</v>
      </c>
      <c r="O607" s="100">
        <v>0</v>
      </c>
      <c r="P607" s="147">
        <v>0</v>
      </c>
      <c r="Q607" s="101">
        <f t="shared" si="125"/>
        <v>0</v>
      </c>
      <c r="R607" s="100">
        <f t="shared" si="126"/>
        <v>0</v>
      </c>
      <c r="S607" s="148">
        <v>0</v>
      </c>
      <c r="T607" s="148">
        <v>0</v>
      </c>
      <c r="U607" s="147">
        <f t="shared" si="127"/>
        <v>0</v>
      </c>
      <c r="V607" s="102">
        <v>0</v>
      </c>
      <c r="W607" s="102">
        <v>0</v>
      </c>
      <c r="X607" s="101">
        <v>0</v>
      </c>
      <c r="Y607" s="107">
        <f t="shared" si="128"/>
        <v>18</v>
      </c>
      <c r="Z607" s="108">
        <f t="shared" si="129"/>
        <v>0</v>
      </c>
      <c r="AA607" s="97">
        <v>24</v>
      </c>
      <c r="AB607" s="109">
        <f t="shared" si="130"/>
        <v>0.75</v>
      </c>
    </row>
    <row r="608" spans="1:28" x14ac:dyDescent="0.35">
      <c r="A608" s="31" t="s">
        <v>613</v>
      </c>
      <c r="B608" s="97" t="s">
        <v>2873</v>
      </c>
      <c r="C608" s="142" t="s">
        <v>2260</v>
      </c>
      <c r="D608" s="143">
        <f t="shared" si="119"/>
        <v>0</v>
      </c>
      <c r="E608" s="98">
        <f t="shared" si="120"/>
        <v>0</v>
      </c>
      <c r="F608" s="144">
        <f t="shared" si="121"/>
        <v>0</v>
      </c>
      <c r="G608" s="145">
        <f t="shared" si="118"/>
        <v>0</v>
      </c>
      <c r="H608" s="146">
        <v>0</v>
      </c>
      <c r="I608" s="146">
        <v>0</v>
      </c>
      <c r="J608" s="147">
        <f t="shared" si="122"/>
        <v>0</v>
      </c>
      <c r="K608" s="147">
        <v>0</v>
      </c>
      <c r="L608" s="147">
        <v>0</v>
      </c>
      <c r="M608" s="147">
        <f t="shared" si="123"/>
        <v>0</v>
      </c>
      <c r="N608" s="101">
        <f t="shared" si="124"/>
        <v>0</v>
      </c>
      <c r="O608" s="100">
        <v>0</v>
      </c>
      <c r="P608" s="147">
        <v>0</v>
      </c>
      <c r="Q608" s="101">
        <f t="shared" si="125"/>
        <v>0</v>
      </c>
      <c r="R608" s="100">
        <f t="shared" si="126"/>
        <v>0</v>
      </c>
      <c r="S608" s="148">
        <v>0</v>
      </c>
      <c r="T608" s="148">
        <v>0</v>
      </c>
      <c r="U608" s="147">
        <f t="shared" si="127"/>
        <v>0</v>
      </c>
      <c r="V608" s="102">
        <v>0</v>
      </c>
      <c r="W608" s="102">
        <v>0</v>
      </c>
      <c r="X608" s="101">
        <v>0</v>
      </c>
      <c r="Y608" s="107">
        <f t="shared" si="128"/>
        <v>0</v>
      </c>
      <c r="Z608" s="108">
        <f t="shared" si="129"/>
        <v>0</v>
      </c>
      <c r="AA608" s="97">
        <v>22</v>
      </c>
      <c r="AB608" s="109">
        <f t="shared" si="130"/>
        <v>0</v>
      </c>
    </row>
    <row r="609" spans="1:28" x14ac:dyDescent="0.35">
      <c r="A609" s="31" t="s">
        <v>614</v>
      </c>
      <c r="B609" s="97" t="s">
        <v>2874</v>
      </c>
      <c r="C609" s="142" t="s">
        <v>2260</v>
      </c>
      <c r="D609" s="143">
        <f t="shared" si="119"/>
        <v>0</v>
      </c>
      <c r="E609" s="98">
        <f t="shared" si="120"/>
        <v>0</v>
      </c>
      <c r="F609" s="144">
        <f t="shared" si="121"/>
        <v>0</v>
      </c>
      <c r="G609" s="145">
        <f t="shared" si="118"/>
        <v>0</v>
      </c>
      <c r="H609" s="146">
        <v>0</v>
      </c>
      <c r="I609" s="146">
        <v>0</v>
      </c>
      <c r="J609" s="147">
        <f t="shared" si="122"/>
        <v>0</v>
      </c>
      <c r="K609" s="147">
        <v>0</v>
      </c>
      <c r="L609" s="147">
        <v>0</v>
      </c>
      <c r="M609" s="147">
        <f t="shared" si="123"/>
        <v>0</v>
      </c>
      <c r="N609" s="101">
        <f t="shared" si="124"/>
        <v>0</v>
      </c>
      <c r="O609" s="100">
        <v>0</v>
      </c>
      <c r="P609" s="147">
        <v>0</v>
      </c>
      <c r="Q609" s="101">
        <f t="shared" si="125"/>
        <v>0</v>
      </c>
      <c r="R609" s="100">
        <f t="shared" si="126"/>
        <v>0</v>
      </c>
      <c r="S609" s="148">
        <v>0</v>
      </c>
      <c r="T609" s="148">
        <v>0</v>
      </c>
      <c r="U609" s="147">
        <f t="shared" si="127"/>
        <v>0</v>
      </c>
      <c r="V609" s="102">
        <v>0</v>
      </c>
      <c r="W609" s="102">
        <v>0</v>
      </c>
      <c r="X609" s="101">
        <v>0</v>
      </c>
      <c r="Y609" s="107">
        <f t="shared" si="128"/>
        <v>0</v>
      </c>
      <c r="Z609" s="108">
        <f t="shared" si="129"/>
        <v>0</v>
      </c>
      <c r="AA609" s="97">
        <v>23</v>
      </c>
      <c r="AB609" s="109">
        <f t="shared" si="130"/>
        <v>0</v>
      </c>
    </row>
    <row r="610" spans="1:28" x14ac:dyDescent="0.35">
      <c r="A610" s="31" t="s">
        <v>615</v>
      </c>
      <c r="B610" s="97" t="s">
        <v>2875</v>
      </c>
      <c r="C610" s="142" t="s">
        <v>2260</v>
      </c>
      <c r="D610" s="143">
        <f t="shared" si="119"/>
        <v>0</v>
      </c>
      <c r="E610" s="98">
        <f t="shared" si="120"/>
        <v>0</v>
      </c>
      <c r="F610" s="144">
        <f t="shared" si="121"/>
        <v>0</v>
      </c>
      <c r="G610" s="145">
        <f t="shared" si="118"/>
        <v>0</v>
      </c>
      <c r="H610" s="146">
        <v>0</v>
      </c>
      <c r="I610" s="146">
        <v>0</v>
      </c>
      <c r="J610" s="147">
        <f t="shared" si="122"/>
        <v>0</v>
      </c>
      <c r="K610" s="147">
        <v>0</v>
      </c>
      <c r="L610" s="147">
        <v>0</v>
      </c>
      <c r="M610" s="147">
        <f t="shared" si="123"/>
        <v>0</v>
      </c>
      <c r="N610" s="101">
        <f t="shared" si="124"/>
        <v>0</v>
      </c>
      <c r="O610" s="100">
        <v>0</v>
      </c>
      <c r="P610" s="147">
        <v>0</v>
      </c>
      <c r="Q610" s="101">
        <f t="shared" si="125"/>
        <v>0</v>
      </c>
      <c r="R610" s="100">
        <f t="shared" si="126"/>
        <v>0</v>
      </c>
      <c r="S610" s="148">
        <v>0</v>
      </c>
      <c r="T610" s="148">
        <v>0</v>
      </c>
      <c r="U610" s="147">
        <f t="shared" si="127"/>
        <v>0</v>
      </c>
      <c r="V610" s="102">
        <v>0</v>
      </c>
      <c r="W610" s="102">
        <v>0</v>
      </c>
      <c r="X610" s="101">
        <v>0</v>
      </c>
      <c r="Y610" s="107">
        <f t="shared" si="128"/>
        <v>0</v>
      </c>
      <c r="Z610" s="108">
        <f t="shared" si="129"/>
        <v>0</v>
      </c>
      <c r="AA610" s="97">
        <v>22</v>
      </c>
      <c r="AB610" s="109">
        <f t="shared" si="130"/>
        <v>0</v>
      </c>
    </row>
    <row r="611" spans="1:28" x14ac:dyDescent="0.35">
      <c r="A611" s="31" t="s">
        <v>616</v>
      </c>
      <c r="B611" s="97" t="s">
        <v>2876</v>
      </c>
      <c r="C611" s="142" t="s">
        <v>2260</v>
      </c>
      <c r="D611" s="143">
        <f t="shared" si="119"/>
        <v>39</v>
      </c>
      <c r="E611" s="98">
        <f t="shared" si="120"/>
        <v>0</v>
      </c>
      <c r="F611" s="144">
        <f t="shared" si="121"/>
        <v>39</v>
      </c>
      <c r="G611" s="145">
        <f t="shared" si="118"/>
        <v>39</v>
      </c>
      <c r="H611" s="146">
        <v>0</v>
      </c>
      <c r="I611" s="146">
        <v>39</v>
      </c>
      <c r="J611" s="147">
        <f t="shared" si="122"/>
        <v>39</v>
      </c>
      <c r="K611" s="147">
        <v>0</v>
      </c>
      <c r="L611" s="147">
        <v>0</v>
      </c>
      <c r="M611" s="147">
        <f t="shared" si="123"/>
        <v>0</v>
      </c>
      <c r="N611" s="101">
        <f t="shared" si="124"/>
        <v>0</v>
      </c>
      <c r="O611" s="100">
        <v>0</v>
      </c>
      <c r="P611" s="147">
        <v>0</v>
      </c>
      <c r="Q611" s="101">
        <f t="shared" si="125"/>
        <v>0</v>
      </c>
      <c r="R611" s="100">
        <f t="shared" si="126"/>
        <v>0</v>
      </c>
      <c r="S611" s="148">
        <v>0</v>
      </c>
      <c r="T611" s="148">
        <v>0</v>
      </c>
      <c r="U611" s="147">
        <f t="shared" si="127"/>
        <v>0</v>
      </c>
      <c r="V611" s="102">
        <v>0</v>
      </c>
      <c r="W611" s="102">
        <v>0</v>
      </c>
      <c r="X611" s="101">
        <v>0</v>
      </c>
      <c r="Y611" s="107">
        <f t="shared" si="128"/>
        <v>39</v>
      </c>
      <c r="Z611" s="108">
        <f t="shared" si="129"/>
        <v>0</v>
      </c>
      <c r="AA611" s="97">
        <v>61</v>
      </c>
      <c r="AB611" s="109">
        <f t="shared" si="130"/>
        <v>0.63934426229508201</v>
      </c>
    </row>
    <row r="612" spans="1:28" x14ac:dyDescent="0.35">
      <c r="A612" s="31" t="s">
        <v>617</v>
      </c>
      <c r="B612" s="97" t="s">
        <v>2877</v>
      </c>
      <c r="C612" s="142" t="s">
        <v>2260</v>
      </c>
      <c r="D612" s="143">
        <f t="shared" si="119"/>
        <v>41</v>
      </c>
      <c r="E612" s="98">
        <f t="shared" si="120"/>
        <v>0</v>
      </c>
      <c r="F612" s="144">
        <f t="shared" si="121"/>
        <v>41</v>
      </c>
      <c r="G612" s="145">
        <f t="shared" si="118"/>
        <v>41</v>
      </c>
      <c r="H612" s="146">
        <v>0</v>
      </c>
      <c r="I612" s="146">
        <v>41</v>
      </c>
      <c r="J612" s="147">
        <f t="shared" si="122"/>
        <v>41</v>
      </c>
      <c r="K612" s="147">
        <v>0</v>
      </c>
      <c r="L612" s="147">
        <v>0</v>
      </c>
      <c r="M612" s="147">
        <f t="shared" si="123"/>
        <v>0</v>
      </c>
      <c r="N612" s="101">
        <f t="shared" si="124"/>
        <v>0</v>
      </c>
      <c r="O612" s="100">
        <v>0</v>
      </c>
      <c r="P612" s="147">
        <v>0</v>
      </c>
      <c r="Q612" s="101">
        <f t="shared" si="125"/>
        <v>0</v>
      </c>
      <c r="R612" s="100">
        <f t="shared" si="126"/>
        <v>0</v>
      </c>
      <c r="S612" s="148">
        <v>0</v>
      </c>
      <c r="T612" s="148">
        <v>0</v>
      </c>
      <c r="U612" s="147">
        <f t="shared" si="127"/>
        <v>0</v>
      </c>
      <c r="V612" s="102">
        <v>0</v>
      </c>
      <c r="W612" s="102">
        <v>0</v>
      </c>
      <c r="X612" s="101">
        <v>0</v>
      </c>
      <c r="Y612" s="107">
        <f t="shared" si="128"/>
        <v>41</v>
      </c>
      <c r="Z612" s="108">
        <f t="shared" si="129"/>
        <v>0</v>
      </c>
      <c r="AA612" s="97">
        <v>45</v>
      </c>
      <c r="AB612" s="109">
        <f t="shared" si="130"/>
        <v>0.91111111111111109</v>
      </c>
    </row>
    <row r="613" spans="1:28" x14ac:dyDescent="0.35">
      <c r="A613" s="31" t="s">
        <v>618</v>
      </c>
      <c r="B613" s="97" t="s">
        <v>2878</v>
      </c>
      <c r="C613" s="142" t="s">
        <v>2260</v>
      </c>
      <c r="D613" s="143">
        <f t="shared" si="119"/>
        <v>15</v>
      </c>
      <c r="E613" s="98">
        <f t="shared" si="120"/>
        <v>0</v>
      </c>
      <c r="F613" s="144">
        <f t="shared" si="121"/>
        <v>15</v>
      </c>
      <c r="G613" s="145">
        <f t="shared" si="118"/>
        <v>15</v>
      </c>
      <c r="H613" s="146">
        <v>0</v>
      </c>
      <c r="I613" s="146">
        <v>15</v>
      </c>
      <c r="J613" s="147">
        <f t="shared" si="122"/>
        <v>15</v>
      </c>
      <c r="K613" s="147">
        <v>0</v>
      </c>
      <c r="L613" s="147">
        <v>0</v>
      </c>
      <c r="M613" s="147">
        <f t="shared" si="123"/>
        <v>0</v>
      </c>
      <c r="N613" s="101">
        <f t="shared" si="124"/>
        <v>0</v>
      </c>
      <c r="O613" s="100">
        <v>0</v>
      </c>
      <c r="P613" s="147">
        <v>0</v>
      </c>
      <c r="Q613" s="101">
        <f t="shared" si="125"/>
        <v>0</v>
      </c>
      <c r="R613" s="100">
        <f t="shared" si="126"/>
        <v>0</v>
      </c>
      <c r="S613" s="148">
        <v>0</v>
      </c>
      <c r="T613" s="148">
        <v>0</v>
      </c>
      <c r="U613" s="147">
        <f t="shared" si="127"/>
        <v>0</v>
      </c>
      <c r="V613" s="102">
        <v>0</v>
      </c>
      <c r="W613" s="102">
        <v>0</v>
      </c>
      <c r="X613" s="101">
        <v>0</v>
      </c>
      <c r="Y613" s="107">
        <f t="shared" si="128"/>
        <v>15</v>
      </c>
      <c r="Z613" s="108">
        <f t="shared" si="129"/>
        <v>0</v>
      </c>
      <c r="AA613" s="97">
        <v>21</v>
      </c>
      <c r="AB613" s="109">
        <f t="shared" si="130"/>
        <v>0.7142857142857143</v>
      </c>
    </row>
    <row r="614" spans="1:28" x14ac:dyDescent="0.35">
      <c r="A614" s="31" t="s">
        <v>619</v>
      </c>
      <c r="B614" s="97" t="s">
        <v>2879</v>
      </c>
      <c r="C614" s="142" t="s">
        <v>2260</v>
      </c>
      <c r="D614" s="143">
        <f t="shared" si="119"/>
        <v>74</v>
      </c>
      <c r="E614" s="98">
        <f t="shared" si="120"/>
        <v>0</v>
      </c>
      <c r="F614" s="144">
        <f t="shared" si="121"/>
        <v>74</v>
      </c>
      <c r="G614" s="145">
        <f t="shared" si="118"/>
        <v>74</v>
      </c>
      <c r="H614" s="146">
        <v>0</v>
      </c>
      <c r="I614" s="146">
        <v>74</v>
      </c>
      <c r="J614" s="147">
        <f t="shared" si="122"/>
        <v>74</v>
      </c>
      <c r="K614" s="147">
        <v>0</v>
      </c>
      <c r="L614" s="147">
        <v>0</v>
      </c>
      <c r="M614" s="147">
        <f t="shared" si="123"/>
        <v>0</v>
      </c>
      <c r="N614" s="101">
        <f t="shared" si="124"/>
        <v>0</v>
      </c>
      <c r="O614" s="100">
        <v>0</v>
      </c>
      <c r="P614" s="147">
        <v>0</v>
      </c>
      <c r="Q614" s="101">
        <f t="shared" si="125"/>
        <v>0</v>
      </c>
      <c r="R614" s="100">
        <f t="shared" si="126"/>
        <v>0</v>
      </c>
      <c r="S614" s="148">
        <v>0</v>
      </c>
      <c r="T614" s="148">
        <v>0</v>
      </c>
      <c r="U614" s="147">
        <f t="shared" si="127"/>
        <v>0</v>
      </c>
      <c r="V614" s="102">
        <v>0</v>
      </c>
      <c r="W614" s="102">
        <v>0</v>
      </c>
      <c r="X614" s="101">
        <v>0</v>
      </c>
      <c r="Y614" s="107">
        <f t="shared" si="128"/>
        <v>74</v>
      </c>
      <c r="Z614" s="108">
        <f t="shared" si="129"/>
        <v>0</v>
      </c>
      <c r="AA614" s="97">
        <v>116</v>
      </c>
      <c r="AB614" s="109">
        <f t="shared" si="130"/>
        <v>0.63793103448275867</v>
      </c>
    </row>
    <row r="615" spans="1:28" x14ac:dyDescent="0.35">
      <c r="A615" s="31" t="s">
        <v>620</v>
      </c>
      <c r="B615" s="97" t="s">
        <v>2880</v>
      </c>
      <c r="C615" s="142" t="s">
        <v>2260</v>
      </c>
      <c r="D615" s="143">
        <f t="shared" si="119"/>
        <v>0</v>
      </c>
      <c r="E615" s="98">
        <f t="shared" si="120"/>
        <v>0</v>
      </c>
      <c r="F615" s="144">
        <f t="shared" si="121"/>
        <v>0</v>
      </c>
      <c r="G615" s="145">
        <f t="shared" si="118"/>
        <v>0</v>
      </c>
      <c r="H615" s="146">
        <v>0</v>
      </c>
      <c r="I615" s="146">
        <v>0</v>
      </c>
      <c r="J615" s="147">
        <f t="shared" si="122"/>
        <v>0</v>
      </c>
      <c r="K615" s="147">
        <v>0</v>
      </c>
      <c r="L615" s="147">
        <v>0</v>
      </c>
      <c r="M615" s="147">
        <f t="shared" si="123"/>
        <v>0</v>
      </c>
      <c r="N615" s="101">
        <f t="shared" si="124"/>
        <v>0</v>
      </c>
      <c r="O615" s="100">
        <v>0</v>
      </c>
      <c r="P615" s="147">
        <v>0</v>
      </c>
      <c r="Q615" s="101">
        <f t="shared" si="125"/>
        <v>0</v>
      </c>
      <c r="R615" s="100">
        <f t="shared" si="126"/>
        <v>0</v>
      </c>
      <c r="S615" s="148">
        <v>0</v>
      </c>
      <c r="T615" s="148">
        <v>0</v>
      </c>
      <c r="U615" s="147">
        <f t="shared" si="127"/>
        <v>0</v>
      </c>
      <c r="V615" s="102">
        <v>0</v>
      </c>
      <c r="W615" s="102">
        <v>0</v>
      </c>
      <c r="X615" s="101">
        <v>0</v>
      </c>
      <c r="Y615" s="107">
        <f t="shared" si="128"/>
        <v>0</v>
      </c>
      <c r="Z615" s="108">
        <f t="shared" si="129"/>
        <v>0</v>
      </c>
      <c r="AA615" s="97">
        <v>4</v>
      </c>
      <c r="AB615" s="109">
        <f t="shared" si="130"/>
        <v>0</v>
      </c>
    </row>
    <row r="616" spans="1:28" x14ac:dyDescent="0.35">
      <c r="A616" s="31" t="s">
        <v>621</v>
      </c>
      <c r="B616" s="97" t="s">
        <v>2881</v>
      </c>
      <c r="C616" s="142" t="s">
        <v>2260</v>
      </c>
      <c r="D616" s="143">
        <f t="shared" si="119"/>
        <v>0</v>
      </c>
      <c r="E616" s="98">
        <f t="shared" si="120"/>
        <v>0</v>
      </c>
      <c r="F616" s="144">
        <f t="shared" si="121"/>
        <v>0</v>
      </c>
      <c r="G616" s="145">
        <f t="shared" si="118"/>
        <v>0</v>
      </c>
      <c r="H616" s="146">
        <v>0</v>
      </c>
      <c r="I616" s="146">
        <v>0</v>
      </c>
      <c r="J616" s="147">
        <f t="shared" si="122"/>
        <v>0</v>
      </c>
      <c r="K616" s="147">
        <v>0</v>
      </c>
      <c r="L616" s="147">
        <v>0</v>
      </c>
      <c r="M616" s="147">
        <f t="shared" si="123"/>
        <v>0</v>
      </c>
      <c r="N616" s="101">
        <f t="shared" si="124"/>
        <v>0</v>
      </c>
      <c r="O616" s="100">
        <v>0</v>
      </c>
      <c r="P616" s="147">
        <v>0</v>
      </c>
      <c r="Q616" s="101">
        <f t="shared" si="125"/>
        <v>0</v>
      </c>
      <c r="R616" s="100">
        <f t="shared" si="126"/>
        <v>0</v>
      </c>
      <c r="S616" s="148">
        <v>0</v>
      </c>
      <c r="T616" s="148">
        <v>0</v>
      </c>
      <c r="U616" s="147">
        <f t="shared" si="127"/>
        <v>0</v>
      </c>
      <c r="V616" s="102">
        <v>0</v>
      </c>
      <c r="W616" s="102">
        <v>0</v>
      </c>
      <c r="X616" s="101">
        <v>0</v>
      </c>
      <c r="Y616" s="107">
        <f t="shared" si="128"/>
        <v>0</v>
      </c>
      <c r="Z616" s="108">
        <f t="shared" si="129"/>
        <v>0</v>
      </c>
      <c r="AA616" s="97">
        <v>30</v>
      </c>
      <c r="AB616" s="109">
        <f t="shared" si="130"/>
        <v>0</v>
      </c>
    </row>
    <row r="617" spans="1:28" x14ac:dyDescent="0.35">
      <c r="A617" s="31" t="s">
        <v>622</v>
      </c>
      <c r="B617" s="97" t="s">
        <v>2882</v>
      </c>
      <c r="C617" s="142" t="s">
        <v>2260</v>
      </c>
      <c r="D617" s="143">
        <f t="shared" si="119"/>
        <v>18</v>
      </c>
      <c r="E617" s="98">
        <f t="shared" si="120"/>
        <v>18</v>
      </c>
      <c r="F617" s="144">
        <f t="shared" si="121"/>
        <v>0</v>
      </c>
      <c r="G617" s="145">
        <f t="shared" si="118"/>
        <v>18</v>
      </c>
      <c r="H617" s="146">
        <v>0</v>
      </c>
      <c r="I617" s="146">
        <v>0</v>
      </c>
      <c r="J617" s="147">
        <f t="shared" si="122"/>
        <v>0</v>
      </c>
      <c r="K617" s="147">
        <v>0</v>
      </c>
      <c r="L617" s="147">
        <v>18</v>
      </c>
      <c r="M617" s="147">
        <f t="shared" si="123"/>
        <v>18</v>
      </c>
      <c r="N617" s="101">
        <f t="shared" si="124"/>
        <v>0</v>
      </c>
      <c r="O617" s="100">
        <v>0</v>
      </c>
      <c r="P617" s="147">
        <v>0</v>
      </c>
      <c r="Q617" s="101">
        <f t="shared" si="125"/>
        <v>0</v>
      </c>
      <c r="R617" s="100">
        <f t="shared" si="126"/>
        <v>0</v>
      </c>
      <c r="S617" s="148">
        <v>0</v>
      </c>
      <c r="T617" s="148">
        <v>0</v>
      </c>
      <c r="U617" s="147">
        <f t="shared" si="127"/>
        <v>0</v>
      </c>
      <c r="V617" s="102">
        <v>0</v>
      </c>
      <c r="W617" s="102">
        <v>0</v>
      </c>
      <c r="X617" s="101">
        <v>0</v>
      </c>
      <c r="Y617" s="107">
        <f t="shared" si="128"/>
        <v>0</v>
      </c>
      <c r="Z617" s="108">
        <f t="shared" si="129"/>
        <v>18</v>
      </c>
      <c r="AA617" s="97">
        <v>45</v>
      </c>
      <c r="AB617" s="109">
        <f t="shared" si="130"/>
        <v>0.4</v>
      </c>
    </row>
    <row r="618" spans="1:28" x14ac:dyDescent="0.35">
      <c r="A618" s="31" t="s">
        <v>623</v>
      </c>
      <c r="B618" s="97" t="s">
        <v>2883</v>
      </c>
      <c r="C618" s="142" t="s">
        <v>2260</v>
      </c>
      <c r="D618" s="143">
        <f t="shared" si="119"/>
        <v>12</v>
      </c>
      <c r="E618" s="98">
        <f t="shared" si="120"/>
        <v>0</v>
      </c>
      <c r="F618" s="144">
        <f t="shared" si="121"/>
        <v>12</v>
      </c>
      <c r="G618" s="145">
        <f t="shared" si="118"/>
        <v>12</v>
      </c>
      <c r="H618" s="146">
        <v>0</v>
      </c>
      <c r="I618" s="146">
        <v>12</v>
      </c>
      <c r="J618" s="147">
        <f t="shared" si="122"/>
        <v>12</v>
      </c>
      <c r="K618" s="147">
        <v>0</v>
      </c>
      <c r="L618" s="147">
        <v>0</v>
      </c>
      <c r="M618" s="147">
        <f t="shared" si="123"/>
        <v>0</v>
      </c>
      <c r="N618" s="101">
        <f t="shared" si="124"/>
        <v>0</v>
      </c>
      <c r="O618" s="100">
        <v>0</v>
      </c>
      <c r="P618" s="147">
        <v>0</v>
      </c>
      <c r="Q618" s="101">
        <f t="shared" si="125"/>
        <v>0</v>
      </c>
      <c r="R618" s="100">
        <f t="shared" si="126"/>
        <v>0</v>
      </c>
      <c r="S618" s="148">
        <v>0</v>
      </c>
      <c r="T618" s="148">
        <v>0</v>
      </c>
      <c r="U618" s="147">
        <f t="shared" si="127"/>
        <v>0</v>
      </c>
      <c r="V618" s="102">
        <v>0</v>
      </c>
      <c r="W618" s="102">
        <v>0</v>
      </c>
      <c r="X618" s="101">
        <v>0</v>
      </c>
      <c r="Y618" s="107">
        <f t="shared" si="128"/>
        <v>12</v>
      </c>
      <c r="Z618" s="108">
        <f t="shared" si="129"/>
        <v>0</v>
      </c>
      <c r="AA618" s="97">
        <v>39</v>
      </c>
      <c r="AB618" s="109">
        <f t="shared" si="130"/>
        <v>0.30769230769230771</v>
      </c>
    </row>
    <row r="619" spans="1:28" x14ac:dyDescent="0.35">
      <c r="A619" s="31" t="s">
        <v>624</v>
      </c>
      <c r="B619" s="97" t="s">
        <v>2884</v>
      </c>
      <c r="C619" s="142" t="s">
        <v>2447</v>
      </c>
      <c r="D619" s="143">
        <f t="shared" si="119"/>
        <v>92</v>
      </c>
      <c r="E619" s="98">
        <f t="shared" si="120"/>
        <v>54</v>
      </c>
      <c r="F619" s="144">
        <f t="shared" si="121"/>
        <v>38</v>
      </c>
      <c r="G619" s="145">
        <f t="shared" si="118"/>
        <v>92</v>
      </c>
      <c r="H619" s="146">
        <v>0</v>
      </c>
      <c r="I619" s="146">
        <v>38</v>
      </c>
      <c r="J619" s="147">
        <f t="shared" si="122"/>
        <v>38</v>
      </c>
      <c r="K619" s="147">
        <v>0</v>
      </c>
      <c r="L619" s="147">
        <v>54</v>
      </c>
      <c r="M619" s="147">
        <f t="shared" si="123"/>
        <v>54</v>
      </c>
      <c r="N619" s="101">
        <f t="shared" si="124"/>
        <v>0</v>
      </c>
      <c r="O619" s="100">
        <v>0</v>
      </c>
      <c r="P619" s="147">
        <v>0</v>
      </c>
      <c r="Q619" s="101">
        <f t="shared" si="125"/>
        <v>0</v>
      </c>
      <c r="R619" s="100">
        <f t="shared" si="126"/>
        <v>0</v>
      </c>
      <c r="S619" s="148">
        <v>0</v>
      </c>
      <c r="T619" s="148">
        <v>0</v>
      </c>
      <c r="U619" s="147">
        <f t="shared" si="127"/>
        <v>0</v>
      </c>
      <c r="V619" s="102">
        <v>0</v>
      </c>
      <c r="W619" s="102">
        <v>0</v>
      </c>
      <c r="X619" s="101">
        <v>0</v>
      </c>
      <c r="Y619" s="107">
        <f t="shared" si="128"/>
        <v>38</v>
      </c>
      <c r="Z619" s="108">
        <f t="shared" si="129"/>
        <v>54</v>
      </c>
      <c r="AA619" s="97">
        <v>102</v>
      </c>
      <c r="AB619" s="109">
        <f t="shared" si="130"/>
        <v>0.90196078431372551</v>
      </c>
    </row>
    <row r="620" spans="1:28" x14ac:dyDescent="0.35">
      <c r="A620" s="31" t="s">
        <v>625</v>
      </c>
      <c r="B620" s="97" t="s">
        <v>2885</v>
      </c>
      <c r="C620" s="142" t="s">
        <v>2447</v>
      </c>
      <c r="D620" s="143">
        <f t="shared" si="119"/>
        <v>34</v>
      </c>
      <c r="E620" s="98">
        <f t="shared" si="120"/>
        <v>34</v>
      </c>
      <c r="F620" s="144">
        <f t="shared" si="121"/>
        <v>0</v>
      </c>
      <c r="G620" s="145">
        <f t="shared" si="118"/>
        <v>34</v>
      </c>
      <c r="H620" s="146">
        <v>0</v>
      </c>
      <c r="I620" s="146">
        <v>0</v>
      </c>
      <c r="J620" s="147">
        <f t="shared" si="122"/>
        <v>0</v>
      </c>
      <c r="K620" s="147">
        <v>7</v>
      </c>
      <c r="L620" s="147">
        <v>27</v>
      </c>
      <c r="M620" s="147">
        <f t="shared" si="123"/>
        <v>34</v>
      </c>
      <c r="N620" s="101">
        <f t="shared" si="124"/>
        <v>0</v>
      </c>
      <c r="O620" s="100">
        <v>0</v>
      </c>
      <c r="P620" s="147">
        <v>0</v>
      </c>
      <c r="Q620" s="101">
        <f t="shared" si="125"/>
        <v>0</v>
      </c>
      <c r="R620" s="100">
        <f t="shared" si="126"/>
        <v>0</v>
      </c>
      <c r="S620" s="148">
        <v>0</v>
      </c>
      <c r="T620" s="148">
        <v>0</v>
      </c>
      <c r="U620" s="147">
        <f t="shared" si="127"/>
        <v>0</v>
      </c>
      <c r="V620" s="102">
        <v>0</v>
      </c>
      <c r="W620" s="102">
        <v>0</v>
      </c>
      <c r="X620" s="101">
        <v>0</v>
      </c>
      <c r="Y620" s="107">
        <f t="shared" si="128"/>
        <v>0</v>
      </c>
      <c r="Z620" s="108">
        <f t="shared" si="129"/>
        <v>27</v>
      </c>
      <c r="AA620" s="97">
        <v>37</v>
      </c>
      <c r="AB620" s="109">
        <f t="shared" si="130"/>
        <v>0.72972972972972971</v>
      </c>
    </row>
    <row r="621" spans="1:28" x14ac:dyDescent="0.35">
      <c r="A621" s="31" t="s">
        <v>626</v>
      </c>
      <c r="B621" s="97" t="s">
        <v>2886</v>
      </c>
      <c r="C621" s="142" t="s">
        <v>2447</v>
      </c>
      <c r="D621" s="143">
        <f t="shared" si="119"/>
        <v>67</v>
      </c>
      <c r="E621" s="98">
        <f t="shared" si="120"/>
        <v>67</v>
      </c>
      <c r="F621" s="144">
        <f t="shared" si="121"/>
        <v>0</v>
      </c>
      <c r="G621" s="145">
        <f t="shared" si="118"/>
        <v>67</v>
      </c>
      <c r="H621" s="146">
        <v>0</v>
      </c>
      <c r="I621" s="146">
        <v>0</v>
      </c>
      <c r="J621" s="147">
        <f t="shared" si="122"/>
        <v>0</v>
      </c>
      <c r="K621" s="147">
        <v>22</v>
      </c>
      <c r="L621" s="147">
        <v>45</v>
      </c>
      <c r="M621" s="147">
        <f t="shared" si="123"/>
        <v>67</v>
      </c>
      <c r="N621" s="101">
        <f t="shared" si="124"/>
        <v>0</v>
      </c>
      <c r="O621" s="100">
        <v>0</v>
      </c>
      <c r="P621" s="147">
        <v>0</v>
      </c>
      <c r="Q621" s="101">
        <f t="shared" si="125"/>
        <v>0</v>
      </c>
      <c r="R621" s="100">
        <f t="shared" si="126"/>
        <v>0</v>
      </c>
      <c r="S621" s="148">
        <v>0</v>
      </c>
      <c r="T621" s="148">
        <v>0</v>
      </c>
      <c r="U621" s="147">
        <f t="shared" si="127"/>
        <v>0</v>
      </c>
      <c r="V621" s="102">
        <v>0</v>
      </c>
      <c r="W621" s="102">
        <v>0</v>
      </c>
      <c r="X621" s="101">
        <v>0</v>
      </c>
      <c r="Y621" s="107">
        <f t="shared" si="128"/>
        <v>0</v>
      </c>
      <c r="Z621" s="108">
        <f t="shared" si="129"/>
        <v>45</v>
      </c>
      <c r="AA621" s="97">
        <v>50</v>
      </c>
      <c r="AB621" s="109">
        <f t="shared" si="130"/>
        <v>0.9</v>
      </c>
    </row>
    <row r="622" spans="1:28" x14ac:dyDescent="0.35">
      <c r="A622" s="31" t="s">
        <v>627</v>
      </c>
      <c r="B622" s="97" t="s">
        <v>2887</v>
      </c>
      <c r="C622" s="142" t="s">
        <v>2447</v>
      </c>
      <c r="D622" s="143">
        <f t="shared" si="119"/>
        <v>25</v>
      </c>
      <c r="E622" s="98">
        <f t="shared" si="120"/>
        <v>0</v>
      </c>
      <c r="F622" s="144">
        <f t="shared" si="121"/>
        <v>25</v>
      </c>
      <c r="G622" s="145">
        <f t="shared" si="118"/>
        <v>25</v>
      </c>
      <c r="H622" s="146">
        <v>0</v>
      </c>
      <c r="I622" s="146">
        <v>25</v>
      </c>
      <c r="J622" s="147">
        <f t="shared" si="122"/>
        <v>25</v>
      </c>
      <c r="K622" s="147">
        <v>0</v>
      </c>
      <c r="L622" s="147">
        <v>0</v>
      </c>
      <c r="M622" s="147">
        <f t="shared" si="123"/>
        <v>0</v>
      </c>
      <c r="N622" s="101">
        <f t="shared" si="124"/>
        <v>0</v>
      </c>
      <c r="O622" s="100">
        <v>0</v>
      </c>
      <c r="P622" s="147">
        <v>0</v>
      </c>
      <c r="Q622" s="101">
        <f t="shared" si="125"/>
        <v>0</v>
      </c>
      <c r="R622" s="100">
        <f t="shared" si="126"/>
        <v>0</v>
      </c>
      <c r="S622" s="148">
        <v>0</v>
      </c>
      <c r="T622" s="148">
        <v>0</v>
      </c>
      <c r="U622" s="147">
        <f t="shared" si="127"/>
        <v>0</v>
      </c>
      <c r="V622" s="102">
        <v>0</v>
      </c>
      <c r="W622" s="102">
        <v>0</v>
      </c>
      <c r="X622" s="101">
        <v>0</v>
      </c>
      <c r="Y622" s="107">
        <f t="shared" si="128"/>
        <v>25</v>
      </c>
      <c r="Z622" s="108">
        <f t="shared" si="129"/>
        <v>0</v>
      </c>
      <c r="AA622" s="97">
        <v>39</v>
      </c>
      <c r="AB622" s="109">
        <f t="shared" si="130"/>
        <v>0.64102564102564108</v>
      </c>
    </row>
    <row r="623" spans="1:28" x14ac:dyDescent="0.35">
      <c r="A623" s="31" t="s">
        <v>628</v>
      </c>
      <c r="B623" s="97" t="s">
        <v>2888</v>
      </c>
      <c r="C623" s="142" t="s">
        <v>2447</v>
      </c>
      <c r="D623" s="143">
        <f t="shared" si="119"/>
        <v>78</v>
      </c>
      <c r="E623" s="98">
        <f t="shared" si="120"/>
        <v>0</v>
      </c>
      <c r="F623" s="144">
        <f t="shared" si="121"/>
        <v>78</v>
      </c>
      <c r="G623" s="145">
        <f t="shared" si="118"/>
        <v>78</v>
      </c>
      <c r="H623" s="146">
        <v>0</v>
      </c>
      <c r="I623" s="146">
        <v>78</v>
      </c>
      <c r="J623" s="147">
        <f t="shared" si="122"/>
        <v>78</v>
      </c>
      <c r="K623" s="147">
        <v>0</v>
      </c>
      <c r="L623" s="147">
        <v>0</v>
      </c>
      <c r="M623" s="147">
        <f t="shared" si="123"/>
        <v>0</v>
      </c>
      <c r="N623" s="101">
        <f t="shared" si="124"/>
        <v>0</v>
      </c>
      <c r="O623" s="100">
        <v>0</v>
      </c>
      <c r="P623" s="147">
        <v>0</v>
      </c>
      <c r="Q623" s="101">
        <f t="shared" si="125"/>
        <v>0</v>
      </c>
      <c r="R623" s="100">
        <f t="shared" si="126"/>
        <v>0</v>
      </c>
      <c r="S623" s="148">
        <v>0</v>
      </c>
      <c r="T623" s="148">
        <v>0</v>
      </c>
      <c r="U623" s="147">
        <f t="shared" si="127"/>
        <v>0</v>
      </c>
      <c r="V623" s="102">
        <v>0</v>
      </c>
      <c r="W623" s="102">
        <v>0</v>
      </c>
      <c r="X623" s="101">
        <v>0</v>
      </c>
      <c r="Y623" s="107">
        <f t="shared" si="128"/>
        <v>78</v>
      </c>
      <c r="Z623" s="108">
        <f t="shared" si="129"/>
        <v>0</v>
      </c>
      <c r="AA623" s="97">
        <v>111</v>
      </c>
      <c r="AB623" s="109">
        <f t="shared" si="130"/>
        <v>0.70270270270270274</v>
      </c>
    </row>
    <row r="624" spans="1:28" x14ac:dyDescent="0.35">
      <c r="A624" s="31" t="s">
        <v>629</v>
      </c>
      <c r="B624" s="97" t="s">
        <v>2889</v>
      </c>
      <c r="C624" s="142" t="s">
        <v>2447</v>
      </c>
      <c r="D624" s="143">
        <f t="shared" si="119"/>
        <v>50</v>
      </c>
      <c r="E624" s="98">
        <f t="shared" si="120"/>
        <v>0</v>
      </c>
      <c r="F624" s="144">
        <f t="shared" si="121"/>
        <v>50</v>
      </c>
      <c r="G624" s="145">
        <f t="shared" si="118"/>
        <v>50</v>
      </c>
      <c r="H624" s="146">
        <v>0</v>
      </c>
      <c r="I624" s="146">
        <v>50</v>
      </c>
      <c r="J624" s="147">
        <f t="shared" si="122"/>
        <v>50</v>
      </c>
      <c r="K624" s="147">
        <v>0</v>
      </c>
      <c r="L624" s="147">
        <v>0</v>
      </c>
      <c r="M624" s="147">
        <f t="shared" si="123"/>
        <v>0</v>
      </c>
      <c r="N624" s="101">
        <f t="shared" si="124"/>
        <v>0</v>
      </c>
      <c r="O624" s="100">
        <v>0</v>
      </c>
      <c r="P624" s="147">
        <v>0</v>
      </c>
      <c r="Q624" s="101">
        <f t="shared" si="125"/>
        <v>0</v>
      </c>
      <c r="R624" s="100">
        <f t="shared" si="126"/>
        <v>0</v>
      </c>
      <c r="S624" s="148">
        <v>0</v>
      </c>
      <c r="T624" s="148">
        <v>0</v>
      </c>
      <c r="U624" s="147">
        <f t="shared" si="127"/>
        <v>0</v>
      </c>
      <c r="V624" s="102">
        <v>0</v>
      </c>
      <c r="W624" s="102">
        <v>0</v>
      </c>
      <c r="X624" s="101">
        <v>0</v>
      </c>
      <c r="Y624" s="107">
        <f t="shared" si="128"/>
        <v>50</v>
      </c>
      <c r="Z624" s="108">
        <f t="shared" si="129"/>
        <v>0</v>
      </c>
      <c r="AA624" s="97">
        <v>108</v>
      </c>
      <c r="AB624" s="109">
        <f t="shared" si="130"/>
        <v>0.46296296296296297</v>
      </c>
    </row>
    <row r="625" spans="1:28" x14ac:dyDescent="0.35">
      <c r="A625" s="31" t="s">
        <v>630</v>
      </c>
      <c r="B625" s="97" t="s">
        <v>2890</v>
      </c>
      <c r="C625" s="142" t="s">
        <v>2447</v>
      </c>
      <c r="D625" s="143">
        <f t="shared" si="119"/>
        <v>72</v>
      </c>
      <c r="E625" s="98">
        <f t="shared" si="120"/>
        <v>19</v>
      </c>
      <c r="F625" s="144">
        <f t="shared" si="121"/>
        <v>53</v>
      </c>
      <c r="G625" s="145">
        <f t="shared" si="118"/>
        <v>72</v>
      </c>
      <c r="H625" s="146">
        <v>25</v>
      </c>
      <c r="I625" s="146">
        <v>28</v>
      </c>
      <c r="J625" s="147">
        <f t="shared" si="122"/>
        <v>53</v>
      </c>
      <c r="K625" s="147">
        <v>0</v>
      </c>
      <c r="L625" s="147">
        <v>19</v>
      </c>
      <c r="M625" s="147">
        <f t="shared" si="123"/>
        <v>19</v>
      </c>
      <c r="N625" s="101">
        <f t="shared" si="124"/>
        <v>0</v>
      </c>
      <c r="O625" s="100">
        <v>0</v>
      </c>
      <c r="P625" s="147">
        <v>0</v>
      </c>
      <c r="Q625" s="101">
        <f t="shared" si="125"/>
        <v>0</v>
      </c>
      <c r="R625" s="100">
        <f t="shared" si="126"/>
        <v>0</v>
      </c>
      <c r="S625" s="148">
        <v>0</v>
      </c>
      <c r="T625" s="148">
        <v>0</v>
      </c>
      <c r="U625" s="147">
        <f t="shared" si="127"/>
        <v>0</v>
      </c>
      <c r="V625" s="102">
        <v>0</v>
      </c>
      <c r="W625" s="102">
        <v>0</v>
      </c>
      <c r="X625" s="101">
        <v>0</v>
      </c>
      <c r="Y625" s="107">
        <f t="shared" si="128"/>
        <v>28</v>
      </c>
      <c r="Z625" s="108">
        <f t="shared" si="129"/>
        <v>19</v>
      </c>
      <c r="AA625" s="97">
        <v>56</v>
      </c>
      <c r="AB625" s="109">
        <f t="shared" si="130"/>
        <v>0.8392857142857143</v>
      </c>
    </row>
    <row r="626" spans="1:28" x14ac:dyDescent="0.35">
      <c r="A626" s="31" t="s">
        <v>631</v>
      </c>
      <c r="B626" s="97" t="s">
        <v>2891</v>
      </c>
      <c r="C626" s="142" t="s">
        <v>2447</v>
      </c>
      <c r="D626" s="143">
        <f t="shared" si="119"/>
        <v>72</v>
      </c>
      <c r="E626" s="98">
        <f t="shared" si="120"/>
        <v>72</v>
      </c>
      <c r="F626" s="144">
        <f t="shared" si="121"/>
        <v>0</v>
      </c>
      <c r="G626" s="145">
        <f t="shared" si="118"/>
        <v>54</v>
      </c>
      <c r="H626" s="146">
        <v>0</v>
      </c>
      <c r="I626" s="146">
        <v>0</v>
      </c>
      <c r="J626" s="147">
        <f t="shared" si="122"/>
        <v>0</v>
      </c>
      <c r="K626" s="147">
        <v>20</v>
      </c>
      <c r="L626" s="147">
        <v>34</v>
      </c>
      <c r="M626" s="147">
        <f t="shared" si="123"/>
        <v>54</v>
      </c>
      <c r="N626" s="101">
        <f t="shared" si="124"/>
        <v>0</v>
      </c>
      <c r="O626" s="100">
        <v>18</v>
      </c>
      <c r="P626" s="147">
        <v>0</v>
      </c>
      <c r="Q626" s="101">
        <f t="shared" si="125"/>
        <v>18</v>
      </c>
      <c r="R626" s="100">
        <f t="shared" si="126"/>
        <v>0</v>
      </c>
      <c r="S626" s="148">
        <v>0</v>
      </c>
      <c r="T626" s="148">
        <v>0</v>
      </c>
      <c r="U626" s="147">
        <f t="shared" si="127"/>
        <v>0</v>
      </c>
      <c r="V626" s="102">
        <v>0</v>
      </c>
      <c r="W626" s="102">
        <v>0</v>
      </c>
      <c r="X626" s="101">
        <v>0</v>
      </c>
      <c r="Y626" s="107">
        <f t="shared" si="128"/>
        <v>0</v>
      </c>
      <c r="Z626" s="108">
        <f t="shared" si="129"/>
        <v>52</v>
      </c>
      <c r="AA626" s="97">
        <v>48</v>
      </c>
      <c r="AB626" s="109">
        <f t="shared" si="130"/>
        <v>1</v>
      </c>
    </row>
    <row r="627" spans="1:28" x14ac:dyDescent="0.35">
      <c r="A627" s="31" t="s">
        <v>632</v>
      </c>
      <c r="B627" s="97" t="s">
        <v>2892</v>
      </c>
      <c r="C627" s="142" t="s">
        <v>2447</v>
      </c>
      <c r="D627" s="143">
        <f t="shared" si="119"/>
        <v>58</v>
      </c>
      <c r="E627" s="98">
        <f t="shared" si="120"/>
        <v>23</v>
      </c>
      <c r="F627" s="144">
        <f t="shared" si="121"/>
        <v>35</v>
      </c>
      <c r="G627" s="145">
        <f t="shared" si="118"/>
        <v>58</v>
      </c>
      <c r="H627" s="146">
        <v>0</v>
      </c>
      <c r="I627" s="146">
        <v>35</v>
      </c>
      <c r="J627" s="147">
        <f t="shared" si="122"/>
        <v>35</v>
      </c>
      <c r="K627" s="147">
        <v>0</v>
      </c>
      <c r="L627" s="147">
        <v>23</v>
      </c>
      <c r="M627" s="147">
        <f t="shared" si="123"/>
        <v>23</v>
      </c>
      <c r="N627" s="101">
        <f t="shared" si="124"/>
        <v>0</v>
      </c>
      <c r="O627" s="100">
        <v>0</v>
      </c>
      <c r="P627" s="147">
        <v>0</v>
      </c>
      <c r="Q627" s="101">
        <f t="shared" si="125"/>
        <v>0</v>
      </c>
      <c r="R627" s="100">
        <f t="shared" si="126"/>
        <v>0</v>
      </c>
      <c r="S627" s="148">
        <v>0</v>
      </c>
      <c r="T627" s="148">
        <v>0</v>
      </c>
      <c r="U627" s="147">
        <f t="shared" si="127"/>
        <v>0</v>
      </c>
      <c r="V627" s="102">
        <v>0</v>
      </c>
      <c r="W627" s="102">
        <v>0</v>
      </c>
      <c r="X627" s="101">
        <v>0</v>
      </c>
      <c r="Y627" s="107">
        <f t="shared" si="128"/>
        <v>35</v>
      </c>
      <c r="Z627" s="108">
        <f t="shared" si="129"/>
        <v>23</v>
      </c>
      <c r="AA627" s="97">
        <v>55</v>
      </c>
      <c r="AB627" s="109">
        <f t="shared" si="130"/>
        <v>1</v>
      </c>
    </row>
    <row r="628" spans="1:28" x14ac:dyDescent="0.35">
      <c r="A628" s="31" t="s">
        <v>633</v>
      </c>
      <c r="B628" s="97" t="s">
        <v>2893</v>
      </c>
      <c r="C628" s="142" t="s">
        <v>2447</v>
      </c>
      <c r="D628" s="143">
        <f t="shared" si="119"/>
        <v>60</v>
      </c>
      <c r="E628" s="98">
        <f t="shared" si="120"/>
        <v>60</v>
      </c>
      <c r="F628" s="144">
        <f t="shared" si="121"/>
        <v>0</v>
      </c>
      <c r="G628" s="145">
        <f t="shared" si="118"/>
        <v>60</v>
      </c>
      <c r="H628" s="146">
        <v>0</v>
      </c>
      <c r="I628" s="146">
        <v>0</v>
      </c>
      <c r="J628" s="147">
        <f t="shared" si="122"/>
        <v>0</v>
      </c>
      <c r="K628" s="147">
        <v>19</v>
      </c>
      <c r="L628" s="147">
        <v>41</v>
      </c>
      <c r="M628" s="147">
        <f t="shared" si="123"/>
        <v>60</v>
      </c>
      <c r="N628" s="101">
        <f t="shared" si="124"/>
        <v>0</v>
      </c>
      <c r="O628" s="100">
        <v>0</v>
      </c>
      <c r="P628" s="147">
        <v>0</v>
      </c>
      <c r="Q628" s="101">
        <f t="shared" si="125"/>
        <v>0</v>
      </c>
      <c r="R628" s="100">
        <f t="shared" si="126"/>
        <v>0</v>
      </c>
      <c r="S628" s="148">
        <v>0</v>
      </c>
      <c r="T628" s="148">
        <v>0</v>
      </c>
      <c r="U628" s="147">
        <f t="shared" si="127"/>
        <v>0</v>
      </c>
      <c r="V628" s="102">
        <v>0</v>
      </c>
      <c r="W628" s="102">
        <v>0</v>
      </c>
      <c r="X628" s="101">
        <v>0</v>
      </c>
      <c r="Y628" s="107">
        <f t="shared" si="128"/>
        <v>0</v>
      </c>
      <c r="Z628" s="108">
        <f t="shared" si="129"/>
        <v>41</v>
      </c>
      <c r="AA628" s="97">
        <v>51</v>
      </c>
      <c r="AB628" s="109">
        <f t="shared" si="130"/>
        <v>0.80392156862745101</v>
      </c>
    </row>
    <row r="629" spans="1:28" x14ac:dyDescent="0.35">
      <c r="A629" s="31" t="s">
        <v>634</v>
      </c>
      <c r="B629" s="97" t="s">
        <v>2894</v>
      </c>
      <c r="C629" s="142" t="s">
        <v>2447</v>
      </c>
      <c r="D629" s="143">
        <f t="shared" si="119"/>
        <v>33</v>
      </c>
      <c r="E629" s="98">
        <f t="shared" si="120"/>
        <v>33</v>
      </c>
      <c r="F629" s="144">
        <f t="shared" si="121"/>
        <v>0</v>
      </c>
      <c r="G629" s="145">
        <f t="shared" si="118"/>
        <v>20</v>
      </c>
      <c r="H629" s="146">
        <v>0</v>
      </c>
      <c r="I629" s="146">
        <v>0</v>
      </c>
      <c r="J629" s="147">
        <f t="shared" si="122"/>
        <v>0</v>
      </c>
      <c r="K629" s="147">
        <v>0</v>
      </c>
      <c r="L629" s="147">
        <v>20</v>
      </c>
      <c r="M629" s="147">
        <f t="shared" si="123"/>
        <v>20</v>
      </c>
      <c r="N629" s="101">
        <f t="shared" si="124"/>
        <v>0</v>
      </c>
      <c r="O629" s="100">
        <v>13</v>
      </c>
      <c r="P629" s="147">
        <v>0</v>
      </c>
      <c r="Q629" s="101">
        <f t="shared" si="125"/>
        <v>13</v>
      </c>
      <c r="R629" s="100">
        <f t="shared" si="126"/>
        <v>0</v>
      </c>
      <c r="S629" s="148">
        <v>0</v>
      </c>
      <c r="T629" s="148">
        <v>0</v>
      </c>
      <c r="U629" s="147">
        <f t="shared" si="127"/>
        <v>0</v>
      </c>
      <c r="V629" s="102">
        <v>0</v>
      </c>
      <c r="W629" s="102">
        <v>0</v>
      </c>
      <c r="X629" s="101">
        <v>0</v>
      </c>
      <c r="Y629" s="107">
        <f t="shared" si="128"/>
        <v>0</v>
      </c>
      <c r="Z629" s="108">
        <f t="shared" si="129"/>
        <v>33</v>
      </c>
      <c r="AA629" s="97">
        <v>40</v>
      </c>
      <c r="AB629" s="109">
        <f t="shared" si="130"/>
        <v>0.82499999999999996</v>
      </c>
    </row>
    <row r="630" spans="1:28" x14ac:dyDescent="0.35">
      <c r="A630" s="31" t="s">
        <v>635</v>
      </c>
      <c r="B630" s="97" t="s">
        <v>2895</v>
      </c>
      <c r="C630" s="142" t="s">
        <v>2380</v>
      </c>
      <c r="D630" s="143">
        <f t="shared" si="119"/>
        <v>0</v>
      </c>
      <c r="E630" s="98">
        <f t="shared" si="120"/>
        <v>0</v>
      </c>
      <c r="F630" s="144">
        <f t="shared" si="121"/>
        <v>0</v>
      </c>
      <c r="G630" s="145">
        <f t="shared" si="118"/>
        <v>0</v>
      </c>
      <c r="H630" s="146">
        <v>0</v>
      </c>
      <c r="I630" s="146">
        <v>0</v>
      </c>
      <c r="J630" s="147">
        <f t="shared" si="122"/>
        <v>0</v>
      </c>
      <c r="K630" s="147">
        <v>0</v>
      </c>
      <c r="L630" s="147">
        <v>0</v>
      </c>
      <c r="M630" s="147">
        <f t="shared" si="123"/>
        <v>0</v>
      </c>
      <c r="N630" s="101">
        <f t="shared" si="124"/>
        <v>0</v>
      </c>
      <c r="O630" s="100">
        <v>0</v>
      </c>
      <c r="P630" s="147">
        <v>0</v>
      </c>
      <c r="Q630" s="101">
        <f t="shared" si="125"/>
        <v>0</v>
      </c>
      <c r="R630" s="100">
        <f t="shared" si="126"/>
        <v>0</v>
      </c>
      <c r="S630" s="148">
        <v>0</v>
      </c>
      <c r="T630" s="148">
        <v>0</v>
      </c>
      <c r="U630" s="147">
        <f t="shared" si="127"/>
        <v>0</v>
      </c>
      <c r="V630" s="102">
        <v>0</v>
      </c>
      <c r="W630" s="102">
        <v>0</v>
      </c>
      <c r="X630" s="101">
        <v>0</v>
      </c>
      <c r="Y630" s="107">
        <f t="shared" si="128"/>
        <v>0</v>
      </c>
      <c r="Z630" s="108">
        <f t="shared" si="129"/>
        <v>0</v>
      </c>
      <c r="AA630" s="97">
        <v>165</v>
      </c>
      <c r="AB630" s="109">
        <f t="shared" si="130"/>
        <v>0</v>
      </c>
    </row>
    <row r="631" spans="1:28" x14ac:dyDescent="0.35">
      <c r="A631" s="31" t="s">
        <v>636</v>
      </c>
      <c r="B631" s="97" t="s">
        <v>2896</v>
      </c>
      <c r="C631" s="142" t="s">
        <v>2380</v>
      </c>
      <c r="D631" s="143">
        <f t="shared" si="119"/>
        <v>0</v>
      </c>
      <c r="E631" s="98">
        <f t="shared" si="120"/>
        <v>0</v>
      </c>
      <c r="F631" s="144">
        <f t="shared" si="121"/>
        <v>0</v>
      </c>
      <c r="G631" s="145">
        <f t="shared" si="118"/>
        <v>0</v>
      </c>
      <c r="H631" s="146">
        <v>0</v>
      </c>
      <c r="I631" s="146">
        <v>0</v>
      </c>
      <c r="J631" s="147">
        <f t="shared" si="122"/>
        <v>0</v>
      </c>
      <c r="K631" s="147">
        <v>0</v>
      </c>
      <c r="L631" s="147">
        <v>0</v>
      </c>
      <c r="M631" s="147">
        <f t="shared" si="123"/>
        <v>0</v>
      </c>
      <c r="N631" s="101">
        <f t="shared" si="124"/>
        <v>0</v>
      </c>
      <c r="O631" s="100">
        <v>0</v>
      </c>
      <c r="P631" s="147">
        <v>0</v>
      </c>
      <c r="Q631" s="101">
        <f t="shared" si="125"/>
        <v>0</v>
      </c>
      <c r="R631" s="100">
        <f t="shared" si="126"/>
        <v>0</v>
      </c>
      <c r="S631" s="148">
        <v>0</v>
      </c>
      <c r="T631" s="148">
        <v>0</v>
      </c>
      <c r="U631" s="147">
        <f t="shared" si="127"/>
        <v>0</v>
      </c>
      <c r="V631" s="102">
        <v>0</v>
      </c>
      <c r="W631" s="102">
        <v>0</v>
      </c>
      <c r="X631" s="101">
        <v>0</v>
      </c>
      <c r="Y631" s="107">
        <f t="shared" si="128"/>
        <v>0</v>
      </c>
      <c r="Z631" s="108">
        <f t="shared" si="129"/>
        <v>0</v>
      </c>
      <c r="AA631" s="97">
        <v>221</v>
      </c>
      <c r="AB631" s="109">
        <f t="shared" si="130"/>
        <v>0</v>
      </c>
    </row>
    <row r="632" spans="1:28" x14ac:dyDescent="0.35">
      <c r="A632" s="31" t="s">
        <v>637</v>
      </c>
      <c r="B632" s="97" t="s">
        <v>2897</v>
      </c>
      <c r="C632" s="142" t="s">
        <v>2380</v>
      </c>
      <c r="D632" s="143">
        <f t="shared" si="119"/>
        <v>0</v>
      </c>
      <c r="E632" s="98">
        <f t="shared" si="120"/>
        <v>0</v>
      </c>
      <c r="F632" s="144">
        <f t="shared" si="121"/>
        <v>0</v>
      </c>
      <c r="G632" s="145">
        <f t="shared" si="118"/>
        <v>0</v>
      </c>
      <c r="H632" s="146">
        <v>0</v>
      </c>
      <c r="I632" s="146">
        <v>0</v>
      </c>
      <c r="J632" s="147">
        <f t="shared" si="122"/>
        <v>0</v>
      </c>
      <c r="K632" s="147">
        <v>0</v>
      </c>
      <c r="L632" s="147">
        <v>0</v>
      </c>
      <c r="M632" s="147">
        <f t="shared" si="123"/>
        <v>0</v>
      </c>
      <c r="N632" s="101">
        <f t="shared" si="124"/>
        <v>0</v>
      </c>
      <c r="O632" s="100">
        <v>0</v>
      </c>
      <c r="P632" s="147">
        <v>0</v>
      </c>
      <c r="Q632" s="101">
        <f t="shared" si="125"/>
        <v>0</v>
      </c>
      <c r="R632" s="100">
        <f t="shared" si="126"/>
        <v>0</v>
      </c>
      <c r="S632" s="148">
        <v>0</v>
      </c>
      <c r="T632" s="148">
        <v>0</v>
      </c>
      <c r="U632" s="147">
        <f t="shared" si="127"/>
        <v>0</v>
      </c>
      <c r="V632" s="102">
        <v>0</v>
      </c>
      <c r="W632" s="102">
        <v>0</v>
      </c>
      <c r="X632" s="101">
        <v>0</v>
      </c>
      <c r="Y632" s="107">
        <f t="shared" si="128"/>
        <v>0</v>
      </c>
      <c r="Z632" s="108">
        <f t="shared" si="129"/>
        <v>0</v>
      </c>
      <c r="AA632" s="97">
        <v>97</v>
      </c>
      <c r="AB632" s="109">
        <f t="shared" si="130"/>
        <v>0</v>
      </c>
    </row>
    <row r="633" spans="1:28" x14ac:dyDescent="0.35">
      <c r="A633" s="31" t="s">
        <v>638</v>
      </c>
      <c r="B633" s="97" t="s">
        <v>2898</v>
      </c>
      <c r="C633" s="142" t="s">
        <v>2380</v>
      </c>
      <c r="D633" s="143">
        <f t="shared" si="119"/>
        <v>0</v>
      </c>
      <c r="E633" s="98">
        <f t="shared" si="120"/>
        <v>0</v>
      </c>
      <c r="F633" s="144">
        <f t="shared" si="121"/>
        <v>0</v>
      </c>
      <c r="G633" s="145">
        <f t="shared" si="118"/>
        <v>0</v>
      </c>
      <c r="H633" s="146">
        <v>0</v>
      </c>
      <c r="I633" s="146">
        <v>0</v>
      </c>
      <c r="J633" s="147">
        <f t="shared" si="122"/>
        <v>0</v>
      </c>
      <c r="K633" s="147">
        <v>0</v>
      </c>
      <c r="L633" s="147">
        <v>0</v>
      </c>
      <c r="M633" s="147">
        <f t="shared" si="123"/>
        <v>0</v>
      </c>
      <c r="N633" s="101">
        <f t="shared" si="124"/>
        <v>0</v>
      </c>
      <c r="O633" s="100">
        <v>0</v>
      </c>
      <c r="P633" s="147">
        <v>0</v>
      </c>
      <c r="Q633" s="101">
        <f t="shared" si="125"/>
        <v>0</v>
      </c>
      <c r="R633" s="100">
        <f t="shared" si="126"/>
        <v>0</v>
      </c>
      <c r="S633" s="148">
        <v>0</v>
      </c>
      <c r="T633" s="148">
        <v>0</v>
      </c>
      <c r="U633" s="147">
        <f t="shared" si="127"/>
        <v>0</v>
      </c>
      <c r="V633" s="102">
        <v>0</v>
      </c>
      <c r="W633" s="102">
        <v>0</v>
      </c>
      <c r="X633" s="101">
        <v>0</v>
      </c>
      <c r="Y633" s="107">
        <f t="shared" si="128"/>
        <v>0</v>
      </c>
      <c r="Z633" s="108">
        <f t="shared" si="129"/>
        <v>0</v>
      </c>
      <c r="AA633" s="97">
        <v>96</v>
      </c>
      <c r="AB633" s="109">
        <f t="shared" si="130"/>
        <v>0</v>
      </c>
    </row>
    <row r="634" spans="1:28" x14ac:dyDescent="0.35">
      <c r="A634" s="31" t="s">
        <v>639</v>
      </c>
      <c r="B634" s="97" t="s">
        <v>2899</v>
      </c>
      <c r="C634" s="142" t="s">
        <v>2380</v>
      </c>
      <c r="D634" s="143">
        <f t="shared" si="119"/>
        <v>0</v>
      </c>
      <c r="E634" s="98">
        <f t="shared" si="120"/>
        <v>0</v>
      </c>
      <c r="F634" s="144">
        <f t="shared" si="121"/>
        <v>0</v>
      </c>
      <c r="G634" s="145">
        <f t="shared" si="118"/>
        <v>0</v>
      </c>
      <c r="H634" s="146">
        <v>0</v>
      </c>
      <c r="I634" s="146">
        <v>0</v>
      </c>
      <c r="J634" s="147">
        <f t="shared" si="122"/>
        <v>0</v>
      </c>
      <c r="K634" s="147">
        <v>0</v>
      </c>
      <c r="L634" s="147">
        <v>0</v>
      </c>
      <c r="M634" s="147">
        <f t="shared" si="123"/>
        <v>0</v>
      </c>
      <c r="N634" s="101">
        <f t="shared" si="124"/>
        <v>0</v>
      </c>
      <c r="O634" s="100">
        <v>0</v>
      </c>
      <c r="P634" s="147">
        <v>0</v>
      </c>
      <c r="Q634" s="101">
        <f t="shared" si="125"/>
        <v>0</v>
      </c>
      <c r="R634" s="100">
        <f t="shared" si="126"/>
        <v>0</v>
      </c>
      <c r="S634" s="148">
        <v>0</v>
      </c>
      <c r="T634" s="148">
        <v>0</v>
      </c>
      <c r="U634" s="147">
        <f t="shared" si="127"/>
        <v>0</v>
      </c>
      <c r="V634" s="102">
        <v>0</v>
      </c>
      <c r="W634" s="102">
        <v>0</v>
      </c>
      <c r="X634" s="101">
        <v>0</v>
      </c>
      <c r="Y634" s="107">
        <f t="shared" si="128"/>
        <v>0</v>
      </c>
      <c r="Z634" s="108">
        <f t="shared" si="129"/>
        <v>0</v>
      </c>
      <c r="AA634" s="97">
        <v>203</v>
      </c>
      <c r="AB634" s="109">
        <f t="shared" si="130"/>
        <v>0</v>
      </c>
    </row>
    <row r="635" spans="1:28" x14ac:dyDescent="0.35">
      <c r="A635" s="31" t="s">
        <v>640</v>
      </c>
      <c r="B635" s="97" t="s">
        <v>2900</v>
      </c>
      <c r="C635" s="142" t="s">
        <v>2380</v>
      </c>
      <c r="D635" s="143">
        <f t="shared" si="119"/>
        <v>0</v>
      </c>
      <c r="E635" s="98">
        <f t="shared" si="120"/>
        <v>0</v>
      </c>
      <c r="F635" s="144">
        <f t="shared" si="121"/>
        <v>0</v>
      </c>
      <c r="G635" s="145">
        <f t="shared" si="118"/>
        <v>0</v>
      </c>
      <c r="H635" s="146">
        <v>0</v>
      </c>
      <c r="I635" s="146">
        <v>0</v>
      </c>
      <c r="J635" s="147">
        <f t="shared" si="122"/>
        <v>0</v>
      </c>
      <c r="K635" s="147">
        <v>0</v>
      </c>
      <c r="L635" s="147">
        <v>0</v>
      </c>
      <c r="M635" s="147">
        <f t="shared" si="123"/>
        <v>0</v>
      </c>
      <c r="N635" s="101">
        <f t="shared" si="124"/>
        <v>0</v>
      </c>
      <c r="O635" s="100">
        <v>0</v>
      </c>
      <c r="P635" s="147">
        <v>0</v>
      </c>
      <c r="Q635" s="101">
        <f t="shared" si="125"/>
        <v>0</v>
      </c>
      <c r="R635" s="100">
        <f t="shared" si="126"/>
        <v>0</v>
      </c>
      <c r="S635" s="148">
        <v>0</v>
      </c>
      <c r="T635" s="148">
        <v>0</v>
      </c>
      <c r="U635" s="147">
        <f t="shared" si="127"/>
        <v>0</v>
      </c>
      <c r="V635" s="102">
        <v>0</v>
      </c>
      <c r="W635" s="102">
        <v>0</v>
      </c>
      <c r="X635" s="101">
        <v>0</v>
      </c>
      <c r="Y635" s="107">
        <f t="shared" si="128"/>
        <v>0</v>
      </c>
      <c r="Z635" s="108">
        <f t="shared" si="129"/>
        <v>0</v>
      </c>
      <c r="AA635" s="97">
        <v>69</v>
      </c>
      <c r="AB635" s="109">
        <f t="shared" si="130"/>
        <v>0</v>
      </c>
    </row>
    <row r="636" spans="1:28" x14ac:dyDescent="0.35">
      <c r="A636" s="31" t="s">
        <v>641</v>
      </c>
      <c r="B636" s="97" t="s">
        <v>2901</v>
      </c>
      <c r="C636" s="142" t="s">
        <v>2380</v>
      </c>
      <c r="D636" s="143">
        <f t="shared" si="119"/>
        <v>0</v>
      </c>
      <c r="E636" s="98">
        <f t="shared" si="120"/>
        <v>0</v>
      </c>
      <c r="F636" s="144">
        <f t="shared" si="121"/>
        <v>0</v>
      </c>
      <c r="G636" s="145">
        <f t="shared" si="118"/>
        <v>0</v>
      </c>
      <c r="H636" s="146">
        <v>0</v>
      </c>
      <c r="I636" s="146">
        <v>0</v>
      </c>
      <c r="J636" s="147">
        <f t="shared" si="122"/>
        <v>0</v>
      </c>
      <c r="K636" s="147">
        <v>0</v>
      </c>
      <c r="L636" s="147">
        <v>0</v>
      </c>
      <c r="M636" s="147">
        <f t="shared" si="123"/>
        <v>0</v>
      </c>
      <c r="N636" s="101">
        <f t="shared" si="124"/>
        <v>0</v>
      </c>
      <c r="O636" s="100">
        <v>0</v>
      </c>
      <c r="P636" s="147">
        <v>0</v>
      </c>
      <c r="Q636" s="101">
        <f t="shared" si="125"/>
        <v>0</v>
      </c>
      <c r="R636" s="100">
        <f t="shared" si="126"/>
        <v>0</v>
      </c>
      <c r="S636" s="148">
        <v>0</v>
      </c>
      <c r="T636" s="148">
        <v>0</v>
      </c>
      <c r="U636" s="147">
        <f t="shared" si="127"/>
        <v>0</v>
      </c>
      <c r="V636" s="102">
        <v>0</v>
      </c>
      <c r="W636" s="102">
        <v>0</v>
      </c>
      <c r="X636" s="101">
        <v>0</v>
      </c>
      <c r="Y636" s="107">
        <f t="shared" si="128"/>
        <v>0</v>
      </c>
      <c r="Z636" s="108">
        <f t="shared" si="129"/>
        <v>0</v>
      </c>
      <c r="AA636" s="97">
        <v>118</v>
      </c>
      <c r="AB636" s="109">
        <f t="shared" si="130"/>
        <v>0</v>
      </c>
    </row>
    <row r="637" spans="1:28" x14ac:dyDescent="0.35">
      <c r="A637" s="31" t="s">
        <v>642</v>
      </c>
      <c r="B637" s="97" t="s">
        <v>2902</v>
      </c>
      <c r="C637" s="142" t="s">
        <v>2380</v>
      </c>
      <c r="D637" s="143">
        <f t="shared" si="119"/>
        <v>113</v>
      </c>
      <c r="E637" s="98">
        <f t="shared" si="120"/>
        <v>0</v>
      </c>
      <c r="F637" s="144">
        <f t="shared" si="121"/>
        <v>113</v>
      </c>
      <c r="G637" s="145">
        <f t="shared" si="118"/>
        <v>113</v>
      </c>
      <c r="H637" s="146">
        <v>0</v>
      </c>
      <c r="I637" s="146">
        <v>113</v>
      </c>
      <c r="J637" s="147">
        <f t="shared" si="122"/>
        <v>113</v>
      </c>
      <c r="K637" s="147">
        <v>0</v>
      </c>
      <c r="L637" s="147">
        <v>0</v>
      </c>
      <c r="M637" s="147">
        <f t="shared" si="123"/>
        <v>0</v>
      </c>
      <c r="N637" s="101">
        <f t="shared" si="124"/>
        <v>0</v>
      </c>
      <c r="O637" s="100">
        <v>0</v>
      </c>
      <c r="P637" s="147">
        <v>0</v>
      </c>
      <c r="Q637" s="101">
        <f t="shared" si="125"/>
        <v>0</v>
      </c>
      <c r="R637" s="100">
        <f t="shared" si="126"/>
        <v>0</v>
      </c>
      <c r="S637" s="148">
        <v>0</v>
      </c>
      <c r="T637" s="148">
        <v>0</v>
      </c>
      <c r="U637" s="147">
        <f t="shared" si="127"/>
        <v>0</v>
      </c>
      <c r="V637" s="102">
        <v>0</v>
      </c>
      <c r="W637" s="102">
        <v>0</v>
      </c>
      <c r="X637" s="101">
        <v>0</v>
      </c>
      <c r="Y637" s="107">
        <f t="shared" si="128"/>
        <v>113</v>
      </c>
      <c r="Z637" s="108">
        <f t="shared" si="129"/>
        <v>0</v>
      </c>
      <c r="AA637" s="97">
        <v>204</v>
      </c>
      <c r="AB637" s="109">
        <f t="shared" si="130"/>
        <v>0.55392156862745101</v>
      </c>
    </row>
    <row r="638" spans="1:28" x14ac:dyDescent="0.35">
      <c r="A638" s="31" t="s">
        <v>643</v>
      </c>
      <c r="B638" s="97" t="s">
        <v>2903</v>
      </c>
      <c r="C638" s="142" t="s">
        <v>2380</v>
      </c>
      <c r="D638" s="143">
        <f t="shared" si="119"/>
        <v>0</v>
      </c>
      <c r="E638" s="98">
        <f t="shared" si="120"/>
        <v>0</v>
      </c>
      <c r="F638" s="144">
        <f t="shared" si="121"/>
        <v>0</v>
      </c>
      <c r="G638" s="145">
        <f t="shared" si="118"/>
        <v>0</v>
      </c>
      <c r="H638" s="146">
        <v>0</v>
      </c>
      <c r="I638" s="146">
        <v>0</v>
      </c>
      <c r="J638" s="147">
        <f t="shared" si="122"/>
        <v>0</v>
      </c>
      <c r="K638" s="147">
        <v>0</v>
      </c>
      <c r="L638" s="147">
        <v>0</v>
      </c>
      <c r="M638" s="147">
        <f t="shared" si="123"/>
        <v>0</v>
      </c>
      <c r="N638" s="101">
        <f t="shared" si="124"/>
        <v>0</v>
      </c>
      <c r="O638" s="100">
        <v>0</v>
      </c>
      <c r="P638" s="147">
        <v>0</v>
      </c>
      <c r="Q638" s="101">
        <f t="shared" si="125"/>
        <v>0</v>
      </c>
      <c r="R638" s="100">
        <f t="shared" si="126"/>
        <v>0</v>
      </c>
      <c r="S638" s="148">
        <v>0</v>
      </c>
      <c r="T638" s="148">
        <v>0</v>
      </c>
      <c r="U638" s="147">
        <f t="shared" si="127"/>
        <v>0</v>
      </c>
      <c r="V638" s="102">
        <v>0</v>
      </c>
      <c r="W638" s="102">
        <v>0</v>
      </c>
      <c r="X638" s="101">
        <v>0</v>
      </c>
      <c r="Y638" s="107">
        <f t="shared" si="128"/>
        <v>0</v>
      </c>
      <c r="Z638" s="108">
        <f t="shared" si="129"/>
        <v>0</v>
      </c>
      <c r="AA638" s="97">
        <v>105</v>
      </c>
      <c r="AB638" s="109">
        <f t="shared" si="130"/>
        <v>0</v>
      </c>
    </row>
    <row r="639" spans="1:28" x14ac:dyDescent="0.35">
      <c r="A639" s="31" t="s">
        <v>644</v>
      </c>
      <c r="B639" s="97" t="s">
        <v>2904</v>
      </c>
      <c r="C639" s="142" t="s">
        <v>2380</v>
      </c>
      <c r="D639" s="143">
        <f t="shared" si="119"/>
        <v>0</v>
      </c>
      <c r="E639" s="98">
        <f t="shared" si="120"/>
        <v>0</v>
      </c>
      <c r="F639" s="144">
        <f t="shared" si="121"/>
        <v>0</v>
      </c>
      <c r="G639" s="145">
        <f t="shared" si="118"/>
        <v>0</v>
      </c>
      <c r="H639" s="146">
        <v>0</v>
      </c>
      <c r="I639" s="146">
        <v>0</v>
      </c>
      <c r="J639" s="147">
        <f t="shared" si="122"/>
        <v>0</v>
      </c>
      <c r="K639" s="147">
        <v>0</v>
      </c>
      <c r="L639" s="147">
        <v>0</v>
      </c>
      <c r="M639" s="147">
        <f t="shared" si="123"/>
        <v>0</v>
      </c>
      <c r="N639" s="101">
        <f t="shared" si="124"/>
        <v>0</v>
      </c>
      <c r="O639" s="100">
        <v>0</v>
      </c>
      <c r="P639" s="147">
        <v>0</v>
      </c>
      <c r="Q639" s="101">
        <f t="shared" si="125"/>
        <v>0</v>
      </c>
      <c r="R639" s="100">
        <f t="shared" si="126"/>
        <v>0</v>
      </c>
      <c r="S639" s="148">
        <v>0</v>
      </c>
      <c r="T639" s="148">
        <v>0</v>
      </c>
      <c r="U639" s="147">
        <f t="shared" si="127"/>
        <v>0</v>
      </c>
      <c r="V639" s="102">
        <v>0</v>
      </c>
      <c r="W639" s="102">
        <v>0</v>
      </c>
      <c r="X639" s="101">
        <v>0</v>
      </c>
      <c r="Y639" s="107">
        <f t="shared" si="128"/>
        <v>0</v>
      </c>
      <c r="Z639" s="108">
        <f t="shared" si="129"/>
        <v>0</v>
      </c>
      <c r="AA639" s="97">
        <v>115</v>
      </c>
      <c r="AB639" s="109">
        <f t="shared" si="130"/>
        <v>0</v>
      </c>
    </row>
    <row r="640" spans="1:28" x14ac:dyDescent="0.35">
      <c r="A640" s="31" t="s">
        <v>645</v>
      </c>
      <c r="B640" s="97" t="s">
        <v>2905</v>
      </c>
      <c r="C640" s="142" t="s">
        <v>2380</v>
      </c>
      <c r="D640" s="143">
        <f t="shared" si="119"/>
        <v>0</v>
      </c>
      <c r="E640" s="98">
        <f t="shared" si="120"/>
        <v>0</v>
      </c>
      <c r="F640" s="144">
        <f t="shared" si="121"/>
        <v>0</v>
      </c>
      <c r="G640" s="145">
        <f t="shared" si="118"/>
        <v>0</v>
      </c>
      <c r="H640" s="146">
        <v>0</v>
      </c>
      <c r="I640" s="146">
        <v>0</v>
      </c>
      <c r="J640" s="147">
        <f t="shared" si="122"/>
        <v>0</v>
      </c>
      <c r="K640" s="147">
        <v>0</v>
      </c>
      <c r="L640" s="147">
        <v>0</v>
      </c>
      <c r="M640" s="147">
        <f t="shared" si="123"/>
        <v>0</v>
      </c>
      <c r="N640" s="101">
        <f t="shared" si="124"/>
        <v>0</v>
      </c>
      <c r="O640" s="100">
        <v>0</v>
      </c>
      <c r="P640" s="147">
        <v>0</v>
      </c>
      <c r="Q640" s="101">
        <f t="shared" si="125"/>
        <v>0</v>
      </c>
      <c r="R640" s="100">
        <f t="shared" si="126"/>
        <v>0</v>
      </c>
      <c r="S640" s="148">
        <v>0</v>
      </c>
      <c r="T640" s="148">
        <v>0</v>
      </c>
      <c r="U640" s="147">
        <f t="shared" si="127"/>
        <v>0</v>
      </c>
      <c r="V640" s="102">
        <v>0</v>
      </c>
      <c r="W640" s="102">
        <v>0</v>
      </c>
      <c r="X640" s="101">
        <v>0</v>
      </c>
      <c r="Y640" s="107">
        <f t="shared" si="128"/>
        <v>0</v>
      </c>
      <c r="Z640" s="108">
        <f t="shared" si="129"/>
        <v>0</v>
      </c>
      <c r="AA640" s="97">
        <v>103</v>
      </c>
      <c r="AB640" s="109">
        <f t="shared" si="130"/>
        <v>0</v>
      </c>
    </row>
    <row r="641" spans="1:28" x14ac:dyDescent="0.35">
      <c r="A641" s="31" t="s">
        <v>646</v>
      </c>
      <c r="B641" s="97" t="s">
        <v>2906</v>
      </c>
      <c r="C641" s="142" t="s">
        <v>2380</v>
      </c>
      <c r="D641" s="143">
        <f t="shared" si="119"/>
        <v>0</v>
      </c>
      <c r="E641" s="98">
        <f t="shared" si="120"/>
        <v>0</v>
      </c>
      <c r="F641" s="144">
        <f t="shared" si="121"/>
        <v>0</v>
      </c>
      <c r="G641" s="145">
        <f t="shared" si="118"/>
        <v>0</v>
      </c>
      <c r="H641" s="146">
        <v>0</v>
      </c>
      <c r="I641" s="146">
        <v>0</v>
      </c>
      <c r="J641" s="147">
        <f t="shared" si="122"/>
        <v>0</v>
      </c>
      <c r="K641" s="147">
        <v>0</v>
      </c>
      <c r="L641" s="147">
        <v>0</v>
      </c>
      <c r="M641" s="147">
        <f t="shared" si="123"/>
        <v>0</v>
      </c>
      <c r="N641" s="101">
        <f t="shared" si="124"/>
        <v>0</v>
      </c>
      <c r="O641" s="100">
        <v>0</v>
      </c>
      <c r="P641" s="147">
        <v>0</v>
      </c>
      <c r="Q641" s="101">
        <f t="shared" si="125"/>
        <v>0</v>
      </c>
      <c r="R641" s="100">
        <f t="shared" si="126"/>
        <v>0</v>
      </c>
      <c r="S641" s="148">
        <v>0</v>
      </c>
      <c r="T641" s="148">
        <v>0</v>
      </c>
      <c r="U641" s="147">
        <f t="shared" si="127"/>
        <v>0</v>
      </c>
      <c r="V641" s="102">
        <v>0</v>
      </c>
      <c r="W641" s="102">
        <v>0</v>
      </c>
      <c r="X641" s="101">
        <v>0</v>
      </c>
      <c r="Y641" s="107">
        <f t="shared" si="128"/>
        <v>0</v>
      </c>
      <c r="Z641" s="108">
        <f t="shared" si="129"/>
        <v>0</v>
      </c>
      <c r="AA641" s="97">
        <v>122</v>
      </c>
      <c r="AB641" s="109">
        <f t="shared" si="130"/>
        <v>0</v>
      </c>
    </row>
    <row r="642" spans="1:28" x14ac:dyDescent="0.35">
      <c r="A642" s="31" t="s">
        <v>647</v>
      </c>
      <c r="B642" s="97" t="s">
        <v>2907</v>
      </c>
      <c r="C642" s="142" t="s">
        <v>2380</v>
      </c>
      <c r="D642" s="143">
        <f t="shared" si="119"/>
        <v>0</v>
      </c>
      <c r="E642" s="98">
        <f t="shared" si="120"/>
        <v>0</v>
      </c>
      <c r="F642" s="144">
        <f t="shared" si="121"/>
        <v>0</v>
      </c>
      <c r="G642" s="145">
        <f t="shared" si="118"/>
        <v>0</v>
      </c>
      <c r="H642" s="146">
        <v>0</v>
      </c>
      <c r="I642" s="146">
        <v>0</v>
      </c>
      <c r="J642" s="147">
        <f t="shared" si="122"/>
        <v>0</v>
      </c>
      <c r="K642" s="147">
        <v>0</v>
      </c>
      <c r="L642" s="147">
        <v>0</v>
      </c>
      <c r="M642" s="147">
        <f t="shared" si="123"/>
        <v>0</v>
      </c>
      <c r="N642" s="101">
        <f t="shared" si="124"/>
        <v>0</v>
      </c>
      <c r="O642" s="100">
        <v>0</v>
      </c>
      <c r="P642" s="147">
        <v>0</v>
      </c>
      <c r="Q642" s="101">
        <f t="shared" si="125"/>
        <v>0</v>
      </c>
      <c r="R642" s="100">
        <f t="shared" si="126"/>
        <v>0</v>
      </c>
      <c r="S642" s="148">
        <v>0</v>
      </c>
      <c r="T642" s="148">
        <v>0</v>
      </c>
      <c r="U642" s="147">
        <f t="shared" si="127"/>
        <v>0</v>
      </c>
      <c r="V642" s="102">
        <v>0</v>
      </c>
      <c r="W642" s="102">
        <v>0</v>
      </c>
      <c r="X642" s="101">
        <v>0</v>
      </c>
      <c r="Y642" s="107">
        <f t="shared" si="128"/>
        <v>0</v>
      </c>
      <c r="Z642" s="108">
        <f t="shared" si="129"/>
        <v>0</v>
      </c>
      <c r="AA642" s="97">
        <v>103</v>
      </c>
      <c r="AB642" s="109">
        <f t="shared" si="130"/>
        <v>0</v>
      </c>
    </row>
    <row r="643" spans="1:28" x14ac:dyDescent="0.35">
      <c r="A643" s="31" t="s">
        <v>648</v>
      </c>
      <c r="B643" s="97" t="s">
        <v>2908</v>
      </c>
      <c r="C643" s="142" t="s">
        <v>2380</v>
      </c>
      <c r="D643" s="143">
        <f t="shared" si="119"/>
        <v>121</v>
      </c>
      <c r="E643" s="98">
        <f t="shared" si="120"/>
        <v>121</v>
      </c>
      <c r="F643" s="144">
        <f t="shared" si="121"/>
        <v>0</v>
      </c>
      <c r="G643" s="145">
        <f t="shared" si="118"/>
        <v>121</v>
      </c>
      <c r="H643" s="146">
        <v>0</v>
      </c>
      <c r="I643" s="146">
        <v>0</v>
      </c>
      <c r="J643" s="147">
        <f t="shared" si="122"/>
        <v>0</v>
      </c>
      <c r="K643" s="147">
        <v>10</v>
      </c>
      <c r="L643" s="147">
        <v>111</v>
      </c>
      <c r="M643" s="147">
        <f t="shared" si="123"/>
        <v>121</v>
      </c>
      <c r="N643" s="101">
        <f t="shared" si="124"/>
        <v>0</v>
      </c>
      <c r="O643" s="100">
        <v>0</v>
      </c>
      <c r="P643" s="147">
        <v>0</v>
      </c>
      <c r="Q643" s="101">
        <f t="shared" si="125"/>
        <v>0</v>
      </c>
      <c r="R643" s="100">
        <f t="shared" si="126"/>
        <v>0</v>
      </c>
      <c r="S643" s="148">
        <v>0</v>
      </c>
      <c r="T643" s="148">
        <v>0</v>
      </c>
      <c r="U643" s="147">
        <f t="shared" si="127"/>
        <v>0</v>
      </c>
      <c r="V643" s="102">
        <v>0</v>
      </c>
      <c r="W643" s="102">
        <v>0</v>
      </c>
      <c r="X643" s="101">
        <v>0</v>
      </c>
      <c r="Y643" s="107">
        <f t="shared" si="128"/>
        <v>0</v>
      </c>
      <c r="Z643" s="108">
        <f t="shared" si="129"/>
        <v>111</v>
      </c>
      <c r="AA643" s="97">
        <v>120</v>
      </c>
      <c r="AB643" s="109">
        <f t="shared" si="130"/>
        <v>0.92500000000000004</v>
      </c>
    </row>
    <row r="644" spans="1:28" x14ac:dyDescent="0.35">
      <c r="A644" s="31" t="s">
        <v>649</v>
      </c>
      <c r="B644" s="97" t="s">
        <v>2909</v>
      </c>
      <c r="C644" s="142" t="s">
        <v>2380</v>
      </c>
      <c r="D644" s="143">
        <f t="shared" si="119"/>
        <v>37</v>
      </c>
      <c r="E644" s="98">
        <f t="shared" si="120"/>
        <v>0</v>
      </c>
      <c r="F644" s="144">
        <f t="shared" si="121"/>
        <v>37</v>
      </c>
      <c r="G644" s="145">
        <f t="shared" ref="G644:G677" si="131">J644+M644</f>
        <v>37</v>
      </c>
      <c r="H644" s="146">
        <v>0</v>
      </c>
      <c r="I644" s="146">
        <v>37</v>
      </c>
      <c r="J644" s="147">
        <f t="shared" si="122"/>
        <v>37</v>
      </c>
      <c r="K644" s="147">
        <v>0</v>
      </c>
      <c r="L644" s="147">
        <v>0</v>
      </c>
      <c r="M644" s="147">
        <f t="shared" si="123"/>
        <v>0</v>
      </c>
      <c r="N644" s="101">
        <f t="shared" si="124"/>
        <v>0</v>
      </c>
      <c r="O644" s="100">
        <v>0</v>
      </c>
      <c r="P644" s="147">
        <v>0</v>
      </c>
      <c r="Q644" s="101">
        <f t="shared" si="125"/>
        <v>0</v>
      </c>
      <c r="R644" s="100">
        <f t="shared" si="126"/>
        <v>0</v>
      </c>
      <c r="S644" s="148">
        <v>0</v>
      </c>
      <c r="T644" s="148">
        <v>0</v>
      </c>
      <c r="U644" s="147">
        <f t="shared" si="127"/>
        <v>0</v>
      </c>
      <c r="V644" s="102">
        <v>0</v>
      </c>
      <c r="W644" s="102">
        <v>0</v>
      </c>
      <c r="X644" s="101">
        <v>0</v>
      </c>
      <c r="Y644" s="107">
        <f t="shared" si="128"/>
        <v>37</v>
      </c>
      <c r="Z644" s="108">
        <f t="shared" si="129"/>
        <v>0</v>
      </c>
      <c r="AA644" s="97">
        <v>89</v>
      </c>
      <c r="AB644" s="109">
        <f t="shared" si="130"/>
        <v>0.4157303370786517</v>
      </c>
    </row>
    <row r="645" spans="1:28" x14ac:dyDescent="0.35">
      <c r="A645" s="31" t="s">
        <v>650</v>
      </c>
      <c r="B645" s="97" t="s">
        <v>2910</v>
      </c>
      <c r="C645" s="142" t="s">
        <v>2380</v>
      </c>
      <c r="D645" s="143">
        <f t="shared" ref="D645:D676" si="132">E645+F645</f>
        <v>0</v>
      </c>
      <c r="E645" s="98">
        <f t="shared" ref="E645:E676" si="133">M645+O645+X645</f>
        <v>0</v>
      </c>
      <c r="F645" s="144">
        <f t="shared" ref="F645:F676" si="134">J645+U645</f>
        <v>0</v>
      </c>
      <c r="G645" s="145">
        <f t="shared" si="131"/>
        <v>0</v>
      </c>
      <c r="H645" s="146">
        <v>0</v>
      </c>
      <c r="I645" s="146">
        <v>0</v>
      </c>
      <c r="J645" s="147">
        <f t="shared" ref="J645:J676" si="135">H645+I645</f>
        <v>0</v>
      </c>
      <c r="K645" s="147">
        <v>0</v>
      </c>
      <c r="L645" s="147">
        <v>0</v>
      </c>
      <c r="M645" s="147">
        <f t="shared" ref="M645:M676" si="136">K645+L645</f>
        <v>0</v>
      </c>
      <c r="N645" s="101">
        <f t="shared" ref="N645:N676" si="137">P645</f>
        <v>0</v>
      </c>
      <c r="O645" s="100">
        <v>0</v>
      </c>
      <c r="P645" s="147">
        <v>0</v>
      </c>
      <c r="Q645" s="101">
        <f t="shared" ref="Q645:Q676" si="138">O645+P645</f>
        <v>0</v>
      </c>
      <c r="R645" s="100">
        <f t="shared" ref="R645:R676" si="139">U645+X645</f>
        <v>0</v>
      </c>
      <c r="S645" s="148">
        <v>0</v>
      </c>
      <c r="T645" s="148">
        <v>0</v>
      </c>
      <c r="U645" s="147">
        <f t="shared" ref="U645:U676" si="140">S645+T645</f>
        <v>0</v>
      </c>
      <c r="V645" s="102">
        <v>0</v>
      </c>
      <c r="W645" s="102">
        <v>0</v>
      </c>
      <c r="X645" s="101">
        <v>0</v>
      </c>
      <c r="Y645" s="107">
        <f t="shared" ref="Y645:Y676" si="141">I645+T645</f>
        <v>0</v>
      </c>
      <c r="Z645" s="108">
        <f t="shared" ref="Z645:Z676" si="142">L645+O645+W645</f>
        <v>0</v>
      </c>
      <c r="AA645" s="97">
        <v>200</v>
      </c>
      <c r="AB645" s="109">
        <f t="shared" ref="AB645:AB677" si="143">MIN(100%,((Z645+Y645)/AA645))</f>
        <v>0</v>
      </c>
    </row>
    <row r="646" spans="1:28" x14ac:dyDescent="0.35">
      <c r="A646" s="31" t="s">
        <v>651</v>
      </c>
      <c r="B646" s="97" t="s">
        <v>2911</v>
      </c>
      <c r="C646" s="142" t="s">
        <v>2380</v>
      </c>
      <c r="D646" s="143">
        <f t="shared" si="132"/>
        <v>80</v>
      </c>
      <c r="E646" s="98">
        <f t="shared" si="133"/>
        <v>0</v>
      </c>
      <c r="F646" s="144">
        <f t="shared" si="134"/>
        <v>80</v>
      </c>
      <c r="G646" s="145">
        <f t="shared" si="131"/>
        <v>80</v>
      </c>
      <c r="H646" s="146">
        <v>6</v>
      </c>
      <c r="I646" s="146">
        <v>74</v>
      </c>
      <c r="J646" s="147">
        <f t="shared" si="135"/>
        <v>80</v>
      </c>
      <c r="K646" s="147">
        <v>0</v>
      </c>
      <c r="L646" s="147">
        <v>0</v>
      </c>
      <c r="M646" s="147">
        <f t="shared" si="136"/>
        <v>0</v>
      </c>
      <c r="N646" s="101">
        <f t="shared" si="137"/>
        <v>0</v>
      </c>
      <c r="O646" s="100">
        <v>0</v>
      </c>
      <c r="P646" s="147">
        <v>0</v>
      </c>
      <c r="Q646" s="101">
        <f t="shared" si="138"/>
        <v>0</v>
      </c>
      <c r="R646" s="100">
        <f t="shared" si="139"/>
        <v>0</v>
      </c>
      <c r="S646" s="148">
        <v>0</v>
      </c>
      <c r="T646" s="148">
        <v>0</v>
      </c>
      <c r="U646" s="147">
        <f t="shared" si="140"/>
        <v>0</v>
      </c>
      <c r="V646" s="102">
        <v>0</v>
      </c>
      <c r="W646" s="102">
        <v>0</v>
      </c>
      <c r="X646" s="101">
        <v>0</v>
      </c>
      <c r="Y646" s="107">
        <f t="shared" si="141"/>
        <v>74</v>
      </c>
      <c r="Z646" s="108">
        <f t="shared" si="142"/>
        <v>0</v>
      </c>
      <c r="AA646" s="97">
        <v>425</v>
      </c>
      <c r="AB646" s="109">
        <f t="shared" si="143"/>
        <v>0.17411764705882352</v>
      </c>
    </row>
    <row r="647" spans="1:28" x14ac:dyDescent="0.35">
      <c r="A647" s="31" t="s">
        <v>652</v>
      </c>
      <c r="B647" s="97" t="s">
        <v>2912</v>
      </c>
      <c r="C647" s="142" t="s">
        <v>2380</v>
      </c>
      <c r="D647" s="143">
        <f t="shared" si="132"/>
        <v>0</v>
      </c>
      <c r="E647" s="98">
        <f t="shared" si="133"/>
        <v>0</v>
      </c>
      <c r="F647" s="144">
        <f t="shared" si="134"/>
        <v>0</v>
      </c>
      <c r="G647" s="145">
        <f t="shared" si="131"/>
        <v>0</v>
      </c>
      <c r="H647" s="146">
        <v>0</v>
      </c>
      <c r="I647" s="146">
        <v>0</v>
      </c>
      <c r="J647" s="147">
        <f t="shared" si="135"/>
        <v>0</v>
      </c>
      <c r="K647" s="147">
        <v>0</v>
      </c>
      <c r="L647" s="147">
        <v>0</v>
      </c>
      <c r="M647" s="147">
        <f t="shared" si="136"/>
        <v>0</v>
      </c>
      <c r="N647" s="101">
        <f t="shared" si="137"/>
        <v>0</v>
      </c>
      <c r="O647" s="100">
        <v>0</v>
      </c>
      <c r="P647" s="147">
        <v>0</v>
      </c>
      <c r="Q647" s="101">
        <f t="shared" si="138"/>
        <v>0</v>
      </c>
      <c r="R647" s="100">
        <f t="shared" si="139"/>
        <v>0</v>
      </c>
      <c r="S647" s="148">
        <v>0</v>
      </c>
      <c r="T647" s="148">
        <v>0</v>
      </c>
      <c r="U647" s="147">
        <f t="shared" si="140"/>
        <v>0</v>
      </c>
      <c r="V647" s="102">
        <v>0</v>
      </c>
      <c r="W647" s="102">
        <v>0</v>
      </c>
      <c r="X647" s="101">
        <v>0</v>
      </c>
      <c r="Y647" s="107">
        <f t="shared" si="141"/>
        <v>0</v>
      </c>
      <c r="Z647" s="108">
        <f t="shared" si="142"/>
        <v>0</v>
      </c>
      <c r="AA647" s="97">
        <v>125</v>
      </c>
      <c r="AB647" s="109">
        <f t="shared" si="143"/>
        <v>0</v>
      </c>
    </row>
    <row r="648" spans="1:28" x14ac:dyDescent="0.35">
      <c r="A648" s="31" t="s">
        <v>653</v>
      </c>
      <c r="B648" s="97" t="s">
        <v>2913</v>
      </c>
      <c r="C648" s="142" t="s">
        <v>2380</v>
      </c>
      <c r="D648" s="143">
        <f t="shared" si="132"/>
        <v>24</v>
      </c>
      <c r="E648" s="98">
        <f t="shared" si="133"/>
        <v>24</v>
      </c>
      <c r="F648" s="144">
        <f t="shared" si="134"/>
        <v>0</v>
      </c>
      <c r="G648" s="145">
        <f t="shared" si="131"/>
        <v>24</v>
      </c>
      <c r="H648" s="146">
        <v>0</v>
      </c>
      <c r="I648" s="146">
        <v>0</v>
      </c>
      <c r="J648" s="147">
        <f t="shared" si="135"/>
        <v>0</v>
      </c>
      <c r="K648" s="147">
        <v>0</v>
      </c>
      <c r="L648" s="147">
        <v>24</v>
      </c>
      <c r="M648" s="147">
        <f t="shared" si="136"/>
        <v>24</v>
      </c>
      <c r="N648" s="101">
        <f t="shared" si="137"/>
        <v>0</v>
      </c>
      <c r="O648" s="100">
        <v>0</v>
      </c>
      <c r="P648" s="147">
        <v>0</v>
      </c>
      <c r="Q648" s="101">
        <f t="shared" si="138"/>
        <v>0</v>
      </c>
      <c r="R648" s="100">
        <f t="shared" si="139"/>
        <v>0</v>
      </c>
      <c r="S648" s="148">
        <v>0</v>
      </c>
      <c r="T648" s="148">
        <v>0</v>
      </c>
      <c r="U648" s="147">
        <f t="shared" si="140"/>
        <v>0</v>
      </c>
      <c r="V648" s="102">
        <v>0</v>
      </c>
      <c r="W648" s="102">
        <v>0</v>
      </c>
      <c r="X648" s="101">
        <v>0</v>
      </c>
      <c r="Y648" s="107">
        <f t="shared" si="141"/>
        <v>0</v>
      </c>
      <c r="Z648" s="108">
        <f t="shared" si="142"/>
        <v>24</v>
      </c>
      <c r="AA648" s="97">
        <v>25</v>
      </c>
      <c r="AB648" s="109">
        <f t="shared" si="143"/>
        <v>0.96</v>
      </c>
    </row>
    <row r="649" spans="1:28" x14ac:dyDescent="0.35">
      <c r="A649" s="31" t="s">
        <v>654</v>
      </c>
      <c r="B649" s="97" t="s">
        <v>2914</v>
      </c>
      <c r="C649" s="142" t="s">
        <v>2380</v>
      </c>
      <c r="D649" s="143">
        <f t="shared" si="132"/>
        <v>0</v>
      </c>
      <c r="E649" s="98">
        <f t="shared" si="133"/>
        <v>0</v>
      </c>
      <c r="F649" s="144">
        <f t="shared" si="134"/>
        <v>0</v>
      </c>
      <c r="G649" s="145">
        <f t="shared" si="131"/>
        <v>0</v>
      </c>
      <c r="H649" s="146">
        <v>0</v>
      </c>
      <c r="I649" s="146">
        <v>0</v>
      </c>
      <c r="J649" s="147">
        <f t="shared" si="135"/>
        <v>0</v>
      </c>
      <c r="K649" s="147">
        <v>0</v>
      </c>
      <c r="L649" s="147">
        <v>0</v>
      </c>
      <c r="M649" s="147">
        <f t="shared" si="136"/>
        <v>0</v>
      </c>
      <c r="N649" s="101">
        <f t="shared" si="137"/>
        <v>0</v>
      </c>
      <c r="O649" s="100">
        <v>0</v>
      </c>
      <c r="P649" s="147">
        <v>0</v>
      </c>
      <c r="Q649" s="101">
        <f t="shared" si="138"/>
        <v>0</v>
      </c>
      <c r="R649" s="100">
        <f t="shared" si="139"/>
        <v>0</v>
      </c>
      <c r="S649" s="148">
        <v>0</v>
      </c>
      <c r="T649" s="148">
        <v>0</v>
      </c>
      <c r="U649" s="147">
        <f t="shared" si="140"/>
        <v>0</v>
      </c>
      <c r="V649" s="102">
        <v>0</v>
      </c>
      <c r="W649" s="102">
        <v>0</v>
      </c>
      <c r="X649" s="101">
        <v>0</v>
      </c>
      <c r="Y649" s="107">
        <f t="shared" si="141"/>
        <v>0</v>
      </c>
      <c r="Z649" s="108">
        <f t="shared" si="142"/>
        <v>0</v>
      </c>
      <c r="AA649" s="97">
        <v>89</v>
      </c>
      <c r="AB649" s="109">
        <f t="shared" si="143"/>
        <v>0</v>
      </c>
    </row>
    <row r="650" spans="1:28" x14ac:dyDescent="0.35">
      <c r="A650" s="31" t="s">
        <v>655</v>
      </c>
      <c r="B650" s="97" t="s">
        <v>2915</v>
      </c>
      <c r="C650" s="142" t="s">
        <v>2380</v>
      </c>
      <c r="D650" s="143">
        <f t="shared" si="132"/>
        <v>0</v>
      </c>
      <c r="E650" s="98">
        <f t="shared" si="133"/>
        <v>0</v>
      </c>
      <c r="F650" s="144">
        <f t="shared" si="134"/>
        <v>0</v>
      </c>
      <c r="G650" s="145">
        <f t="shared" si="131"/>
        <v>0</v>
      </c>
      <c r="H650" s="146">
        <v>0</v>
      </c>
      <c r="I650" s="146">
        <v>0</v>
      </c>
      <c r="J650" s="147">
        <f t="shared" si="135"/>
        <v>0</v>
      </c>
      <c r="K650" s="147">
        <v>0</v>
      </c>
      <c r="L650" s="147">
        <v>0</v>
      </c>
      <c r="M650" s="147">
        <f t="shared" si="136"/>
        <v>0</v>
      </c>
      <c r="N650" s="101">
        <f t="shared" si="137"/>
        <v>0</v>
      </c>
      <c r="O650" s="100">
        <v>0</v>
      </c>
      <c r="P650" s="147">
        <v>0</v>
      </c>
      <c r="Q650" s="101">
        <f t="shared" si="138"/>
        <v>0</v>
      </c>
      <c r="R650" s="100">
        <f t="shared" si="139"/>
        <v>0</v>
      </c>
      <c r="S650" s="148">
        <v>0</v>
      </c>
      <c r="T650" s="148">
        <v>0</v>
      </c>
      <c r="U650" s="147">
        <f t="shared" si="140"/>
        <v>0</v>
      </c>
      <c r="V650" s="102">
        <v>0</v>
      </c>
      <c r="W650" s="102">
        <v>0</v>
      </c>
      <c r="X650" s="101">
        <v>0</v>
      </c>
      <c r="Y650" s="107">
        <f t="shared" si="141"/>
        <v>0</v>
      </c>
      <c r="Z650" s="108">
        <f t="shared" si="142"/>
        <v>0</v>
      </c>
      <c r="AA650" s="97">
        <v>93</v>
      </c>
      <c r="AB650" s="109">
        <f t="shared" si="143"/>
        <v>0</v>
      </c>
    </row>
    <row r="651" spans="1:28" x14ac:dyDescent="0.35">
      <c r="A651" s="31" t="s">
        <v>656</v>
      </c>
      <c r="B651" s="97" t="s">
        <v>2916</v>
      </c>
      <c r="C651" s="142" t="s">
        <v>2380</v>
      </c>
      <c r="D651" s="143">
        <f t="shared" si="132"/>
        <v>328</v>
      </c>
      <c r="E651" s="98">
        <f t="shared" si="133"/>
        <v>328</v>
      </c>
      <c r="F651" s="144">
        <f t="shared" si="134"/>
        <v>0</v>
      </c>
      <c r="G651" s="145">
        <f t="shared" si="131"/>
        <v>328</v>
      </c>
      <c r="H651" s="146">
        <v>0</v>
      </c>
      <c r="I651" s="146">
        <v>0</v>
      </c>
      <c r="J651" s="147">
        <f t="shared" si="135"/>
        <v>0</v>
      </c>
      <c r="K651" s="147">
        <v>5</v>
      </c>
      <c r="L651" s="147">
        <v>323</v>
      </c>
      <c r="M651" s="147">
        <f t="shared" si="136"/>
        <v>328</v>
      </c>
      <c r="N651" s="101">
        <f t="shared" si="137"/>
        <v>0</v>
      </c>
      <c r="O651" s="100">
        <v>0</v>
      </c>
      <c r="P651" s="147">
        <v>0</v>
      </c>
      <c r="Q651" s="101">
        <f t="shared" si="138"/>
        <v>0</v>
      </c>
      <c r="R651" s="100">
        <f t="shared" si="139"/>
        <v>0</v>
      </c>
      <c r="S651" s="148">
        <v>0</v>
      </c>
      <c r="T651" s="148">
        <v>0</v>
      </c>
      <c r="U651" s="147">
        <f t="shared" si="140"/>
        <v>0</v>
      </c>
      <c r="V651" s="102">
        <v>0</v>
      </c>
      <c r="W651" s="102">
        <v>0</v>
      </c>
      <c r="X651" s="101">
        <v>0</v>
      </c>
      <c r="Y651" s="107">
        <f t="shared" si="141"/>
        <v>0</v>
      </c>
      <c r="Z651" s="108">
        <f t="shared" si="142"/>
        <v>323</v>
      </c>
      <c r="AA651" s="97">
        <v>532</v>
      </c>
      <c r="AB651" s="109">
        <f t="shared" si="143"/>
        <v>0.6071428571428571</v>
      </c>
    </row>
    <row r="652" spans="1:28" x14ac:dyDescent="0.35">
      <c r="A652" s="31" t="s">
        <v>657</v>
      </c>
      <c r="B652" s="97" t="s">
        <v>2917</v>
      </c>
      <c r="C652" s="142" t="s">
        <v>2380</v>
      </c>
      <c r="D652" s="143">
        <f t="shared" si="132"/>
        <v>0</v>
      </c>
      <c r="E652" s="98">
        <f t="shared" si="133"/>
        <v>0</v>
      </c>
      <c r="F652" s="144">
        <f t="shared" si="134"/>
        <v>0</v>
      </c>
      <c r="G652" s="145">
        <f t="shared" si="131"/>
        <v>0</v>
      </c>
      <c r="H652" s="146">
        <v>0</v>
      </c>
      <c r="I652" s="146">
        <v>0</v>
      </c>
      <c r="J652" s="147">
        <f t="shared" si="135"/>
        <v>0</v>
      </c>
      <c r="K652" s="147">
        <v>0</v>
      </c>
      <c r="L652" s="147">
        <v>0</v>
      </c>
      <c r="M652" s="147">
        <f t="shared" si="136"/>
        <v>0</v>
      </c>
      <c r="N652" s="101">
        <f t="shared" si="137"/>
        <v>0</v>
      </c>
      <c r="O652" s="100">
        <v>0</v>
      </c>
      <c r="P652" s="147">
        <v>0</v>
      </c>
      <c r="Q652" s="101">
        <f t="shared" si="138"/>
        <v>0</v>
      </c>
      <c r="R652" s="100">
        <f t="shared" si="139"/>
        <v>0</v>
      </c>
      <c r="S652" s="148">
        <v>0</v>
      </c>
      <c r="T652" s="148">
        <v>0</v>
      </c>
      <c r="U652" s="147">
        <f t="shared" si="140"/>
        <v>0</v>
      </c>
      <c r="V652" s="102">
        <v>0</v>
      </c>
      <c r="W652" s="102">
        <v>0</v>
      </c>
      <c r="X652" s="101">
        <v>0</v>
      </c>
      <c r="Y652" s="107">
        <f t="shared" si="141"/>
        <v>0</v>
      </c>
      <c r="Z652" s="108">
        <f t="shared" si="142"/>
        <v>0</v>
      </c>
      <c r="AA652" s="97">
        <v>191</v>
      </c>
      <c r="AB652" s="109">
        <f t="shared" si="143"/>
        <v>0</v>
      </c>
    </row>
    <row r="653" spans="1:28" x14ac:dyDescent="0.35">
      <c r="A653" s="31" t="s">
        <v>658</v>
      </c>
      <c r="B653" s="97" t="s">
        <v>2918</v>
      </c>
      <c r="C653" s="142" t="s">
        <v>2380</v>
      </c>
      <c r="D653" s="143">
        <f t="shared" si="132"/>
        <v>632</v>
      </c>
      <c r="E653" s="98">
        <f t="shared" si="133"/>
        <v>276</v>
      </c>
      <c r="F653" s="144">
        <f t="shared" si="134"/>
        <v>356</v>
      </c>
      <c r="G653" s="145">
        <f t="shared" si="131"/>
        <v>412</v>
      </c>
      <c r="H653" s="146">
        <v>23</v>
      </c>
      <c r="I653" s="146">
        <v>333</v>
      </c>
      <c r="J653" s="147">
        <f t="shared" si="135"/>
        <v>356</v>
      </c>
      <c r="K653" s="147">
        <v>3</v>
      </c>
      <c r="L653" s="147">
        <v>53</v>
      </c>
      <c r="M653" s="147">
        <f t="shared" si="136"/>
        <v>56</v>
      </c>
      <c r="N653" s="101">
        <f t="shared" si="137"/>
        <v>0</v>
      </c>
      <c r="O653" s="100">
        <v>220</v>
      </c>
      <c r="P653" s="147">
        <v>0</v>
      </c>
      <c r="Q653" s="101">
        <f t="shared" si="138"/>
        <v>220</v>
      </c>
      <c r="R653" s="100">
        <f t="shared" si="139"/>
        <v>0</v>
      </c>
      <c r="S653" s="148">
        <v>0</v>
      </c>
      <c r="T653" s="148">
        <v>0</v>
      </c>
      <c r="U653" s="147">
        <f t="shared" si="140"/>
        <v>0</v>
      </c>
      <c r="V653" s="102">
        <v>0</v>
      </c>
      <c r="W653" s="102">
        <v>0</v>
      </c>
      <c r="X653" s="101">
        <v>0</v>
      </c>
      <c r="Y653" s="107">
        <f t="shared" si="141"/>
        <v>333</v>
      </c>
      <c r="Z653" s="108">
        <f t="shared" si="142"/>
        <v>273</v>
      </c>
      <c r="AA653" s="97">
        <v>680</v>
      </c>
      <c r="AB653" s="109">
        <f t="shared" si="143"/>
        <v>0.89117647058823535</v>
      </c>
    </row>
    <row r="654" spans="1:28" x14ac:dyDescent="0.35">
      <c r="A654" s="31" t="s">
        <v>659</v>
      </c>
      <c r="B654" s="97" t="s">
        <v>2919</v>
      </c>
      <c r="C654" s="142" t="s">
        <v>2380</v>
      </c>
      <c r="D654" s="143">
        <f t="shared" si="132"/>
        <v>0</v>
      </c>
      <c r="E654" s="98">
        <f t="shared" si="133"/>
        <v>0</v>
      </c>
      <c r="F654" s="144">
        <f t="shared" si="134"/>
        <v>0</v>
      </c>
      <c r="G654" s="145">
        <f t="shared" si="131"/>
        <v>0</v>
      </c>
      <c r="H654" s="146">
        <v>0</v>
      </c>
      <c r="I654" s="146">
        <v>0</v>
      </c>
      <c r="J654" s="147">
        <f t="shared" si="135"/>
        <v>0</v>
      </c>
      <c r="K654" s="147">
        <v>0</v>
      </c>
      <c r="L654" s="147">
        <v>0</v>
      </c>
      <c r="M654" s="147">
        <f t="shared" si="136"/>
        <v>0</v>
      </c>
      <c r="N654" s="101">
        <f t="shared" si="137"/>
        <v>0</v>
      </c>
      <c r="O654" s="100">
        <v>0</v>
      </c>
      <c r="P654" s="147">
        <v>0</v>
      </c>
      <c r="Q654" s="101">
        <f t="shared" si="138"/>
        <v>0</v>
      </c>
      <c r="R654" s="100">
        <f t="shared" si="139"/>
        <v>0</v>
      </c>
      <c r="S654" s="148">
        <v>0</v>
      </c>
      <c r="T654" s="148">
        <v>0</v>
      </c>
      <c r="U654" s="147">
        <f t="shared" si="140"/>
        <v>0</v>
      </c>
      <c r="V654" s="102">
        <v>0</v>
      </c>
      <c r="W654" s="102">
        <v>0</v>
      </c>
      <c r="X654" s="101">
        <v>0</v>
      </c>
      <c r="Y654" s="107">
        <f t="shared" si="141"/>
        <v>0</v>
      </c>
      <c r="Z654" s="108">
        <f t="shared" si="142"/>
        <v>0</v>
      </c>
      <c r="AA654" s="97">
        <v>140</v>
      </c>
      <c r="AB654" s="109">
        <f t="shared" si="143"/>
        <v>0</v>
      </c>
    </row>
    <row r="655" spans="1:28" x14ac:dyDescent="0.35">
      <c r="A655" s="31" t="s">
        <v>660</v>
      </c>
      <c r="B655" s="97" t="s">
        <v>2920</v>
      </c>
      <c r="C655" s="142" t="s">
        <v>2380</v>
      </c>
      <c r="D655" s="143">
        <f t="shared" si="132"/>
        <v>0</v>
      </c>
      <c r="E655" s="98">
        <f t="shared" si="133"/>
        <v>0</v>
      </c>
      <c r="F655" s="144">
        <f t="shared" si="134"/>
        <v>0</v>
      </c>
      <c r="G655" s="145">
        <f t="shared" si="131"/>
        <v>0</v>
      </c>
      <c r="H655" s="146">
        <v>0</v>
      </c>
      <c r="I655" s="146">
        <v>0</v>
      </c>
      <c r="J655" s="147">
        <f t="shared" si="135"/>
        <v>0</v>
      </c>
      <c r="K655" s="147">
        <v>0</v>
      </c>
      <c r="L655" s="147">
        <v>0</v>
      </c>
      <c r="M655" s="147">
        <f t="shared" si="136"/>
        <v>0</v>
      </c>
      <c r="N655" s="101">
        <f t="shared" si="137"/>
        <v>0</v>
      </c>
      <c r="O655" s="100">
        <v>0</v>
      </c>
      <c r="P655" s="147">
        <v>0</v>
      </c>
      <c r="Q655" s="101">
        <f t="shared" si="138"/>
        <v>0</v>
      </c>
      <c r="R655" s="100">
        <f t="shared" si="139"/>
        <v>0</v>
      </c>
      <c r="S655" s="148">
        <v>0</v>
      </c>
      <c r="T655" s="148">
        <v>0</v>
      </c>
      <c r="U655" s="147">
        <f t="shared" si="140"/>
        <v>0</v>
      </c>
      <c r="V655" s="102">
        <v>0</v>
      </c>
      <c r="W655" s="102">
        <v>0</v>
      </c>
      <c r="X655" s="101">
        <v>0</v>
      </c>
      <c r="Y655" s="107">
        <f t="shared" si="141"/>
        <v>0</v>
      </c>
      <c r="Z655" s="108">
        <f t="shared" si="142"/>
        <v>0</v>
      </c>
      <c r="AA655" s="97">
        <v>58</v>
      </c>
      <c r="AB655" s="109">
        <f t="shared" si="143"/>
        <v>0</v>
      </c>
    </row>
    <row r="656" spans="1:28" x14ac:dyDescent="0.35">
      <c r="A656" s="31" t="s">
        <v>661</v>
      </c>
      <c r="B656" s="97" t="s">
        <v>2921</v>
      </c>
      <c r="C656" s="142" t="s">
        <v>2380</v>
      </c>
      <c r="D656" s="143">
        <f t="shared" si="132"/>
        <v>292</v>
      </c>
      <c r="E656" s="98">
        <f t="shared" si="133"/>
        <v>292</v>
      </c>
      <c r="F656" s="144">
        <f t="shared" si="134"/>
        <v>0</v>
      </c>
      <c r="G656" s="145">
        <f t="shared" si="131"/>
        <v>281</v>
      </c>
      <c r="H656" s="146">
        <v>0</v>
      </c>
      <c r="I656" s="146">
        <v>0</v>
      </c>
      <c r="J656" s="147">
        <f t="shared" si="135"/>
        <v>0</v>
      </c>
      <c r="K656" s="147">
        <v>1</v>
      </c>
      <c r="L656" s="147">
        <v>280</v>
      </c>
      <c r="M656" s="147">
        <f t="shared" si="136"/>
        <v>281</v>
      </c>
      <c r="N656" s="101">
        <f t="shared" si="137"/>
        <v>277</v>
      </c>
      <c r="O656" s="100">
        <v>11</v>
      </c>
      <c r="P656" s="147">
        <v>277</v>
      </c>
      <c r="Q656" s="101">
        <f t="shared" si="138"/>
        <v>288</v>
      </c>
      <c r="R656" s="100">
        <f t="shared" si="139"/>
        <v>0</v>
      </c>
      <c r="S656" s="148">
        <v>0</v>
      </c>
      <c r="T656" s="148">
        <v>0</v>
      </c>
      <c r="U656" s="147">
        <f t="shared" si="140"/>
        <v>0</v>
      </c>
      <c r="V656" s="102">
        <v>0</v>
      </c>
      <c r="W656" s="102">
        <v>0</v>
      </c>
      <c r="X656" s="101">
        <v>0</v>
      </c>
      <c r="Y656" s="107">
        <f t="shared" si="141"/>
        <v>0</v>
      </c>
      <c r="Z656" s="108">
        <f t="shared" si="142"/>
        <v>291</v>
      </c>
      <c r="AA656" s="97">
        <v>300</v>
      </c>
      <c r="AB656" s="109">
        <f t="shared" si="143"/>
        <v>0.97</v>
      </c>
    </row>
    <row r="657" spans="1:28" x14ac:dyDescent="0.35">
      <c r="A657" s="31" t="s">
        <v>662</v>
      </c>
      <c r="B657" s="97" t="s">
        <v>2922</v>
      </c>
      <c r="C657" s="142" t="s">
        <v>2380</v>
      </c>
      <c r="D657" s="143">
        <f t="shared" si="132"/>
        <v>0</v>
      </c>
      <c r="E657" s="98">
        <f t="shared" si="133"/>
        <v>0</v>
      </c>
      <c r="F657" s="144">
        <f t="shared" si="134"/>
        <v>0</v>
      </c>
      <c r="G657" s="145">
        <f t="shared" si="131"/>
        <v>0</v>
      </c>
      <c r="H657" s="146">
        <v>0</v>
      </c>
      <c r="I657" s="146">
        <v>0</v>
      </c>
      <c r="J657" s="147">
        <f t="shared" si="135"/>
        <v>0</v>
      </c>
      <c r="K657" s="147">
        <v>0</v>
      </c>
      <c r="L657" s="147">
        <v>0</v>
      </c>
      <c r="M657" s="147">
        <f t="shared" si="136"/>
        <v>0</v>
      </c>
      <c r="N657" s="101">
        <f t="shared" si="137"/>
        <v>0</v>
      </c>
      <c r="O657" s="100">
        <v>0</v>
      </c>
      <c r="P657" s="147">
        <v>0</v>
      </c>
      <c r="Q657" s="101">
        <f t="shared" si="138"/>
        <v>0</v>
      </c>
      <c r="R657" s="100">
        <f t="shared" si="139"/>
        <v>0</v>
      </c>
      <c r="S657" s="148">
        <v>0</v>
      </c>
      <c r="T657" s="148">
        <v>0</v>
      </c>
      <c r="U657" s="147">
        <f t="shared" si="140"/>
        <v>0</v>
      </c>
      <c r="V657" s="102">
        <v>0</v>
      </c>
      <c r="W657" s="102">
        <v>0</v>
      </c>
      <c r="X657" s="101">
        <v>0</v>
      </c>
      <c r="Y657" s="107">
        <f t="shared" si="141"/>
        <v>0</v>
      </c>
      <c r="Z657" s="108">
        <f t="shared" si="142"/>
        <v>0</v>
      </c>
      <c r="AA657" s="97">
        <v>66</v>
      </c>
      <c r="AB657" s="109">
        <f t="shared" si="143"/>
        <v>0</v>
      </c>
    </row>
    <row r="658" spans="1:28" x14ac:dyDescent="0.35">
      <c r="A658" s="31" t="s">
        <v>663</v>
      </c>
      <c r="B658" s="97" t="s">
        <v>2923</v>
      </c>
      <c r="C658" s="142" t="s">
        <v>2380</v>
      </c>
      <c r="D658" s="143">
        <f t="shared" si="132"/>
        <v>173</v>
      </c>
      <c r="E658" s="98">
        <f t="shared" si="133"/>
        <v>173</v>
      </c>
      <c r="F658" s="144">
        <f t="shared" si="134"/>
        <v>0</v>
      </c>
      <c r="G658" s="145">
        <f t="shared" si="131"/>
        <v>173</v>
      </c>
      <c r="H658" s="146">
        <v>0</v>
      </c>
      <c r="I658" s="146">
        <v>0</v>
      </c>
      <c r="J658" s="147">
        <f t="shared" si="135"/>
        <v>0</v>
      </c>
      <c r="K658" s="147">
        <v>0</v>
      </c>
      <c r="L658" s="147">
        <v>173</v>
      </c>
      <c r="M658" s="147">
        <f t="shared" si="136"/>
        <v>173</v>
      </c>
      <c r="N658" s="101">
        <f t="shared" si="137"/>
        <v>0</v>
      </c>
      <c r="O658" s="100">
        <v>0</v>
      </c>
      <c r="P658" s="147">
        <v>0</v>
      </c>
      <c r="Q658" s="101">
        <f t="shared" si="138"/>
        <v>0</v>
      </c>
      <c r="R658" s="100">
        <f t="shared" si="139"/>
        <v>0</v>
      </c>
      <c r="S658" s="148">
        <v>0</v>
      </c>
      <c r="T658" s="148">
        <v>0</v>
      </c>
      <c r="U658" s="147">
        <f t="shared" si="140"/>
        <v>0</v>
      </c>
      <c r="V658" s="102">
        <v>0</v>
      </c>
      <c r="W658" s="102">
        <v>0</v>
      </c>
      <c r="X658" s="101">
        <v>0</v>
      </c>
      <c r="Y658" s="107">
        <f t="shared" si="141"/>
        <v>0</v>
      </c>
      <c r="Z658" s="108">
        <f t="shared" si="142"/>
        <v>173</v>
      </c>
      <c r="AA658" s="97">
        <v>231</v>
      </c>
      <c r="AB658" s="109">
        <f t="shared" si="143"/>
        <v>0.74891774891774887</v>
      </c>
    </row>
    <row r="659" spans="1:28" x14ac:dyDescent="0.35">
      <c r="A659" s="31" t="s">
        <v>664</v>
      </c>
      <c r="B659" s="97" t="s">
        <v>2924</v>
      </c>
      <c r="C659" s="142" t="s">
        <v>2380</v>
      </c>
      <c r="D659" s="143">
        <f t="shared" si="132"/>
        <v>0</v>
      </c>
      <c r="E659" s="98">
        <f t="shared" si="133"/>
        <v>0</v>
      </c>
      <c r="F659" s="144">
        <f t="shared" si="134"/>
        <v>0</v>
      </c>
      <c r="G659" s="145">
        <f t="shared" si="131"/>
        <v>0</v>
      </c>
      <c r="H659" s="146">
        <v>0</v>
      </c>
      <c r="I659" s="146">
        <v>0</v>
      </c>
      <c r="J659" s="147">
        <f t="shared" si="135"/>
        <v>0</v>
      </c>
      <c r="K659" s="147">
        <v>0</v>
      </c>
      <c r="L659" s="147">
        <v>0</v>
      </c>
      <c r="M659" s="147">
        <f t="shared" si="136"/>
        <v>0</v>
      </c>
      <c r="N659" s="101">
        <f t="shared" si="137"/>
        <v>0</v>
      </c>
      <c r="O659" s="100">
        <v>0</v>
      </c>
      <c r="P659" s="147">
        <v>0</v>
      </c>
      <c r="Q659" s="101">
        <f t="shared" si="138"/>
        <v>0</v>
      </c>
      <c r="R659" s="100">
        <f t="shared" si="139"/>
        <v>0</v>
      </c>
      <c r="S659" s="148">
        <v>0</v>
      </c>
      <c r="T659" s="148">
        <v>0</v>
      </c>
      <c r="U659" s="147">
        <f t="shared" si="140"/>
        <v>0</v>
      </c>
      <c r="V659" s="102">
        <v>0</v>
      </c>
      <c r="W659" s="102">
        <v>0</v>
      </c>
      <c r="X659" s="101">
        <v>0</v>
      </c>
      <c r="Y659" s="107">
        <f t="shared" si="141"/>
        <v>0</v>
      </c>
      <c r="Z659" s="108">
        <f t="shared" si="142"/>
        <v>0</v>
      </c>
      <c r="AA659" s="97">
        <v>172</v>
      </c>
      <c r="AB659" s="109">
        <f t="shared" si="143"/>
        <v>0</v>
      </c>
    </row>
    <row r="660" spans="1:28" x14ac:dyDescent="0.35">
      <c r="A660" s="31" t="s">
        <v>665</v>
      </c>
      <c r="B660" s="97" t="s">
        <v>2925</v>
      </c>
      <c r="C660" s="142" t="s">
        <v>2380</v>
      </c>
      <c r="D660" s="143">
        <f t="shared" si="132"/>
        <v>0</v>
      </c>
      <c r="E660" s="98">
        <f t="shared" si="133"/>
        <v>0</v>
      </c>
      <c r="F660" s="144">
        <f t="shared" si="134"/>
        <v>0</v>
      </c>
      <c r="G660" s="145">
        <f t="shared" si="131"/>
        <v>0</v>
      </c>
      <c r="H660" s="146">
        <v>0</v>
      </c>
      <c r="I660" s="146">
        <v>0</v>
      </c>
      <c r="J660" s="147">
        <f t="shared" si="135"/>
        <v>0</v>
      </c>
      <c r="K660" s="147">
        <v>0</v>
      </c>
      <c r="L660" s="147">
        <v>0</v>
      </c>
      <c r="M660" s="147">
        <f t="shared" si="136"/>
        <v>0</v>
      </c>
      <c r="N660" s="101">
        <f t="shared" si="137"/>
        <v>0</v>
      </c>
      <c r="O660" s="100">
        <v>0</v>
      </c>
      <c r="P660" s="147">
        <v>0</v>
      </c>
      <c r="Q660" s="101">
        <f t="shared" si="138"/>
        <v>0</v>
      </c>
      <c r="R660" s="100">
        <f t="shared" si="139"/>
        <v>0</v>
      </c>
      <c r="S660" s="148">
        <v>0</v>
      </c>
      <c r="T660" s="148">
        <v>0</v>
      </c>
      <c r="U660" s="147">
        <f t="shared" si="140"/>
        <v>0</v>
      </c>
      <c r="V660" s="102">
        <v>0</v>
      </c>
      <c r="W660" s="102">
        <v>0</v>
      </c>
      <c r="X660" s="101">
        <v>0</v>
      </c>
      <c r="Y660" s="107">
        <f t="shared" si="141"/>
        <v>0</v>
      </c>
      <c r="Z660" s="108">
        <f t="shared" si="142"/>
        <v>0</v>
      </c>
      <c r="AA660" s="97">
        <v>215</v>
      </c>
      <c r="AB660" s="109">
        <f t="shared" si="143"/>
        <v>0</v>
      </c>
    </row>
    <row r="661" spans="1:28" x14ac:dyDescent="0.35">
      <c r="A661" s="31" t="s">
        <v>666</v>
      </c>
      <c r="B661" s="97" t="s">
        <v>2926</v>
      </c>
      <c r="C661" s="142" t="s">
        <v>2380</v>
      </c>
      <c r="D661" s="143">
        <f t="shared" si="132"/>
        <v>0</v>
      </c>
      <c r="E661" s="98">
        <f t="shared" si="133"/>
        <v>0</v>
      </c>
      <c r="F661" s="144">
        <f t="shared" si="134"/>
        <v>0</v>
      </c>
      <c r="G661" s="145">
        <f t="shared" si="131"/>
        <v>0</v>
      </c>
      <c r="H661" s="146">
        <v>0</v>
      </c>
      <c r="I661" s="146">
        <v>0</v>
      </c>
      <c r="J661" s="147">
        <f t="shared" si="135"/>
        <v>0</v>
      </c>
      <c r="K661" s="147">
        <v>0</v>
      </c>
      <c r="L661" s="147">
        <v>0</v>
      </c>
      <c r="M661" s="147">
        <f t="shared" si="136"/>
        <v>0</v>
      </c>
      <c r="N661" s="101">
        <f t="shared" si="137"/>
        <v>0</v>
      </c>
      <c r="O661" s="100">
        <v>0</v>
      </c>
      <c r="P661" s="147">
        <v>0</v>
      </c>
      <c r="Q661" s="101">
        <f t="shared" si="138"/>
        <v>0</v>
      </c>
      <c r="R661" s="100">
        <f t="shared" si="139"/>
        <v>0</v>
      </c>
      <c r="S661" s="148">
        <v>0</v>
      </c>
      <c r="T661" s="148">
        <v>0</v>
      </c>
      <c r="U661" s="147">
        <f t="shared" si="140"/>
        <v>0</v>
      </c>
      <c r="V661" s="102">
        <v>0</v>
      </c>
      <c r="W661" s="102">
        <v>0</v>
      </c>
      <c r="X661" s="101">
        <v>0</v>
      </c>
      <c r="Y661" s="107">
        <f t="shared" si="141"/>
        <v>0</v>
      </c>
      <c r="Z661" s="108">
        <f t="shared" si="142"/>
        <v>0</v>
      </c>
      <c r="AA661" s="97">
        <v>69</v>
      </c>
      <c r="AB661" s="109">
        <f t="shared" si="143"/>
        <v>0</v>
      </c>
    </row>
    <row r="662" spans="1:28" x14ac:dyDescent="0.35">
      <c r="A662" s="31" t="s">
        <v>667</v>
      </c>
      <c r="B662" s="97" t="s">
        <v>2927</v>
      </c>
      <c r="C662" s="142" t="s">
        <v>2380</v>
      </c>
      <c r="D662" s="143">
        <f t="shared" si="132"/>
        <v>166</v>
      </c>
      <c r="E662" s="98">
        <f t="shared" si="133"/>
        <v>166</v>
      </c>
      <c r="F662" s="144">
        <f t="shared" si="134"/>
        <v>0</v>
      </c>
      <c r="G662" s="145">
        <f t="shared" si="131"/>
        <v>166</v>
      </c>
      <c r="H662" s="146">
        <v>0</v>
      </c>
      <c r="I662" s="146">
        <v>0</v>
      </c>
      <c r="J662" s="147">
        <f t="shared" si="135"/>
        <v>0</v>
      </c>
      <c r="K662" s="147">
        <v>1</v>
      </c>
      <c r="L662" s="147">
        <v>165</v>
      </c>
      <c r="M662" s="147">
        <f t="shared" si="136"/>
        <v>166</v>
      </c>
      <c r="N662" s="101">
        <f t="shared" si="137"/>
        <v>0</v>
      </c>
      <c r="O662" s="100">
        <v>0</v>
      </c>
      <c r="P662" s="147">
        <v>0</v>
      </c>
      <c r="Q662" s="101">
        <f t="shared" si="138"/>
        <v>0</v>
      </c>
      <c r="R662" s="100">
        <f t="shared" si="139"/>
        <v>0</v>
      </c>
      <c r="S662" s="148">
        <v>0</v>
      </c>
      <c r="T662" s="148">
        <v>0</v>
      </c>
      <c r="U662" s="147">
        <f t="shared" si="140"/>
        <v>0</v>
      </c>
      <c r="V662" s="102">
        <v>0</v>
      </c>
      <c r="W662" s="102">
        <v>0</v>
      </c>
      <c r="X662" s="101">
        <v>0</v>
      </c>
      <c r="Y662" s="107">
        <f t="shared" si="141"/>
        <v>0</v>
      </c>
      <c r="Z662" s="108">
        <f t="shared" si="142"/>
        <v>165</v>
      </c>
      <c r="AA662" s="97">
        <v>293</v>
      </c>
      <c r="AB662" s="109">
        <f t="shared" si="143"/>
        <v>0.56313993174061439</v>
      </c>
    </row>
    <row r="663" spans="1:28" x14ac:dyDescent="0.35">
      <c r="A663" s="31" t="s">
        <v>668</v>
      </c>
      <c r="B663" s="97" t="s">
        <v>2928</v>
      </c>
      <c r="C663" s="142" t="s">
        <v>2380</v>
      </c>
      <c r="D663" s="143">
        <f t="shared" si="132"/>
        <v>0</v>
      </c>
      <c r="E663" s="98">
        <f t="shared" si="133"/>
        <v>0</v>
      </c>
      <c r="F663" s="144">
        <f t="shared" si="134"/>
        <v>0</v>
      </c>
      <c r="G663" s="145">
        <f t="shared" si="131"/>
        <v>0</v>
      </c>
      <c r="H663" s="146">
        <v>0</v>
      </c>
      <c r="I663" s="146">
        <v>0</v>
      </c>
      <c r="J663" s="147">
        <f t="shared" si="135"/>
        <v>0</v>
      </c>
      <c r="K663" s="147">
        <v>0</v>
      </c>
      <c r="L663" s="147">
        <v>0</v>
      </c>
      <c r="M663" s="147">
        <f t="shared" si="136"/>
        <v>0</v>
      </c>
      <c r="N663" s="101">
        <f t="shared" si="137"/>
        <v>0</v>
      </c>
      <c r="O663" s="100">
        <v>0</v>
      </c>
      <c r="P663" s="147">
        <v>0</v>
      </c>
      <c r="Q663" s="101">
        <f t="shared" si="138"/>
        <v>0</v>
      </c>
      <c r="R663" s="100">
        <f t="shared" si="139"/>
        <v>0</v>
      </c>
      <c r="S663" s="148">
        <v>0</v>
      </c>
      <c r="T663" s="148">
        <v>0</v>
      </c>
      <c r="U663" s="147">
        <f t="shared" si="140"/>
        <v>0</v>
      </c>
      <c r="V663" s="102">
        <v>0</v>
      </c>
      <c r="W663" s="102">
        <v>0</v>
      </c>
      <c r="X663" s="101">
        <v>0</v>
      </c>
      <c r="Y663" s="107">
        <f t="shared" si="141"/>
        <v>0</v>
      </c>
      <c r="Z663" s="108">
        <f t="shared" si="142"/>
        <v>0</v>
      </c>
      <c r="AA663" s="97">
        <v>83</v>
      </c>
      <c r="AB663" s="109">
        <f t="shared" si="143"/>
        <v>0</v>
      </c>
    </row>
    <row r="664" spans="1:28" x14ac:dyDescent="0.35">
      <c r="A664" s="31" t="s">
        <v>669</v>
      </c>
      <c r="B664" s="97" t="s">
        <v>2929</v>
      </c>
      <c r="C664" s="142" t="s">
        <v>2380</v>
      </c>
      <c r="D664" s="143">
        <f t="shared" si="132"/>
        <v>0</v>
      </c>
      <c r="E664" s="98">
        <f t="shared" si="133"/>
        <v>0</v>
      </c>
      <c r="F664" s="144">
        <f t="shared" si="134"/>
        <v>0</v>
      </c>
      <c r="G664" s="145">
        <f t="shared" si="131"/>
        <v>0</v>
      </c>
      <c r="H664" s="146">
        <v>0</v>
      </c>
      <c r="I664" s="146">
        <v>0</v>
      </c>
      <c r="J664" s="147">
        <f t="shared" si="135"/>
        <v>0</v>
      </c>
      <c r="K664" s="147">
        <v>0</v>
      </c>
      <c r="L664" s="147">
        <v>0</v>
      </c>
      <c r="M664" s="147">
        <f t="shared" si="136"/>
        <v>0</v>
      </c>
      <c r="N664" s="101">
        <f t="shared" si="137"/>
        <v>0</v>
      </c>
      <c r="O664" s="100">
        <v>0</v>
      </c>
      <c r="P664" s="147">
        <v>0</v>
      </c>
      <c r="Q664" s="101">
        <f t="shared" si="138"/>
        <v>0</v>
      </c>
      <c r="R664" s="100">
        <f t="shared" si="139"/>
        <v>0</v>
      </c>
      <c r="S664" s="148">
        <v>0</v>
      </c>
      <c r="T664" s="148">
        <v>0</v>
      </c>
      <c r="U664" s="147">
        <f t="shared" si="140"/>
        <v>0</v>
      </c>
      <c r="V664" s="102">
        <v>0</v>
      </c>
      <c r="W664" s="102">
        <v>0</v>
      </c>
      <c r="X664" s="101">
        <v>0</v>
      </c>
      <c r="Y664" s="107">
        <f t="shared" si="141"/>
        <v>0</v>
      </c>
      <c r="Z664" s="108">
        <f t="shared" si="142"/>
        <v>0</v>
      </c>
      <c r="AA664" s="97">
        <v>277</v>
      </c>
      <c r="AB664" s="109">
        <f t="shared" si="143"/>
        <v>0</v>
      </c>
    </row>
    <row r="665" spans="1:28" x14ac:dyDescent="0.35">
      <c r="A665" s="31" t="s">
        <v>670</v>
      </c>
      <c r="B665" s="97" t="s">
        <v>2930</v>
      </c>
      <c r="C665" s="142" t="s">
        <v>2380</v>
      </c>
      <c r="D665" s="143">
        <f t="shared" si="132"/>
        <v>0</v>
      </c>
      <c r="E665" s="98">
        <f t="shared" si="133"/>
        <v>0</v>
      </c>
      <c r="F665" s="144">
        <f t="shared" si="134"/>
        <v>0</v>
      </c>
      <c r="G665" s="145">
        <f t="shared" si="131"/>
        <v>0</v>
      </c>
      <c r="H665" s="146">
        <v>0</v>
      </c>
      <c r="I665" s="146">
        <v>0</v>
      </c>
      <c r="J665" s="147">
        <f t="shared" si="135"/>
        <v>0</v>
      </c>
      <c r="K665" s="147">
        <v>0</v>
      </c>
      <c r="L665" s="147">
        <v>0</v>
      </c>
      <c r="M665" s="147">
        <f t="shared" si="136"/>
        <v>0</v>
      </c>
      <c r="N665" s="101">
        <f t="shared" si="137"/>
        <v>0</v>
      </c>
      <c r="O665" s="100">
        <v>0</v>
      </c>
      <c r="P665" s="147">
        <v>0</v>
      </c>
      <c r="Q665" s="101">
        <f t="shared" si="138"/>
        <v>0</v>
      </c>
      <c r="R665" s="100">
        <f t="shared" si="139"/>
        <v>0</v>
      </c>
      <c r="S665" s="148">
        <v>0</v>
      </c>
      <c r="T665" s="148">
        <v>0</v>
      </c>
      <c r="U665" s="147">
        <f t="shared" si="140"/>
        <v>0</v>
      </c>
      <c r="V665" s="102">
        <v>0</v>
      </c>
      <c r="W665" s="102">
        <v>0</v>
      </c>
      <c r="X665" s="101">
        <v>0</v>
      </c>
      <c r="Y665" s="107">
        <f t="shared" si="141"/>
        <v>0</v>
      </c>
      <c r="Z665" s="108">
        <f t="shared" si="142"/>
        <v>0</v>
      </c>
      <c r="AA665" s="97">
        <v>154</v>
      </c>
      <c r="AB665" s="109">
        <f t="shared" si="143"/>
        <v>0</v>
      </c>
    </row>
    <row r="666" spans="1:28" x14ac:dyDescent="0.35">
      <c r="A666" s="31" t="s">
        <v>671</v>
      </c>
      <c r="B666" s="97" t="s">
        <v>2931</v>
      </c>
      <c r="C666" s="142" t="s">
        <v>2380</v>
      </c>
      <c r="D666" s="143">
        <f t="shared" si="132"/>
        <v>271</v>
      </c>
      <c r="E666" s="98">
        <f t="shared" si="133"/>
        <v>185</v>
      </c>
      <c r="F666" s="144">
        <f t="shared" si="134"/>
        <v>86</v>
      </c>
      <c r="G666" s="145">
        <f t="shared" si="131"/>
        <v>250</v>
      </c>
      <c r="H666" s="146">
        <v>0</v>
      </c>
      <c r="I666" s="146">
        <v>86</v>
      </c>
      <c r="J666" s="147">
        <f t="shared" si="135"/>
        <v>86</v>
      </c>
      <c r="K666" s="147">
        <v>0</v>
      </c>
      <c r="L666" s="147">
        <v>164</v>
      </c>
      <c r="M666" s="147">
        <f t="shared" si="136"/>
        <v>164</v>
      </c>
      <c r="N666" s="101">
        <f t="shared" si="137"/>
        <v>101</v>
      </c>
      <c r="O666" s="100">
        <v>21</v>
      </c>
      <c r="P666" s="147">
        <v>101</v>
      </c>
      <c r="Q666" s="101">
        <f t="shared" si="138"/>
        <v>122</v>
      </c>
      <c r="R666" s="100">
        <f t="shared" si="139"/>
        <v>0</v>
      </c>
      <c r="S666" s="148">
        <v>0</v>
      </c>
      <c r="T666" s="148">
        <v>0</v>
      </c>
      <c r="U666" s="147">
        <f t="shared" si="140"/>
        <v>0</v>
      </c>
      <c r="V666" s="102">
        <v>0</v>
      </c>
      <c r="W666" s="102">
        <v>0</v>
      </c>
      <c r="X666" s="101">
        <v>0</v>
      </c>
      <c r="Y666" s="107">
        <f t="shared" si="141"/>
        <v>86</v>
      </c>
      <c r="Z666" s="108">
        <f t="shared" si="142"/>
        <v>185</v>
      </c>
      <c r="AA666" s="97">
        <v>552</v>
      </c>
      <c r="AB666" s="109">
        <f t="shared" si="143"/>
        <v>0.49094202898550726</v>
      </c>
    </row>
    <row r="667" spans="1:28" x14ac:dyDescent="0.35">
      <c r="A667" s="31" t="s">
        <v>672</v>
      </c>
      <c r="B667" s="97" t="s">
        <v>2932</v>
      </c>
      <c r="C667" s="142" t="s">
        <v>2380</v>
      </c>
      <c r="D667" s="143">
        <f t="shared" si="132"/>
        <v>1542</v>
      </c>
      <c r="E667" s="98">
        <f t="shared" si="133"/>
        <v>1542</v>
      </c>
      <c r="F667" s="144">
        <f t="shared" si="134"/>
        <v>0</v>
      </c>
      <c r="G667" s="145">
        <f t="shared" si="131"/>
        <v>1542</v>
      </c>
      <c r="H667" s="146">
        <v>0</v>
      </c>
      <c r="I667" s="146">
        <v>0</v>
      </c>
      <c r="J667" s="147">
        <f t="shared" si="135"/>
        <v>0</v>
      </c>
      <c r="K667" s="147">
        <v>136</v>
      </c>
      <c r="L667" s="147">
        <v>1406</v>
      </c>
      <c r="M667" s="147">
        <f t="shared" si="136"/>
        <v>1542</v>
      </c>
      <c r="N667" s="101">
        <f t="shared" si="137"/>
        <v>0</v>
      </c>
      <c r="O667" s="100">
        <v>0</v>
      </c>
      <c r="P667" s="147">
        <v>0</v>
      </c>
      <c r="Q667" s="101">
        <f t="shared" si="138"/>
        <v>0</v>
      </c>
      <c r="R667" s="100">
        <f t="shared" si="139"/>
        <v>0</v>
      </c>
      <c r="S667" s="148">
        <v>0</v>
      </c>
      <c r="T667" s="148">
        <v>0</v>
      </c>
      <c r="U667" s="147">
        <f t="shared" si="140"/>
        <v>0</v>
      </c>
      <c r="V667" s="102">
        <v>0</v>
      </c>
      <c r="W667" s="102">
        <v>0</v>
      </c>
      <c r="X667" s="101">
        <v>0</v>
      </c>
      <c r="Y667" s="107">
        <f t="shared" si="141"/>
        <v>0</v>
      </c>
      <c r="Z667" s="108">
        <f t="shared" si="142"/>
        <v>1406</v>
      </c>
      <c r="AA667" s="97">
        <v>1617</v>
      </c>
      <c r="AB667" s="109">
        <f t="shared" si="143"/>
        <v>0.86951144094001231</v>
      </c>
    </row>
    <row r="668" spans="1:28" x14ac:dyDescent="0.35">
      <c r="A668" s="31" t="s">
        <v>673</v>
      </c>
      <c r="B668" s="97" t="s">
        <v>2933</v>
      </c>
      <c r="C668" s="142" t="s">
        <v>2380</v>
      </c>
      <c r="D668" s="143">
        <f t="shared" si="132"/>
        <v>72</v>
      </c>
      <c r="E668" s="98">
        <f t="shared" si="133"/>
        <v>0</v>
      </c>
      <c r="F668" s="144">
        <f t="shared" si="134"/>
        <v>72</v>
      </c>
      <c r="G668" s="145">
        <f t="shared" si="131"/>
        <v>72</v>
      </c>
      <c r="H668" s="146">
        <v>0</v>
      </c>
      <c r="I668" s="146">
        <v>72</v>
      </c>
      <c r="J668" s="147">
        <f t="shared" si="135"/>
        <v>72</v>
      </c>
      <c r="K668" s="147">
        <v>0</v>
      </c>
      <c r="L668" s="147">
        <v>0</v>
      </c>
      <c r="M668" s="147">
        <f t="shared" si="136"/>
        <v>0</v>
      </c>
      <c r="N668" s="101">
        <f t="shared" si="137"/>
        <v>0</v>
      </c>
      <c r="O668" s="100">
        <v>0</v>
      </c>
      <c r="P668" s="147">
        <v>0</v>
      </c>
      <c r="Q668" s="101">
        <f t="shared" si="138"/>
        <v>0</v>
      </c>
      <c r="R668" s="100">
        <f t="shared" si="139"/>
        <v>0</v>
      </c>
      <c r="S668" s="148">
        <v>0</v>
      </c>
      <c r="T668" s="148">
        <v>0</v>
      </c>
      <c r="U668" s="147">
        <f t="shared" si="140"/>
        <v>0</v>
      </c>
      <c r="V668" s="102">
        <v>0</v>
      </c>
      <c r="W668" s="102">
        <v>0</v>
      </c>
      <c r="X668" s="101">
        <v>0</v>
      </c>
      <c r="Y668" s="107">
        <f t="shared" si="141"/>
        <v>72</v>
      </c>
      <c r="Z668" s="108">
        <f t="shared" si="142"/>
        <v>0</v>
      </c>
      <c r="AA668" s="97">
        <v>297</v>
      </c>
      <c r="AB668" s="109">
        <f t="shared" si="143"/>
        <v>0.24242424242424243</v>
      </c>
    </row>
    <row r="669" spans="1:28" x14ac:dyDescent="0.35">
      <c r="A669" s="31" t="s">
        <v>674</v>
      </c>
      <c r="B669" s="97" t="s">
        <v>2934</v>
      </c>
      <c r="C669" s="142" t="s">
        <v>2380</v>
      </c>
      <c r="D669" s="143">
        <f t="shared" si="132"/>
        <v>0</v>
      </c>
      <c r="E669" s="98">
        <f t="shared" si="133"/>
        <v>0</v>
      </c>
      <c r="F669" s="144">
        <f t="shared" si="134"/>
        <v>0</v>
      </c>
      <c r="G669" s="145">
        <f t="shared" si="131"/>
        <v>0</v>
      </c>
      <c r="H669" s="146">
        <v>0</v>
      </c>
      <c r="I669" s="146">
        <v>0</v>
      </c>
      <c r="J669" s="147">
        <f t="shared" si="135"/>
        <v>0</v>
      </c>
      <c r="K669" s="147">
        <v>0</v>
      </c>
      <c r="L669" s="147">
        <v>0</v>
      </c>
      <c r="M669" s="147">
        <f t="shared" si="136"/>
        <v>0</v>
      </c>
      <c r="N669" s="101">
        <f t="shared" si="137"/>
        <v>0</v>
      </c>
      <c r="O669" s="100">
        <v>0</v>
      </c>
      <c r="P669" s="147">
        <v>0</v>
      </c>
      <c r="Q669" s="101">
        <f t="shared" si="138"/>
        <v>0</v>
      </c>
      <c r="R669" s="100">
        <f t="shared" si="139"/>
        <v>0</v>
      </c>
      <c r="S669" s="148">
        <v>0</v>
      </c>
      <c r="T669" s="148">
        <v>0</v>
      </c>
      <c r="U669" s="147">
        <f t="shared" si="140"/>
        <v>0</v>
      </c>
      <c r="V669" s="102">
        <v>0</v>
      </c>
      <c r="W669" s="102">
        <v>0</v>
      </c>
      <c r="X669" s="101">
        <v>0</v>
      </c>
      <c r="Y669" s="107">
        <f t="shared" si="141"/>
        <v>0</v>
      </c>
      <c r="Z669" s="108">
        <f t="shared" si="142"/>
        <v>0</v>
      </c>
      <c r="AA669" s="97">
        <v>243</v>
      </c>
      <c r="AB669" s="109">
        <f t="shared" si="143"/>
        <v>0</v>
      </c>
    </row>
    <row r="670" spans="1:28" x14ac:dyDescent="0.35">
      <c r="A670" s="31" t="s">
        <v>675</v>
      </c>
      <c r="B670" s="97" t="s">
        <v>2935</v>
      </c>
      <c r="C670" s="142" t="s">
        <v>2447</v>
      </c>
      <c r="D670" s="143">
        <f t="shared" si="132"/>
        <v>36</v>
      </c>
      <c r="E670" s="98">
        <f t="shared" si="133"/>
        <v>0</v>
      </c>
      <c r="F670" s="144">
        <f t="shared" si="134"/>
        <v>36</v>
      </c>
      <c r="G670" s="145">
        <f t="shared" si="131"/>
        <v>36</v>
      </c>
      <c r="H670" s="146">
        <v>0</v>
      </c>
      <c r="I670" s="146">
        <v>36</v>
      </c>
      <c r="J670" s="147">
        <f t="shared" si="135"/>
        <v>36</v>
      </c>
      <c r="K670" s="147">
        <v>0</v>
      </c>
      <c r="L670" s="147">
        <v>0</v>
      </c>
      <c r="M670" s="147">
        <f t="shared" si="136"/>
        <v>0</v>
      </c>
      <c r="N670" s="101">
        <f t="shared" si="137"/>
        <v>0</v>
      </c>
      <c r="O670" s="100">
        <v>0</v>
      </c>
      <c r="P670" s="147">
        <v>0</v>
      </c>
      <c r="Q670" s="101">
        <f t="shared" si="138"/>
        <v>0</v>
      </c>
      <c r="R670" s="100">
        <f t="shared" si="139"/>
        <v>0</v>
      </c>
      <c r="S670" s="148">
        <v>0</v>
      </c>
      <c r="T670" s="148">
        <v>0</v>
      </c>
      <c r="U670" s="147">
        <f t="shared" si="140"/>
        <v>0</v>
      </c>
      <c r="V670" s="102">
        <v>0</v>
      </c>
      <c r="W670" s="102">
        <v>0</v>
      </c>
      <c r="X670" s="101">
        <v>0</v>
      </c>
      <c r="Y670" s="107">
        <f t="shared" si="141"/>
        <v>36</v>
      </c>
      <c r="Z670" s="108">
        <f t="shared" si="142"/>
        <v>0</v>
      </c>
      <c r="AA670" s="97">
        <v>68</v>
      </c>
      <c r="AB670" s="109">
        <f t="shared" si="143"/>
        <v>0.52941176470588236</v>
      </c>
    </row>
    <row r="671" spans="1:28" x14ac:dyDescent="0.35">
      <c r="A671" s="31" t="s">
        <v>676</v>
      </c>
      <c r="B671" s="97" t="s">
        <v>2936</v>
      </c>
      <c r="C671" s="142" t="s">
        <v>2447</v>
      </c>
      <c r="D671" s="143">
        <f t="shared" si="132"/>
        <v>44</v>
      </c>
      <c r="E671" s="98">
        <f t="shared" si="133"/>
        <v>44</v>
      </c>
      <c r="F671" s="144">
        <f t="shared" si="134"/>
        <v>0</v>
      </c>
      <c r="G671" s="145">
        <f t="shared" si="131"/>
        <v>44</v>
      </c>
      <c r="H671" s="146">
        <v>0</v>
      </c>
      <c r="I671" s="146">
        <v>0</v>
      </c>
      <c r="J671" s="147">
        <f t="shared" si="135"/>
        <v>0</v>
      </c>
      <c r="K671" s="147">
        <v>1</v>
      </c>
      <c r="L671" s="147">
        <v>43</v>
      </c>
      <c r="M671" s="147">
        <f t="shared" si="136"/>
        <v>44</v>
      </c>
      <c r="N671" s="101">
        <f t="shared" si="137"/>
        <v>0</v>
      </c>
      <c r="O671" s="100">
        <v>0</v>
      </c>
      <c r="P671" s="147">
        <v>0</v>
      </c>
      <c r="Q671" s="101">
        <f t="shared" si="138"/>
        <v>0</v>
      </c>
      <c r="R671" s="100">
        <f t="shared" si="139"/>
        <v>0</v>
      </c>
      <c r="S671" s="148">
        <v>0</v>
      </c>
      <c r="T671" s="148">
        <v>0</v>
      </c>
      <c r="U671" s="147">
        <f t="shared" si="140"/>
        <v>0</v>
      </c>
      <c r="V671" s="102">
        <v>0</v>
      </c>
      <c r="W671" s="102">
        <v>0</v>
      </c>
      <c r="X671" s="101">
        <v>0</v>
      </c>
      <c r="Y671" s="107">
        <f t="shared" si="141"/>
        <v>0</v>
      </c>
      <c r="Z671" s="108">
        <f t="shared" si="142"/>
        <v>43</v>
      </c>
      <c r="AA671" s="97">
        <v>39</v>
      </c>
      <c r="AB671" s="109">
        <f t="shared" si="143"/>
        <v>1</v>
      </c>
    </row>
    <row r="672" spans="1:28" x14ac:dyDescent="0.35">
      <c r="A672" s="31" t="s">
        <v>677</v>
      </c>
      <c r="B672" s="97" t="s">
        <v>2937</v>
      </c>
      <c r="C672" s="142" t="s">
        <v>2447</v>
      </c>
      <c r="D672" s="143">
        <f t="shared" si="132"/>
        <v>0</v>
      </c>
      <c r="E672" s="98">
        <f t="shared" si="133"/>
        <v>0</v>
      </c>
      <c r="F672" s="144">
        <f t="shared" si="134"/>
        <v>0</v>
      </c>
      <c r="G672" s="145">
        <f t="shared" si="131"/>
        <v>0</v>
      </c>
      <c r="H672" s="146">
        <v>0</v>
      </c>
      <c r="I672" s="146">
        <v>0</v>
      </c>
      <c r="J672" s="147">
        <f t="shared" si="135"/>
        <v>0</v>
      </c>
      <c r="K672" s="147">
        <v>0</v>
      </c>
      <c r="L672" s="147">
        <v>0</v>
      </c>
      <c r="M672" s="147">
        <f t="shared" si="136"/>
        <v>0</v>
      </c>
      <c r="N672" s="101">
        <f t="shared" si="137"/>
        <v>0</v>
      </c>
      <c r="O672" s="100">
        <v>0</v>
      </c>
      <c r="P672" s="147">
        <v>0</v>
      </c>
      <c r="Q672" s="101">
        <f t="shared" si="138"/>
        <v>0</v>
      </c>
      <c r="R672" s="100">
        <f t="shared" si="139"/>
        <v>0</v>
      </c>
      <c r="S672" s="148">
        <v>0</v>
      </c>
      <c r="T672" s="148">
        <v>0</v>
      </c>
      <c r="U672" s="147">
        <f t="shared" si="140"/>
        <v>0</v>
      </c>
      <c r="V672" s="102">
        <v>0</v>
      </c>
      <c r="W672" s="102">
        <v>0</v>
      </c>
      <c r="X672" s="101">
        <v>0</v>
      </c>
      <c r="Y672" s="107">
        <f t="shared" si="141"/>
        <v>0</v>
      </c>
      <c r="Z672" s="108">
        <f t="shared" si="142"/>
        <v>0</v>
      </c>
      <c r="AA672" s="97">
        <v>9</v>
      </c>
      <c r="AB672" s="109">
        <f t="shared" si="143"/>
        <v>0</v>
      </c>
    </row>
    <row r="673" spans="1:28" x14ac:dyDescent="0.35">
      <c r="A673" s="31" t="s">
        <v>678</v>
      </c>
      <c r="B673" s="97" t="s">
        <v>2938</v>
      </c>
      <c r="C673" s="142" t="s">
        <v>2447</v>
      </c>
      <c r="D673" s="143">
        <f t="shared" si="132"/>
        <v>35</v>
      </c>
      <c r="E673" s="98">
        <f t="shared" si="133"/>
        <v>0</v>
      </c>
      <c r="F673" s="144">
        <f t="shared" si="134"/>
        <v>35</v>
      </c>
      <c r="G673" s="145">
        <f t="shared" si="131"/>
        <v>35</v>
      </c>
      <c r="H673" s="146">
        <v>0</v>
      </c>
      <c r="I673" s="146">
        <v>35</v>
      </c>
      <c r="J673" s="147">
        <f t="shared" si="135"/>
        <v>35</v>
      </c>
      <c r="K673" s="147">
        <v>0</v>
      </c>
      <c r="L673" s="147">
        <v>0</v>
      </c>
      <c r="M673" s="147">
        <f t="shared" si="136"/>
        <v>0</v>
      </c>
      <c r="N673" s="101">
        <f t="shared" si="137"/>
        <v>0</v>
      </c>
      <c r="O673" s="100">
        <v>0</v>
      </c>
      <c r="P673" s="147">
        <v>0</v>
      </c>
      <c r="Q673" s="101">
        <f t="shared" si="138"/>
        <v>0</v>
      </c>
      <c r="R673" s="100">
        <f t="shared" si="139"/>
        <v>0</v>
      </c>
      <c r="S673" s="148">
        <v>0</v>
      </c>
      <c r="T673" s="148">
        <v>0</v>
      </c>
      <c r="U673" s="147">
        <f t="shared" si="140"/>
        <v>0</v>
      </c>
      <c r="V673" s="102">
        <v>0</v>
      </c>
      <c r="W673" s="102">
        <v>0</v>
      </c>
      <c r="X673" s="101">
        <v>0</v>
      </c>
      <c r="Y673" s="107">
        <f t="shared" si="141"/>
        <v>35</v>
      </c>
      <c r="Z673" s="108">
        <f t="shared" si="142"/>
        <v>0</v>
      </c>
      <c r="AA673" s="97">
        <v>51</v>
      </c>
      <c r="AB673" s="109">
        <f t="shared" si="143"/>
        <v>0.68627450980392157</v>
      </c>
    </row>
    <row r="674" spans="1:28" x14ac:dyDescent="0.35">
      <c r="A674" s="31" t="s">
        <v>679</v>
      </c>
      <c r="B674" s="97" t="s">
        <v>2939</v>
      </c>
      <c r="C674" s="142" t="s">
        <v>2447</v>
      </c>
      <c r="D674" s="143">
        <f t="shared" si="132"/>
        <v>32</v>
      </c>
      <c r="E674" s="98">
        <f t="shared" si="133"/>
        <v>2</v>
      </c>
      <c r="F674" s="144">
        <f t="shared" si="134"/>
        <v>30</v>
      </c>
      <c r="G674" s="145">
        <f t="shared" si="131"/>
        <v>32</v>
      </c>
      <c r="H674" s="146">
        <v>0</v>
      </c>
      <c r="I674" s="146">
        <v>30</v>
      </c>
      <c r="J674" s="147">
        <f t="shared" si="135"/>
        <v>30</v>
      </c>
      <c r="K674" s="147">
        <v>0</v>
      </c>
      <c r="L674" s="147">
        <v>2</v>
      </c>
      <c r="M674" s="147">
        <f t="shared" si="136"/>
        <v>2</v>
      </c>
      <c r="N674" s="101">
        <f t="shared" si="137"/>
        <v>0</v>
      </c>
      <c r="O674" s="100">
        <v>0</v>
      </c>
      <c r="P674" s="147">
        <v>0</v>
      </c>
      <c r="Q674" s="101">
        <f t="shared" si="138"/>
        <v>0</v>
      </c>
      <c r="R674" s="100">
        <f t="shared" si="139"/>
        <v>0</v>
      </c>
      <c r="S674" s="148">
        <v>0</v>
      </c>
      <c r="T674" s="148">
        <v>0</v>
      </c>
      <c r="U674" s="147">
        <f t="shared" si="140"/>
        <v>0</v>
      </c>
      <c r="V674" s="102">
        <v>0</v>
      </c>
      <c r="W674" s="102">
        <v>0</v>
      </c>
      <c r="X674" s="101">
        <v>0</v>
      </c>
      <c r="Y674" s="107">
        <f t="shared" si="141"/>
        <v>30</v>
      </c>
      <c r="Z674" s="108">
        <f t="shared" si="142"/>
        <v>2</v>
      </c>
      <c r="AA674" s="97">
        <v>45</v>
      </c>
      <c r="AB674" s="109">
        <f t="shared" si="143"/>
        <v>0.71111111111111114</v>
      </c>
    </row>
    <row r="675" spans="1:28" x14ac:dyDescent="0.35">
      <c r="A675" s="31" t="s">
        <v>680</v>
      </c>
      <c r="B675" s="97" t="s">
        <v>2940</v>
      </c>
      <c r="C675" s="142" t="s">
        <v>2447</v>
      </c>
      <c r="D675" s="143">
        <f t="shared" si="132"/>
        <v>103</v>
      </c>
      <c r="E675" s="98">
        <f t="shared" si="133"/>
        <v>103</v>
      </c>
      <c r="F675" s="144">
        <f t="shared" si="134"/>
        <v>0</v>
      </c>
      <c r="G675" s="145">
        <f t="shared" si="131"/>
        <v>103</v>
      </c>
      <c r="H675" s="146">
        <v>0</v>
      </c>
      <c r="I675" s="146">
        <v>0</v>
      </c>
      <c r="J675" s="147">
        <f t="shared" si="135"/>
        <v>0</v>
      </c>
      <c r="K675" s="147">
        <v>39</v>
      </c>
      <c r="L675" s="147">
        <v>64</v>
      </c>
      <c r="M675" s="147">
        <f t="shared" si="136"/>
        <v>103</v>
      </c>
      <c r="N675" s="101">
        <f t="shared" si="137"/>
        <v>0</v>
      </c>
      <c r="O675" s="100">
        <v>0</v>
      </c>
      <c r="P675" s="147">
        <v>0</v>
      </c>
      <c r="Q675" s="101">
        <f t="shared" si="138"/>
        <v>0</v>
      </c>
      <c r="R675" s="100">
        <f t="shared" si="139"/>
        <v>0</v>
      </c>
      <c r="S675" s="148">
        <v>0</v>
      </c>
      <c r="T675" s="148">
        <v>0</v>
      </c>
      <c r="U675" s="147">
        <f t="shared" si="140"/>
        <v>0</v>
      </c>
      <c r="V675" s="102">
        <v>0</v>
      </c>
      <c r="W675" s="102">
        <v>0</v>
      </c>
      <c r="X675" s="101">
        <v>0</v>
      </c>
      <c r="Y675" s="107">
        <f t="shared" si="141"/>
        <v>0</v>
      </c>
      <c r="Z675" s="108">
        <f t="shared" si="142"/>
        <v>64</v>
      </c>
      <c r="AA675" s="97">
        <v>73</v>
      </c>
      <c r="AB675" s="109">
        <f t="shared" si="143"/>
        <v>0.87671232876712324</v>
      </c>
    </row>
    <row r="676" spans="1:28" ht="15" thickBot="1" x14ac:dyDescent="0.4">
      <c r="A676" s="114" t="s">
        <v>681</v>
      </c>
      <c r="B676" s="115" t="s">
        <v>2941</v>
      </c>
      <c r="C676" s="142" t="s">
        <v>2447</v>
      </c>
      <c r="D676" s="149">
        <f t="shared" si="132"/>
        <v>39</v>
      </c>
      <c r="E676" s="150">
        <f t="shared" si="133"/>
        <v>11</v>
      </c>
      <c r="F676" s="151">
        <f t="shared" si="134"/>
        <v>28</v>
      </c>
      <c r="G676" s="152">
        <f t="shared" si="131"/>
        <v>39</v>
      </c>
      <c r="H676" s="153">
        <v>0</v>
      </c>
      <c r="I676" s="153">
        <v>28</v>
      </c>
      <c r="J676" s="154">
        <f t="shared" si="135"/>
        <v>28</v>
      </c>
      <c r="K676" s="154">
        <v>11</v>
      </c>
      <c r="L676" s="154">
        <v>0</v>
      </c>
      <c r="M676" s="154">
        <f t="shared" si="136"/>
        <v>11</v>
      </c>
      <c r="N676" s="155">
        <f t="shared" si="137"/>
        <v>0</v>
      </c>
      <c r="O676" s="156">
        <v>0</v>
      </c>
      <c r="P676" s="154">
        <v>0</v>
      </c>
      <c r="Q676" s="155">
        <f t="shared" si="138"/>
        <v>0</v>
      </c>
      <c r="R676" s="156">
        <f t="shared" si="139"/>
        <v>0</v>
      </c>
      <c r="S676" s="157">
        <v>0</v>
      </c>
      <c r="T676" s="157">
        <v>0</v>
      </c>
      <c r="U676" s="154">
        <f t="shared" si="140"/>
        <v>0</v>
      </c>
      <c r="V676" s="158">
        <v>0</v>
      </c>
      <c r="W676" s="158">
        <v>0</v>
      </c>
      <c r="X676" s="155">
        <v>0</v>
      </c>
      <c r="Y676" s="107">
        <f t="shared" si="141"/>
        <v>28</v>
      </c>
      <c r="Z676" s="108">
        <f t="shared" si="142"/>
        <v>0</v>
      </c>
      <c r="AA676" s="97">
        <v>24</v>
      </c>
      <c r="AB676" s="109">
        <f t="shared" si="143"/>
        <v>1</v>
      </c>
    </row>
    <row r="677" spans="1:28" ht="17" x14ac:dyDescent="0.4">
      <c r="A677" s="31" t="s">
        <v>2942</v>
      </c>
      <c r="B677" s="123" t="s">
        <v>2942</v>
      </c>
      <c r="C677" s="124"/>
      <c r="D677" s="130">
        <f>SUM(D4:D676)</f>
        <v>115559</v>
      </c>
      <c r="E677" s="130">
        <f>SUM(E4:E676)</f>
        <v>92899</v>
      </c>
      <c r="F677" s="130">
        <f>SUM(F4:F676)</f>
        <v>22660</v>
      </c>
      <c r="G677" s="159">
        <f t="shared" si="131"/>
        <v>98270</v>
      </c>
      <c r="H677" s="129">
        <f t="shared" ref="H677:AA677" si="144">SUM(H4:H676)</f>
        <v>766</v>
      </c>
      <c r="I677" s="129">
        <f t="shared" si="144"/>
        <v>21743</v>
      </c>
      <c r="J677" s="129">
        <f t="shared" si="144"/>
        <v>22509</v>
      </c>
      <c r="K677" s="129">
        <f t="shared" si="144"/>
        <v>12387</v>
      </c>
      <c r="L677" s="129">
        <f t="shared" si="144"/>
        <v>63374</v>
      </c>
      <c r="M677" s="129">
        <f t="shared" si="144"/>
        <v>75761</v>
      </c>
      <c r="N677" s="160">
        <f t="shared" si="144"/>
        <v>31926</v>
      </c>
      <c r="O677" s="129">
        <f t="shared" si="144"/>
        <v>17089</v>
      </c>
      <c r="P677" s="129">
        <f t="shared" si="144"/>
        <v>31926</v>
      </c>
      <c r="Q677" s="129">
        <f t="shared" si="144"/>
        <v>49015</v>
      </c>
      <c r="R677" s="129">
        <f t="shared" si="144"/>
        <v>200</v>
      </c>
      <c r="S677" s="129">
        <f t="shared" si="144"/>
        <v>44</v>
      </c>
      <c r="T677" s="129">
        <f t="shared" si="144"/>
        <v>107</v>
      </c>
      <c r="U677" s="129">
        <f t="shared" si="144"/>
        <v>151</v>
      </c>
      <c r="V677" s="129">
        <f t="shared" si="144"/>
        <v>0</v>
      </c>
      <c r="W677" s="129">
        <f t="shared" si="144"/>
        <v>49</v>
      </c>
      <c r="X677" s="129">
        <f t="shared" si="144"/>
        <v>49</v>
      </c>
      <c r="Y677" s="138">
        <f t="shared" si="144"/>
        <v>21850</v>
      </c>
      <c r="Z677" s="127">
        <f t="shared" si="144"/>
        <v>80512</v>
      </c>
      <c r="AA677" s="125">
        <f t="shared" si="144"/>
        <v>168857</v>
      </c>
      <c r="AB677" s="132">
        <f t="shared" si="143"/>
        <v>0.60620525059665875</v>
      </c>
    </row>
    <row r="678" spans="1:28" s="133" customFormat="1" x14ac:dyDescent="0.35">
      <c r="G678" s="134"/>
      <c r="H678" s="161"/>
      <c r="I678" s="161"/>
    </row>
    <row r="679" spans="1:28" x14ac:dyDescent="0.35">
      <c r="B679" s="135"/>
      <c r="C679" s="135"/>
      <c r="G679"/>
      <c r="H679"/>
      <c r="I679"/>
    </row>
    <row r="680" spans="1:28" x14ac:dyDescent="0.35">
      <c r="A680" s="31"/>
      <c r="G680" s="71"/>
    </row>
    <row r="681" spans="1:28" x14ac:dyDescent="0.35">
      <c r="A681" s="31"/>
      <c r="G681" s="136"/>
      <c r="H681" s="136"/>
      <c r="I681" s="136"/>
    </row>
    <row r="682" spans="1:28" x14ac:dyDescent="0.35">
      <c r="A682" s="31"/>
      <c r="G682"/>
      <c r="H682"/>
      <c r="I682"/>
    </row>
    <row r="683" spans="1:28" x14ac:dyDescent="0.35">
      <c r="A683" s="31"/>
      <c r="G683"/>
      <c r="H683"/>
      <c r="I683"/>
    </row>
    <row r="684" spans="1:28" x14ac:dyDescent="0.35">
      <c r="A684" s="31"/>
      <c r="G684"/>
      <c r="H684"/>
      <c r="I684"/>
    </row>
    <row r="685" spans="1:28" x14ac:dyDescent="0.35">
      <c r="A685" s="31"/>
      <c r="G685"/>
      <c r="H685"/>
      <c r="I685"/>
    </row>
    <row r="686" spans="1:28" x14ac:dyDescent="0.35">
      <c r="A686" s="31"/>
      <c r="G686" s="136"/>
      <c r="H686" s="136"/>
      <c r="I686" s="136"/>
    </row>
    <row r="687" spans="1:28" x14ac:dyDescent="0.35">
      <c r="A687" s="31"/>
      <c r="G687"/>
      <c r="H687"/>
      <c r="I687"/>
    </row>
    <row r="688" spans="1:28" x14ac:dyDescent="0.35">
      <c r="A688" s="31"/>
      <c r="G688"/>
      <c r="H688"/>
      <c r="I688"/>
    </row>
    <row r="689" spans="1:9" x14ac:dyDescent="0.35">
      <c r="A689" s="31"/>
      <c r="G689"/>
      <c r="H689"/>
      <c r="I689"/>
    </row>
    <row r="690" spans="1:9" x14ac:dyDescent="0.35">
      <c r="A690" s="31"/>
      <c r="G690"/>
      <c r="H690"/>
      <c r="I690"/>
    </row>
    <row r="691" spans="1:9" x14ac:dyDescent="0.35">
      <c r="A691" s="31"/>
      <c r="G691" s="136"/>
      <c r="H691" s="136"/>
      <c r="I691" s="136"/>
    </row>
    <row r="692" spans="1:9" x14ac:dyDescent="0.35">
      <c r="A692" s="31"/>
      <c r="G692"/>
      <c r="H692"/>
      <c r="I692"/>
    </row>
    <row r="693" spans="1:9" x14ac:dyDescent="0.35">
      <c r="A693" s="31"/>
      <c r="G693"/>
      <c r="H693"/>
      <c r="I693"/>
    </row>
    <row r="694" spans="1:9" x14ac:dyDescent="0.35">
      <c r="A694" s="31"/>
      <c r="G694"/>
      <c r="H694"/>
      <c r="I694"/>
    </row>
    <row r="695" spans="1:9" x14ac:dyDescent="0.35">
      <c r="A695" s="31"/>
      <c r="G695" s="71"/>
    </row>
    <row r="696" spans="1:9" x14ac:dyDescent="0.35">
      <c r="A696" s="31"/>
      <c r="G696"/>
      <c r="H696"/>
      <c r="I696"/>
    </row>
    <row r="697" spans="1:9" x14ac:dyDescent="0.35">
      <c r="A697" s="31"/>
      <c r="G697"/>
      <c r="H697"/>
      <c r="I697"/>
    </row>
    <row r="698" spans="1:9" x14ac:dyDescent="0.35">
      <c r="A698" s="31"/>
      <c r="G698"/>
      <c r="H698"/>
      <c r="I698"/>
    </row>
    <row r="699" spans="1:9" x14ac:dyDescent="0.35">
      <c r="A699" s="31"/>
      <c r="G699"/>
      <c r="H699"/>
      <c r="I699"/>
    </row>
    <row r="700" spans="1:9" x14ac:dyDescent="0.35">
      <c r="A700" s="31"/>
      <c r="G700"/>
      <c r="H700"/>
      <c r="I700"/>
    </row>
    <row r="701" spans="1:9" x14ac:dyDescent="0.35">
      <c r="A701" s="31"/>
      <c r="G701"/>
      <c r="H701"/>
      <c r="I701"/>
    </row>
    <row r="702" spans="1:9" x14ac:dyDescent="0.35">
      <c r="A702" s="31"/>
      <c r="G702"/>
      <c r="H702"/>
      <c r="I702"/>
    </row>
    <row r="703" spans="1:9" x14ac:dyDescent="0.35">
      <c r="A703" s="31"/>
      <c r="G703"/>
      <c r="H703"/>
      <c r="I703"/>
    </row>
    <row r="704" spans="1:9" x14ac:dyDescent="0.35">
      <c r="A704" s="31"/>
      <c r="G704"/>
      <c r="H704"/>
      <c r="I704"/>
    </row>
    <row r="705" spans="1:9" x14ac:dyDescent="0.35">
      <c r="A705" s="31"/>
      <c r="G705"/>
      <c r="H705"/>
      <c r="I705"/>
    </row>
    <row r="706" spans="1:9" x14ac:dyDescent="0.35">
      <c r="A706" s="31"/>
      <c r="G706"/>
      <c r="H706"/>
      <c r="I706"/>
    </row>
    <row r="707" spans="1:9" x14ac:dyDescent="0.35">
      <c r="A707" s="31"/>
      <c r="G707"/>
      <c r="H707"/>
      <c r="I707"/>
    </row>
    <row r="708" spans="1:9" x14ac:dyDescent="0.35">
      <c r="A708" s="31"/>
      <c r="G708"/>
      <c r="H708"/>
      <c r="I708"/>
    </row>
    <row r="709" spans="1:9" x14ac:dyDescent="0.35">
      <c r="A709" s="31"/>
      <c r="G709"/>
      <c r="H709"/>
      <c r="I709"/>
    </row>
    <row r="710" spans="1:9" x14ac:dyDescent="0.35">
      <c r="A710" s="31"/>
      <c r="G710"/>
      <c r="H710"/>
      <c r="I710"/>
    </row>
    <row r="711" spans="1:9" x14ac:dyDescent="0.35">
      <c r="A711" s="31"/>
      <c r="G711"/>
      <c r="H711"/>
      <c r="I711"/>
    </row>
    <row r="712" spans="1:9" x14ac:dyDescent="0.35">
      <c r="A712" s="31"/>
      <c r="G712"/>
      <c r="H712"/>
      <c r="I712"/>
    </row>
    <row r="713" spans="1:9" x14ac:dyDescent="0.35">
      <c r="G713"/>
      <c r="H713"/>
      <c r="I713"/>
    </row>
    <row r="714" spans="1:9" x14ac:dyDescent="0.35">
      <c r="G714"/>
      <c r="H714"/>
      <c r="I714"/>
    </row>
    <row r="715" spans="1:9" x14ac:dyDescent="0.35">
      <c r="G715"/>
      <c r="H715"/>
      <c r="I715"/>
    </row>
    <row r="716" spans="1:9" x14ac:dyDescent="0.35">
      <c r="G716"/>
      <c r="H716"/>
      <c r="I716"/>
    </row>
    <row r="717" spans="1:9" x14ac:dyDescent="0.35">
      <c r="G717"/>
      <c r="H717"/>
      <c r="I717"/>
    </row>
    <row r="718" spans="1:9" x14ac:dyDescent="0.35">
      <c r="G718"/>
      <c r="H718"/>
      <c r="I718"/>
    </row>
    <row r="719" spans="1:9" x14ac:dyDescent="0.35">
      <c r="G719"/>
      <c r="H719"/>
      <c r="I719"/>
    </row>
    <row r="720" spans="1:9" x14ac:dyDescent="0.35">
      <c r="G720"/>
      <c r="H720"/>
      <c r="I720"/>
    </row>
    <row r="721" customFormat="1" x14ac:dyDescent="0.35"/>
    <row r="722" customFormat="1" x14ac:dyDescent="0.35"/>
  </sheetData>
  <autoFilter ref="A3:AB677" xr:uid="{221B17A1-2BDA-4DF0-9600-9FF6FD07E1E5}"/>
  <mergeCells count="2">
    <mergeCell ref="O2:Q2"/>
    <mergeCell ref="R2:X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04476-7C26-446E-99EB-1B902977A91A}">
  <dimension ref="A1:AF722"/>
  <sheetViews>
    <sheetView showGridLines="0" workbookViewId="0">
      <pane xSplit="2" ySplit="3" topLeftCell="C677" activePane="bottomRight" state="frozen"/>
      <selection pane="topRight" activeCell="C1" sqref="C1"/>
      <selection pane="bottomLeft" activeCell="A4" sqref="A4"/>
      <selection pane="bottomRight" activeCell="B683" sqref="B683"/>
    </sheetView>
  </sheetViews>
  <sheetFormatPr defaultRowHeight="14.5" x14ac:dyDescent="0.35"/>
  <cols>
    <col min="1" max="1" width="7.26953125" customWidth="1"/>
    <col min="2" max="2" width="28.26953125" customWidth="1"/>
    <col min="3" max="3" width="18.7265625" customWidth="1"/>
    <col min="4" max="6" width="15.453125" customWidth="1"/>
    <col min="7" max="7" width="17.1796875" style="137" customWidth="1"/>
    <col min="8" max="9" width="11.1796875" style="71" customWidth="1"/>
    <col min="10" max="13" width="11.1796875" customWidth="1"/>
    <col min="14" max="14" width="12.81640625" customWidth="1"/>
    <col min="15" max="15" width="11.1796875" style="137" customWidth="1"/>
    <col min="16" max="16" width="11.1796875" customWidth="1"/>
    <col min="17" max="28" width="10.7265625" customWidth="1"/>
    <col min="29" max="29" width="11.7265625" customWidth="1"/>
    <col min="30" max="30" width="12" customWidth="1"/>
    <col min="31" max="31" width="12.54296875" customWidth="1"/>
    <col min="32" max="32" width="12.7265625" customWidth="1"/>
  </cols>
  <sheetData>
    <row r="1" spans="1:32" ht="15" thickBot="1" x14ac:dyDescent="0.4">
      <c r="G1" s="71"/>
      <c r="O1" s="71"/>
      <c r="AC1" s="72"/>
      <c r="AD1" s="72"/>
    </row>
    <row r="2" spans="1:32" ht="76" customHeight="1" thickBot="1" x14ac:dyDescent="0.4">
      <c r="G2" s="73" t="s">
        <v>2965</v>
      </c>
      <c r="H2" s="74"/>
      <c r="I2" s="74"/>
      <c r="J2" s="74"/>
      <c r="K2" s="74"/>
      <c r="L2" s="74"/>
      <c r="M2" s="74"/>
      <c r="N2" s="75"/>
      <c r="O2" s="73" t="s">
        <v>2966</v>
      </c>
      <c r="P2" s="74"/>
      <c r="Q2" s="309" t="s">
        <v>2967</v>
      </c>
      <c r="R2" s="310"/>
      <c r="S2" s="311"/>
      <c r="T2" s="309" t="s">
        <v>2968</v>
      </c>
      <c r="U2" s="311"/>
      <c r="V2" s="309" t="s">
        <v>2969</v>
      </c>
      <c r="W2" s="310"/>
      <c r="X2" s="310"/>
      <c r="Y2" s="310"/>
      <c r="Z2" s="310"/>
      <c r="AA2" s="310"/>
      <c r="AB2" s="311"/>
      <c r="AC2" s="73" t="s">
        <v>2231</v>
      </c>
      <c r="AD2" s="74"/>
      <c r="AE2" s="74"/>
      <c r="AF2" s="75"/>
    </row>
    <row r="3" spans="1:32" s="96" customFormat="1" ht="72.5" x14ac:dyDescent="0.35">
      <c r="A3" s="80" t="s">
        <v>2232</v>
      </c>
      <c r="B3" s="81" t="s">
        <v>2233</v>
      </c>
      <c r="C3" s="139" t="s">
        <v>2234</v>
      </c>
      <c r="D3" s="87" t="s">
        <v>2235</v>
      </c>
      <c r="E3" s="91" t="s">
        <v>2236</v>
      </c>
      <c r="F3" s="89" t="s">
        <v>2237</v>
      </c>
      <c r="G3" s="140" t="s">
        <v>2238</v>
      </c>
      <c r="H3" s="141" t="s">
        <v>2952</v>
      </c>
      <c r="I3" s="141" t="s">
        <v>2953</v>
      </c>
      <c r="J3" s="87" t="s">
        <v>2239</v>
      </c>
      <c r="K3" s="93" t="s">
        <v>2954</v>
      </c>
      <c r="L3" s="93" t="s">
        <v>2955</v>
      </c>
      <c r="M3" s="89" t="s">
        <v>2240</v>
      </c>
      <c r="N3" s="89" t="s">
        <v>2241</v>
      </c>
      <c r="O3" s="93" t="s">
        <v>2955</v>
      </c>
      <c r="P3" s="89" t="s">
        <v>2240</v>
      </c>
      <c r="Q3" s="87" t="s">
        <v>2242</v>
      </c>
      <c r="R3" s="88" t="s">
        <v>2243</v>
      </c>
      <c r="S3" s="89" t="s">
        <v>2244</v>
      </c>
      <c r="T3" s="87" t="s">
        <v>2242</v>
      </c>
      <c r="U3" s="89" t="s">
        <v>2970</v>
      </c>
      <c r="V3" s="141" t="s">
        <v>2956</v>
      </c>
      <c r="W3" s="141" t="s">
        <v>2957</v>
      </c>
      <c r="X3" s="141" t="s">
        <v>2958</v>
      </c>
      <c r="Y3" s="84" t="s">
        <v>2959</v>
      </c>
      <c r="Z3" s="93" t="s">
        <v>2960</v>
      </c>
      <c r="AA3" s="93" t="s">
        <v>2961</v>
      </c>
      <c r="AB3" s="85" t="s">
        <v>2962</v>
      </c>
      <c r="AC3" s="94" t="s">
        <v>2255</v>
      </c>
      <c r="AD3" s="95" t="s">
        <v>2256</v>
      </c>
      <c r="AE3" s="93" t="s">
        <v>2971</v>
      </c>
      <c r="AF3" s="92" t="s">
        <v>2972</v>
      </c>
    </row>
    <row r="4" spans="1:32" x14ac:dyDescent="0.35">
      <c r="A4" s="31" t="s">
        <v>10</v>
      </c>
      <c r="B4" s="97" t="s">
        <v>2259</v>
      </c>
      <c r="C4" s="142" t="s">
        <v>2260</v>
      </c>
      <c r="D4" s="143">
        <f>E4+F4</f>
        <v>833</v>
      </c>
      <c r="E4" s="98">
        <f>M4+P4+Q4+T4+AB4</f>
        <v>833</v>
      </c>
      <c r="F4" s="144">
        <f t="shared" ref="F4:F67" si="0">J4+Y4</f>
        <v>0</v>
      </c>
      <c r="G4" s="145">
        <f t="shared" ref="G4:G67" si="1">J4+M4</f>
        <v>833</v>
      </c>
      <c r="H4" s="146">
        <v>0</v>
      </c>
      <c r="I4" s="146">
        <v>0</v>
      </c>
      <c r="J4" s="147">
        <f>H4+I4</f>
        <v>0</v>
      </c>
      <c r="K4" s="147">
        <v>268</v>
      </c>
      <c r="L4" s="147">
        <v>565</v>
      </c>
      <c r="M4" s="147">
        <f>K4+L4</f>
        <v>833</v>
      </c>
      <c r="N4" s="101">
        <f>R4</f>
        <v>0</v>
      </c>
      <c r="O4" s="145">
        <v>0</v>
      </c>
      <c r="P4" s="147">
        <f>O4</f>
        <v>0</v>
      </c>
      <c r="Q4" s="100">
        <v>0</v>
      </c>
      <c r="R4" s="147">
        <v>0</v>
      </c>
      <c r="S4" s="101">
        <f>Q4+R4</f>
        <v>0</v>
      </c>
      <c r="T4" s="100">
        <v>0</v>
      </c>
      <c r="U4" s="101">
        <f>T4</f>
        <v>0</v>
      </c>
      <c r="V4" s="100">
        <f>Y4+AB4</f>
        <v>0</v>
      </c>
      <c r="W4" s="148">
        <v>0</v>
      </c>
      <c r="X4" s="148">
        <v>0</v>
      </c>
      <c r="Y4" s="147">
        <f>W4+X4</f>
        <v>0</v>
      </c>
      <c r="Z4" s="102">
        <v>0</v>
      </c>
      <c r="AA4" s="102">
        <v>0</v>
      </c>
      <c r="AB4" s="101">
        <f>Z4+AA4</f>
        <v>0</v>
      </c>
      <c r="AC4" s="107">
        <f>I4+X4</f>
        <v>0</v>
      </c>
      <c r="AD4" s="108">
        <f>L4+O4+Q4+T4+AA4</f>
        <v>565</v>
      </c>
      <c r="AE4" s="97">
        <v>646</v>
      </c>
      <c r="AF4" s="109">
        <f>MIN(100%,((AD4+AC4)/AE4))</f>
        <v>0.87461300309597523</v>
      </c>
    </row>
    <row r="5" spans="1:32" x14ac:dyDescent="0.35">
      <c r="A5" s="31" t="s">
        <v>11</v>
      </c>
      <c r="B5" s="97" t="s">
        <v>2261</v>
      </c>
      <c r="C5" s="142" t="s">
        <v>2260</v>
      </c>
      <c r="D5" s="143">
        <f t="shared" ref="D5:D68" si="2">E5+F5</f>
        <v>30</v>
      </c>
      <c r="E5" s="98">
        <f t="shared" ref="E5:E68" si="3">M5+P5+Q5+T5+AB5</f>
        <v>30</v>
      </c>
      <c r="F5" s="144">
        <f t="shared" si="0"/>
        <v>0</v>
      </c>
      <c r="G5" s="145">
        <f t="shared" si="1"/>
        <v>30</v>
      </c>
      <c r="H5" s="146">
        <v>0</v>
      </c>
      <c r="I5" s="146">
        <v>0</v>
      </c>
      <c r="J5" s="147">
        <f t="shared" ref="J5:J68" si="4">H5+I5</f>
        <v>0</v>
      </c>
      <c r="K5" s="147">
        <v>0</v>
      </c>
      <c r="L5" s="147">
        <v>30</v>
      </c>
      <c r="M5" s="147">
        <f t="shared" ref="M5:M68" si="5">K5+L5</f>
        <v>30</v>
      </c>
      <c r="N5" s="101">
        <f t="shared" ref="N5:N68" si="6">R5</f>
        <v>0</v>
      </c>
      <c r="O5" s="145">
        <v>0</v>
      </c>
      <c r="P5" s="147">
        <f t="shared" ref="P5:P68" si="7">O5</f>
        <v>0</v>
      </c>
      <c r="Q5" s="100">
        <v>0</v>
      </c>
      <c r="R5" s="147">
        <v>0</v>
      </c>
      <c r="S5" s="101">
        <f t="shared" ref="S5:S68" si="8">Q5+R5</f>
        <v>0</v>
      </c>
      <c r="T5" s="100">
        <v>0</v>
      </c>
      <c r="U5" s="101">
        <f t="shared" ref="U5:U68" si="9">T5</f>
        <v>0</v>
      </c>
      <c r="V5" s="100">
        <f t="shared" ref="V5:V68" si="10">Y5+AB5</f>
        <v>0</v>
      </c>
      <c r="W5" s="148">
        <v>0</v>
      </c>
      <c r="X5" s="148">
        <v>0</v>
      </c>
      <c r="Y5" s="147">
        <f t="shared" ref="Y5:Y68" si="11">W5+X5</f>
        <v>0</v>
      </c>
      <c r="Z5" s="102">
        <v>0</v>
      </c>
      <c r="AA5" s="102">
        <v>0</v>
      </c>
      <c r="AB5" s="101">
        <f t="shared" ref="AB5:AB68" si="12">Z5+AA5</f>
        <v>0</v>
      </c>
      <c r="AC5" s="107">
        <f t="shared" ref="AC5:AC68" si="13">I5+X5</f>
        <v>0</v>
      </c>
      <c r="AD5" s="108">
        <f t="shared" ref="AD5:AD68" si="14">L5+O5+Q5+T5+AA5</f>
        <v>30</v>
      </c>
      <c r="AE5" s="97">
        <v>44</v>
      </c>
      <c r="AF5" s="109">
        <f t="shared" ref="AF5:AF68" si="15">MIN(100%,((AD5+AC5)/AE5))</f>
        <v>0.68181818181818177</v>
      </c>
    </row>
    <row r="6" spans="1:32" x14ac:dyDescent="0.35">
      <c r="A6" s="31" t="s">
        <v>12</v>
      </c>
      <c r="B6" s="97" t="s">
        <v>2262</v>
      </c>
      <c r="C6" s="142" t="s">
        <v>2260</v>
      </c>
      <c r="D6" s="143">
        <f t="shared" si="2"/>
        <v>0</v>
      </c>
      <c r="E6" s="98">
        <f t="shared" si="3"/>
        <v>0</v>
      </c>
      <c r="F6" s="144">
        <f t="shared" si="0"/>
        <v>0</v>
      </c>
      <c r="G6" s="145">
        <f t="shared" si="1"/>
        <v>0</v>
      </c>
      <c r="H6" s="146">
        <v>0</v>
      </c>
      <c r="I6" s="146">
        <v>0</v>
      </c>
      <c r="J6" s="147">
        <f t="shared" si="4"/>
        <v>0</v>
      </c>
      <c r="K6" s="147">
        <v>0</v>
      </c>
      <c r="L6" s="147">
        <v>0</v>
      </c>
      <c r="M6" s="147">
        <f t="shared" si="5"/>
        <v>0</v>
      </c>
      <c r="N6" s="101">
        <f t="shared" si="6"/>
        <v>0</v>
      </c>
      <c r="O6" s="145">
        <v>0</v>
      </c>
      <c r="P6" s="147">
        <f t="shared" si="7"/>
        <v>0</v>
      </c>
      <c r="Q6" s="100">
        <v>0</v>
      </c>
      <c r="R6" s="147">
        <v>0</v>
      </c>
      <c r="S6" s="101">
        <f t="shared" si="8"/>
        <v>0</v>
      </c>
      <c r="T6" s="100">
        <v>0</v>
      </c>
      <c r="U6" s="101">
        <f t="shared" si="9"/>
        <v>0</v>
      </c>
      <c r="V6" s="100">
        <f t="shared" si="10"/>
        <v>0</v>
      </c>
      <c r="W6" s="148">
        <v>0</v>
      </c>
      <c r="X6" s="148">
        <v>0</v>
      </c>
      <c r="Y6" s="147">
        <f t="shared" si="11"/>
        <v>0</v>
      </c>
      <c r="Z6" s="102">
        <v>0</v>
      </c>
      <c r="AA6" s="102">
        <v>0</v>
      </c>
      <c r="AB6" s="101">
        <f t="shared" si="12"/>
        <v>0</v>
      </c>
      <c r="AC6" s="107">
        <f t="shared" si="13"/>
        <v>0</v>
      </c>
      <c r="AD6" s="108">
        <f t="shared" si="14"/>
        <v>0</v>
      </c>
      <c r="AE6" s="97">
        <v>263</v>
      </c>
      <c r="AF6" s="109">
        <f t="shared" si="15"/>
        <v>0</v>
      </c>
    </row>
    <row r="7" spans="1:32" x14ac:dyDescent="0.35">
      <c r="A7" s="31" t="s">
        <v>13</v>
      </c>
      <c r="B7" s="97" t="s">
        <v>2263</v>
      </c>
      <c r="C7" s="142" t="s">
        <v>2260</v>
      </c>
      <c r="D7" s="143">
        <f t="shared" si="2"/>
        <v>76</v>
      </c>
      <c r="E7" s="98">
        <f t="shared" si="3"/>
        <v>0</v>
      </c>
      <c r="F7" s="144">
        <f t="shared" si="0"/>
        <v>76</v>
      </c>
      <c r="G7" s="145">
        <f t="shared" si="1"/>
        <v>76</v>
      </c>
      <c r="H7" s="146">
        <v>0</v>
      </c>
      <c r="I7" s="146">
        <v>76</v>
      </c>
      <c r="J7" s="147">
        <f t="shared" si="4"/>
        <v>76</v>
      </c>
      <c r="K7" s="147">
        <v>0</v>
      </c>
      <c r="L7" s="147">
        <v>0</v>
      </c>
      <c r="M7" s="147">
        <f t="shared" si="5"/>
        <v>0</v>
      </c>
      <c r="N7" s="101">
        <f t="shared" si="6"/>
        <v>0</v>
      </c>
      <c r="O7" s="145">
        <v>0</v>
      </c>
      <c r="P7" s="147">
        <f t="shared" si="7"/>
        <v>0</v>
      </c>
      <c r="Q7" s="100">
        <v>0</v>
      </c>
      <c r="R7" s="147">
        <v>0</v>
      </c>
      <c r="S7" s="101">
        <f t="shared" si="8"/>
        <v>0</v>
      </c>
      <c r="T7" s="100">
        <v>0</v>
      </c>
      <c r="U7" s="101">
        <f t="shared" si="9"/>
        <v>0</v>
      </c>
      <c r="V7" s="100">
        <f t="shared" si="10"/>
        <v>0</v>
      </c>
      <c r="W7" s="148">
        <v>0</v>
      </c>
      <c r="X7" s="148">
        <v>0</v>
      </c>
      <c r="Y7" s="147">
        <f t="shared" si="11"/>
        <v>0</v>
      </c>
      <c r="Z7" s="102">
        <v>0</v>
      </c>
      <c r="AA7" s="102">
        <v>0</v>
      </c>
      <c r="AB7" s="101">
        <f t="shared" si="12"/>
        <v>0</v>
      </c>
      <c r="AC7" s="107">
        <f t="shared" si="13"/>
        <v>76</v>
      </c>
      <c r="AD7" s="108">
        <f t="shared" si="14"/>
        <v>0</v>
      </c>
      <c r="AE7" s="97">
        <v>104</v>
      </c>
      <c r="AF7" s="109">
        <f t="shared" si="15"/>
        <v>0.73076923076923073</v>
      </c>
    </row>
    <row r="8" spans="1:32" x14ac:dyDescent="0.35">
      <c r="A8" s="31" t="s">
        <v>14</v>
      </c>
      <c r="B8" s="97" t="s">
        <v>2264</v>
      </c>
      <c r="C8" s="142" t="s">
        <v>2260</v>
      </c>
      <c r="D8" s="143">
        <f t="shared" si="2"/>
        <v>150</v>
      </c>
      <c r="E8" s="98">
        <f t="shared" si="3"/>
        <v>150</v>
      </c>
      <c r="F8" s="144">
        <f t="shared" si="0"/>
        <v>0</v>
      </c>
      <c r="G8" s="145">
        <f t="shared" si="1"/>
        <v>150</v>
      </c>
      <c r="H8" s="146">
        <v>0</v>
      </c>
      <c r="I8" s="146">
        <v>0</v>
      </c>
      <c r="J8" s="147">
        <f t="shared" si="4"/>
        <v>0</v>
      </c>
      <c r="K8" s="147">
        <v>56</v>
      </c>
      <c r="L8" s="147">
        <v>94</v>
      </c>
      <c r="M8" s="147">
        <f t="shared" si="5"/>
        <v>150</v>
      </c>
      <c r="N8" s="101">
        <f t="shared" si="6"/>
        <v>0</v>
      </c>
      <c r="O8" s="145">
        <v>0</v>
      </c>
      <c r="P8" s="147">
        <f t="shared" si="7"/>
        <v>0</v>
      </c>
      <c r="Q8" s="100">
        <v>0</v>
      </c>
      <c r="R8" s="147">
        <v>0</v>
      </c>
      <c r="S8" s="101">
        <f t="shared" si="8"/>
        <v>0</v>
      </c>
      <c r="T8" s="100">
        <v>0</v>
      </c>
      <c r="U8" s="101">
        <f t="shared" si="9"/>
        <v>0</v>
      </c>
      <c r="V8" s="100">
        <f t="shared" si="10"/>
        <v>0</v>
      </c>
      <c r="W8" s="148">
        <v>0</v>
      </c>
      <c r="X8" s="148">
        <v>0</v>
      </c>
      <c r="Y8" s="147">
        <f t="shared" si="11"/>
        <v>0</v>
      </c>
      <c r="Z8" s="102">
        <v>0</v>
      </c>
      <c r="AA8" s="102">
        <v>0</v>
      </c>
      <c r="AB8" s="101">
        <f t="shared" si="12"/>
        <v>0</v>
      </c>
      <c r="AC8" s="107">
        <f t="shared" si="13"/>
        <v>0</v>
      </c>
      <c r="AD8" s="108">
        <f t="shared" si="14"/>
        <v>94</v>
      </c>
      <c r="AE8" s="97">
        <v>128</v>
      </c>
      <c r="AF8" s="109">
        <f t="shared" si="15"/>
        <v>0.734375</v>
      </c>
    </row>
    <row r="9" spans="1:32" x14ac:dyDescent="0.35">
      <c r="A9" s="31" t="s">
        <v>15</v>
      </c>
      <c r="B9" s="97" t="s">
        <v>2265</v>
      </c>
      <c r="C9" s="142" t="s">
        <v>2260</v>
      </c>
      <c r="D9" s="143">
        <f t="shared" si="2"/>
        <v>134</v>
      </c>
      <c r="E9" s="98">
        <f t="shared" si="3"/>
        <v>0</v>
      </c>
      <c r="F9" s="144">
        <f t="shared" si="0"/>
        <v>134</v>
      </c>
      <c r="G9" s="145">
        <f t="shared" si="1"/>
        <v>134</v>
      </c>
      <c r="H9" s="146">
        <v>0</v>
      </c>
      <c r="I9" s="146">
        <v>134</v>
      </c>
      <c r="J9" s="147">
        <f t="shared" si="4"/>
        <v>134</v>
      </c>
      <c r="K9" s="147">
        <v>0</v>
      </c>
      <c r="L9" s="147">
        <v>0</v>
      </c>
      <c r="M9" s="147">
        <f t="shared" si="5"/>
        <v>0</v>
      </c>
      <c r="N9" s="101">
        <f t="shared" si="6"/>
        <v>0</v>
      </c>
      <c r="O9" s="145">
        <v>0</v>
      </c>
      <c r="P9" s="147">
        <f t="shared" si="7"/>
        <v>0</v>
      </c>
      <c r="Q9" s="100">
        <v>0</v>
      </c>
      <c r="R9" s="147">
        <v>0</v>
      </c>
      <c r="S9" s="101">
        <f t="shared" si="8"/>
        <v>0</v>
      </c>
      <c r="T9" s="100">
        <v>0</v>
      </c>
      <c r="U9" s="101">
        <f t="shared" si="9"/>
        <v>0</v>
      </c>
      <c r="V9" s="100">
        <f t="shared" si="10"/>
        <v>0</v>
      </c>
      <c r="W9" s="148">
        <v>0</v>
      </c>
      <c r="X9" s="148">
        <v>0</v>
      </c>
      <c r="Y9" s="147">
        <f t="shared" si="11"/>
        <v>0</v>
      </c>
      <c r="Z9" s="102">
        <v>0</v>
      </c>
      <c r="AA9" s="102">
        <v>0</v>
      </c>
      <c r="AB9" s="101">
        <f t="shared" si="12"/>
        <v>0</v>
      </c>
      <c r="AC9" s="107">
        <f t="shared" si="13"/>
        <v>134</v>
      </c>
      <c r="AD9" s="108">
        <f t="shared" si="14"/>
        <v>0</v>
      </c>
      <c r="AE9" s="97">
        <v>282</v>
      </c>
      <c r="AF9" s="109">
        <f t="shared" si="15"/>
        <v>0.47517730496453903</v>
      </c>
    </row>
    <row r="10" spans="1:32" x14ac:dyDescent="0.35">
      <c r="A10" s="31" t="s">
        <v>16</v>
      </c>
      <c r="B10" s="97" t="s">
        <v>2266</v>
      </c>
      <c r="C10" s="142" t="s">
        <v>2260</v>
      </c>
      <c r="D10" s="143">
        <f t="shared" si="2"/>
        <v>19</v>
      </c>
      <c r="E10" s="98">
        <f t="shared" si="3"/>
        <v>19</v>
      </c>
      <c r="F10" s="144">
        <f t="shared" si="0"/>
        <v>0</v>
      </c>
      <c r="G10" s="145">
        <f t="shared" si="1"/>
        <v>0</v>
      </c>
      <c r="H10" s="146">
        <v>0</v>
      </c>
      <c r="I10" s="146">
        <v>0</v>
      </c>
      <c r="J10" s="147">
        <f t="shared" si="4"/>
        <v>0</v>
      </c>
      <c r="K10" s="147">
        <v>0</v>
      </c>
      <c r="L10" s="147">
        <v>0</v>
      </c>
      <c r="M10" s="147">
        <f t="shared" si="5"/>
        <v>0</v>
      </c>
      <c r="N10" s="101">
        <f t="shared" si="6"/>
        <v>0</v>
      </c>
      <c r="O10" s="145">
        <v>19</v>
      </c>
      <c r="P10" s="147">
        <f t="shared" si="7"/>
        <v>19</v>
      </c>
      <c r="Q10" s="100">
        <v>0</v>
      </c>
      <c r="R10" s="147">
        <v>0</v>
      </c>
      <c r="S10" s="101">
        <f t="shared" si="8"/>
        <v>0</v>
      </c>
      <c r="T10" s="100">
        <v>0</v>
      </c>
      <c r="U10" s="101">
        <f t="shared" si="9"/>
        <v>0</v>
      </c>
      <c r="V10" s="100">
        <f t="shared" si="10"/>
        <v>0</v>
      </c>
      <c r="W10" s="148">
        <v>0</v>
      </c>
      <c r="X10" s="148">
        <v>0</v>
      </c>
      <c r="Y10" s="147">
        <f t="shared" si="11"/>
        <v>0</v>
      </c>
      <c r="Z10" s="102">
        <v>0</v>
      </c>
      <c r="AA10" s="102">
        <v>0</v>
      </c>
      <c r="AB10" s="101">
        <f t="shared" si="12"/>
        <v>0</v>
      </c>
      <c r="AC10" s="107">
        <f t="shared" si="13"/>
        <v>0</v>
      </c>
      <c r="AD10" s="108">
        <f t="shared" si="14"/>
        <v>19</v>
      </c>
      <c r="AE10" s="97">
        <v>29</v>
      </c>
      <c r="AF10" s="109">
        <f t="shared" si="15"/>
        <v>0.65517241379310343</v>
      </c>
    </row>
    <row r="11" spans="1:32" x14ac:dyDescent="0.35">
      <c r="A11" s="31" t="s">
        <v>17</v>
      </c>
      <c r="B11" s="97" t="s">
        <v>2267</v>
      </c>
      <c r="C11" s="142" t="s">
        <v>2260</v>
      </c>
      <c r="D11" s="143">
        <f t="shared" si="2"/>
        <v>132</v>
      </c>
      <c r="E11" s="98">
        <f t="shared" si="3"/>
        <v>132</v>
      </c>
      <c r="F11" s="144">
        <f t="shared" si="0"/>
        <v>0</v>
      </c>
      <c r="G11" s="145">
        <f t="shared" si="1"/>
        <v>0</v>
      </c>
      <c r="H11" s="146">
        <v>0</v>
      </c>
      <c r="I11" s="146">
        <v>0</v>
      </c>
      <c r="J11" s="147">
        <f t="shared" si="4"/>
        <v>0</v>
      </c>
      <c r="K11" s="147">
        <v>0</v>
      </c>
      <c r="L11" s="147">
        <v>0</v>
      </c>
      <c r="M11" s="147">
        <f t="shared" si="5"/>
        <v>0</v>
      </c>
      <c r="N11" s="101">
        <f t="shared" si="6"/>
        <v>0</v>
      </c>
      <c r="O11" s="145">
        <v>80</v>
      </c>
      <c r="P11" s="147">
        <f t="shared" si="7"/>
        <v>80</v>
      </c>
      <c r="Q11" s="100">
        <v>52</v>
      </c>
      <c r="R11" s="147">
        <v>0</v>
      </c>
      <c r="S11" s="101">
        <f t="shared" si="8"/>
        <v>52</v>
      </c>
      <c r="T11" s="100">
        <v>0</v>
      </c>
      <c r="U11" s="101">
        <f t="shared" si="9"/>
        <v>0</v>
      </c>
      <c r="V11" s="100">
        <f t="shared" si="10"/>
        <v>0</v>
      </c>
      <c r="W11" s="148">
        <v>0</v>
      </c>
      <c r="X11" s="148">
        <v>0</v>
      </c>
      <c r="Y11" s="147">
        <f t="shared" si="11"/>
        <v>0</v>
      </c>
      <c r="Z11" s="102">
        <v>0</v>
      </c>
      <c r="AA11" s="102">
        <v>0</v>
      </c>
      <c r="AB11" s="101">
        <f t="shared" si="12"/>
        <v>0</v>
      </c>
      <c r="AC11" s="107">
        <f t="shared" si="13"/>
        <v>0</v>
      </c>
      <c r="AD11" s="108">
        <f t="shared" si="14"/>
        <v>132</v>
      </c>
      <c r="AE11" s="97">
        <v>384</v>
      </c>
      <c r="AF11" s="109">
        <f t="shared" si="15"/>
        <v>0.34375</v>
      </c>
    </row>
    <row r="12" spans="1:32" x14ac:dyDescent="0.35">
      <c r="A12" s="31" t="s">
        <v>18</v>
      </c>
      <c r="B12" s="97" t="s">
        <v>2268</v>
      </c>
      <c r="C12" s="142" t="s">
        <v>2260</v>
      </c>
      <c r="D12" s="143">
        <f t="shared" si="2"/>
        <v>15</v>
      </c>
      <c r="E12" s="98">
        <f t="shared" si="3"/>
        <v>15</v>
      </c>
      <c r="F12" s="144">
        <f t="shared" si="0"/>
        <v>0</v>
      </c>
      <c r="G12" s="145">
        <f t="shared" si="1"/>
        <v>15</v>
      </c>
      <c r="H12" s="146">
        <v>0</v>
      </c>
      <c r="I12" s="146">
        <v>0</v>
      </c>
      <c r="J12" s="147">
        <f t="shared" si="4"/>
        <v>0</v>
      </c>
      <c r="K12" s="147">
        <v>0</v>
      </c>
      <c r="L12" s="147">
        <v>15</v>
      </c>
      <c r="M12" s="147">
        <f t="shared" si="5"/>
        <v>15</v>
      </c>
      <c r="N12" s="101">
        <f t="shared" si="6"/>
        <v>0</v>
      </c>
      <c r="O12" s="145">
        <v>0</v>
      </c>
      <c r="P12" s="147">
        <f t="shared" si="7"/>
        <v>0</v>
      </c>
      <c r="Q12" s="100">
        <v>0</v>
      </c>
      <c r="R12" s="147">
        <v>0</v>
      </c>
      <c r="S12" s="101">
        <f t="shared" si="8"/>
        <v>0</v>
      </c>
      <c r="T12" s="100">
        <v>0</v>
      </c>
      <c r="U12" s="101">
        <f t="shared" si="9"/>
        <v>0</v>
      </c>
      <c r="V12" s="100">
        <f t="shared" si="10"/>
        <v>0</v>
      </c>
      <c r="W12" s="148">
        <v>0</v>
      </c>
      <c r="X12" s="148">
        <v>0</v>
      </c>
      <c r="Y12" s="147">
        <f t="shared" si="11"/>
        <v>0</v>
      </c>
      <c r="Z12" s="102">
        <v>0</v>
      </c>
      <c r="AA12" s="102">
        <v>0</v>
      </c>
      <c r="AB12" s="101">
        <f t="shared" si="12"/>
        <v>0</v>
      </c>
      <c r="AC12" s="107">
        <f t="shared" si="13"/>
        <v>0</v>
      </c>
      <c r="AD12" s="108">
        <f t="shared" si="14"/>
        <v>15</v>
      </c>
      <c r="AE12" s="97">
        <v>17</v>
      </c>
      <c r="AF12" s="109">
        <f t="shared" si="15"/>
        <v>0.88235294117647056</v>
      </c>
    </row>
    <row r="13" spans="1:32" x14ac:dyDescent="0.35">
      <c r="A13" s="31" t="s">
        <v>19</v>
      </c>
      <c r="B13" s="97" t="s">
        <v>2269</v>
      </c>
      <c r="C13" s="142" t="s">
        <v>2260</v>
      </c>
      <c r="D13" s="143">
        <f t="shared" si="2"/>
        <v>67</v>
      </c>
      <c r="E13" s="98">
        <f t="shared" si="3"/>
        <v>67</v>
      </c>
      <c r="F13" s="144">
        <f t="shared" si="0"/>
        <v>0</v>
      </c>
      <c r="G13" s="145">
        <f t="shared" si="1"/>
        <v>0</v>
      </c>
      <c r="H13" s="146">
        <v>0</v>
      </c>
      <c r="I13" s="146">
        <v>0</v>
      </c>
      <c r="J13" s="147">
        <f t="shared" si="4"/>
        <v>0</v>
      </c>
      <c r="K13" s="147">
        <v>0</v>
      </c>
      <c r="L13" s="147">
        <v>0</v>
      </c>
      <c r="M13" s="147">
        <f t="shared" si="5"/>
        <v>0</v>
      </c>
      <c r="N13" s="101">
        <f t="shared" si="6"/>
        <v>0</v>
      </c>
      <c r="O13" s="145">
        <v>67</v>
      </c>
      <c r="P13" s="147">
        <f t="shared" si="7"/>
        <v>67</v>
      </c>
      <c r="Q13" s="100">
        <v>0</v>
      </c>
      <c r="R13" s="147">
        <v>0</v>
      </c>
      <c r="S13" s="101">
        <f t="shared" si="8"/>
        <v>0</v>
      </c>
      <c r="T13" s="100">
        <v>0</v>
      </c>
      <c r="U13" s="101">
        <f t="shared" si="9"/>
        <v>0</v>
      </c>
      <c r="V13" s="100">
        <f t="shared" si="10"/>
        <v>0</v>
      </c>
      <c r="W13" s="148">
        <v>0</v>
      </c>
      <c r="X13" s="148">
        <v>0</v>
      </c>
      <c r="Y13" s="147">
        <f t="shared" si="11"/>
        <v>0</v>
      </c>
      <c r="Z13" s="102">
        <v>0</v>
      </c>
      <c r="AA13" s="102">
        <v>0</v>
      </c>
      <c r="AB13" s="101">
        <f t="shared" si="12"/>
        <v>0</v>
      </c>
      <c r="AC13" s="107">
        <f t="shared" si="13"/>
        <v>0</v>
      </c>
      <c r="AD13" s="108">
        <f t="shared" si="14"/>
        <v>67</v>
      </c>
      <c r="AE13" s="97">
        <v>306</v>
      </c>
      <c r="AF13" s="109">
        <f t="shared" si="15"/>
        <v>0.21895424836601307</v>
      </c>
    </row>
    <row r="14" spans="1:32" x14ac:dyDescent="0.35">
      <c r="A14" s="31" t="s">
        <v>20</v>
      </c>
      <c r="B14" s="97" t="s">
        <v>2270</v>
      </c>
      <c r="C14" s="142" t="s">
        <v>2260</v>
      </c>
      <c r="D14" s="143">
        <f t="shared" si="2"/>
        <v>17</v>
      </c>
      <c r="E14" s="98">
        <f t="shared" si="3"/>
        <v>17</v>
      </c>
      <c r="F14" s="144">
        <f t="shared" si="0"/>
        <v>0</v>
      </c>
      <c r="G14" s="145">
        <f t="shared" si="1"/>
        <v>0</v>
      </c>
      <c r="H14" s="146">
        <v>0</v>
      </c>
      <c r="I14" s="146">
        <v>0</v>
      </c>
      <c r="J14" s="147">
        <f t="shared" si="4"/>
        <v>0</v>
      </c>
      <c r="K14" s="147">
        <v>0</v>
      </c>
      <c r="L14" s="147">
        <v>0</v>
      </c>
      <c r="M14" s="147">
        <f t="shared" si="5"/>
        <v>0</v>
      </c>
      <c r="N14" s="101">
        <f t="shared" si="6"/>
        <v>0</v>
      </c>
      <c r="O14" s="145">
        <v>17</v>
      </c>
      <c r="P14" s="147">
        <f t="shared" si="7"/>
        <v>17</v>
      </c>
      <c r="Q14" s="100">
        <v>0</v>
      </c>
      <c r="R14" s="147">
        <v>0</v>
      </c>
      <c r="S14" s="101">
        <f t="shared" si="8"/>
        <v>0</v>
      </c>
      <c r="T14" s="100">
        <v>0</v>
      </c>
      <c r="U14" s="101">
        <f t="shared" si="9"/>
        <v>0</v>
      </c>
      <c r="V14" s="100">
        <f t="shared" si="10"/>
        <v>0</v>
      </c>
      <c r="W14" s="148">
        <v>0</v>
      </c>
      <c r="X14" s="148">
        <v>0</v>
      </c>
      <c r="Y14" s="147">
        <f t="shared" si="11"/>
        <v>0</v>
      </c>
      <c r="Z14" s="102">
        <v>0</v>
      </c>
      <c r="AA14" s="102">
        <v>0</v>
      </c>
      <c r="AB14" s="101">
        <f t="shared" si="12"/>
        <v>0</v>
      </c>
      <c r="AC14" s="107">
        <f t="shared" si="13"/>
        <v>0</v>
      </c>
      <c r="AD14" s="108">
        <f t="shared" si="14"/>
        <v>17</v>
      </c>
      <c r="AE14" s="97">
        <v>69</v>
      </c>
      <c r="AF14" s="109">
        <f t="shared" si="15"/>
        <v>0.24637681159420291</v>
      </c>
    </row>
    <row r="15" spans="1:32" x14ac:dyDescent="0.35">
      <c r="A15" s="31" t="s">
        <v>21</v>
      </c>
      <c r="B15" s="97" t="s">
        <v>2271</v>
      </c>
      <c r="C15" s="142" t="s">
        <v>2260</v>
      </c>
      <c r="D15" s="143">
        <f t="shared" si="2"/>
        <v>101</v>
      </c>
      <c r="E15" s="98">
        <f t="shared" si="3"/>
        <v>42</v>
      </c>
      <c r="F15" s="144">
        <f t="shared" si="0"/>
        <v>59</v>
      </c>
      <c r="G15" s="145">
        <f t="shared" si="1"/>
        <v>101</v>
      </c>
      <c r="H15" s="146">
        <v>0</v>
      </c>
      <c r="I15" s="146">
        <v>59</v>
      </c>
      <c r="J15" s="147">
        <f t="shared" si="4"/>
        <v>59</v>
      </c>
      <c r="K15" s="147">
        <v>21</v>
      </c>
      <c r="L15" s="147">
        <v>21</v>
      </c>
      <c r="M15" s="147">
        <f t="shared" si="5"/>
        <v>42</v>
      </c>
      <c r="N15" s="101">
        <f t="shared" si="6"/>
        <v>0</v>
      </c>
      <c r="O15" s="145">
        <v>0</v>
      </c>
      <c r="P15" s="147">
        <f t="shared" si="7"/>
        <v>0</v>
      </c>
      <c r="Q15" s="100">
        <v>0</v>
      </c>
      <c r="R15" s="147">
        <v>0</v>
      </c>
      <c r="S15" s="101">
        <f t="shared" si="8"/>
        <v>0</v>
      </c>
      <c r="T15" s="100">
        <v>0</v>
      </c>
      <c r="U15" s="101">
        <f t="shared" si="9"/>
        <v>0</v>
      </c>
      <c r="V15" s="100">
        <f t="shared" si="10"/>
        <v>0</v>
      </c>
      <c r="W15" s="148">
        <v>0</v>
      </c>
      <c r="X15" s="148">
        <v>0</v>
      </c>
      <c r="Y15" s="147">
        <f t="shared" si="11"/>
        <v>0</v>
      </c>
      <c r="Z15" s="102">
        <v>0</v>
      </c>
      <c r="AA15" s="102">
        <v>0</v>
      </c>
      <c r="AB15" s="101">
        <f t="shared" si="12"/>
        <v>0</v>
      </c>
      <c r="AC15" s="107">
        <f t="shared" si="13"/>
        <v>59</v>
      </c>
      <c r="AD15" s="108">
        <f t="shared" si="14"/>
        <v>21</v>
      </c>
      <c r="AE15" s="97">
        <v>91</v>
      </c>
      <c r="AF15" s="109">
        <f t="shared" si="15"/>
        <v>0.87912087912087911</v>
      </c>
    </row>
    <row r="16" spans="1:32" x14ac:dyDescent="0.35">
      <c r="A16" s="31" t="s">
        <v>22</v>
      </c>
      <c r="B16" s="97" t="s">
        <v>2272</v>
      </c>
      <c r="C16" s="142" t="s">
        <v>2273</v>
      </c>
      <c r="D16" s="143">
        <f t="shared" si="2"/>
        <v>18</v>
      </c>
      <c r="E16" s="98">
        <f t="shared" si="3"/>
        <v>18</v>
      </c>
      <c r="F16" s="144">
        <f t="shared" si="0"/>
        <v>0</v>
      </c>
      <c r="G16" s="145">
        <f t="shared" si="1"/>
        <v>18</v>
      </c>
      <c r="H16" s="146">
        <v>0</v>
      </c>
      <c r="I16" s="146">
        <v>0</v>
      </c>
      <c r="J16" s="147">
        <f t="shared" si="4"/>
        <v>0</v>
      </c>
      <c r="K16" s="147">
        <v>0</v>
      </c>
      <c r="L16" s="147">
        <v>18</v>
      </c>
      <c r="M16" s="147">
        <f t="shared" si="5"/>
        <v>18</v>
      </c>
      <c r="N16" s="101">
        <f t="shared" si="6"/>
        <v>0</v>
      </c>
      <c r="O16" s="145">
        <v>0</v>
      </c>
      <c r="P16" s="147">
        <f t="shared" si="7"/>
        <v>0</v>
      </c>
      <c r="Q16" s="100">
        <v>0</v>
      </c>
      <c r="R16" s="147">
        <v>0</v>
      </c>
      <c r="S16" s="101">
        <f t="shared" si="8"/>
        <v>0</v>
      </c>
      <c r="T16" s="100">
        <v>0</v>
      </c>
      <c r="U16" s="101">
        <f t="shared" si="9"/>
        <v>0</v>
      </c>
      <c r="V16" s="100">
        <f t="shared" si="10"/>
        <v>0</v>
      </c>
      <c r="W16" s="148">
        <v>0</v>
      </c>
      <c r="X16" s="148">
        <v>0</v>
      </c>
      <c r="Y16" s="147">
        <f t="shared" si="11"/>
        <v>0</v>
      </c>
      <c r="Z16" s="102">
        <v>0</v>
      </c>
      <c r="AA16" s="102">
        <v>0</v>
      </c>
      <c r="AB16" s="101">
        <f t="shared" si="12"/>
        <v>0</v>
      </c>
      <c r="AC16" s="107">
        <f t="shared" si="13"/>
        <v>0</v>
      </c>
      <c r="AD16" s="108">
        <f t="shared" si="14"/>
        <v>18</v>
      </c>
      <c r="AE16" s="97">
        <v>28</v>
      </c>
      <c r="AF16" s="109">
        <f t="shared" si="15"/>
        <v>0.6428571428571429</v>
      </c>
    </row>
    <row r="17" spans="1:32" x14ac:dyDescent="0.35">
      <c r="A17" s="31" t="s">
        <v>23</v>
      </c>
      <c r="B17" s="97" t="s">
        <v>2274</v>
      </c>
      <c r="C17" s="142" t="s">
        <v>2273</v>
      </c>
      <c r="D17" s="143">
        <f t="shared" si="2"/>
        <v>20</v>
      </c>
      <c r="E17" s="98">
        <f t="shared" si="3"/>
        <v>20</v>
      </c>
      <c r="F17" s="144">
        <f t="shared" si="0"/>
        <v>0</v>
      </c>
      <c r="G17" s="145">
        <f t="shared" si="1"/>
        <v>20</v>
      </c>
      <c r="H17" s="146">
        <v>0</v>
      </c>
      <c r="I17" s="146">
        <v>0</v>
      </c>
      <c r="J17" s="147">
        <f t="shared" si="4"/>
        <v>0</v>
      </c>
      <c r="K17" s="147">
        <v>0</v>
      </c>
      <c r="L17" s="147">
        <v>20</v>
      </c>
      <c r="M17" s="147">
        <f t="shared" si="5"/>
        <v>20</v>
      </c>
      <c r="N17" s="101">
        <f t="shared" si="6"/>
        <v>0</v>
      </c>
      <c r="O17" s="145">
        <v>0</v>
      </c>
      <c r="P17" s="147">
        <f t="shared" si="7"/>
        <v>0</v>
      </c>
      <c r="Q17" s="100">
        <v>0</v>
      </c>
      <c r="R17" s="147">
        <v>0</v>
      </c>
      <c r="S17" s="101">
        <f t="shared" si="8"/>
        <v>0</v>
      </c>
      <c r="T17" s="100">
        <v>0</v>
      </c>
      <c r="U17" s="101">
        <f t="shared" si="9"/>
        <v>0</v>
      </c>
      <c r="V17" s="100">
        <f t="shared" si="10"/>
        <v>0</v>
      </c>
      <c r="W17" s="148">
        <v>0</v>
      </c>
      <c r="X17" s="148">
        <v>0</v>
      </c>
      <c r="Y17" s="147">
        <f t="shared" si="11"/>
        <v>0</v>
      </c>
      <c r="Z17" s="102">
        <v>0</v>
      </c>
      <c r="AA17" s="102">
        <v>0</v>
      </c>
      <c r="AB17" s="101">
        <f t="shared" si="12"/>
        <v>0</v>
      </c>
      <c r="AC17" s="107">
        <f t="shared" si="13"/>
        <v>0</v>
      </c>
      <c r="AD17" s="108">
        <f t="shared" si="14"/>
        <v>20</v>
      </c>
      <c r="AE17" s="97">
        <v>9</v>
      </c>
      <c r="AF17" s="109">
        <f t="shared" si="15"/>
        <v>1</v>
      </c>
    </row>
    <row r="18" spans="1:32" x14ac:dyDescent="0.35">
      <c r="A18" s="31" t="s">
        <v>24</v>
      </c>
      <c r="B18" s="97" t="s">
        <v>2275</v>
      </c>
      <c r="C18" s="142" t="s">
        <v>2273</v>
      </c>
      <c r="D18" s="143">
        <f t="shared" si="2"/>
        <v>79</v>
      </c>
      <c r="E18" s="98">
        <f t="shared" si="3"/>
        <v>79</v>
      </c>
      <c r="F18" s="144">
        <f t="shared" si="0"/>
        <v>0</v>
      </c>
      <c r="G18" s="145">
        <f t="shared" si="1"/>
        <v>79</v>
      </c>
      <c r="H18" s="146">
        <v>0</v>
      </c>
      <c r="I18" s="146">
        <v>0</v>
      </c>
      <c r="J18" s="147">
        <f t="shared" si="4"/>
        <v>0</v>
      </c>
      <c r="K18" s="147">
        <v>38</v>
      </c>
      <c r="L18" s="147">
        <v>41</v>
      </c>
      <c r="M18" s="147">
        <f t="shared" si="5"/>
        <v>79</v>
      </c>
      <c r="N18" s="101">
        <f t="shared" si="6"/>
        <v>0</v>
      </c>
      <c r="O18" s="145">
        <v>0</v>
      </c>
      <c r="P18" s="147">
        <f t="shared" si="7"/>
        <v>0</v>
      </c>
      <c r="Q18" s="100">
        <v>0</v>
      </c>
      <c r="R18" s="147">
        <v>0</v>
      </c>
      <c r="S18" s="101">
        <f t="shared" si="8"/>
        <v>0</v>
      </c>
      <c r="T18" s="100">
        <v>0</v>
      </c>
      <c r="U18" s="101">
        <f t="shared" si="9"/>
        <v>0</v>
      </c>
      <c r="V18" s="100">
        <f t="shared" si="10"/>
        <v>0</v>
      </c>
      <c r="W18" s="148">
        <v>0</v>
      </c>
      <c r="X18" s="148">
        <v>0</v>
      </c>
      <c r="Y18" s="147">
        <f t="shared" si="11"/>
        <v>0</v>
      </c>
      <c r="Z18" s="102">
        <v>0</v>
      </c>
      <c r="AA18" s="102">
        <v>0</v>
      </c>
      <c r="AB18" s="101">
        <f t="shared" si="12"/>
        <v>0</v>
      </c>
      <c r="AC18" s="107">
        <f t="shared" si="13"/>
        <v>0</v>
      </c>
      <c r="AD18" s="108">
        <f t="shared" si="14"/>
        <v>41</v>
      </c>
      <c r="AE18" s="97">
        <v>34</v>
      </c>
      <c r="AF18" s="109">
        <f t="shared" si="15"/>
        <v>1</v>
      </c>
    </row>
    <row r="19" spans="1:32" x14ac:dyDescent="0.35">
      <c r="A19" s="31" t="s">
        <v>25</v>
      </c>
      <c r="B19" s="97" t="s">
        <v>2276</v>
      </c>
      <c r="C19" s="142" t="s">
        <v>2273</v>
      </c>
      <c r="D19" s="143">
        <f t="shared" si="2"/>
        <v>21</v>
      </c>
      <c r="E19" s="98">
        <f t="shared" si="3"/>
        <v>21</v>
      </c>
      <c r="F19" s="144">
        <f t="shared" si="0"/>
        <v>0</v>
      </c>
      <c r="G19" s="145">
        <f t="shared" si="1"/>
        <v>21</v>
      </c>
      <c r="H19" s="146">
        <v>0</v>
      </c>
      <c r="I19" s="146">
        <v>0</v>
      </c>
      <c r="J19" s="147">
        <f t="shared" si="4"/>
        <v>0</v>
      </c>
      <c r="K19" s="147">
        <v>0</v>
      </c>
      <c r="L19" s="147">
        <v>21</v>
      </c>
      <c r="M19" s="147">
        <f t="shared" si="5"/>
        <v>21</v>
      </c>
      <c r="N19" s="101">
        <f t="shared" si="6"/>
        <v>0</v>
      </c>
      <c r="O19" s="145">
        <v>0</v>
      </c>
      <c r="P19" s="147">
        <f t="shared" si="7"/>
        <v>0</v>
      </c>
      <c r="Q19" s="100">
        <v>0</v>
      </c>
      <c r="R19" s="147">
        <v>0</v>
      </c>
      <c r="S19" s="101">
        <f t="shared" si="8"/>
        <v>0</v>
      </c>
      <c r="T19" s="100">
        <v>0</v>
      </c>
      <c r="U19" s="101">
        <f t="shared" si="9"/>
        <v>0</v>
      </c>
      <c r="V19" s="100">
        <f t="shared" si="10"/>
        <v>0</v>
      </c>
      <c r="W19" s="148">
        <v>0</v>
      </c>
      <c r="X19" s="148">
        <v>0</v>
      </c>
      <c r="Y19" s="147">
        <f t="shared" si="11"/>
        <v>0</v>
      </c>
      <c r="Z19" s="102">
        <v>0</v>
      </c>
      <c r="AA19" s="102">
        <v>0</v>
      </c>
      <c r="AB19" s="101">
        <f t="shared" si="12"/>
        <v>0</v>
      </c>
      <c r="AC19" s="107">
        <f t="shared" si="13"/>
        <v>0</v>
      </c>
      <c r="AD19" s="108">
        <f t="shared" si="14"/>
        <v>21</v>
      </c>
      <c r="AE19" s="97">
        <v>17</v>
      </c>
      <c r="AF19" s="109">
        <f t="shared" si="15"/>
        <v>1</v>
      </c>
    </row>
    <row r="20" spans="1:32" x14ac:dyDescent="0.35">
      <c r="A20" s="31" t="s">
        <v>26</v>
      </c>
      <c r="B20" s="97" t="s">
        <v>2277</v>
      </c>
      <c r="C20" s="142" t="s">
        <v>2273</v>
      </c>
      <c r="D20" s="143">
        <f t="shared" si="2"/>
        <v>18</v>
      </c>
      <c r="E20" s="98">
        <f t="shared" si="3"/>
        <v>18</v>
      </c>
      <c r="F20" s="144">
        <f t="shared" si="0"/>
        <v>0</v>
      </c>
      <c r="G20" s="145">
        <f t="shared" si="1"/>
        <v>18</v>
      </c>
      <c r="H20" s="146">
        <v>0</v>
      </c>
      <c r="I20" s="146">
        <v>0</v>
      </c>
      <c r="J20" s="147">
        <f t="shared" si="4"/>
        <v>0</v>
      </c>
      <c r="K20" s="147">
        <v>0</v>
      </c>
      <c r="L20" s="147">
        <v>18</v>
      </c>
      <c r="M20" s="147">
        <f t="shared" si="5"/>
        <v>18</v>
      </c>
      <c r="N20" s="101">
        <f t="shared" si="6"/>
        <v>0</v>
      </c>
      <c r="O20" s="145">
        <v>0</v>
      </c>
      <c r="P20" s="147">
        <f t="shared" si="7"/>
        <v>0</v>
      </c>
      <c r="Q20" s="100">
        <v>0</v>
      </c>
      <c r="R20" s="147">
        <v>0</v>
      </c>
      <c r="S20" s="101">
        <f t="shared" si="8"/>
        <v>0</v>
      </c>
      <c r="T20" s="100">
        <v>0</v>
      </c>
      <c r="U20" s="101">
        <f t="shared" si="9"/>
        <v>0</v>
      </c>
      <c r="V20" s="100">
        <f t="shared" si="10"/>
        <v>0</v>
      </c>
      <c r="W20" s="148">
        <v>0</v>
      </c>
      <c r="X20" s="148">
        <v>0</v>
      </c>
      <c r="Y20" s="147">
        <f t="shared" si="11"/>
        <v>0</v>
      </c>
      <c r="Z20" s="102">
        <v>0</v>
      </c>
      <c r="AA20" s="102">
        <v>0</v>
      </c>
      <c r="AB20" s="101">
        <f t="shared" si="12"/>
        <v>0</v>
      </c>
      <c r="AC20" s="107">
        <f t="shared" si="13"/>
        <v>0</v>
      </c>
      <c r="AD20" s="108">
        <f t="shared" si="14"/>
        <v>18</v>
      </c>
      <c r="AE20" s="97">
        <v>11</v>
      </c>
      <c r="AF20" s="109">
        <f t="shared" si="15"/>
        <v>1</v>
      </c>
    </row>
    <row r="21" spans="1:32" x14ac:dyDescent="0.35">
      <c r="A21" s="31" t="s">
        <v>27</v>
      </c>
      <c r="B21" s="97" t="s">
        <v>2278</v>
      </c>
      <c r="C21" s="142" t="s">
        <v>2273</v>
      </c>
      <c r="D21" s="143">
        <f t="shared" si="2"/>
        <v>18</v>
      </c>
      <c r="E21" s="98">
        <f t="shared" si="3"/>
        <v>18</v>
      </c>
      <c r="F21" s="144">
        <f t="shared" si="0"/>
        <v>0</v>
      </c>
      <c r="G21" s="145">
        <f t="shared" si="1"/>
        <v>18</v>
      </c>
      <c r="H21" s="146">
        <v>0</v>
      </c>
      <c r="I21" s="146">
        <v>0</v>
      </c>
      <c r="J21" s="147">
        <f t="shared" si="4"/>
        <v>0</v>
      </c>
      <c r="K21" s="147">
        <v>0</v>
      </c>
      <c r="L21" s="147">
        <v>18</v>
      </c>
      <c r="M21" s="147">
        <f t="shared" si="5"/>
        <v>18</v>
      </c>
      <c r="N21" s="101">
        <f t="shared" si="6"/>
        <v>0</v>
      </c>
      <c r="O21" s="145">
        <v>0</v>
      </c>
      <c r="P21" s="147">
        <f t="shared" si="7"/>
        <v>0</v>
      </c>
      <c r="Q21" s="100">
        <v>0</v>
      </c>
      <c r="R21" s="147">
        <v>0</v>
      </c>
      <c r="S21" s="101">
        <f t="shared" si="8"/>
        <v>0</v>
      </c>
      <c r="T21" s="100">
        <v>0</v>
      </c>
      <c r="U21" s="101">
        <f t="shared" si="9"/>
        <v>0</v>
      </c>
      <c r="V21" s="100">
        <f t="shared" si="10"/>
        <v>0</v>
      </c>
      <c r="W21" s="148">
        <v>0</v>
      </c>
      <c r="X21" s="148">
        <v>0</v>
      </c>
      <c r="Y21" s="147">
        <f t="shared" si="11"/>
        <v>0</v>
      </c>
      <c r="Z21" s="102">
        <v>0</v>
      </c>
      <c r="AA21" s="102">
        <v>0</v>
      </c>
      <c r="AB21" s="101">
        <f t="shared" si="12"/>
        <v>0</v>
      </c>
      <c r="AC21" s="107">
        <f t="shared" si="13"/>
        <v>0</v>
      </c>
      <c r="AD21" s="108">
        <f t="shared" si="14"/>
        <v>18</v>
      </c>
      <c r="AE21" s="97">
        <v>12</v>
      </c>
      <c r="AF21" s="109">
        <f t="shared" si="15"/>
        <v>1</v>
      </c>
    </row>
    <row r="22" spans="1:32" x14ac:dyDescent="0.35">
      <c r="A22" s="31" t="s">
        <v>28</v>
      </c>
      <c r="B22" s="97" t="s">
        <v>2279</v>
      </c>
      <c r="C22" s="142" t="s">
        <v>2273</v>
      </c>
      <c r="D22" s="143">
        <f t="shared" si="2"/>
        <v>60</v>
      </c>
      <c r="E22" s="98">
        <f t="shared" si="3"/>
        <v>0</v>
      </c>
      <c r="F22" s="144">
        <f t="shared" si="0"/>
        <v>60</v>
      </c>
      <c r="G22" s="145">
        <f t="shared" si="1"/>
        <v>60</v>
      </c>
      <c r="H22" s="146">
        <v>26</v>
      </c>
      <c r="I22" s="146">
        <v>34</v>
      </c>
      <c r="J22" s="147">
        <f t="shared" si="4"/>
        <v>60</v>
      </c>
      <c r="K22" s="147">
        <v>0</v>
      </c>
      <c r="L22" s="147">
        <v>0</v>
      </c>
      <c r="M22" s="147">
        <f t="shared" si="5"/>
        <v>0</v>
      </c>
      <c r="N22" s="101">
        <f t="shared" si="6"/>
        <v>0</v>
      </c>
      <c r="O22" s="145">
        <v>0</v>
      </c>
      <c r="P22" s="147">
        <f t="shared" si="7"/>
        <v>0</v>
      </c>
      <c r="Q22" s="100">
        <v>0</v>
      </c>
      <c r="R22" s="147">
        <v>0</v>
      </c>
      <c r="S22" s="101">
        <f t="shared" si="8"/>
        <v>0</v>
      </c>
      <c r="T22" s="100">
        <v>0</v>
      </c>
      <c r="U22" s="101">
        <f t="shared" si="9"/>
        <v>0</v>
      </c>
      <c r="V22" s="100">
        <f t="shared" si="10"/>
        <v>0</v>
      </c>
      <c r="W22" s="148">
        <v>0</v>
      </c>
      <c r="X22" s="148">
        <v>0</v>
      </c>
      <c r="Y22" s="147">
        <f t="shared" si="11"/>
        <v>0</v>
      </c>
      <c r="Z22" s="102">
        <v>0</v>
      </c>
      <c r="AA22" s="102">
        <v>0</v>
      </c>
      <c r="AB22" s="101">
        <f t="shared" si="12"/>
        <v>0</v>
      </c>
      <c r="AC22" s="107">
        <f t="shared" si="13"/>
        <v>34</v>
      </c>
      <c r="AD22" s="108">
        <f t="shared" si="14"/>
        <v>0</v>
      </c>
      <c r="AE22" s="97">
        <v>38</v>
      </c>
      <c r="AF22" s="109">
        <f t="shared" si="15"/>
        <v>0.89473684210526316</v>
      </c>
    </row>
    <row r="23" spans="1:32" x14ac:dyDescent="0.35">
      <c r="A23" s="31" t="s">
        <v>29</v>
      </c>
      <c r="B23" s="97" t="s">
        <v>2280</v>
      </c>
      <c r="C23" s="142" t="s">
        <v>2273</v>
      </c>
      <c r="D23" s="143">
        <f t="shared" si="2"/>
        <v>11</v>
      </c>
      <c r="E23" s="98">
        <f t="shared" si="3"/>
        <v>0</v>
      </c>
      <c r="F23" s="144">
        <f t="shared" si="0"/>
        <v>11</v>
      </c>
      <c r="G23" s="145">
        <f t="shared" si="1"/>
        <v>11</v>
      </c>
      <c r="H23" s="146">
        <v>0</v>
      </c>
      <c r="I23" s="146">
        <v>11</v>
      </c>
      <c r="J23" s="147">
        <f t="shared" si="4"/>
        <v>11</v>
      </c>
      <c r="K23" s="147">
        <v>0</v>
      </c>
      <c r="L23" s="147">
        <v>0</v>
      </c>
      <c r="M23" s="147">
        <f t="shared" si="5"/>
        <v>0</v>
      </c>
      <c r="N23" s="101">
        <f t="shared" si="6"/>
        <v>0</v>
      </c>
      <c r="O23" s="145">
        <v>0</v>
      </c>
      <c r="P23" s="147">
        <f t="shared" si="7"/>
        <v>0</v>
      </c>
      <c r="Q23" s="100">
        <v>0</v>
      </c>
      <c r="R23" s="147">
        <v>0</v>
      </c>
      <c r="S23" s="101">
        <f t="shared" si="8"/>
        <v>0</v>
      </c>
      <c r="T23" s="100">
        <v>0</v>
      </c>
      <c r="U23" s="101">
        <f t="shared" si="9"/>
        <v>0</v>
      </c>
      <c r="V23" s="100">
        <f t="shared" si="10"/>
        <v>0</v>
      </c>
      <c r="W23" s="148">
        <v>0</v>
      </c>
      <c r="X23" s="148">
        <v>0</v>
      </c>
      <c r="Y23" s="147">
        <f t="shared" si="11"/>
        <v>0</v>
      </c>
      <c r="Z23" s="102">
        <v>0</v>
      </c>
      <c r="AA23" s="102">
        <v>0</v>
      </c>
      <c r="AB23" s="101">
        <f t="shared" si="12"/>
        <v>0</v>
      </c>
      <c r="AC23" s="107">
        <f t="shared" si="13"/>
        <v>11</v>
      </c>
      <c r="AD23" s="108">
        <f t="shared" si="14"/>
        <v>0</v>
      </c>
      <c r="AE23" s="97">
        <v>17</v>
      </c>
      <c r="AF23" s="109">
        <f t="shared" si="15"/>
        <v>0.6470588235294118</v>
      </c>
    </row>
    <row r="24" spans="1:32" x14ac:dyDescent="0.35">
      <c r="A24" s="31" t="s">
        <v>30</v>
      </c>
      <c r="B24" s="97" t="s">
        <v>2281</v>
      </c>
      <c r="C24" s="142" t="s">
        <v>2273</v>
      </c>
      <c r="D24" s="143">
        <f t="shared" si="2"/>
        <v>39</v>
      </c>
      <c r="E24" s="98">
        <f t="shared" si="3"/>
        <v>0</v>
      </c>
      <c r="F24" s="144">
        <f t="shared" si="0"/>
        <v>39</v>
      </c>
      <c r="G24" s="145">
        <f t="shared" si="1"/>
        <v>39</v>
      </c>
      <c r="H24" s="146">
        <v>0</v>
      </c>
      <c r="I24" s="146">
        <v>39</v>
      </c>
      <c r="J24" s="147">
        <f t="shared" si="4"/>
        <v>39</v>
      </c>
      <c r="K24" s="147">
        <v>0</v>
      </c>
      <c r="L24" s="147">
        <v>0</v>
      </c>
      <c r="M24" s="147">
        <f t="shared" si="5"/>
        <v>0</v>
      </c>
      <c r="N24" s="101">
        <f t="shared" si="6"/>
        <v>0</v>
      </c>
      <c r="O24" s="145">
        <v>0</v>
      </c>
      <c r="P24" s="147">
        <f t="shared" si="7"/>
        <v>0</v>
      </c>
      <c r="Q24" s="100">
        <v>0</v>
      </c>
      <c r="R24" s="147">
        <v>0</v>
      </c>
      <c r="S24" s="101">
        <f t="shared" si="8"/>
        <v>0</v>
      </c>
      <c r="T24" s="100">
        <v>0</v>
      </c>
      <c r="U24" s="101">
        <f t="shared" si="9"/>
        <v>0</v>
      </c>
      <c r="V24" s="100">
        <f t="shared" si="10"/>
        <v>0</v>
      </c>
      <c r="W24" s="148">
        <v>0</v>
      </c>
      <c r="X24" s="148">
        <v>0</v>
      </c>
      <c r="Y24" s="147">
        <f t="shared" si="11"/>
        <v>0</v>
      </c>
      <c r="Z24" s="102">
        <v>0</v>
      </c>
      <c r="AA24" s="102">
        <v>0</v>
      </c>
      <c r="AB24" s="101">
        <f t="shared" si="12"/>
        <v>0</v>
      </c>
      <c r="AC24" s="107">
        <f t="shared" si="13"/>
        <v>39</v>
      </c>
      <c r="AD24" s="108">
        <f t="shared" si="14"/>
        <v>0</v>
      </c>
      <c r="AE24" s="97">
        <v>46</v>
      </c>
      <c r="AF24" s="109">
        <f t="shared" si="15"/>
        <v>0.84782608695652173</v>
      </c>
    </row>
    <row r="25" spans="1:32" x14ac:dyDescent="0.35">
      <c r="A25" s="31" t="s">
        <v>31</v>
      </c>
      <c r="B25" s="97" t="s">
        <v>2282</v>
      </c>
      <c r="C25" s="142" t="s">
        <v>2273</v>
      </c>
      <c r="D25" s="143">
        <f t="shared" si="2"/>
        <v>17</v>
      </c>
      <c r="E25" s="98">
        <f t="shared" si="3"/>
        <v>17</v>
      </c>
      <c r="F25" s="144">
        <f t="shared" si="0"/>
        <v>0</v>
      </c>
      <c r="G25" s="145">
        <f t="shared" si="1"/>
        <v>17</v>
      </c>
      <c r="H25" s="146">
        <v>0</v>
      </c>
      <c r="I25" s="146">
        <v>0</v>
      </c>
      <c r="J25" s="147">
        <f t="shared" si="4"/>
        <v>0</v>
      </c>
      <c r="K25" s="147">
        <v>0</v>
      </c>
      <c r="L25" s="147">
        <v>17</v>
      </c>
      <c r="M25" s="147">
        <f t="shared" si="5"/>
        <v>17</v>
      </c>
      <c r="N25" s="101">
        <f t="shared" si="6"/>
        <v>0</v>
      </c>
      <c r="O25" s="145">
        <v>0</v>
      </c>
      <c r="P25" s="147">
        <f t="shared" si="7"/>
        <v>0</v>
      </c>
      <c r="Q25" s="100">
        <v>0</v>
      </c>
      <c r="R25" s="147">
        <v>0</v>
      </c>
      <c r="S25" s="101">
        <f t="shared" si="8"/>
        <v>0</v>
      </c>
      <c r="T25" s="100">
        <v>0</v>
      </c>
      <c r="U25" s="101">
        <f t="shared" si="9"/>
        <v>0</v>
      </c>
      <c r="V25" s="100">
        <f t="shared" si="10"/>
        <v>0</v>
      </c>
      <c r="W25" s="148">
        <v>0</v>
      </c>
      <c r="X25" s="148">
        <v>0</v>
      </c>
      <c r="Y25" s="147">
        <f t="shared" si="11"/>
        <v>0</v>
      </c>
      <c r="Z25" s="102">
        <v>0</v>
      </c>
      <c r="AA25" s="102">
        <v>0</v>
      </c>
      <c r="AB25" s="101">
        <f t="shared" si="12"/>
        <v>0</v>
      </c>
      <c r="AC25" s="107">
        <f t="shared" si="13"/>
        <v>0</v>
      </c>
      <c r="AD25" s="108">
        <f t="shared" si="14"/>
        <v>17</v>
      </c>
      <c r="AE25" s="97">
        <v>21</v>
      </c>
      <c r="AF25" s="109">
        <f t="shared" si="15"/>
        <v>0.80952380952380953</v>
      </c>
    </row>
    <row r="26" spans="1:32" x14ac:dyDescent="0.35">
      <c r="A26" s="31" t="s">
        <v>32</v>
      </c>
      <c r="B26" s="97" t="s">
        <v>2283</v>
      </c>
      <c r="C26" s="142" t="s">
        <v>2273</v>
      </c>
      <c r="D26" s="143">
        <f t="shared" si="2"/>
        <v>57</v>
      </c>
      <c r="E26" s="98">
        <f t="shared" si="3"/>
        <v>57</v>
      </c>
      <c r="F26" s="144">
        <f t="shared" si="0"/>
        <v>0</v>
      </c>
      <c r="G26" s="145">
        <f t="shared" si="1"/>
        <v>57</v>
      </c>
      <c r="H26" s="146">
        <v>0</v>
      </c>
      <c r="I26" s="146">
        <v>0</v>
      </c>
      <c r="J26" s="147">
        <f t="shared" si="4"/>
        <v>0</v>
      </c>
      <c r="K26" s="147">
        <v>0</v>
      </c>
      <c r="L26" s="147">
        <v>57</v>
      </c>
      <c r="M26" s="147">
        <f t="shared" si="5"/>
        <v>57</v>
      </c>
      <c r="N26" s="101">
        <f t="shared" si="6"/>
        <v>0</v>
      </c>
      <c r="O26" s="145">
        <v>0</v>
      </c>
      <c r="P26" s="147">
        <f t="shared" si="7"/>
        <v>0</v>
      </c>
      <c r="Q26" s="100">
        <v>0</v>
      </c>
      <c r="R26" s="147">
        <v>0</v>
      </c>
      <c r="S26" s="101">
        <f t="shared" si="8"/>
        <v>0</v>
      </c>
      <c r="T26" s="100">
        <v>0</v>
      </c>
      <c r="U26" s="101">
        <f t="shared" si="9"/>
        <v>0</v>
      </c>
      <c r="V26" s="100">
        <f t="shared" si="10"/>
        <v>0</v>
      </c>
      <c r="W26" s="148">
        <v>0</v>
      </c>
      <c r="X26" s="148">
        <v>0</v>
      </c>
      <c r="Y26" s="147">
        <f t="shared" si="11"/>
        <v>0</v>
      </c>
      <c r="Z26" s="102">
        <v>0</v>
      </c>
      <c r="AA26" s="102">
        <v>0</v>
      </c>
      <c r="AB26" s="101">
        <f t="shared" si="12"/>
        <v>0</v>
      </c>
      <c r="AC26" s="107">
        <f t="shared" si="13"/>
        <v>0</v>
      </c>
      <c r="AD26" s="108">
        <f t="shared" si="14"/>
        <v>57</v>
      </c>
      <c r="AE26" s="97">
        <v>76</v>
      </c>
      <c r="AF26" s="109">
        <f t="shared" si="15"/>
        <v>0.75</v>
      </c>
    </row>
    <row r="27" spans="1:32" x14ac:dyDescent="0.35">
      <c r="A27" s="31" t="s">
        <v>33</v>
      </c>
      <c r="B27" s="97" t="s">
        <v>2284</v>
      </c>
      <c r="C27" s="142" t="s">
        <v>2273</v>
      </c>
      <c r="D27" s="143">
        <f t="shared" si="2"/>
        <v>48</v>
      </c>
      <c r="E27" s="98">
        <f t="shared" si="3"/>
        <v>32</v>
      </c>
      <c r="F27" s="144">
        <f t="shared" si="0"/>
        <v>16</v>
      </c>
      <c r="G27" s="145">
        <f t="shared" si="1"/>
        <v>48</v>
      </c>
      <c r="H27" s="146">
        <v>9</v>
      </c>
      <c r="I27" s="146">
        <v>7</v>
      </c>
      <c r="J27" s="147">
        <f t="shared" si="4"/>
        <v>16</v>
      </c>
      <c r="K27" s="147">
        <v>0</v>
      </c>
      <c r="L27" s="147">
        <v>32</v>
      </c>
      <c r="M27" s="147">
        <f t="shared" si="5"/>
        <v>32</v>
      </c>
      <c r="N27" s="101">
        <f t="shared" si="6"/>
        <v>0</v>
      </c>
      <c r="O27" s="145">
        <v>0</v>
      </c>
      <c r="P27" s="147">
        <f t="shared" si="7"/>
        <v>0</v>
      </c>
      <c r="Q27" s="100">
        <v>0</v>
      </c>
      <c r="R27" s="147">
        <v>0</v>
      </c>
      <c r="S27" s="101">
        <f t="shared" si="8"/>
        <v>0</v>
      </c>
      <c r="T27" s="100">
        <v>0</v>
      </c>
      <c r="U27" s="101">
        <f t="shared" si="9"/>
        <v>0</v>
      </c>
      <c r="V27" s="100">
        <f t="shared" si="10"/>
        <v>0</v>
      </c>
      <c r="W27" s="148">
        <v>0</v>
      </c>
      <c r="X27" s="148">
        <v>0</v>
      </c>
      <c r="Y27" s="147">
        <f t="shared" si="11"/>
        <v>0</v>
      </c>
      <c r="Z27" s="102">
        <v>0</v>
      </c>
      <c r="AA27" s="102">
        <v>0</v>
      </c>
      <c r="AB27" s="101">
        <f t="shared" si="12"/>
        <v>0</v>
      </c>
      <c r="AC27" s="107">
        <f t="shared" si="13"/>
        <v>7</v>
      </c>
      <c r="AD27" s="108">
        <f t="shared" si="14"/>
        <v>32</v>
      </c>
      <c r="AE27" s="97">
        <v>32</v>
      </c>
      <c r="AF27" s="109">
        <f t="shared" si="15"/>
        <v>1</v>
      </c>
    </row>
    <row r="28" spans="1:32" x14ac:dyDescent="0.35">
      <c r="A28" s="31" t="s">
        <v>34</v>
      </c>
      <c r="B28" s="97" t="s">
        <v>2285</v>
      </c>
      <c r="C28" s="142" t="s">
        <v>2286</v>
      </c>
      <c r="D28" s="143">
        <f t="shared" si="2"/>
        <v>41</v>
      </c>
      <c r="E28" s="98">
        <f t="shared" si="3"/>
        <v>0</v>
      </c>
      <c r="F28" s="144">
        <f t="shared" si="0"/>
        <v>41</v>
      </c>
      <c r="G28" s="145">
        <f t="shared" si="1"/>
        <v>41</v>
      </c>
      <c r="H28" s="146">
        <v>0</v>
      </c>
      <c r="I28" s="146">
        <v>41</v>
      </c>
      <c r="J28" s="147">
        <f t="shared" si="4"/>
        <v>41</v>
      </c>
      <c r="K28" s="147">
        <v>0</v>
      </c>
      <c r="L28" s="147">
        <v>0</v>
      </c>
      <c r="M28" s="147">
        <f t="shared" si="5"/>
        <v>0</v>
      </c>
      <c r="N28" s="101">
        <f t="shared" si="6"/>
        <v>0</v>
      </c>
      <c r="O28" s="145">
        <v>0</v>
      </c>
      <c r="P28" s="147">
        <f t="shared" si="7"/>
        <v>0</v>
      </c>
      <c r="Q28" s="100">
        <v>0</v>
      </c>
      <c r="R28" s="147">
        <v>0</v>
      </c>
      <c r="S28" s="101">
        <f t="shared" si="8"/>
        <v>0</v>
      </c>
      <c r="T28" s="100">
        <v>0</v>
      </c>
      <c r="U28" s="101">
        <f t="shared" si="9"/>
        <v>0</v>
      </c>
      <c r="V28" s="100">
        <f t="shared" si="10"/>
        <v>0</v>
      </c>
      <c r="W28" s="148">
        <v>0</v>
      </c>
      <c r="X28" s="148">
        <v>0</v>
      </c>
      <c r="Y28" s="147">
        <f t="shared" si="11"/>
        <v>0</v>
      </c>
      <c r="Z28" s="102">
        <v>0</v>
      </c>
      <c r="AA28" s="102">
        <v>0</v>
      </c>
      <c r="AB28" s="101">
        <f t="shared" si="12"/>
        <v>0</v>
      </c>
      <c r="AC28" s="107">
        <f t="shared" si="13"/>
        <v>41</v>
      </c>
      <c r="AD28" s="108">
        <f t="shared" si="14"/>
        <v>0</v>
      </c>
      <c r="AE28" s="97">
        <v>86</v>
      </c>
      <c r="AF28" s="109">
        <f t="shared" si="15"/>
        <v>0.47674418604651164</v>
      </c>
    </row>
    <row r="29" spans="1:32" x14ac:dyDescent="0.35">
      <c r="A29" s="31" t="s">
        <v>35</v>
      </c>
      <c r="B29" s="97" t="s">
        <v>2287</v>
      </c>
      <c r="C29" s="142" t="s">
        <v>2286</v>
      </c>
      <c r="D29" s="143">
        <f t="shared" si="2"/>
        <v>338</v>
      </c>
      <c r="E29" s="98">
        <f t="shared" si="3"/>
        <v>196</v>
      </c>
      <c r="F29" s="144">
        <f t="shared" si="0"/>
        <v>142</v>
      </c>
      <c r="G29" s="145">
        <f t="shared" si="1"/>
        <v>338</v>
      </c>
      <c r="H29" s="146">
        <v>66</v>
      </c>
      <c r="I29" s="146">
        <v>76</v>
      </c>
      <c r="J29" s="147">
        <f t="shared" si="4"/>
        <v>142</v>
      </c>
      <c r="K29" s="147">
        <v>17</v>
      </c>
      <c r="L29" s="147">
        <v>179</v>
      </c>
      <c r="M29" s="147">
        <f t="shared" si="5"/>
        <v>196</v>
      </c>
      <c r="N29" s="101">
        <f t="shared" si="6"/>
        <v>0</v>
      </c>
      <c r="O29" s="145">
        <v>0</v>
      </c>
      <c r="P29" s="147">
        <f t="shared" si="7"/>
        <v>0</v>
      </c>
      <c r="Q29" s="100">
        <v>0</v>
      </c>
      <c r="R29" s="147">
        <v>0</v>
      </c>
      <c r="S29" s="101">
        <f t="shared" si="8"/>
        <v>0</v>
      </c>
      <c r="T29" s="100">
        <v>0</v>
      </c>
      <c r="U29" s="101">
        <f t="shared" si="9"/>
        <v>0</v>
      </c>
      <c r="V29" s="100">
        <f t="shared" si="10"/>
        <v>0</v>
      </c>
      <c r="W29" s="148">
        <v>0</v>
      </c>
      <c r="X29" s="148">
        <v>0</v>
      </c>
      <c r="Y29" s="147">
        <f t="shared" si="11"/>
        <v>0</v>
      </c>
      <c r="Z29" s="102">
        <v>0</v>
      </c>
      <c r="AA29" s="102">
        <v>0</v>
      </c>
      <c r="AB29" s="101">
        <f t="shared" si="12"/>
        <v>0</v>
      </c>
      <c r="AC29" s="107">
        <f t="shared" si="13"/>
        <v>76</v>
      </c>
      <c r="AD29" s="108">
        <f t="shared" si="14"/>
        <v>179</v>
      </c>
      <c r="AE29" s="97">
        <v>351</v>
      </c>
      <c r="AF29" s="109">
        <f t="shared" si="15"/>
        <v>0.72649572649572647</v>
      </c>
    </row>
    <row r="30" spans="1:32" x14ac:dyDescent="0.35">
      <c r="A30" s="31" t="s">
        <v>36</v>
      </c>
      <c r="B30" s="97" t="s">
        <v>2288</v>
      </c>
      <c r="C30" s="142" t="s">
        <v>2286</v>
      </c>
      <c r="D30" s="143">
        <f t="shared" si="2"/>
        <v>32</v>
      </c>
      <c r="E30" s="98">
        <f t="shared" si="3"/>
        <v>32</v>
      </c>
      <c r="F30" s="144">
        <f t="shared" si="0"/>
        <v>0</v>
      </c>
      <c r="G30" s="145">
        <f t="shared" si="1"/>
        <v>32</v>
      </c>
      <c r="H30" s="146">
        <v>0</v>
      </c>
      <c r="I30" s="146">
        <v>0</v>
      </c>
      <c r="J30" s="147">
        <f t="shared" si="4"/>
        <v>0</v>
      </c>
      <c r="K30" s="147">
        <v>0</v>
      </c>
      <c r="L30" s="147">
        <v>32</v>
      </c>
      <c r="M30" s="147">
        <f t="shared" si="5"/>
        <v>32</v>
      </c>
      <c r="N30" s="101">
        <f t="shared" si="6"/>
        <v>0</v>
      </c>
      <c r="O30" s="145">
        <v>0</v>
      </c>
      <c r="P30" s="147">
        <f t="shared" si="7"/>
        <v>0</v>
      </c>
      <c r="Q30" s="100">
        <v>0</v>
      </c>
      <c r="R30" s="147">
        <v>0</v>
      </c>
      <c r="S30" s="101">
        <f t="shared" si="8"/>
        <v>0</v>
      </c>
      <c r="T30" s="100">
        <v>0</v>
      </c>
      <c r="U30" s="101">
        <f t="shared" si="9"/>
        <v>0</v>
      </c>
      <c r="V30" s="100">
        <f t="shared" si="10"/>
        <v>0</v>
      </c>
      <c r="W30" s="148">
        <v>0</v>
      </c>
      <c r="X30" s="148">
        <v>0</v>
      </c>
      <c r="Y30" s="147">
        <f t="shared" si="11"/>
        <v>0</v>
      </c>
      <c r="Z30" s="102">
        <v>0</v>
      </c>
      <c r="AA30" s="102">
        <v>0</v>
      </c>
      <c r="AB30" s="101">
        <f t="shared" si="12"/>
        <v>0</v>
      </c>
      <c r="AC30" s="107">
        <f t="shared" si="13"/>
        <v>0</v>
      </c>
      <c r="AD30" s="108">
        <f t="shared" si="14"/>
        <v>32</v>
      </c>
      <c r="AE30" s="97">
        <v>42</v>
      </c>
      <c r="AF30" s="109">
        <f t="shared" si="15"/>
        <v>0.76190476190476186</v>
      </c>
    </row>
    <row r="31" spans="1:32" x14ac:dyDescent="0.35">
      <c r="A31" s="31" t="s">
        <v>37</v>
      </c>
      <c r="B31" s="97" t="s">
        <v>2289</v>
      </c>
      <c r="C31" s="142" t="s">
        <v>2286</v>
      </c>
      <c r="D31" s="143">
        <f t="shared" si="2"/>
        <v>53</v>
      </c>
      <c r="E31" s="98">
        <f t="shared" si="3"/>
        <v>53</v>
      </c>
      <c r="F31" s="144">
        <f t="shared" si="0"/>
        <v>0</v>
      </c>
      <c r="G31" s="145">
        <f t="shared" si="1"/>
        <v>0</v>
      </c>
      <c r="H31" s="146">
        <v>0</v>
      </c>
      <c r="I31" s="146">
        <v>0</v>
      </c>
      <c r="J31" s="147">
        <f t="shared" si="4"/>
        <v>0</v>
      </c>
      <c r="K31" s="147">
        <v>0</v>
      </c>
      <c r="L31" s="147">
        <v>0</v>
      </c>
      <c r="M31" s="147">
        <f t="shared" si="5"/>
        <v>0</v>
      </c>
      <c r="N31" s="101">
        <f t="shared" si="6"/>
        <v>0</v>
      </c>
      <c r="O31" s="145">
        <v>53</v>
      </c>
      <c r="P31" s="147">
        <f t="shared" si="7"/>
        <v>53</v>
      </c>
      <c r="Q31" s="100">
        <v>0</v>
      </c>
      <c r="R31" s="147">
        <v>0</v>
      </c>
      <c r="S31" s="101">
        <f t="shared" si="8"/>
        <v>0</v>
      </c>
      <c r="T31" s="100">
        <v>0</v>
      </c>
      <c r="U31" s="101">
        <f t="shared" si="9"/>
        <v>0</v>
      </c>
      <c r="V31" s="100">
        <f t="shared" si="10"/>
        <v>0</v>
      </c>
      <c r="W31" s="148">
        <v>0</v>
      </c>
      <c r="X31" s="148">
        <v>0</v>
      </c>
      <c r="Y31" s="147">
        <f t="shared" si="11"/>
        <v>0</v>
      </c>
      <c r="Z31" s="102">
        <v>0</v>
      </c>
      <c r="AA31" s="102">
        <v>0</v>
      </c>
      <c r="AB31" s="101">
        <f t="shared" si="12"/>
        <v>0</v>
      </c>
      <c r="AC31" s="107">
        <f t="shared" si="13"/>
        <v>0</v>
      </c>
      <c r="AD31" s="108">
        <f t="shared" si="14"/>
        <v>53</v>
      </c>
      <c r="AE31" s="97">
        <v>98</v>
      </c>
      <c r="AF31" s="109">
        <f t="shared" si="15"/>
        <v>0.54081632653061229</v>
      </c>
    </row>
    <row r="32" spans="1:32" x14ac:dyDescent="0.35">
      <c r="A32" s="31" t="s">
        <v>38</v>
      </c>
      <c r="B32" s="97" t="s">
        <v>2290</v>
      </c>
      <c r="C32" s="142" t="s">
        <v>2286</v>
      </c>
      <c r="D32" s="143">
        <f t="shared" si="2"/>
        <v>80</v>
      </c>
      <c r="E32" s="98">
        <f t="shared" si="3"/>
        <v>37</v>
      </c>
      <c r="F32" s="144">
        <f t="shared" si="0"/>
        <v>43</v>
      </c>
      <c r="G32" s="145">
        <f t="shared" si="1"/>
        <v>80</v>
      </c>
      <c r="H32" s="146">
        <v>0</v>
      </c>
      <c r="I32" s="146">
        <v>43</v>
      </c>
      <c r="J32" s="147">
        <f t="shared" si="4"/>
        <v>43</v>
      </c>
      <c r="K32" s="147">
        <v>0</v>
      </c>
      <c r="L32" s="147">
        <v>37</v>
      </c>
      <c r="M32" s="147">
        <f t="shared" si="5"/>
        <v>37</v>
      </c>
      <c r="N32" s="101">
        <f t="shared" si="6"/>
        <v>0</v>
      </c>
      <c r="O32" s="145">
        <v>0</v>
      </c>
      <c r="P32" s="147">
        <f t="shared" si="7"/>
        <v>0</v>
      </c>
      <c r="Q32" s="100">
        <v>0</v>
      </c>
      <c r="R32" s="147">
        <v>0</v>
      </c>
      <c r="S32" s="101">
        <f t="shared" si="8"/>
        <v>0</v>
      </c>
      <c r="T32" s="100">
        <v>0</v>
      </c>
      <c r="U32" s="101">
        <f t="shared" si="9"/>
        <v>0</v>
      </c>
      <c r="V32" s="100">
        <f t="shared" si="10"/>
        <v>0</v>
      </c>
      <c r="W32" s="148">
        <v>0</v>
      </c>
      <c r="X32" s="148">
        <v>0</v>
      </c>
      <c r="Y32" s="147">
        <f t="shared" si="11"/>
        <v>0</v>
      </c>
      <c r="Z32" s="102">
        <v>0</v>
      </c>
      <c r="AA32" s="102">
        <v>0</v>
      </c>
      <c r="AB32" s="101">
        <f t="shared" si="12"/>
        <v>0</v>
      </c>
      <c r="AC32" s="107">
        <f t="shared" si="13"/>
        <v>43</v>
      </c>
      <c r="AD32" s="108">
        <f t="shared" si="14"/>
        <v>37</v>
      </c>
      <c r="AE32" s="97">
        <v>92</v>
      </c>
      <c r="AF32" s="109">
        <f t="shared" si="15"/>
        <v>0.86956521739130432</v>
      </c>
    </row>
    <row r="33" spans="1:32" x14ac:dyDescent="0.35">
      <c r="A33" s="31" t="s">
        <v>39</v>
      </c>
      <c r="B33" s="97" t="s">
        <v>2291</v>
      </c>
      <c r="C33" s="142" t="s">
        <v>2286</v>
      </c>
      <c r="D33" s="143">
        <f t="shared" si="2"/>
        <v>95</v>
      </c>
      <c r="E33" s="98">
        <f t="shared" si="3"/>
        <v>64</v>
      </c>
      <c r="F33" s="144">
        <f t="shared" si="0"/>
        <v>31</v>
      </c>
      <c r="G33" s="145">
        <f t="shared" si="1"/>
        <v>46</v>
      </c>
      <c r="H33" s="146">
        <v>0</v>
      </c>
      <c r="I33" s="146">
        <v>31</v>
      </c>
      <c r="J33" s="147">
        <f t="shared" si="4"/>
        <v>31</v>
      </c>
      <c r="K33" s="147">
        <v>1</v>
      </c>
      <c r="L33" s="147">
        <v>14</v>
      </c>
      <c r="M33" s="147">
        <f t="shared" si="5"/>
        <v>15</v>
      </c>
      <c r="N33" s="101">
        <f t="shared" si="6"/>
        <v>0</v>
      </c>
      <c r="O33" s="145">
        <v>49</v>
      </c>
      <c r="P33" s="147">
        <f t="shared" si="7"/>
        <v>49</v>
      </c>
      <c r="Q33" s="100">
        <v>0</v>
      </c>
      <c r="R33" s="147">
        <v>0</v>
      </c>
      <c r="S33" s="101">
        <f t="shared" si="8"/>
        <v>0</v>
      </c>
      <c r="T33" s="100">
        <v>0</v>
      </c>
      <c r="U33" s="101">
        <f t="shared" si="9"/>
        <v>0</v>
      </c>
      <c r="V33" s="100">
        <f t="shared" si="10"/>
        <v>0</v>
      </c>
      <c r="W33" s="148">
        <v>0</v>
      </c>
      <c r="X33" s="148">
        <v>0</v>
      </c>
      <c r="Y33" s="147">
        <f t="shared" si="11"/>
        <v>0</v>
      </c>
      <c r="Z33" s="102">
        <v>0</v>
      </c>
      <c r="AA33" s="102">
        <v>0</v>
      </c>
      <c r="AB33" s="101">
        <f t="shared" si="12"/>
        <v>0</v>
      </c>
      <c r="AC33" s="107">
        <f t="shared" si="13"/>
        <v>31</v>
      </c>
      <c r="AD33" s="108">
        <f t="shared" si="14"/>
        <v>63</v>
      </c>
      <c r="AE33" s="97">
        <v>204</v>
      </c>
      <c r="AF33" s="109">
        <f t="shared" si="15"/>
        <v>0.46078431372549017</v>
      </c>
    </row>
    <row r="34" spans="1:32" x14ac:dyDescent="0.35">
      <c r="A34" s="31" t="s">
        <v>40</v>
      </c>
      <c r="B34" s="97" t="s">
        <v>2292</v>
      </c>
      <c r="C34" s="142" t="s">
        <v>2286</v>
      </c>
      <c r="D34" s="143">
        <f t="shared" si="2"/>
        <v>34</v>
      </c>
      <c r="E34" s="98">
        <f t="shared" si="3"/>
        <v>0</v>
      </c>
      <c r="F34" s="144">
        <f t="shared" si="0"/>
        <v>34</v>
      </c>
      <c r="G34" s="145">
        <f t="shared" si="1"/>
        <v>34</v>
      </c>
      <c r="H34" s="146">
        <v>0</v>
      </c>
      <c r="I34" s="146">
        <v>34</v>
      </c>
      <c r="J34" s="147">
        <f t="shared" si="4"/>
        <v>34</v>
      </c>
      <c r="K34" s="147">
        <v>0</v>
      </c>
      <c r="L34" s="147">
        <v>0</v>
      </c>
      <c r="M34" s="147">
        <f t="shared" si="5"/>
        <v>0</v>
      </c>
      <c r="N34" s="101">
        <f t="shared" si="6"/>
        <v>0</v>
      </c>
      <c r="O34" s="145">
        <v>0</v>
      </c>
      <c r="P34" s="147">
        <f t="shared" si="7"/>
        <v>0</v>
      </c>
      <c r="Q34" s="100">
        <v>0</v>
      </c>
      <c r="R34" s="147">
        <v>0</v>
      </c>
      <c r="S34" s="101">
        <f t="shared" si="8"/>
        <v>0</v>
      </c>
      <c r="T34" s="100">
        <v>0</v>
      </c>
      <c r="U34" s="101">
        <f t="shared" si="9"/>
        <v>0</v>
      </c>
      <c r="V34" s="100">
        <f t="shared" si="10"/>
        <v>0</v>
      </c>
      <c r="W34" s="148">
        <v>0</v>
      </c>
      <c r="X34" s="148">
        <v>0</v>
      </c>
      <c r="Y34" s="147">
        <f t="shared" si="11"/>
        <v>0</v>
      </c>
      <c r="Z34" s="102">
        <v>0</v>
      </c>
      <c r="AA34" s="102">
        <v>0</v>
      </c>
      <c r="AB34" s="101">
        <f t="shared" si="12"/>
        <v>0</v>
      </c>
      <c r="AC34" s="107">
        <f t="shared" si="13"/>
        <v>34</v>
      </c>
      <c r="AD34" s="108">
        <f t="shared" si="14"/>
        <v>0</v>
      </c>
      <c r="AE34" s="97">
        <v>29</v>
      </c>
      <c r="AF34" s="109">
        <f t="shared" si="15"/>
        <v>1</v>
      </c>
    </row>
    <row r="35" spans="1:32" x14ac:dyDescent="0.35">
      <c r="A35" s="31" t="s">
        <v>41</v>
      </c>
      <c r="B35" s="97" t="s">
        <v>2293</v>
      </c>
      <c r="C35" s="142" t="s">
        <v>2286</v>
      </c>
      <c r="D35" s="143">
        <f t="shared" si="2"/>
        <v>143</v>
      </c>
      <c r="E35" s="98">
        <f t="shared" si="3"/>
        <v>143</v>
      </c>
      <c r="F35" s="144">
        <f t="shared" si="0"/>
        <v>0</v>
      </c>
      <c r="G35" s="145">
        <f t="shared" si="1"/>
        <v>130</v>
      </c>
      <c r="H35" s="146">
        <v>0</v>
      </c>
      <c r="I35" s="146">
        <v>0</v>
      </c>
      <c r="J35" s="147">
        <f t="shared" si="4"/>
        <v>0</v>
      </c>
      <c r="K35" s="147">
        <v>61</v>
      </c>
      <c r="L35" s="147">
        <v>69</v>
      </c>
      <c r="M35" s="147">
        <f t="shared" si="5"/>
        <v>130</v>
      </c>
      <c r="N35" s="101">
        <f t="shared" si="6"/>
        <v>51</v>
      </c>
      <c r="O35" s="145">
        <v>0</v>
      </c>
      <c r="P35" s="147">
        <f t="shared" si="7"/>
        <v>0</v>
      </c>
      <c r="Q35" s="100">
        <v>13</v>
      </c>
      <c r="R35" s="147">
        <v>51</v>
      </c>
      <c r="S35" s="101">
        <f t="shared" si="8"/>
        <v>64</v>
      </c>
      <c r="T35" s="100">
        <v>0</v>
      </c>
      <c r="U35" s="101">
        <f t="shared" si="9"/>
        <v>0</v>
      </c>
      <c r="V35" s="100">
        <f t="shared" si="10"/>
        <v>0</v>
      </c>
      <c r="W35" s="148">
        <v>0</v>
      </c>
      <c r="X35" s="148">
        <v>0</v>
      </c>
      <c r="Y35" s="147">
        <f t="shared" si="11"/>
        <v>0</v>
      </c>
      <c r="Z35" s="102">
        <v>0</v>
      </c>
      <c r="AA35" s="102">
        <v>0</v>
      </c>
      <c r="AB35" s="101">
        <f t="shared" si="12"/>
        <v>0</v>
      </c>
      <c r="AC35" s="107">
        <f t="shared" si="13"/>
        <v>0</v>
      </c>
      <c r="AD35" s="108">
        <f t="shared" si="14"/>
        <v>82</v>
      </c>
      <c r="AE35" s="97">
        <v>84</v>
      </c>
      <c r="AF35" s="109">
        <f t="shared" si="15"/>
        <v>0.97619047619047616</v>
      </c>
    </row>
    <row r="36" spans="1:32" x14ac:dyDescent="0.35">
      <c r="A36" s="31" t="s">
        <v>42</v>
      </c>
      <c r="B36" s="97" t="s">
        <v>2294</v>
      </c>
      <c r="C36" s="142" t="s">
        <v>2286</v>
      </c>
      <c r="D36" s="143">
        <f t="shared" si="2"/>
        <v>159</v>
      </c>
      <c r="E36" s="98">
        <f t="shared" si="3"/>
        <v>0</v>
      </c>
      <c r="F36" s="144">
        <f t="shared" si="0"/>
        <v>159</v>
      </c>
      <c r="G36" s="145">
        <f t="shared" si="1"/>
        <v>159</v>
      </c>
      <c r="H36" s="146">
        <v>1</v>
      </c>
      <c r="I36" s="146">
        <v>158</v>
      </c>
      <c r="J36" s="147">
        <f t="shared" si="4"/>
        <v>159</v>
      </c>
      <c r="K36" s="147">
        <v>0</v>
      </c>
      <c r="L36" s="147">
        <v>0</v>
      </c>
      <c r="M36" s="147">
        <f t="shared" si="5"/>
        <v>0</v>
      </c>
      <c r="N36" s="101">
        <f t="shared" si="6"/>
        <v>0</v>
      </c>
      <c r="O36" s="145">
        <v>0</v>
      </c>
      <c r="P36" s="147">
        <f t="shared" si="7"/>
        <v>0</v>
      </c>
      <c r="Q36" s="100">
        <v>0</v>
      </c>
      <c r="R36" s="147">
        <v>0</v>
      </c>
      <c r="S36" s="101">
        <f t="shared" si="8"/>
        <v>0</v>
      </c>
      <c r="T36" s="100">
        <v>0</v>
      </c>
      <c r="U36" s="101">
        <f t="shared" si="9"/>
        <v>0</v>
      </c>
      <c r="V36" s="100">
        <f t="shared" si="10"/>
        <v>0</v>
      </c>
      <c r="W36" s="148">
        <v>0</v>
      </c>
      <c r="X36" s="148">
        <v>0</v>
      </c>
      <c r="Y36" s="147">
        <f t="shared" si="11"/>
        <v>0</v>
      </c>
      <c r="Z36" s="102">
        <v>0</v>
      </c>
      <c r="AA36" s="102">
        <v>0</v>
      </c>
      <c r="AB36" s="101">
        <f t="shared" si="12"/>
        <v>0</v>
      </c>
      <c r="AC36" s="107">
        <f t="shared" si="13"/>
        <v>158</v>
      </c>
      <c r="AD36" s="108">
        <f t="shared" si="14"/>
        <v>0</v>
      </c>
      <c r="AE36" s="97">
        <v>232</v>
      </c>
      <c r="AF36" s="109">
        <f t="shared" si="15"/>
        <v>0.68103448275862066</v>
      </c>
    </row>
    <row r="37" spans="1:32" x14ac:dyDescent="0.35">
      <c r="A37" s="31" t="s">
        <v>43</v>
      </c>
      <c r="B37" s="97" t="s">
        <v>2295</v>
      </c>
      <c r="C37" s="142" t="s">
        <v>2286</v>
      </c>
      <c r="D37" s="143">
        <f t="shared" si="2"/>
        <v>91</v>
      </c>
      <c r="E37" s="98">
        <f t="shared" si="3"/>
        <v>69</v>
      </c>
      <c r="F37" s="144">
        <f t="shared" si="0"/>
        <v>22</v>
      </c>
      <c r="G37" s="145">
        <f t="shared" si="1"/>
        <v>91</v>
      </c>
      <c r="H37" s="146">
        <v>0</v>
      </c>
      <c r="I37" s="146">
        <v>22</v>
      </c>
      <c r="J37" s="147">
        <f t="shared" si="4"/>
        <v>22</v>
      </c>
      <c r="K37" s="147">
        <v>0</v>
      </c>
      <c r="L37" s="147">
        <v>69</v>
      </c>
      <c r="M37" s="147">
        <f t="shared" si="5"/>
        <v>69</v>
      </c>
      <c r="N37" s="101">
        <f t="shared" si="6"/>
        <v>0</v>
      </c>
      <c r="O37" s="145">
        <v>0</v>
      </c>
      <c r="P37" s="147">
        <f t="shared" si="7"/>
        <v>0</v>
      </c>
      <c r="Q37" s="100">
        <v>0</v>
      </c>
      <c r="R37" s="147">
        <v>0</v>
      </c>
      <c r="S37" s="101">
        <f t="shared" si="8"/>
        <v>0</v>
      </c>
      <c r="T37" s="100">
        <v>0</v>
      </c>
      <c r="U37" s="101">
        <f t="shared" si="9"/>
        <v>0</v>
      </c>
      <c r="V37" s="100">
        <f t="shared" si="10"/>
        <v>0</v>
      </c>
      <c r="W37" s="148">
        <v>0</v>
      </c>
      <c r="X37" s="148">
        <v>0</v>
      </c>
      <c r="Y37" s="147">
        <f t="shared" si="11"/>
        <v>0</v>
      </c>
      <c r="Z37" s="102">
        <v>0</v>
      </c>
      <c r="AA37" s="102">
        <v>0</v>
      </c>
      <c r="AB37" s="101">
        <f t="shared" si="12"/>
        <v>0</v>
      </c>
      <c r="AC37" s="107">
        <f t="shared" si="13"/>
        <v>22</v>
      </c>
      <c r="AD37" s="108">
        <f t="shared" si="14"/>
        <v>69</v>
      </c>
      <c r="AE37" s="97">
        <v>161</v>
      </c>
      <c r="AF37" s="109">
        <f t="shared" si="15"/>
        <v>0.56521739130434778</v>
      </c>
    </row>
    <row r="38" spans="1:32" x14ac:dyDescent="0.35">
      <c r="A38" s="31" t="s">
        <v>44</v>
      </c>
      <c r="B38" s="97" t="s">
        <v>2296</v>
      </c>
      <c r="C38" s="142" t="s">
        <v>2286</v>
      </c>
      <c r="D38" s="143">
        <f t="shared" si="2"/>
        <v>148</v>
      </c>
      <c r="E38" s="98">
        <f t="shared" si="3"/>
        <v>122</v>
      </c>
      <c r="F38" s="144">
        <f t="shared" si="0"/>
        <v>26</v>
      </c>
      <c r="G38" s="145">
        <f t="shared" si="1"/>
        <v>64</v>
      </c>
      <c r="H38" s="146">
        <v>0</v>
      </c>
      <c r="I38" s="146">
        <v>26</v>
      </c>
      <c r="J38" s="147">
        <f t="shared" si="4"/>
        <v>26</v>
      </c>
      <c r="K38" s="147">
        <v>1</v>
      </c>
      <c r="L38" s="147">
        <v>37</v>
      </c>
      <c r="M38" s="147">
        <f t="shared" si="5"/>
        <v>38</v>
      </c>
      <c r="N38" s="101">
        <f t="shared" si="6"/>
        <v>0</v>
      </c>
      <c r="O38" s="145">
        <v>84</v>
      </c>
      <c r="P38" s="147">
        <f t="shared" si="7"/>
        <v>84</v>
      </c>
      <c r="Q38" s="100">
        <v>0</v>
      </c>
      <c r="R38" s="147">
        <v>0</v>
      </c>
      <c r="S38" s="101">
        <f t="shared" si="8"/>
        <v>0</v>
      </c>
      <c r="T38" s="100">
        <v>0</v>
      </c>
      <c r="U38" s="101">
        <f t="shared" si="9"/>
        <v>0</v>
      </c>
      <c r="V38" s="100">
        <f t="shared" si="10"/>
        <v>0</v>
      </c>
      <c r="W38" s="148">
        <v>0</v>
      </c>
      <c r="X38" s="148">
        <v>0</v>
      </c>
      <c r="Y38" s="147">
        <f t="shared" si="11"/>
        <v>0</v>
      </c>
      <c r="Z38" s="102">
        <v>0</v>
      </c>
      <c r="AA38" s="102">
        <v>0</v>
      </c>
      <c r="AB38" s="101">
        <f t="shared" si="12"/>
        <v>0</v>
      </c>
      <c r="AC38" s="107">
        <f t="shared" si="13"/>
        <v>26</v>
      </c>
      <c r="AD38" s="108">
        <f t="shared" si="14"/>
        <v>121</v>
      </c>
      <c r="AE38" s="97">
        <v>188</v>
      </c>
      <c r="AF38" s="109">
        <f t="shared" si="15"/>
        <v>0.78191489361702127</v>
      </c>
    </row>
    <row r="39" spans="1:32" x14ac:dyDescent="0.35">
      <c r="A39" s="31" t="s">
        <v>45</v>
      </c>
      <c r="B39" s="97" t="s">
        <v>2297</v>
      </c>
      <c r="C39" s="142" t="s">
        <v>2286</v>
      </c>
      <c r="D39" s="143">
        <f t="shared" si="2"/>
        <v>109</v>
      </c>
      <c r="E39" s="98">
        <f t="shared" si="3"/>
        <v>109</v>
      </c>
      <c r="F39" s="144">
        <f t="shared" si="0"/>
        <v>0</v>
      </c>
      <c r="G39" s="145">
        <f t="shared" si="1"/>
        <v>109</v>
      </c>
      <c r="H39" s="146">
        <v>0</v>
      </c>
      <c r="I39" s="146">
        <v>0</v>
      </c>
      <c r="J39" s="147">
        <f t="shared" si="4"/>
        <v>0</v>
      </c>
      <c r="K39" s="147">
        <v>18</v>
      </c>
      <c r="L39" s="147">
        <v>91</v>
      </c>
      <c r="M39" s="147">
        <f t="shared" si="5"/>
        <v>109</v>
      </c>
      <c r="N39" s="101">
        <f t="shared" si="6"/>
        <v>0</v>
      </c>
      <c r="O39" s="145">
        <v>0</v>
      </c>
      <c r="P39" s="147">
        <f t="shared" si="7"/>
        <v>0</v>
      </c>
      <c r="Q39" s="100">
        <v>0</v>
      </c>
      <c r="R39" s="147">
        <v>0</v>
      </c>
      <c r="S39" s="101">
        <f t="shared" si="8"/>
        <v>0</v>
      </c>
      <c r="T39" s="100">
        <v>0</v>
      </c>
      <c r="U39" s="101">
        <f t="shared" si="9"/>
        <v>0</v>
      </c>
      <c r="V39" s="100">
        <f t="shared" si="10"/>
        <v>0</v>
      </c>
      <c r="W39" s="148">
        <v>0</v>
      </c>
      <c r="X39" s="148">
        <v>0</v>
      </c>
      <c r="Y39" s="147">
        <f t="shared" si="11"/>
        <v>0</v>
      </c>
      <c r="Z39" s="102">
        <v>0</v>
      </c>
      <c r="AA39" s="102">
        <v>0</v>
      </c>
      <c r="AB39" s="101">
        <f t="shared" si="12"/>
        <v>0</v>
      </c>
      <c r="AC39" s="107">
        <f t="shared" si="13"/>
        <v>0</v>
      </c>
      <c r="AD39" s="108">
        <f t="shared" si="14"/>
        <v>91</v>
      </c>
      <c r="AE39" s="97">
        <v>96</v>
      </c>
      <c r="AF39" s="109">
        <f t="shared" si="15"/>
        <v>0.94791666666666663</v>
      </c>
    </row>
    <row r="40" spans="1:32" x14ac:dyDescent="0.35">
      <c r="A40" s="31" t="s">
        <v>46</v>
      </c>
      <c r="B40" s="97" t="s">
        <v>2298</v>
      </c>
      <c r="C40" s="142" t="s">
        <v>2273</v>
      </c>
      <c r="D40" s="143">
        <f t="shared" si="2"/>
        <v>17</v>
      </c>
      <c r="E40" s="98">
        <f t="shared" si="3"/>
        <v>17</v>
      </c>
      <c r="F40" s="144">
        <f t="shared" si="0"/>
        <v>0</v>
      </c>
      <c r="G40" s="145">
        <f t="shared" si="1"/>
        <v>17</v>
      </c>
      <c r="H40" s="146">
        <v>0</v>
      </c>
      <c r="I40" s="146">
        <v>0</v>
      </c>
      <c r="J40" s="147">
        <f t="shared" si="4"/>
        <v>0</v>
      </c>
      <c r="K40" s="147">
        <v>0</v>
      </c>
      <c r="L40" s="147">
        <v>17</v>
      </c>
      <c r="M40" s="147">
        <f t="shared" si="5"/>
        <v>17</v>
      </c>
      <c r="N40" s="101">
        <f t="shared" si="6"/>
        <v>0</v>
      </c>
      <c r="O40" s="145">
        <v>0</v>
      </c>
      <c r="P40" s="147">
        <f t="shared" si="7"/>
        <v>0</v>
      </c>
      <c r="Q40" s="100">
        <v>0</v>
      </c>
      <c r="R40" s="147">
        <v>0</v>
      </c>
      <c r="S40" s="101">
        <f t="shared" si="8"/>
        <v>0</v>
      </c>
      <c r="T40" s="100">
        <v>0</v>
      </c>
      <c r="U40" s="101">
        <f t="shared" si="9"/>
        <v>0</v>
      </c>
      <c r="V40" s="100">
        <f t="shared" si="10"/>
        <v>0</v>
      </c>
      <c r="W40" s="148">
        <v>0</v>
      </c>
      <c r="X40" s="148">
        <v>0</v>
      </c>
      <c r="Y40" s="147">
        <f t="shared" si="11"/>
        <v>0</v>
      </c>
      <c r="Z40" s="102">
        <v>0</v>
      </c>
      <c r="AA40" s="102">
        <v>0</v>
      </c>
      <c r="AB40" s="101">
        <f t="shared" si="12"/>
        <v>0</v>
      </c>
      <c r="AC40" s="107">
        <f t="shared" si="13"/>
        <v>0</v>
      </c>
      <c r="AD40" s="108">
        <f t="shared" si="14"/>
        <v>17</v>
      </c>
      <c r="AE40" s="97">
        <v>6</v>
      </c>
      <c r="AF40" s="109">
        <f t="shared" si="15"/>
        <v>1</v>
      </c>
    </row>
    <row r="41" spans="1:32" x14ac:dyDescent="0.35">
      <c r="A41" s="31" t="s">
        <v>47</v>
      </c>
      <c r="B41" s="97" t="s">
        <v>2299</v>
      </c>
      <c r="C41" s="142" t="s">
        <v>2273</v>
      </c>
      <c r="D41" s="143">
        <f t="shared" si="2"/>
        <v>44</v>
      </c>
      <c r="E41" s="98">
        <f t="shared" si="3"/>
        <v>44</v>
      </c>
      <c r="F41" s="144">
        <f t="shared" si="0"/>
        <v>0</v>
      </c>
      <c r="G41" s="145">
        <f t="shared" si="1"/>
        <v>44</v>
      </c>
      <c r="H41" s="146">
        <v>0</v>
      </c>
      <c r="I41" s="146">
        <v>0</v>
      </c>
      <c r="J41" s="147">
        <f t="shared" si="4"/>
        <v>0</v>
      </c>
      <c r="K41" s="147">
        <v>0</v>
      </c>
      <c r="L41" s="147">
        <v>44</v>
      </c>
      <c r="M41" s="147">
        <f t="shared" si="5"/>
        <v>44</v>
      </c>
      <c r="N41" s="101">
        <f t="shared" si="6"/>
        <v>0</v>
      </c>
      <c r="O41" s="145">
        <v>0</v>
      </c>
      <c r="P41" s="147">
        <f t="shared" si="7"/>
        <v>0</v>
      </c>
      <c r="Q41" s="100">
        <v>0</v>
      </c>
      <c r="R41" s="147">
        <v>0</v>
      </c>
      <c r="S41" s="101">
        <f t="shared" si="8"/>
        <v>0</v>
      </c>
      <c r="T41" s="100">
        <v>0</v>
      </c>
      <c r="U41" s="101">
        <f t="shared" si="9"/>
        <v>0</v>
      </c>
      <c r="V41" s="100">
        <f t="shared" si="10"/>
        <v>0</v>
      </c>
      <c r="W41" s="148">
        <v>0</v>
      </c>
      <c r="X41" s="148">
        <v>0</v>
      </c>
      <c r="Y41" s="147">
        <f t="shared" si="11"/>
        <v>0</v>
      </c>
      <c r="Z41" s="102">
        <v>0</v>
      </c>
      <c r="AA41" s="102">
        <v>0</v>
      </c>
      <c r="AB41" s="101">
        <f t="shared" si="12"/>
        <v>0</v>
      </c>
      <c r="AC41" s="107">
        <f t="shared" si="13"/>
        <v>0</v>
      </c>
      <c r="AD41" s="108">
        <f t="shared" si="14"/>
        <v>44</v>
      </c>
      <c r="AE41" s="97">
        <v>71</v>
      </c>
      <c r="AF41" s="109">
        <f t="shared" si="15"/>
        <v>0.61971830985915488</v>
      </c>
    </row>
    <row r="42" spans="1:32" x14ac:dyDescent="0.35">
      <c r="A42" s="31" t="s">
        <v>48</v>
      </c>
      <c r="B42" s="97" t="s">
        <v>2300</v>
      </c>
      <c r="C42" s="142" t="s">
        <v>2273</v>
      </c>
      <c r="D42" s="143">
        <f t="shared" si="2"/>
        <v>27</v>
      </c>
      <c r="E42" s="98">
        <f t="shared" si="3"/>
        <v>0</v>
      </c>
      <c r="F42" s="144">
        <f t="shared" si="0"/>
        <v>27</v>
      </c>
      <c r="G42" s="145">
        <f t="shared" si="1"/>
        <v>27</v>
      </c>
      <c r="H42" s="146">
        <v>0</v>
      </c>
      <c r="I42" s="146">
        <v>27</v>
      </c>
      <c r="J42" s="147">
        <f t="shared" si="4"/>
        <v>27</v>
      </c>
      <c r="K42" s="147">
        <v>0</v>
      </c>
      <c r="L42" s="147">
        <v>0</v>
      </c>
      <c r="M42" s="147">
        <f t="shared" si="5"/>
        <v>0</v>
      </c>
      <c r="N42" s="101">
        <f t="shared" si="6"/>
        <v>0</v>
      </c>
      <c r="O42" s="145">
        <v>0</v>
      </c>
      <c r="P42" s="147">
        <f t="shared" si="7"/>
        <v>0</v>
      </c>
      <c r="Q42" s="100">
        <v>0</v>
      </c>
      <c r="R42" s="147">
        <v>0</v>
      </c>
      <c r="S42" s="101">
        <f t="shared" si="8"/>
        <v>0</v>
      </c>
      <c r="T42" s="100">
        <v>0</v>
      </c>
      <c r="U42" s="101">
        <f t="shared" si="9"/>
        <v>0</v>
      </c>
      <c r="V42" s="100">
        <f t="shared" si="10"/>
        <v>0</v>
      </c>
      <c r="W42" s="148">
        <v>0</v>
      </c>
      <c r="X42" s="148">
        <v>0</v>
      </c>
      <c r="Y42" s="147">
        <f t="shared" si="11"/>
        <v>0</v>
      </c>
      <c r="Z42" s="102">
        <v>0</v>
      </c>
      <c r="AA42" s="102">
        <v>0</v>
      </c>
      <c r="AB42" s="101">
        <f t="shared" si="12"/>
        <v>0</v>
      </c>
      <c r="AC42" s="107">
        <f t="shared" si="13"/>
        <v>27</v>
      </c>
      <c r="AD42" s="108">
        <f t="shared" si="14"/>
        <v>0</v>
      </c>
      <c r="AE42" s="97">
        <v>21</v>
      </c>
      <c r="AF42" s="109">
        <f t="shared" si="15"/>
        <v>1</v>
      </c>
    </row>
    <row r="43" spans="1:32" x14ac:dyDescent="0.35">
      <c r="A43" s="31" t="s">
        <v>49</v>
      </c>
      <c r="B43" s="97" t="s">
        <v>2301</v>
      </c>
      <c r="C43" s="142" t="s">
        <v>2273</v>
      </c>
      <c r="D43" s="143">
        <f t="shared" si="2"/>
        <v>53</v>
      </c>
      <c r="E43" s="98">
        <f t="shared" si="3"/>
        <v>53</v>
      </c>
      <c r="F43" s="144">
        <f t="shared" si="0"/>
        <v>0</v>
      </c>
      <c r="G43" s="145">
        <f t="shared" si="1"/>
        <v>45</v>
      </c>
      <c r="H43" s="146">
        <v>0</v>
      </c>
      <c r="I43" s="146">
        <v>0</v>
      </c>
      <c r="J43" s="147">
        <f t="shared" si="4"/>
        <v>0</v>
      </c>
      <c r="K43" s="147">
        <v>6</v>
      </c>
      <c r="L43" s="147">
        <v>39</v>
      </c>
      <c r="M43" s="147">
        <f t="shared" si="5"/>
        <v>45</v>
      </c>
      <c r="N43" s="101">
        <f t="shared" si="6"/>
        <v>29</v>
      </c>
      <c r="O43" s="145">
        <v>0</v>
      </c>
      <c r="P43" s="147">
        <f t="shared" si="7"/>
        <v>0</v>
      </c>
      <c r="Q43" s="100">
        <v>8</v>
      </c>
      <c r="R43" s="147">
        <v>29</v>
      </c>
      <c r="S43" s="101">
        <f t="shared" si="8"/>
        <v>37</v>
      </c>
      <c r="T43" s="100">
        <v>0</v>
      </c>
      <c r="U43" s="101">
        <f t="shared" si="9"/>
        <v>0</v>
      </c>
      <c r="V43" s="100">
        <f t="shared" si="10"/>
        <v>0</v>
      </c>
      <c r="W43" s="148">
        <v>0</v>
      </c>
      <c r="X43" s="148">
        <v>0</v>
      </c>
      <c r="Y43" s="147">
        <f t="shared" si="11"/>
        <v>0</v>
      </c>
      <c r="Z43" s="102">
        <v>0</v>
      </c>
      <c r="AA43" s="102">
        <v>0</v>
      </c>
      <c r="AB43" s="101">
        <f t="shared" si="12"/>
        <v>0</v>
      </c>
      <c r="AC43" s="107">
        <f t="shared" si="13"/>
        <v>0</v>
      </c>
      <c r="AD43" s="108">
        <f t="shared" si="14"/>
        <v>47</v>
      </c>
      <c r="AE43" s="97">
        <v>28</v>
      </c>
      <c r="AF43" s="109">
        <f t="shared" si="15"/>
        <v>1</v>
      </c>
    </row>
    <row r="44" spans="1:32" x14ac:dyDescent="0.35">
      <c r="A44" s="31" t="s">
        <v>50</v>
      </c>
      <c r="B44" s="97" t="s">
        <v>2302</v>
      </c>
      <c r="C44" s="142" t="s">
        <v>2273</v>
      </c>
      <c r="D44" s="143">
        <f t="shared" si="2"/>
        <v>26</v>
      </c>
      <c r="E44" s="98">
        <f t="shared" si="3"/>
        <v>26</v>
      </c>
      <c r="F44" s="144">
        <f t="shared" si="0"/>
        <v>0</v>
      </c>
      <c r="G44" s="145">
        <f t="shared" si="1"/>
        <v>26</v>
      </c>
      <c r="H44" s="146">
        <v>0</v>
      </c>
      <c r="I44" s="146">
        <v>0</v>
      </c>
      <c r="J44" s="147">
        <f t="shared" si="4"/>
        <v>0</v>
      </c>
      <c r="K44" s="147">
        <v>1</v>
      </c>
      <c r="L44" s="147">
        <v>25</v>
      </c>
      <c r="M44" s="147">
        <f t="shared" si="5"/>
        <v>26</v>
      </c>
      <c r="N44" s="101">
        <f t="shared" si="6"/>
        <v>0</v>
      </c>
      <c r="O44" s="145">
        <v>0</v>
      </c>
      <c r="P44" s="147">
        <f t="shared" si="7"/>
        <v>0</v>
      </c>
      <c r="Q44" s="100">
        <v>0</v>
      </c>
      <c r="R44" s="147">
        <v>0</v>
      </c>
      <c r="S44" s="101">
        <f t="shared" si="8"/>
        <v>0</v>
      </c>
      <c r="T44" s="100">
        <v>0</v>
      </c>
      <c r="U44" s="101">
        <f t="shared" si="9"/>
        <v>0</v>
      </c>
      <c r="V44" s="100">
        <f t="shared" si="10"/>
        <v>0</v>
      </c>
      <c r="W44" s="148">
        <v>0</v>
      </c>
      <c r="X44" s="148">
        <v>0</v>
      </c>
      <c r="Y44" s="147">
        <f t="shared" si="11"/>
        <v>0</v>
      </c>
      <c r="Z44" s="102">
        <v>0</v>
      </c>
      <c r="AA44" s="102">
        <v>0</v>
      </c>
      <c r="AB44" s="101">
        <f t="shared" si="12"/>
        <v>0</v>
      </c>
      <c r="AC44" s="107">
        <f t="shared" si="13"/>
        <v>0</v>
      </c>
      <c r="AD44" s="108">
        <f t="shared" si="14"/>
        <v>25</v>
      </c>
      <c r="AE44" s="97">
        <v>24</v>
      </c>
      <c r="AF44" s="109">
        <f t="shared" si="15"/>
        <v>1</v>
      </c>
    </row>
    <row r="45" spans="1:32" x14ac:dyDescent="0.35">
      <c r="A45" s="31" t="s">
        <v>51</v>
      </c>
      <c r="B45" s="97" t="s">
        <v>2303</v>
      </c>
      <c r="C45" s="142" t="s">
        <v>2273</v>
      </c>
      <c r="D45" s="143">
        <f t="shared" si="2"/>
        <v>40</v>
      </c>
      <c r="E45" s="98">
        <f t="shared" si="3"/>
        <v>40</v>
      </c>
      <c r="F45" s="144">
        <f t="shared" si="0"/>
        <v>0</v>
      </c>
      <c r="G45" s="145">
        <f t="shared" si="1"/>
        <v>40</v>
      </c>
      <c r="H45" s="146">
        <v>0</v>
      </c>
      <c r="I45" s="146">
        <v>0</v>
      </c>
      <c r="J45" s="147">
        <f t="shared" si="4"/>
        <v>0</v>
      </c>
      <c r="K45" s="147">
        <v>0</v>
      </c>
      <c r="L45" s="147">
        <v>40</v>
      </c>
      <c r="M45" s="147">
        <f t="shared" si="5"/>
        <v>40</v>
      </c>
      <c r="N45" s="101">
        <f t="shared" si="6"/>
        <v>39</v>
      </c>
      <c r="O45" s="145">
        <v>0</v>
      </c>
      <c r="P45" s="147">
        <f t="shared" si="7"/>
        <v>0</v>
      </c>
      <c r="Q45" s="100">
        <v>0</v>
      </c>
      <c r="R45" s="147">
        <v>39</v>
      </c>
      <c r="S45" s="101">
        <f t="shared" si="8"/>
        <v>39</v>
      </c>
      <c r="T45" s="100">
        <v>0</v>
      </c>
      <c r="U45" s="101">
        <f t="shared" si="9"/>
        <v>0</v>
      </c>
      <c r="V45" s="100">
        <f t="shared" si="10"/>
        <v>0</v>
      </c>
      <c r="W45" s="148">
        <v>0</v>
      </c>
      <c r="X45" s="148">
        <v>0</v>
      </c>
      <c r="Y45" s="147">
        <f t="shared" si="11"/>
        <v>0</v>
      </c>
      <c r="Z45" s="102">
        <v>0</v>
      </c>
      <c r="AA45" s="102">
        <v>0</v>
      </c>
      <c r="AB45" s="101">
        <f t="shared" si="12"/>
        <v>0</v>
      </c>
      <c r="AC45" s="107">
        <f t="shared" si="13"/>
        <v>0</v>
      </c>
      <c r="AD45" s="108">
        <f t="shared" si="14"/>
        <v>40</v>
      </c>
      <c r="AE45" s="97">
        <v>38</v>
      </c>
      <c r="AF45" s="109">
        <f t="shared" si="15"/>
        <v>1</v>
      </c>
    </row>
    <row r="46" spans="1:32" x14ac:dyDescent="0.35">
      <c r="A46" s="31" t="s">
        <v>52</v>
      </c>
      <c r="B46" s="97" t="s">
        <v>2304</v>
      </c>
      <c r="C46" s="142" t="s">
        <v>2273</v>
      </c>
      <c r="D46" s="143">
        <f t="shared" si="2"/>
        <v>120</v>
      </c>
      <c r="E46" s="98">
        <f t="shared" si="3"/>
        <v>119</v>
      </c>
      <c r="F46" s="144">
        <f t="shared" si="0"/>
        <v>1</v>
      </c>
      <c r="G46" s="145">
        <f t="shared" si="1"/>
        <v>120</v>
      </c>
      <c r="H46" s="146">
        <v>0</v>
      </c>
      <c r="I46" s="146">
        <v>1</v>
      </c>
      <c r="J46" s="147">
        <f t="shared" si="4"/>
        <v>1</v>
      </c>
      <c r="K46" s="147">
        <v>0</v>
      </c>
      <c r="L46" s="147">
        <v>119</v>
      </c>
      <c r="M46" s="147">
        <f t="shared" si="5"/>
        <v>119</v>
      </c>
      <c r="N46" s="101">
        <f t="shared" si="6"/>
        <v>0</v>
      </c>
      <c r="O46" s="145">
        <v>0</v>
      </c>
      <c r="P46" s="147">
        <f t="shared" si="7"/>
        <v>0</v>
      </c>
      <c r="Q46" s="100">
        <v>0</v>
      </c>
      <c r="R46" s="147">
        <v>0</v>
      </c>
      <c r="S46" s="101">
        <f t="shared" si="8"/>
        <v>0</v>
      </c>
      <c r="T46" s="100">
        <v>0</v>
      </c>
      <c r="U46" s="101">
        <f t="shared" si="9"/>
        <v>0</v>
      </c>
      <c r="V46" s="100">
        <f t="shared" si="10"/>
        <v>0</v>
      </c>
      <c r="W46" s="148">
        <v>0</v>
      </c>
      <c r="X46" s="148">
        <v>0</v>
      </c>
      <c r="Y46" s="147">
        <f t="shared" si="11"/>
        <v>0</v>
      </c>
      <c r="Z46" s="102">
        <v>0</v>
      </c>
      <c r="AA46" s="102">
        <v>0</v>
      </c>
      <c r="AB46" s="101">
        <f t="shared" si="12"/>
        <v>0</v>
      </c>
      <c r="AC46" s="107">
        <f t="shared" si="13"/>
        <v>1</v>
      </c>
      <c r="AD46" s="108">
        <f t="shared" si="14"/>
        <v>119</v>
      </c>
      <c r="AE46" s="97">
        <v>120</v>
      </c>
      <c r="AF46" s="109">
        <f t="shared" si="15"/>
        <v>1</v>
      </c>
    </row>
    <row r="47" spans="1:32" x14ac:dyDescent="0.35">
      <c r="A47" s="31" t="s">
        <v>53</v>
      </c>
      <c r="B47" s="97" t="s">
        <v>2305</v>
      </c>
      <c r="C47" s="142" t="s">
        <v>2273</v>
      </c>
      <c r="D47" s="143">
        <f t="shared" si="2"/>
        <v>32</v>
      </c>
      <c r="E47" s="98">
        <f t="shared" si="3"/>
        <v>32</v>
      </c>
      <c r="F47" s="144">
        <f t="shared" si="0"/>
        <v>0</v>
      </c>
      <c r="G47" s="145">
        <f t="shared" si="1"/>
        <v>32</v>
      </c>
      <c r="H47" s="146">
        <v>0</v>
      </c>
      <c r="I47" s="146">
        <v>0</v>
      </c>
      <c r="J47" s="147">
        <f t="shared" si="4"/>
        <v>0</v>
      </c>
      <c r="K47" s="147">
        <v>0</v>
      </c>
      <c r="L47" s="147">
        <v>32</v>
      </c>
      <c r="M47" s="147">
        <f t="shared" si="5"/>
        <v>32</v>
      </c>
      <c r="N47" s="101">
        <f t="shared" si="6"/>
        <v>0</v>
      </c>
      <c r="O47" s="145">
        <v>0</v>
      </c>
      <c r="P47" s="147">
        <f t="shared" si="7"/>
        <v>0</v>
      </c>
      <c r="Q47" s="100">
        <v>0</v>
      </c>
      <c r="R47" s="147">
        <v>0</v>
      </c>
      <c r="S47" s="101">
        <f t="shared" si="8"/>
        <v>0</v>
      </c>
      <c r="T47" s="100">
        <v>0</v>
      </c>
      <c r="U47" s="101">
        <f t="shared" si="9"/>
        <v>0</v>
      </c>
      <c r="V47" s="100">
        <f t="shared" si="10"/>
        <v>0</v>
      </c>
      <c r="W47" s="148">
        <v>0</v>
      </c>
      <c r="X47" s="148">
        <v>0</v>
      </c>
      <c r="Y47" s="147">
        <f t="shared" si="11"/>
        <v>0</v>
      </c>
      <c r="Z47" s="102">
        <v>0</v>
      </c>
      <c r="AA47" s="102">
        <v>0</v>
      </c>
      <c r="AB47" s="101">
        <f t="shared" si="12"/>
        <v>0</v>
      </c>
      <c r="AC47" s="107">
        <f t="shared" si="13"/>
        <v>0</v>
      </c>
      <c r="AD47" s="108">
        <f t="shared" si="14"/>
        <v>32</v>
      </c>
      <c r="AE47" s="97">
        <v>68</v>
      </c>
      <c r="AF47" s="109">
        <f t="shared" si="15"/>
        <v>0.47058823529411764</v>
      </c>
    </row>
    <row r="48" spans="1:32" x14ac:dyDescent="0.35">
      <c r="A48" s="31" t="s">
        <v>54</v>
      </c>
      <c r="B48" s="97" t="s">
        <v>2306</v>
      </c>
      <c r="C48" s="142" t="s">
        <v>2273</v>
      </c>
      <c r="D48" s="143">
        <f t="shared" si="2"/>
        <v>48</v>
      </c>
      <c r="E48" s="98">
        <f t="shared" si="3"/>
        <v>0</v>
      </c>
      <c r="F48" s="144">
        <f t="shared" si="0"/>
        <v>48</v>
      </c>
      <c r="G48" s="145">
        <f t="shared" si="1"/>
        <v>48</v>
      </c>
      <c r="H48" s="146">
        <v>0</v>
      </c>
      <c r="I48" s="146">
        <v>48</v>
      </c>
      <c r="J48" s="147">
        <f t="shared" si="4"/>
        <v>48</v>
      </c>
      <c r="K48" s="147">
        <v>0</v>
      </c>
      <c r="L48" s="147">
        <v>0</v>
      </c>
      <c r="M48" s="147">
        <f t="shared" si="5"/>
        <v>0</v>
      </c>
      <c r="N48" s="101">
        <f t="shared" si="6"/>
        <v>0</v>
      </c>
      <c r="O48" s="145">
        <v>0</v>
      </c>
      <c r="P48" s="147">
        <f t="shared" si="7"/>
        <v>0</v>
      </c>
      <c r="Q48" s="100">
        <v>0</v>
      </c>
      <c r="R48" s="147">
        <v>0</v>
      </c>
      <c r="S48" s="101">
        <f t="shared" si="8"/>
        <v>0</v>
      </c>
      <c r="T48" s="100">
        <v>0</v>
      </c>
      <c r="U48" s="101">
        <f t="shared" si="9"/>
        <v>0</v>
      </c>
      <c r="V48" s="100">
        <f t="shared" si="10"/>
        <v>0</v>
      </c>
      <c r="W48" s="148">
        <v>0</v>
      </c>
      <c r="X48" s="148">
        <v>0</v>
      </c>
      <c r="Y48" s="147">
        <f t="shared" si="11"/>
        <v>0</v>
      </c>
      <c r="Z48" s="102">
        <v>0</v>
      </c>
      <c r="AA48" s="102">
        <v>0</v>
      </c>
      <c r="AB48" s="101">
        <f t="shared" si="12"/>
        <v>0</v>
      </c>
      <c r="AC48" s="107">
        <f t="shared" si="13"/>
        <v>48</v>
      </c>
      <c r="AD48" s="108">
        <f t="shared" si="14"/>
        <v>0</v>
      </c>
      <c r="AE48" s="97">
        <v>62</v>
      </c>
      <c r="AF48" s="109">
        <f t="shared" si="15"/>
        <v>0.77419354838709675</v>
      </c>
    </row>
    <row r="49" spans="1:32" x14ac:dyDescent="0.35">
      <c r="A49" s="31" t="s">
        <v>55</v>
      </c>
      <c r="B49" s="97" t="s">
        <v>2307</v>
      </c>
      <c r="C49" s="142" t="s">
        <v>2273</v>
      </c>
      <c r="D49" s="143">
        <f t="shared" si="2"/>
        <v>32</v>
      </c>
      <c r="E49" s="98">
        <f t="shared" si="3"/>
        <v>32</v>
      </c>
      <c r="F49" s="144">
        <f t="shared" si="0"/>
        <v>0</v>
      </c>
      <c r="G49" s="145">
        <f t="shared" si="1"/>
        <v>32</v>
      </c>
      <c r="H49" s="146">
        <v>0</v>
      </c>
      <c r="I49" s="146">
        <v>0</v>
      </c>
      <c r="J49" s="147">
        <f t="shared" si="4"/>
        <v>0</v>
      </c>
      <c r="K49" s="147">
        <v>0</v>
      </c>
      <c r="L49" s="147">
        <v>32</v>
      </c>
      <c r="M49" s="147">
        <f t="shared" si="5"/>
        <v>32</v>
      </c>
      <c r="N49" s="101">
        <f t="shared" si="6"/>
        <v>0</v>
      </c>
      <c r="O49" s="145">
        <v>0</v>
      </c>
      <c r="P49" s="147">
        <f t="shared" si="7"/>
        <v>0</v>
      </c>
      <c r="Q49" s="100">
        <v>0</v>
      </c>
      <c r="R49" s="147">
        <v>0</v>
      </c>
      <c r="S49" s="101">
        <f t="shared" si="8"/>
        <v>0</v>
      </c>
      <c r="T49" s="100">
        <v>0</v>
      </c>
      <c r="U49" s="101">
        <f t="shared" si="9"/>
        <v>0</v>
      </c>
      <c r="V49" s="100">
        <f t="shared" si="10"/>
        <v>0</v>
      </c>
      <c r="W49" s="148">
        <v>0</v>
      </c>
      <c r="X49" s="148">
        <v>0</v>
      </c>
      <c r="Y49" s="147">
        <f t="shared" si="11"/>
        <v>0</v>
      </c>
      <c r="Z49" s="102">
        <v>0</v>
      </c>
      <c r="AA49" s="102">
        <v>0</v>
      </c>
      <c r="AB49" s="101">
        <f t="shared" si="12"/>
        <v>0</v>
      </c>
      <c r="AC49" s="107">
        <f t="shared" si="13"/>
        <v>0</v>
      </c>
      <c r="AD49" s="108">
        <f t="shared" si="14"/>
        <v>32</v>
      </c>
      <c r="AE49" s="97">
        <v>42</v>
      </c>
      <c r="AF49" s="109">
        <f t="shared" si="15"/>
        <v>0.76190476190476186</v>
      </c>
    </row>
    <row r="50" spans="1:32" x14ac:dyDescent="0.35">
      <c r="A50" s="31" t="s">
        <v>56</v>
      </c>
      <c r="B50" s="97" t="s">
        <v>2308</v>
      </c>
      <c r="C50" s="142" t="s">
        <v>2273</v>
      </c>
      <c r="D50" s="143">
        <f t="shared" si="2"/>
        <v>65</v>
      </c>
      <c r="E50" s="98">
        <f t="shared" si="3"/>
        <v>54</v>
      </c>
      <c r="F50" s="144">
        <f t="shared" si="0"/>
        <v>11</v>
      </c>
      <c r="G50" s="145">
        <f t="shared" si="1"/>
        <v>47</v>
      </c>
      <c r="H50" s="146">
        <v>0</v>
      </c>
      <c r="I50" s="146">
        <v>11</v>
      </c>
      <c r="J50" s="147">
        <f t="shared" si="4"/>
        <v>11</v>
      </c>
      <c r="K50" s="147">
        <v>0</v>
      </c>
      <c r="L50" s="147">
        <v>36</v>
      </c>
      <c r="M50" s="147">
        <f t="shared" si="5"/>
        <v>36</v>
      </c>
      <c r="N50" s="101">
        <f t="shared" si="6"/>
        <v>0</v>
      </c>
      <c r="O50" s="145">
        <v>0</v>
      </c>
      <c r="P50" s="147">
        <f t="shared" si="7"/>
        <v>0</v>
      </c>
      <c r="Q50" s="100">
        <v>18</v>
      </c>
      <c r="R50" s="147">
        <v>0</v>
      </c>
      <c r="S50" s="101">
        <f t="shared" si="8"/>
        <v>18</v>
      </c>
      <c r="T50" s="100">
        <v>0</v>
      </c>
      <c r="U50" s="101">
        <f t="shared" si="9"/>
        <v>0</v>
      </c>
      <c r="V50" s="100">
        <f t="shared" si="10"/>
        <v>0</v>
      </c>
      <c r="W50" s="148">
        <v>0</v>
      </c>
      <c r="X50" s="148">
        <v>0</v>
      </c>
      <c r="Y50" s="147">
        <f t="shared" si="11"/>
        <v>0</v>
      </c>
      <c r="Z50" s="102">
        <v>0</v>
      </c>
      <c r="AA50" s="102">
        <v>0</v>
      </c>
      <c r="AB50" s="101">
        <f t="shared" si="12"/>
        <v>0</v>
      </c>
      <c r="AC50" s="107">
        <f t="shared" si="13"/>
        <v>11</v>
      </c>
      <c r="AD50" s="108">
        <f t="shared" si="14"/>
        <v>54</v>
      </c>
      <c r="AE50" s="97">
        <v>66</v>
      </c>
      <c r="AF50" s="109">
        <f t="shared" si="15"/>
        <v>0.98484848484848486</v>
      </c>
    </row>
    <row r="51" spans="1:32" x14ac:dyDescent="0.35">
      <c r="A51" s="31" t="s">
        <v>57</v>
      </c>
      <c r="B51" s="97" t="s">
        <v>2309</v>
      </c>
      <c r="C51" s="142" t="s">
        <v>2273</v>
      </c>
      <c r="D51" s="143">
        <f t="shared" si="2"/>
        <v>116</v>
      </c>
      <c r="E51" s="98">
        <f t="shared" si="3"/>
        <v>116</v>
      </c>
      <c r="F51" s="144">
        <f t="shared" si="0"/>
        <v>0</v>
      </c>
      <c r="G51" s="145">
        <f t="shared" si="1"/>
        <v>116</v>
      </c>
      <c r="H51" s="146">
        <v>0</v>
      </c>
      <c r="I51" s="146">
        <v>0</v>
      </c>
      <c r="J51" s="147">
        <f t="shared" si="4"/>
        <v>0</v>
      </c>
      <c r="K51" s="147">
        <v>0</v>
      </c>
      <c r="L51" s="147">
        <v>116</v>
      </c>
      <c r="M51" s="147">
        <f t="shared" si="5"/>
        <v>116</v>
      </c>
      <c r="N51" s="101">
        <f t="shared" si="6"/>
        <v>104</v>
      </c>
      <c r="O51" s="145">
        <v>0</v>
      </c>
      <c r="P51" s="147">
        <f t="shared" si="7"/>
        <v>0</v>
      </c>
      <c r="Q51" s="100">
        <v>0</v>
      </c>
      <c r="R51" s="147">
        <v>104</v>
      </c>
      <c r="S51" s="101">
        <f t="shared" si="8"/>
        <v>104</v>
      </c>
      <c r="T51" s="100">
        <v>0</v>
      </c>
      <c r="U51" s="101">
        <f t="shared" si="9"/>
        <v>0</v>
      </c>
      <c r="V51" s="100">
        <f t="shared" si="10"/>
        <v>0</v>
      </c>
      <c r="W51" s="148">
        <v>0</v>
      </c>
      <c r="X51" s="148">
        <v>0</v>
      </c>
      <c r="Y51" s="147">
        <f t="shared" si="11"/>
        <v>0</v>
      </c>
      <c r="Z51" s="102">
        <v>0</v>
      </c>
      <c r="AA51" s="102">
        <v>0</v>
      </c>
      <c r="AB51" s="101">
        <f t="shared" si="12"/>
        <v>0</v>
      </c>
      <c r="AC51" s="107">
        <f t="shared" si="13"/>
        <v>0</v>
      </c>
      <c r="AD51" s="108">
        <f t="shared" si="14"/>
        <v>116</v>
      </c>
      <c r="AE51" s="97">
        <v>126</v>
      </c>
      <c r="AF51" s="109">
        <f t="shared" si="15"/>
        <v>0.92063492063492058</v>
      </c>
    </row>
    <row r="52" spans="1:32" x14ac:dyDescent="0.35">
      <c r="A52" s="31" t="s">
        <v>58</v>
      </c>
      <c r="B52" s="97" t="s">
        <v>2310</v>
      </c>
      <c r="C52" s="142" t="s">
        <v>2311</v>
      </c>
      <c r="D52" s="143">
        <f t="shared" si="2"/>
        <v>414</v>
      </c>
      <c r="E52" s="98">
        <f t="shared" si="3"/>
        <v>398</v>
      </c>
      <c r="F52" s="144">
        <f t="shared" si="0"/>
        <v>16</v>
      </c>
      <c r="G52" s="145">
        <f t="shared" si="1"/>
        <v>414</v>
      </c>
      <c r="H52" s="146">
        <v>16</v>
      </c>
      <c r="I52" s="146">
        <v>0</v>
      </c>
      <c r="J52" s="147">
        <f t="shared" si="4"/>
        <v>16</v>
      </c>
      <c r="K52" s="147">
        <v>148</v>
      </c>
      <c r="L52" s="147">
        <v>250</v>
      </c>
      <c r="M52" s="147">
        <f t="shared" si="5"/>
        <v>398</v>
      </c>
      <c r="N52" s="101">
        <f t="shared" si="6"/>
        <v>252</v>
      </c>
      <c r="O52" s="145">
        <v>0</v>
      </c>
      <c r="P52" s="147">
        <f t="shared" si="7"/>
        <v>0</v>
      </c>
      <c r="Q52" s="100">
        <v>0</v>
      </c>
      <c r="R52" s="147">
        <v>252</v>
      </c>
      <c r="S52" s="101">
        <f t="shared" si="8"/>
        <v>252</v>
      </c>
      <c r="T52" s="100">
        <v>0</v>
      </c>
      <c r="U52" s="101">
        <f t="shared" si="9"/>
        <v>0</v>
      </c>
      <c r="V52" s="100">
        <f t="shared" si="10"/>
        <v>0</v>
      </c>
      <c r="W52" s="148">
        <v>0</v>
      </c>
      <c r="X52" s="148">
        <v>0</v>
      </c>
      <c r="Y52" s="147">
        <f t="shared" si="11"/>
        <v>0</v>
      </c>
      <c r="Z52" s="102">
        <v>0</v>
      </c>
      <c r="AA52" s="102">
        <v>0</v>
      </c>
      <c r="AB52" s="101">
        <f t="shared" si="12"/>
        <v>0</v>
      </c>
      <c r="AC52" s="107">
        <f t="shared" si="13"/>
        <v>0</v>
      </c>
      <c r="AD52" s="108">
        <f t="shared" si="14"/>
        <v>250</v>
      </c>
      <c r="AE52" s="97">
        <v>273</v>
      </c>
      <c r="AF52" s="109">
        <f t="shared" si="15"/>
        <v>0.91575091575091572</v>
      </c>
    </row>
    <row r="53" spans="1:32" x14ac:dyDescent="0.35">
      <c r="A53" s="31" t="s">
        <v>59</v>
      </c>
      <c r="B53" s="97" t="s">
        <v>2312</v>
      </c>
      <c r="C53" s="142" t="s">
        <v>2311</v>
      </c>
      <c r="D53" s="143">
        <f t="shared" si="2"/>
        <v>30</v>
      </c>
      <c r="E53" s="98">
        <f t="shared" si="3"/>
        <v>0</v>
      </c>
      <c r="F53" s="144">
        <f t="shared" si="0"/>
        <v>30</v>
      </c>
      <c r="G53" s="145">
        <f t="shared" si="1"/>
        <v>30</v>
      </c>
      <c r="H53" s="146">
        <v>0</v>
      </c>
      <c r="I53" s="146">
        <v>30</v>
      </c>
      <c r="J53" s="147">
        <f t="shared" si="4"/>
        <v>30</v>
      </c>
      <c r="K53" s="147">
        <v>0</v>
      </c>
      <c r="L53" s="147">
        <v>0</v>
      </c>
      <c r="M53" s="147">
        <f t="shared" si="5"/>
        <v>0</v>
      </c>
      <c r="N53" s="101">
        <f t="shared" si="6"/>
        <v>0</v>
      </c>
      <c r="O53" s="145">
        <v>0</v>
      </c>
      <c r="P53" s="147">
        <f t="shared" si="7"/>
        <v>0</v>
      </c>
      <c r="Q53" s="100">
        <v>0</v>
      </c>
      <c r="R53" s="147">
        <v>0</v>
      </c>
      <c r="S53" s="101">
        <f t="shared" si="8"/>
        <v>0</v>
      </c>
      <c r="T53" s="100">
        <v>0</v>
      </c>
      <c r="U53" s="101">
        <f t="shared" si="9"/>
        <v>0</v>
      </c>
      <c r="V53" s="100">
        <f t="shared" si="10"/>
        <v>0</v>
      </c>
      <c r="W53" s="148">
        <v>0</v>
      </c>
      <c r="X53" s="148">
        <v>0</v>
      </c>
      <c r="Y53" s="147">
        <f t="shared" si="11"/>
        <v>0</v>
      </c>
      <c r="Z53" s="102">
        <v>0</v>
      </c>
      <c r="AA53" s="102">
        <v>0</v>
      </c>
      <c r="AB53" s="101">
        <f t="shared" si="12"/>
        <v>0</v>
      </c>
      <c r="AC53" s="107">
        <f t="shared" si="13"/>
        <v>30</v>
      </c>
      <c r="AD53" s="108">
        <f t="shared" si="14"/>
        <v>0</v>
      </c>
      <c r="AE53" s="97">
        <v>51</v>
      </c>
      <c r="AF53" s="109">
        <f t="shared" si="15"/>
        <v>0.58823529411764708</v>
      </c>
    </row>
    <row r="54" spans="1:32" x14ac:dyDescent="0.35">
      <c r="A54" s="31" t="s">
        <v>60</v>
      </c>
      <c r="B54" s="97" t="s">
        <v>2313</v>
      </c>
      <c r="C54" s="142" t="s">
        <v>2311</v>
      </c>
      <c r="D54" s="143">
        <f t="shared" si="2"/>
        <v>48</v>
      </c>
      <c r="E54" s="98">
        <f t="shared" si="3"/>
        <v>48</v>
      </c>
      <c r="F54" s="144">
        <f t="shared" si="0"/>
        <v>0</v>
      </c>
      <c r="G54" s="145">
        <f t="shared" si="1"/>
        <v>48</v>
      </c>
      <c r="H54" s="146">
        <v>0</v>
      </c>
      <c r="I54" s="146">
        <v>0</v>
      </c>
      <c r="J54" s="147">
        <f t="shared" si="4"/>
        <v>0</v>
      </c>
      <c r="K54" s="147">
        <v>0</v>
      </c>
      <c r="L54" s="147">
        <v>48</v>
      </c>
      <c r="M54" s="147">
        <f t="shared" si="5"/>
        <v>48</v>
      </c>
      <c r="N54" s="101">
        <f t="shared" si="6"/>
        <v>0</v>
      </c>
      <c r="O54" s="145">
        <v>0</v>
      </c>
      <c r="P54" s="147">
        <f t="shared" si="7"/>
        <v>0</v>
      </c>
      <c r="Q54" s="100">
        <v>0</v>
      </c>
      <c r="R54" s="147">
        <v>0</v>
      </c>
      <c r="S54" s="101">
        <f t="shared" si="8"/>
        <v>0</v>
      </c>
      <c r="T54" s="100">
        <v>0</v>
      </c>
      <c r="U54" s="101">
        <f t="shared" si="9"/>
        <v>0</v>
      </c>
      <c r="V54" s="100">
        <f t="shared" si="10"/>
        <v>0</v>
      </c>
      <c r="W54" s="148">
        <v>0</v>
      </c>
      <c r="X54" s="148">
        <v>0</v>
      </c>
      <c r="Y54" s="147">
        <f t="shared" si="11"/>
        <v>0</v>
      </c>
      <c r="Z54" s="102">
        <v>0</v>
      </c>
      <c r="AA54" s="102">
        <v>0</v>
      </c>
      <c r="AB54" s="101">
        <f t="shared" si="12"/>
        <v>0</v>
      </c>
      <c r="AC54" s="107">
        <f t="shared" si="13"/>
        <v>0</v>
      </c>
      <c r="AD54" s="108">
        <f t="shared" si="14"/>
        <v>48</v>
      </c>
      <c r="AE54" s="97">
        <v>51</v>
      </c>
      <c r="AF54" s="109">
        <f t="shared" si="15"/>
        <v>0.94117647058823528</v>
      </c>
    </row>
    <row r="55" spans="1:32" x14ac:dyDescent="0.35">
      <c r="A55" s="31" t="s">
        <v>61</v>
      </c>
      <c r="B55" s="97" t="s">
        <v>2314</v>
      </c>
      <c r="C55" s="142" t="s">
        <v>2311</v>
      </c>
      <c r="D55" s="143">
        <f t="shared" si="2"/>
        <v>19</v>
      </c>
      <c r="E55" s="98">
        <f t="shared" si="3"/>
        <v>19</v>
      </c>
      <c r="F55" s="144">
        <f t="shared" si="0"/>
        <v>0</v>
      </c>
      <c r="G55" s="145">
        <f t="shared" si="1"/>
        <v>19</v>
      </c>
      <c r="H55" s="146">
        <v>0</v>
      </c>
      <c r="I55" s="146">
        <v>0</v>
      </c>
      <c r="J55" s="147">
        <f t="shared" si="4"/>
        <v>0</v>
      </c>
      <c r="K55" s="147">
        <v>0</v>
      </c>
      <c r="L55" s="147">
        <v>19</v>
      </c>
      <c r="M55" s="147">
        <f t="shared" si="5"/>
        <v>19</v>
      </c>
      <c r="N55" s="101">
        <f t="shared" si="6"/>
        <v>0</v>
      </c>
      <c r="O55" s="145">
        <v>0</v>
      </c>
      <c r="P55" s="147">
        <f t="shared" si="7"/>
        <v>0</v>
      </c>
      <c r="Q55" s="100">
        <v>0</v>
      </c>
      <c r="R55" s="147">
        <v>0</v>
      </c>
      <c r="S55" s="101">
        <f t="shared" si="8"/>
        <v>0</v>
      </c>
      <c r="T55" s="100">
        <v>0</v>
      </c>
      <c r="U55" s="101">
        <f t="shared" si="9"/>
        <v>0</v>
      </c>
      <c r="V55" s="100">
        <f t="shared" si="10"/>
        <v>0</v>
      </c>
      <c r="W55" s="148">
        <v>0</v>
      </c>
      <c r="X55" s="148">
        <v>0</v>
      </c>
      <c r="Y55" s="147">
        <f t="shared" si="11"/>
        <v>0</v>
      </c>
      <c r="Z55" s="102">
        <v>0</v>
      </c>
      <c r="AA55" s="102">
        <v>0</v>
      </c>
      <c r="AB55" s="101">
        <f t="shared" si="12"/>
        <v>0</v>
      </c>
      <c r="AC55" s="107">
        <f t="shared" si="13"/>
        <v>0</v>
      </c>
      <c r="AD55" s="108">
        <f t="shared" si="14"/>
        <v>19</v>
      </c>
      <c r="AE55" s="97">
        <v>48</v>
      </c>
      <c r="AF55" s="109">
        <f t="shared" si="15"/>
        <v>0.39583333333333331</v>
      </c>
    </row>
    <row r="56" spans="1:32" x14ac:dyDescent="0.35">
      <c r="A56" s="31" t="s">
        <v>62</v>
      </c>
      <c r="B56" s="97" t="s">
        <v>2315</v>
      </c>
      <c r="C56" s="142" t="s">
        <v>2311</v>
      </c>
      <c r="D56" s="143">
        <f t="shared" si="2"/>
        <v>52</v>
      </c>
      <c r="E56" s="98">
        <f t="shared" si="3"/>
        <v>52</v>
      </c>
      <c r="F56" s="144">
        <f t="shared" si="0"/>
        <v>0</v>
      </c>
      <c r="G56" s="145">
        <f t="shared" si="1"/>
        <v>52</v>
      </c>
      <c r="H56" s="146">
        <v>0</v>
      </c>
      <c r="I56" s="146">
        <v>0</v>
      </c>
      <c r="J56" s="147">
        <f t="shared" si="4"/>
        <v>0</v>
      </c>
      <c r="K56" s="147">
        <v>0</v>
      </c>
      <c r="L56" s="147">
        <v>52</v>
      </c>
      <c r="M56" s="147">
        <f t="shared" si="5"/>
        <v>52</v>
      </c>
      <c r="N56" s="101">
        <f t="shared" si="6"/>
        <v>45</v>
      </c>
      <c r="O56" s="145">
        <v>0</v>
      </c>
      <c r="P56" s="147">
        <f t="shared" si="7"/>
        <v>0</v>
      </c>
      <c r="Q56" s="100">
        <v>0</v>
      </c>
      <c r="R56" s="147">
        <v>45</v>
      </c>
      <c r="S56" s="101">
        <f t="shared" si="8"/>
        <v>45</v>
      </c>
      <c r="T56" s="100">
        <v>0</v>
      </c>
      <c r="U56" s="101">
        <f t="shared" si="9"/>
        <v>0</v>
      </c>
      <c r="V56" s="100">
        <f t="shared" si="10"/>
        <v>0</v>
      </c>
      <c r="W56" s="148">
        <v>0</v>
      </c>
      <c r="X56" s="148">
        <v>0</v>
      </c>
      <c r="Y56" s="147">
        <f t="shared" si="11"/>
        <v>0</v>
      </c>
      <c r="Z56" s="102">
        <v>0</v>
      </c>
      <c r="AA56" s="102">
        <v>0</v>
      </c>
      <c r="AB56" s="101">
        <f t="shared" si="12"/>
        <v>0</v>
      </c>
      <c r="AC56" s="107">
        <f t="shared" si="13"/>
        <v>0</v>
      </c>
      <c r="AD56" s="108">
        <f t="shared" si="14"/>
        <v>52</v>
      </c>
      <c r="AE56" s="97">
        <v>37</v>
      </c>
      <c r="AF56" s="109">
        <f t="shared" si="15"/>
        <v>1</v>
      </c>
    </row>
    <row r="57" spans="1:32" x14ac:dyDescent="0.35">
      <c r="A57" s="31" t="s">
        <v>63</v>
      </c>
      <c r="B57" s="97" t="s">
        <v>2316</v>
      </c>
      <c r="C57" s="142" t="s">
        <v>2311</v>
      </c>
      <c r="D57" s="143">
        <f t="shared" si="2"/>
        <v>34</v>
      </c>
      <c r="E57" s="98">
        <f t="shared" si="3"/>
        <v>0</v>
      </c>
      <c r="F57" s="144">
        <f t="shared" si="0"/>
        <v>34</v>
      </c>
      <c r="G57" s="145">
        <f t="shared" si="1"/>
        <v>34</v>
      </c>
      <c r="H57" s="146">
        <v>0</v>
      </c>
      <c r="I57" s="146">
        <v>34</v>
      </c>
      <c r="J57" s="147">
        <f t="shared" si="4"/>
        <v>34</v>
      </c>
      <c r="K57" s="147">
        <v>0</v>
      </c>
      <c r="L57" s="147">
        <v>0</v>
      </c>
      <c r="M57" s="147">
        <f t="shared" si="5"/>
        <v>0</v>
      </c>
      <c r="N57" s="101">
        <f t="shared" si="6"/>
        <v>0</v>
      </c>
      <c r="O57" s="145">
        <v>0</v>
      </c>
      <c r="P57" s="147">
        <f t="shared" si="7"/>
        <v>0</v>
      </c>
      <c r="Q57" s="100">
        <v>0</v>
      </c>
      <c r="R57" s="147">
        <v>0</v>
      </c>
      <c r="S57" s="101">
        <f t="shared" si="8"/>
        <v>0</v>
      </c>
      <c r="T57" s="100">
        <v>0</v>
      </c>
      <c r="U57" s="101">
        <f t="shared" si="9"/>
        <v>0</v>
      </c>
      <c r="V57" s="100">
        <f t="shared" si="10"/>
        <v>0</v>
      </c>
      <c r="W57" s="148">
        <v>0</v>
      </c>
      <c r="X57" s="148">
        <v>0</v>
      </c>
      <c r="Y57" s="147">
        <f t="shared" si="11"/>
        <v>0</v>
      </c>
      <c r="Z57" s="102">
        <v>0</v>
      </c>
      <c r="AA57" s="102">
        <v>0</v>
      </c>
      <c r="AB57" s="101">
        <f t="shared" si="12"/>
        <v>0</v>
      </c>
      <c r="AC57" s="107">
        <f t="shared" si="13"/>
        <v>34</v>
      </c>
      <c r="AD57" s="108">
        <f t="shared" si="14"/>
        <v>0</v>
      </c>
      <c r="AE57" s="97">
        <v>59</v>
      </c>
      <c r="AF57" s="109">
        <f t="shared" si="15"/>
        <v>0.57627118644067798</v>
      </c>
    </row>
    <row r="58" spans="1:32" x14ac:dyDescent="0.35">
      <c r="A58" s="31" t="s">
        <v>64</v>
      </c>
      <c r="B58" s="97" t="s">
        <v>2317</v>
      </c>
      <c r="C58" s="142" t="s">
        <v>2311</v>
      </c>
      <c r="D58" s="143">
        <f t="shared" si="2"/>
        <v>36</v>
      </c>
      <c r="E58" s="98">
        <f t="shared" si="3"/>
        <v>36</v>
      </c>
      <c r="F58" s="144">
        <f t="shared" si="0"/>
        <v>0</v>
      </c>
      <c r="G58" s="145">
        <f t="shared" si="1"/>
        <v>0</v>
      </c>
      <c r="H58" s="146">
        <v>0</v>
      </c>
      <c r="I58" s="146">
        <v>0</v>
      </c>
      <c r="J58" s="147">
        <f t="shared" si="4"/>
        <v>0</v>
      </c>
      <c r="K58" s="147">
        <v>0</v>
      </c>
      <c r="L58" s="147">
        <v>0</v>
      </c>
      <c r="M58" s="147">
        <f t="shared" si="5"/>
        <v>0</v>
      </c>
      <c r="N58" s="101">
        <f t="shared" si="6"/>
        <v>0</v>
      </c>
      <c r="O58" s="145">
        <v>0</v>
      </c>
      <c r="P58" s="147">
        <f t="shared" si="7"/>
        <v>0</v>
      </c>
      <c r="Q58" s="100">
        <v>36</v>
      </c>
      <c r="R58" s="147">
        <v>0</v>
      </c>
      <c r="S58" s="101">
        <f t="shared" si="8"/>
        <v>36</v>
      </c>
      <c r="T58" s="100">
        <v>0</v>
      </c>
      <c r="U58" s="101">
        <f t="shared" si="9"/>
        <v>0</v>
      </c>
      <c r="V58" s="100">
        <f t="shared" si="10"/>
        <v>0</v>
      </c>
      <c r="W58" s="148">
        <v>0</v>
      </c>
      <c r="X58" s="148">
        <v>0</v>
      </c>
      <c r="Y58" s="147">
        <f t="shared" si="11"/>
        <v>0</v>
      </c>
      <c r="Z58" s="102">
        <v>0</v>
      </c>
      <c r="AA58" s="102">
        <v>0</v>
      </c>
      <c r="AB58" s="101">
        <f t="shared" si="12"/>
        <v>0</v>
      </c>
      <c r="AC58" s="107">
        <f t="shared" si="13"/>
        <v>0</v>
      </c>
      <c r="AD58" s="108">
        <f t="shared" si="14"/>
        <v>36</v>
      </c>
      <c r="AE58" s="97">
        <v>47</v>
      </c>
      <c r="AF58" s="109">
        <f t="shared" si="15"/>
        <v>0.76595744680851063</v>
      </c>
    </row>
    <row r="59" spans="1:32" x14ac:dyDescent="0.35">
      <c r="A59" s="31" t="s">
        <v>65</v>
      </c>
      <c r="B59" s="97" t="s">
        <v>2318</v>
      </c>
      <c r="C59" s="142" t="s">
        <v>2273</v>
      </c>
      <c r="D59" s="143">
        <f t="shared" si="2"/>
        <v>62</v>
      </c>
      <c r="E59" s="98">
        <f t="shared" si="3"/>
        <v>0</v>
      </c>
      <c r="F59" s="144">
        <f t="shared" si="0"/>
        <v>62</v>
      </c>
      <c r="G59" s="145">
        <f t="shared" si="1"/>
        <v>62</v>
      </c>
      <c r="H59" s="146">
        <v>0</v>
      </c>
      <c r="I59" s="146">
        <v>62</v>
      </c>
      <c r="J59" s="147">
        <f t="shared" si="4"/>
        <v>62</v>
      </c>
      <c r="K59" s="147">
        <v>0</v>
      </c>
      <c r="L59" s="147">
        <v>0</v>
      </c>
      <c r="M59" s="147">
        <f t="shared" si="5"/>
        <v>0</v>
      </c>
      <c r="N59" s="101">
        <f t="shared" si="6"/>
        <v>0</v>
      </c>
      <c r="O59" s="145">
        <v>0</v>
      </c>
      <c r="P59" s="147">
        <f t="shared" si="7"/>
        <v>0</v>
      </c>
      <c r="Q59" s="100">
        <v>0</v>
      </c>
      <c r="R59" s="147">
        <v>0</v>
      </c>
      <c r="S59" s="101">
        <f t="shared" si="8"/>
        <v>0</v>
      </c>
      <c r="T59" s="100">
        <v>0</v>
      </c>
      <c r="U59" s="101">
        <f t="shared" si="9"/>
        <v>0</v>
      </c>
      <c r="V59" s="100">
        <f t="shared" si="10"/>
        <v>0</v>
      </c>
      <c r="W59" s="148">
        <v>0</v>
      </c>
      <c r="X59" s="148">
        <v>0</v>
      </c>
      <c r="Y59" s="147">
        <f t="shared" si="11"/>
        <v>0</v>
      </c>
      <c r="Z59" s="102">
        <v>0</v>
      </c>
      <c r="AA59" s="102">
        <v>0</v>
      </c>
      <c r="AB59" s="101">
        <f t="shared" si="12"/>
        <v>0</v>
      </c>
      <c r="AC59" s="107">
        <f t="shared" si="13"/>
        <v>62</v>
      </c>
      <c r="AD59" s="108">
        <f t="shared" si="14"/>
        <v>0</v>
      </c>
      <c r="AE59" s="97">
        <v>90</v>
      </c>
      <c r="AF59" s="109">
        <f t="shared" si="15"/>
        <v>0.68888888888888888</v>
      </c>
    </row>
    <row r="60" spans="1:32" x14ac:dyDescent="0.35">
      <c r="A60" s="31" t="s">
        <v>66</v>
      </c>
      <c r="B60" s="97" t="s">
        <v>2319</v>
      </c>
      <c r="C60" s="142" t="s">
        <v>2273</v>
      </c>
      <c r="D60" s="143">
        <f t="shared" si="2"/>
        <v>36</v>
      </c>
      <c r="E60" s="98">
        <f t="shared" si="3"/>
        <v>0</v>
      </c>
      <c r="F60" s="144">
        <f t="shared" si="0"/>
        <v>36</v>
      </c>
      <c r="G60" s="145">
        <f t="shared" si="1"/>
        <v>36</v>
      </c>
      <c r="H60" s="146">
        <v>0</v>
      </c>
      <c r="I60" s="146">
        <v>36</v>
      </c>
      <c r="J60" s="147">
        <f t="shared" si="4"/>
        <v>36</v>
      </c>
      <c r="K60" s="147">
        <v>0</v>
      </c>
      <c r="L60" s="147">
        <v>0</v>
      </c>
      <c r="M60" s="147">
        <f t="shared" si="5"/>
        <v>0</v>
      </c>
      <c r="N60" s="101">
        <f t="shared" si="6"/>
        <v>0</v>
      </c>
      <c r="O60" s="145">
        <v>0</v>
      </c>
      <c r="P60" s="147">
        <f t="shared" si="7"/>
        <v>0</v>
      </c>
      <c r="Q60" s="100">
        <v>0</v>
      </c>
      <c r="R60" s="147">
        <v>0</v>
      </c>
      <c r="S60" s="101">
        <f t="shared" si="8"/>
        <v>0</v>
      </c>
      <c r="T60" s="100">
        <v>0</v>
      </c>
      <c r="U60" s="101">
        <f t="shared" si="9"/>
        <v>0</v>
      </c>
      <c r="V60" s="100">
        <f t="shared" si="10"/>
        <v>0</v>
      </c>
      <c r="W60" s="148">
        <v>0</v>
      </c>
      <c r="X60" s="148">
        <v>0</v>
      </c>
      <c r="Y60" s="147">
        <f t="shared" si="11"/>
        <v>0</v>
      </c>
      <c r="Z60" s="102">
        <v>0</v>
      </c>
      <c r="AA60" s="102">
        <v>0</v>
      </c>
      <c r="AB60" s="101">
        <f t="shared" si="12"/>
        <v>0</v>
      </c>
      <c r="AC60" s="107">
        <f t="shared" si="13"/>
        <v>36</v>
      </c>
      <c r="AD60" s="108">
        <f t="shared" si="14"/>
        <v>0</v>
      </c>
      <c r="AE60" s="97">
        <v>45</v>
      </c>
      <c r="AF60" s="109">
        <f t="shared" si="15"/>
        <v>0.8</v>
      </c>
    </row>
    <row r="61" spans="1:32" x14ac:dyDescent="0.35">
      <c r="A61" s="31" t="s">
        <v>67</v>
      </c>
      <c r="B61" s="97" t="s">
        <v>2320</v>
      </c>
      <c r="C61" s="142" t="s">
        <v>2273</v>
      </c>
      <c r="D61" s="143">
        <f t="shared" si="2"/>
        <v>53</v>
      </c>
      <c r="E61" s="98">
        <f t="shared" si="3"/>
        <v>17</v>
      </c>
      <c r="F61" s="144">
        <f t="shared" si="0"/>
        <v>36</v>
      </c>
      <c r="G61" s="145">
        <f t="shared" si="1"/>
        <v>53</v>
      </c>
      <c r="H61" s="146">
        <v>0</v>
      </c>
      <c r="I61" s="146">
        <v>36</v>
      </c>
      <c r="J61" s="147">
        <f t="shared" si="4"/>
        <v>36</v>
      </c>
      <c r="K61" s="147">
        <v>0</v>
      </c>
      <c r="L61" s="147">
        <v>17</v>
      </c>
      <c r="M61" s="147">
        <f t="shared" si="5"/>
        <v>17</v>
      </c>
      <c r="N61" s="101">
        <f t="shared" si="6"/>
        <v>0</v>
      </c>
      <c r="O61" s="145">
        <v>0</v>
      </c>
      <c r="P61" s="147">
        <f t="shared" si="7"/>
        <v>0</v>
      </c>
      <c r="Q61" s="100">
        <v>0</v>
      </c>
      <c r="R61" s="147">
        <v>0</v>
      </c>
      <c r="S61" s="101">
        <f t="shared" si="8"/>
        <v>0</v>
      </c>
      <c r="T61" s="100">
        <v>0</v>
      </c>
      <c r="U61" s="101">
        <f t="shared" si="9"/>
        <v>0</v>
      </c>
      <c r="V61" s="100">
        <f t="shared" si="10"/>
        <v>0</v>
      </c>
      <c r="W61" s="148">
        <v>0</v>
      </c>
      <c r="X61" s="148">
        <v>0</v>
      </c>
      <c r="Y61" s="147">
        <f t="shared" si="11"/>
        <v>0</v>
      </c>
      <c r="Z61" s="102">
        <v>0</v>
      </c>
      <c r="AA61" s="102">
        <v>0</v>
      </c>
      <c r="AB61" s="101">
        <f t="shared" si="12"/>
        <v>0</v>
      </c>
      <c r="AC61" s="107">
        <f t="shared" si="13"/>
        <v>36</v>
      </c>
      <c r="AD61" s="108">
        <f t="shared" si="14"/>
        <v>17</v>
      </c>
      <c r="AE61" s="97">
        <v>49</v>
      </c>
      <c r="AF61" s="109">
        <f t="shared" si="15"/>
        <v>1</v>
      </c>
    </row>
    <row r="62" spans="1:32" x14ac:dyDescent="0.35">
      <c r="A62" s="31" t="s">
        <v>68</v>
      </c>
      <c r="B62" s="97" t="s">
        <v>2321</v>
      </c>
      <c r="C62" s="142" t="s">
        <v>2273</v>
      </c>
      <c r="D62" s="143">
        <f t="shared" si="2"/>
        <v>20</v>
      </c>
      <c r="E62" s="98">
        <f t="shared" si="3"/>
        <v>0</v>
      </c>
      <c r="F62" s="144">
        <f t="shared" si="0"/>
        <v>20</v>
      </c>
      <c r="G62" s="145">
        <f t="shared" si="1"/>
        <v>20</v>
      </c>
      <c r="H62" s="146">
        <v>0</v>
      </c>
      <c r="I62" s="146">
        <v>20</v>
      </c>
      <c r="J62" s="147">
        <f t="shared" si="4"/>
        <v>20</v>
      </c>
      <c r="K62" s="147">
        <v>0</v>
      </c>
      <c r="L62" s="147">
        <v>0</v>
      </c>
      <c r="M62" s="147">
        <f t="shared" si="5"/>
        <v>0</v>
      </c>
      <c r="N62" s="101">
        <f t="shared" si="6"/>
        <v>0</v>
      </c>
      <c r="O62" s="145">
        <v>0</v>
      </c>
      <c r="P62" s="147">
        <f t="shared" si="7"/>
        <v>0</v>
      </c>
      <c r="Q62" s="100">
        <v>0</v>
      </c>
      <c r="R62" s="147">
        <v>0</v>
      </c>
      <c r="S62" s="101">
        <f t="shared" si="8"/>
        <v>0</v>
      </c>
      <c r="T62" s="100">
        <v>0</v>
      </c>
      <c r="U62" s="101">
        <f t="shared" si="9"/>
        <v>0</v>
      </c>
      <c r="V62" s="100">
        <f t="shared" si="10"/>
        <v>0</v>
      </c>
      <c r="W62" s="148">
        <v>0</v>
      </c>
      <c r="X62" s="148">
        <v>0</v>
      </c>
      <c r="Y62" s="147">
        <f t="shared" si="11"/>
        <v>0</v>
      </c>
      <c r="Z62" s="102">
        <v>0</v>
      </c>
      <c r="AA62" s="102">
        <v>0</v>
      </c>
      <c r="AB62" s="101">
        <f t="shared" si="12"/>
        <v>0</v>
      </c>
      <c r="AC62" s="107">
        <f t="shared" si="13"/>
        <v>20</v>
      </c>
      <c r="AD62" s="108">
        <f t="shared" si="14"/>
        <v>0</v>
      </c>
      <c r="AE62" s="97">
        <v>28</v>
      </c>
      <c r="AF62" s="109">
        <f t="shared" si="15"/>
        <v>0.7142857142857143</v>
      </c>
    </row>
    <row r="63" spans="1:32" x14ac:dyDescent="0.35">
      <c r="A63" s="31" t="s">
        <v>69</v>
      </c>
      <c r="B63" s="97" t="s">
        <v>2322</v>
      </c>
      <c r="C63" s="142" t="s">
        <v>2273</v>
      </c>
      <c r="D63" s="143">
        <f t="shared" si="2"/>
        <v>56</v>
      </c>
      <c r="E63" s="98">
        <f t="shared" si="3"/>
        <v>56</v>
      </c>
      <c r="F63" s="144">
        <f t="shared" si="0"/>
        <v>0</v>
      </c>
      <c r="G63" s="145">
        <f t="shared" si="1"/>
        <v>56</v>
      </c>
      <c r="H63" s="146">
        <v>0</v>
      </c>
      <c r="I63" s="146">
        <v>0</v>
      </c>
      <c r="J63" s="147">
        <f t="shared" si="4"/>
        <v>0</v>
      </c>
      <c r="K63" s="147">
        <v>17</v>
      </c>
      <c r="L63" s="147">
        <v>39</v>
      </c>
      <c r="M63" s="147">
        <f t="shared" si="5"/>
        <v>56</v>
      </c>
      <c r="N63" s="101">
        <f t="shared" si="6"/>
        <v>0</v>
      </c>
      <c r="O63" s="145">
        <v>0</v>
      </c>
      <c r="P63" s="147">
        <f t="shared" si="7"/>
        <v>0</v>
      </c>
      <c r="Q63" s="100">
        <v>0</v>
      </c>
      <c r="R63" s="147">
        <v>0</v>
      </c>
      <c r="S63" s="101">
        <f t="shared" si="8"/>
        <v>0</v>
      </c>
      <c r="T63" s="100">
        <v>0</v>
      </c>
      <c r="U63" s="101">
        <f t="shared" si="9"/>
        <v>0</v>
      </c>
      <c r="V63" s="100">
        <f t="shared" si="10"/>
        <v>0</v>
      </c>
      <c r="W63" s="148">
        <v>0</v>
      </c>
      <c r="X63" s="148">
        <v>0</v>
      </c>
      <c r="Y63" s="147">
        <f t="shared" si="11"/>
        <v>0</v>
      </c>
      <c r="Z63" s="102">
        <v>0</v>
      </c>
      <c r="AA63" s="102">
        <v>0</v>
      </c>
      <c r="AB63" s="101">
        <f t="shared" si="12"/>
        <v>0</v>
      </c>
      <c r="AC63" s="107">
        <f t="shared" si="13"/>
        <v>0</v>
      </c>
      <c r="AD63" s="108">
        <f t="shared" si="14"/>
        <v>39</v>
      </c>
      <c r="AE63" s="97">
        <v>20</v>
      </c>
      <c r="AF63" s="109">
        <f t="shared" si="15"/>
        <v>1</v>
      </c>
    </row>
    <row r="64" spans="1:32" x14ac:dyDescent="0.35">
      <c r="A64" s="31" t="s">
        <v>70</v>
      </c>
      <c r="B64" s="97" t="s">
        <v>2323</v>
      </c>
      <c r="C64" s="142" t="s">
        <v>2273</v>
      </c>
      <c r="D64" s="143">
        <f t="shared" si="2"/>
        <v>7</v>
      </c>
      <c r="E64" s="98">
        <f t="shared" si="3"/>
        <v>0</v>
      </c>
      <c r="F64" s="144">
        <f t="shared" si="0"/>
        <v>7</v>
      </c>
      <c r="G64" s="145">
        <f t="shared" si="1"/>
        <v>7</v>
      </c>
      <c r="H64" s="146">
        <v>0</v>
      </c>
      <c r="I64" s="146">
        <v>7</v>
      </c>
      <c r="J64" s="147">
        <f t="shared" si="4"/>
        <v>7</v>
      </c>
      <c r="K64" s="147">
        <v>0</v>
      </c>
      <c r="L64" s="147">
        <v>0</v>
      </c>
      <c r="M64" s="147">
        <f t="shared" si="5"/>
        <v>0</v>
      </c>
      <c r="N64" s="101">
        <f t="shared" si="6"/>
        <v>0</v>
      </c>
      <c r="O64" s="145">
        <v>0</v>
      </c>
      <c r="P64" s="147">
        <f t="shared" si="7"/>
        <v>0</v>
      </c>
      <c r="Q64" s="100">
        <v>0</v>
      </c>
      <c r="R64" s="147">
        <v>0</v>
      </c>
      <c r="S64" s="101">
        <f t="shared" si="8"/>
        <v>0</v>
      </c>
      <c r="T64" s="100">
        <v>0</v>
      </c>
      <c r="U64" s="101">
        <f t="shared" si="9"/>
        <v>0</v>
      </c>
      <c r="V64" s="100">
        <f t="shared" si="10"/>
        <v>0</v>
      </c>
      <c r="W64" s="148">
        <v>0</v>
      </c>
      <c r="X64" s="148">
        <v>0</v>
      </c>
      <c r="Y64" s="147">
        <f t="shared" si="11"/>
        <v>0</v>
      </c>
      <c r="Z64" s="102">
        <v>0</v>
      </c>
      <c r="AA64" s="102">
        <v>0</v>
      </c>
      <c r="AB64" s="101">
        <f t="shared" si="12"/>
        <v>0</v>
      </c>
      <c r="AC64" s="107">
        <f t="shared" si="13"/>
        <v>7</v>
      </c>
      <c r="AD64" s="108">
        <f t="shared" si="14"/>
        <v>0</v>
      </c>
      <c r="AE64" s="97">
        <v>23</v>
      </c>
      <c r="AF64" s="109">
        <f t="shared" si="15"/>
        <v>0.30434782608695654</v>
      </c>
    </row>
    <row r="65" spans="1:32" x14ac:dyDescent="0.35">
      <c r="A65" s="31" t="s">
        <v>71</v>
      </c>
      <c r="B65" s="97" t="s">
        <v>2324</v>
      </c>
      <c r="C65" s="142" t="s">
        <v>2273</v>
      </c>
      <c r="D65" s="143">
        <f t="shared" si="2"/>
        <v>157</v>
      </c>
      <c r="E65" s="98">
        <f t="shared" si="3"/>
        <v>124</v>
      </c>
      <c r="F65" s="144">
        <f t="shared" si="0"/>
        <v>33</v>
      </c>
      <c r="G65" s="145">
        <f t="shared" si="1"/>
        <v>157</v>
      </c>
      <c r="H65" s="146">
        <v>2</v>
      </c>
      <c r="I65" s="146">
        <v>31</v>
      </c>
      <c r="J65" s="147">
        <f t="shared" si="4"/>
        <v>33</v>
      </c>
      <c r="K65" s="147">
        <v>64</v>
      </c>
      <c r="L65" s="147">
        <v>60</v>
      </c>
      <c r="M65" s="147">
        <f t="shared" si="5"/>
        <v>124</v>
      </c>
      <c r="N65" s="101">
        <f t="shared" si="6"/>
        <v>0</v>
      </c>
      <c r="O65" s="145">
        <v>0</v>
      </c>
      <c r="P65" s="147">
        <f t="shared" si="7"/>
        <v>0</v>
      </c>
      <c r="Q65" s="100">
        <v>0</v>
      </c>
      <c r="R65" s="147">
        <v>0</v>
      </c>
      <c r="S65" s="101">
        <f t="shared" si="8"/>
        <v>0</v>
      </c>
      <c r="T65" s="100">
        <v>0</v>
      </c>
      <c r="U65" s="101">
        <f t="shared" si="9"/>
        <v>0</v>
      </c>
      <c r="V65" s="100">
        <f t="shared" si="10"/>
        <v>0</v>
      </c>
      <c r="W65" s="148">
        <v>0</v>
      </c>
      <c r="X65" s="148">
        <v>0</v>
      </c>
      <c r="Y65" s="147">
        <f t="shared" si="11"/>
        <v>0</v>
      </c>
      <c r="Z65" s="102">
        <v>0</v>
      </c>
      <c r="AA65" s="102">
        <v>0</v>
      </c>
      <c r="AB65" s="101">
        <f t="shared" si="12"/>
        <v>0</v>
      </c>
      <c r="AC65" s="107">
        <f t="shared" si="13"/>
        <v>31</v>
      </c>
      <c r="AD65" s="108">
        <f t="shared" si="14"/>
        <v>60</v>
      </c>
      <c r="AE65" s="97">
        <v>143</v>
      </c>
      <c r="AF65" s="109">
        <f t="shared" si="15"/>
        <v>0.63636363636363635</v>
      </c>
    </row>
    <row r="66" spans="1:32" x14ac:dyDescent="0.35">
      <c r="A66" s="31" t="s">
        <v>72</v>
      </c>
      <c r="B66" s="97" t="s">
        <v>2325</v>
      </c>
      <c r="C66" s="142" t="s">
        <v>2273</v>
      </c>
      <c r="D66" s="143">
        <f t="shared" si="2"/>
        <v>27</v>
      </c>
      <c r="E66" s="98">
        <f t="shared" si="3"/>
        <v>0</v>
      </c>
      <c r="F66" s="144">
        <f t="shared" si="0"/>
        <v>27</v>
      </c>
      <c r="G66" s="145">
        <f t="shared" si="1"/>
        <v>27</v>
      </c>
      <c r="H66" s="146">
        <v>0</v>
      </c>
      <c r="I66" s="146">
        <v>27</v>
      </c>
      <c r="J66" s="147">
        <f t="shared" si="4"/>
        <v>27</v>
      </c>
      <c r="K66" s="147">
        <v>0</v>
      </c>
      <c r="L66" s="147">
        <v>0</v>
      </c>
      <c r="M66" s="147">
        <f t="shared" si="5"/>
        <v>0</v>
      </c>
      <c r="N66" s="101">
        <f t="shared" si="6"/>
        <v>0</v>
      </c>
      <c r="O66" s="145">
        <v>0</v>
      </c>
      <c r="P66" s="147">
        <f t="shared" si="7"/>
        <v>0</v>
      </c>
      <c r="Q66" s="100">
        <v>0</v>
      </c>
      <c r="R66" s="147">
        <v>0</v>
      </c>
      <c r="S66" s="101">
        <f t="shared" si="8"/>
        <v>0</v>
      </c>
      <c r="T66" s="100">
        <v>0</v>
      </c>
      <c r="U66" s="101">
        <f t="shared" si="9"/>
        <v>0</v>
      </c>
      <c r="V66" s="100">
        <f t="shared" si="10"/>
        <v>0</v>
      </c>
      <c r="W66" s="148">
        <v>0</v>
      </c>
      <c r="X66" s="148">
        <v>0</v>
      </c>
      <c r="Y66" s="147">
        <f t="shared" si="11"/>
        <v>0</v>
      </c>
      <c r="Z66" s="102">
        <v>0</v>
      </c>
      <c r="AA66" s="102">
        <v>0</v>
      </c>
      <c r="AB66" s="101">
        <f t="shared" si="12"/>
        <v>0</v>
      </c>
      <c r="AC66" s="107">
        <f t="shared" si="13"/>
        <v>27</v>
      </c>
      <c r="AD66" s="108">
        <f t="shared" si="14"/>
        <v>0</v>
      </c>
      <c r="AE66" s="97">
        <v>43</v>
      </c>
      <c r="AF66" s="109">
        <f t="shared" si="15"/>
        <v>0.62790697674418605</v>
      </c>
    </row>
    <row r="67" spans="1:32" x14ac:dyDescent="0.35">
      <c r="A67" s="31" t="s">
        <v>73</v>
      </c>
      <c r="B67" s="97" t="s">
        <v>2326</v>
      </c>
      <c r="C67" s="142" t="s">
        <v>2273</v>
      </c>
      <c r="D67" s="143">
        <f t="shared" si="2"/>
        <v>53</v>
      </c>
      <c r="E67" s="98">
        <f t="shared" si="3"/>
        <v>0</v>
      </c>
      <c r="F67" s="144">
        <f t="shared" si="0"/>
        <v>53</v>
      </c>
      <c r="G67" s="145">
        <f t="shared" si="1"/>
        <v>53</v>
      </c>
      <c r="H67" s="146">
        <v>0</v>
      </c>
      <c r="I67" s="146">
        <v>53</v>
      </c>
      <c r="J67" s="147">
        <f t="shared" si="4"/>
        <v>53</v>
      </c>
      <c r="K67" s="147">
        <v>0</v>
      </c>
      <c r="L67" s="147">
        <v>0</v>
      </c>
      <c r="M67" s="147">
        <f t="shared" si="5"/>
        <v>0</v>
      </c>
      <c r="N67" s="101">
        <f t="shared" si="6"/>
        <v>0</v>
      </c>
      <c r="O67" s="145">
        <v>0</v>
      </c>
      <c r="P67" s="147">
        <f t="shared" si="7"/>
        <v>0</v>
      </c>
      <c r="Q67" s="100">
        <v>0</v>
      </c>
      <c r="R67" s="147">
        <v>0</v>
      </c>
      <c r="S67" s="101">
        <f t="shared" si="8"/>
        <v>0</v>
      </c>
      <c r="T67" s="100">
        <v>0</v>
      </c>
      <c r="U67" s="101">
        <f t="shared" si="9"/>
        <v>0</v>
      </c>
      <c r="V67" s="100">
        <f t="shared" si="10"/>
        <v>0</v>
      </c>
      <c r="W67" s="148">
        <v>0</v>
      </c>
      <c r="X67" s="148">
        <v>0</v>
      </c>
      <c r="Y67" s="147">
        <f t="shared" si="11"/>
        <v>0</v>
      </c>
      <c r="Z67" s="102">
        <v>0</v>
      </c>
      <c r="AA67" s="102">
        <v>0</v>
      </c>
      <c r="AB67" s="101">
        <f t="shared" si="12"/>
        <v>0</v>
      </c>
      <c r="AC67" s="107">
        <f t="shared" si="13"/>
        <v>53</v>
      </c>
      <c r="AD67" s="108">
        <f t="shared" si="14"/>
        <v>0</v>
      </c>
      <c r="AE67" s="97">
        <v>56</v>
      </c>
      <c r="AF67" s="109">
        <f t="shared" si="15"/>
        <v>0.9464285714285714</v>
      </c>
    </row>
    <row r="68" spans="1:32" x14ac:dyDescent="0.35">
      <c r="A68" s="31" t="s">
        <v>74</v>
      </c>
      <c r="B68" s="97" t="s">
        <v>2327</v>
      </c>
      <c r="C68" s="142" t="s">
        <v>2273</v>
      </c>
      <c r="D68" s="143">
        <f t="shared" si="2"/>
        <v>47</v>
      </c>
      <c r="E68" s="98">
        <f t="shared" si="3"/>
        <v>47</v>
      </c>
      <c r="F68" s="144">
        <f t="shared" ref="F68:F131" si="16">J68+Y68</f>
        <v>0</v>
      </c>
      <c r="G68" s="145">
        <f t="shared" ref="G68:G131" si="17">J68+M68</f>
        <v>29</v>
      </c>
      <c r="H68" s="146">
        <v>0</v>
      </c>
      <c r="I68" s="146">
        <v>0</v>
      </c>
      <c r="J68" s="147">
        <f t="shared" si="4"/>
        <v>0</v>
      </c>
      <c r="K68" s="147">
        <v>0</v>
      </c>
      <c r="L68" s="147">
        <v>29</v>
      </c>
      <c r="M68" s="147">
        <f t="shared" si="5"/>
        <v>29</v>
      </c>
      <c r="N68" s="101">
        <f t="shared" si="6"/>
        <v>0</v>
      </c>
      <c r="O68" s="145">
        <v>0</v>
      </c>
      <c r="P68" s="147">
        <f t="shared" si="7"/>
        <v>0</v>
      </c>
      <c r="Q68" s="100">
        <v>18</v>
      </c>
      <c r="R68" s="147">
        <v>0</v>
      </c>
      <c r="S68" s="101">
        <f t="shared" si="8"/>
        <v>18</v>
      </c>
      <c r="T68" s="100">
        <v>0</v>
      </c>
      <c r="U68" s="101">
        <f t="shared" si="9"/>
        <v>0</v>
      </c>
      <c r="V68" s="100">
        <f t="shared" si="10"/>
        <v>0</v>
      </c>
      <c r="W68" s="148">
        <v>0</v>
      </c>
      <c r="X68" s="148">
        <v>0</v>
      </c>
      <c r="Y68" s="147">
        <f t="shared" si="11"/>
        <v>0</v>
      </c>
      <c r="Z68" s="102">
        <v>0</v>
      </c>
      <c r="AA68" s="102">
        <v>0</v>
      </c>
      <c r="AB68" s="101">
        <f t="shared" si="12"/>
        <v>0</v>
      </c>
      <c r="AC68" s="107">
        <f t="shared" si="13"/>
        <v>0</v>
      </c>
      <c r="AD68" s="108">
        <f t="shared" si="14"/>
        <v>47</v>
      </c>
      <c r="AE68" s="97">
        <v>40</v>
      </c>
      <c r="AF68" s="109">
        <f t="shared" si="15"/>
        <v>1</v>
      </c>
    </row>
    <row r="69" spans="1:32" x14ac:dyDescent="0.35">
      <c r="A69" s="31" t="s">
        <v>75</v>
      </c>
      <c r="B69" s="97" t="s">
        <v>2328</v>
      </c>
      <c r="C69" s="142" t="s">
        <v>2273</v>
      </c>
      <c r="D69" s="143">
        <f t="shared" ref="D69:D132" si="18">E69+F69</f>
        <v>19</v>
      </c>
      <c r="E69" s="98">
        <f t="shared" ref="E69:E132" si="19">M69+P69+Q69+T69+AB69</f>
        <v>19</v>
      </c>
      <c r="F69" s="144">
        <f t="shared" si="16"/>
        <v>0</v>
      </c>
      <c r="G69" s="145">
        <f t="shared" si="17"/>
        <v>19</v>
      </c>
      <c r="H69" s="146">
        <v>0</v>
      </c>
      <c r="I69" s="146">
        <v>0</v>
      </c>
      <c r="J69" s="147">
        <f t="shared" ref="J69:J132" si="20">H69+I69</f>
        <v>0</v>
      </c>
      <c r="K69" s="147">
        <v>0</v>
      </c>
      <c r="L69" s="147">
        <v>19</v>
      </c>
      <c r="M69" s="147">
        <f t="shared" ref="M69:M132" si="21">K69+L69</f>
        <v>19</v>
      </c>
      <c r="N69" s="101">
        <f t="shared" ref="N69:N132" si="22">R69</f>
        <v>0</v>
      </c>
      <c r="O69" s="145">
        <v>0</v>
      </c>
      <c r="P69" s="147">
        <f t="shared" ref="P69:P132" si="23">O69</f>
        <v>0</v>
      </c>
      <c r="Q69" s="100">
        <v>0</v>
      </c>
      <c r="R69" s="147">
        <v>0</v>
      </c>
      <c r="S69" s="101">
        <f t="shared" ref="S69:S132" si="24">Q69+R69</f>
        <v>0</v>
      </c>
      <c r="T69" s="100">
        <v>0</v>
      </c>
      <c r="U69" s="101">
        <f t="shared" ref="U69:U132" si="25">T69</f>
        <v>0</v>
      </c>
      <c r="V69" s="100">
        <f t="shared" ref="V69:V132" si="26">Y69+AB69</f>
        <v>0</v>
      </c>
      <c r="W69" s="148">
        <v>0</v>
      </c>
      <c r="X69" s="148">
        <v>0</v>
      </c>
      <c r="Y69" s="147">
        <f t="shared" ref="Y69:Y132" si="27">W69+X69</f>
        <v>0</v>
      </c>
      <c r="Z69" s="102">
        <v>0</v>
      </c>
      <c r="AA69" s="102">
        <v>0</v>
      </c>
      <c r="AB69" s="101">
        <f t="shared" ref="AB69:AB132" si="28">Z69+AA69</f>
        <v>0</v>
      </c>
      <c r="AC69" s="107">
        <f t="shared" ref="AC69:AC132" si="29">I69+X69</f>
        <v>0</v>
      </c>
      <c r="AD69" s="108">
        <f t="shared" ref="AD69:AD132" si="30">L69+O69+Q69+T69+AA69</f>
        <v>19</v>
      </c>
      <c r="AE69" s="97">
        <v>26</v>
      </c>
      <c r="AF69" s="109">
        <f t="shared" ref="AF69:AF132" si="31">MIN(100%,((AD69+AC69)/AE69))</f>
        <v>0.73076923076923073</v>
      </c>
    </row>
    <row r="70" spans="1:32" x14ac:dyDescent="0.35">
      <c r="A70" s="31" t="s">
        <v>76</v>
      </c>
      <c r="B70" s="97" t="s">
        <v>2329</v>
      </c>
      <c r="C70" s="142" t="s">
        <v>2273</v>
      </c>
      <c r="D70" s="143">
        <f t="shared" si="18"/>
        <v>19</v>
      </c>
      <c r="E70" s="98">
        <f t="shared" si="19"/>
        <v>0</v>
      </c>
      <c r="F70" s="144">
        <f t="shared" si="16"/>
        <v>19</v>
      </c>
      <c r="G70" s="145">
        <f t="shared" si="17"/>
        <v>19</v>
      </c>
      <c r="H70" s="146">
        <v>0</v>
      </c>
      <c r="I70" s="146">
        <v>19</v>
      </c>
      <c r="J70" s="147">
        <f t="shared" si="20"/>
        <v>19</v>
      </c>
      <c r="K70" s="147">
        <v>0</v>
      </c>
      <c r="L70" s="147">
        <v>0</v>
      </c>
      <c r="M70" s="147">
        <f t="shared" si="21"/>
        <v>0</v>
      </c>
      <c r="N70" s="101">
        <f t="shared" si="22"/>
        <v>0</v>
      </c>
      <c r="O70" s="145">
        <v>0</v>
      </c>
      <c r="P70" s="147">
        <f t="shared" si="23"/>
        <v>0</v>
      </c>
      <c r="Q70" s="100">
        <v>0</v>
      </c>
      <c r="R70" s="147">
        <v>0</v>
      </c>
      <c r="S70" s="101">
        <f t="shared" si="24"/>
        <v>0</v>
      </c>
      <c r="T70" s="100">
        <v>0</v>
      </c>
      <c r="U70" s="101">
        <f t="shared" si="25"/>
        <v>0</v>
      </c>
      <c r="V70" s="100">
        <f t="shared" si="26"/>
        <v>0</v>
      </c>
      <c r="W70" s="148">
        <v>0</v>
      </c>
      <c r="X70" s="148">
        <v>0</v>
      </c>
      <c r="Y70" s="147">
        <f t="shared" si="27"/>
        <v>0</v>
      </c>
      <c r="Z70" s="102">
        <v>0</v>
      </c>
      <c r="AA70" s="102">
        <v>0</v>
      </c>
      <c r="AB70" s="101">
        <f t="shared" si="28"/>
        <v>0</v>
      </c>
      <c r="AC70" s="107">
        <f t="shared" si="29"/>
        <v>19</v>
      </c>
      <c r="AD70" s="108">
        <f t="shared" si="30"/>
        <v>0</v>
      </c>
      <c r="AE70" s="97">
        <v>24</v>
      </c>
      <c r="AF70" s="109">
        <f t="shared" si="31"/>
        <v>0.79166666666666663</v>
      </c>
    </row>
    <row r="71" spans="1:32" x14ac:dyDescent="0.35">
      <c r="A71" s="31" t="s">
        <v>77</v>
      </c>
      <c r="B71" s="97" t="s">
        <v>2330</v>
      </c>
      <c r="C71" s="142" t="s">
        <v>2273</v>
      </c>
      <c r="D71" s="143">
        <f t="shared" si="18"/>
        <v>405</v>
      </c>
      <c r="E71" s="98">
        <f t="shared" si="19"/>
        <v>331</v>
      </c>
      <c r="F71" s="144">
        <f t="shared" si="16"/>
        <v>74</v>
      </c>
      <c r="G71" s="145">
        <f t="shared" si="17"/>
        <v>405</v>
      </c>
      <c r="H71" s="146">
        <v>33</v>
      </c>
      <c r="I71" s="146">
        <v>41</v>
      </c>
      <c r="J71" s="147">
        <f t="shared" si="20"/>
        <v>74</v>
      </c>
      <c r="K71" s="147">
        <v>89</v>
      </c>
      <c r="L71" s="147">
        <v>242</v>
      </c>
      <c r="M71" s="147">
        <f t="shared" si="21"/>
        <v>331</v>
      </c>
      <c r="N71" s="101">
        <f t="shared" si="22"/>
        <v>0</v>
      </c>
      <c r="O71" s="145">
        <v>0</v>
      </c>
      <c r="P71" s="147">
        <f t="shared" si="23"/>
        <v>0</v>
      </c>
      <c r="Q71" s="100">
        <v>0</v>
      </c>
      <c r="R71" s="147">
        <v>0</v>
      </c>
      <c r="S71" s="101">
        <f t="shared" si="24"/>
        <v>0</v>
      </c>
      <c r="T71" s="100">
        <v>0</v>
      </c>
      <c r="U71" s="101">
        <f t="shared" si="25"/>
        <v>0</v>
      </c>
      <c r="V71" s="100">
        <f t="shared" si="26"/>
        <v>0</v>
      </c>
      <c r="W71" s="148">
        <v>0</v>
      </c>
      <c r="X71" s="148">
        <v>0</v>
      </c>
      <c r="Y71" s="147">
        <f t="shared" si="27"/>
        <v>0</v>
      </c>
      <c r="Z71" s="102">
        <v>0</v>
      </c>
      <c r="AA71" s="102">
        <v>0</v>
      </c>
      <c r="AB71" s="101">
        <f t="shared" si="28"/>
        <v>0</v>
      </c>
      <c r="AC71" s="107">
        <f t="shared" si="29"/>
        <v>41</v>
      </c>
      <c r="AD71" s="108">
        <f t="shared" si="30"/>
        <v>242</v>
      </c>
      <c r="AE71" s="97">
        <v>264</v>
      </c>
      <c r="AF71" s="109">
        <f t="shared" si="31"/>
        <v>1</v>
      </c>
    </row>
    <row r="72" spans="1:32" x14ac:dyDescent="0.35">
      <c r="A72" s="31" t="s">
        <v>78</v>
      </c>
      <c r="B72" s="97" t="s">
        <v>2331</v>
      </c>
      <c r="C72" s="142" t="s">
        <v>2273</v>
      </c>
      <c r="D72" s="143">
        <f t="shared" si="18"/>
        <v>81</v>
      </c>
      <c r="E72" s="98">
        <f t="shared" si="19"/>
        <v>80</v>
      </c>
      <c r="F72" s="144">
        <f t="shared" si="16"/>
        <v>1</v>
      </c>
      <c r="G72" s="145">
        <f t="shared" si="17"/>
        <v>81</v>
      </c>
      <c r="H72" s="146">
        <v>0</v>
      </c>
      <c r="I72" s="146">
        <v>1</v>
      </c>
      <c r="J72" s="147">
        <f t="shared" si="20"/>
        <v>1</v>
      </c>
      <c r="K72" s="147">
        <v>0</v>
      </c>
      <c r="L72" s="147">
        <v>80</v>
      </c>
      <c r="M72" s="147">
        <f t="shared" si="21"/>
        <v>80</v>
      </c>
      <c r="N72" s="101">
        <f t="shared" si="22"/>
        <v>0</v>
      </c>
      <c r="O72" s="145">
        <v>0</v>
      </c>
      <c r="P72" s="147">
        <f t="shared" si="23"/>
        <v>0</v>
      </c>
      <c r="Q72" s="100">
        <v>0</v>
      </c>
      <c r="R72" s="147">
        <v>0</v>
      </c>
      <c r="S72" s="101">
        <f t="shared" si="24"/>
        <v>0</v>
      </c>
      <c r="T72" s="100">
        <v>0</v>
      </c>
      <c r="U72" s="101">
        <f t="shared" si="25"/>
        <v>0</v>
      </c>
      <c r="V72" s="100">
        <f t="shared" si="26"/>
        <v>0</v>
      </c>
      <c r="W72" s="148">
        <v>0</v>
      </c>
      <c r="X72" s="148">
        <v>0</v>
      </c>
      <c r="Y72" s="147">
        <f t="shared" si="27"/>
        <v>0</v>
      </c>
      <c r="Z72" s="102">
        <v>0</v>
      </c>
      <c r="AA72" s="102">
        <v>0</v>
      </c>
      <c r="AB72" s="101">
        <f t="shared" si="28"/>
        <v>0</v>
      </c>
      <c r="AC72" s="107">
        <f t="shared" si="29"/>
        <v>1</v>
      </c>
      <c r="AD72" s="108">
        <f t="shared" si="30"/>
        <v>80</v>
      </c>
      <c r="AE72" s="97">
        <v>74</v>
      </c>
      <c r="AF72" s="109">
        <f t="shared" si="31"/>
        <v>1</v>
      </c>
    </row>
    <row r="73" spans="1:32" x14ac:dyDescent="0.35">
      <c r="A73" s="31" t="s">
        <v>79</v>
      </c>
      <c r="B73" s="97" t="s">
        <v>2332</v>
      </c>
      <c r="C73" s="142" t="s">
        <v>2273</v>
      </c>
      <c r="D73" s="143">
        <f t="shared" si="18"/>
        <v>25</v>
      </c>
      <c r="E73" s="98">
        <f t="shared" si="19"/>
        <v>25</v>
      </c>
      <c r="F73" s="144">
        <f t="shared" si="16"/>
        <v>0</v>
      </c>
      <c r="G73" s="145">
        <f t="shared" si="17"/>
        <v>25</v>
      </c>
      <c r="H73" s="146">
        <v>0</v>
      </c>
      <c r="I73" s="146">
        <v>0</v>
      </c>
      <c r="J73" s="147">
        <f t="shared" si="20"/>
        <v>0</v>
      </c>
      <c r="K73" s="147">
        <v>5</v>
      </c>
      <c r="L73" s="147">
        <v>20</v>
      </c>
      <c r="M73" s="147">
        <f t="shared" si="21"/>
        <v>25</v>
      </c>
      <c r="N73" s="101">
        <f t="shared" si="22"/>
        <v>0</v>
      </c>
      <c r="O73" s="145">
        <v>0</v>
      </c>
      <c r="P73" s="147">
        <f t="shared" si="23"/>
        <v>0</v>
      </c>
      <c r="Q73" s="100">
        <v>0</v>
      </c>
      <c r="R73" s="147">
        <v>0</v>
      </c>
      <c r="S73" s="101">
        <f t="shared" si="24"/>
        <v>0</v>
      </c>
      <c r="T73" s="100">
        <v>0</v>
      </c>
      <c r="U73" s="101">
        <f t="shared" si="25"/>
        <v>0</v>
      </c>
      <c r="V73" s="100">
        <f t="shared" si="26"/>
        <v>0</v>
      </c>
      <c r="W73" s="148">
        <v>0</v>
      </c>
      <c r="X73" s="148">
        <v>0</v>
      </c>
      <c r="Y73" s="147">
        <f t="shared" si="27"/>
        <v>0</v>
      </c>
      <c r="Z73" s="102">
        <v>0</v>
      </c>
      <c r="AA73" s="102">
        <v>0</v>
      </c>
      <c r="AB73" s="101">
        <f t="shared" si="28"/>
        <v>0</v>
      </c>
      <c r="AC73" s="107">
        <f t="shared" si="29"/>
        <v>0</v>
      </c>
      <c r="AD73" s="108">
        <f t="shared" si="30"/>
        <v>20</v>
      </c>
      <c r="AE73" s="97">
        <v>27</v>
      </c>
      <c r="AF73" s="109">
        <f t="shared" si="31"/>
        <v>0.7407407407407407</v>
      </c>
    </row>
    <row r="74" spans="1:32" x14ac:dyDescent="0.35">
      <c r="A74" s="31" t="s">
        <v>80</v>
      </c>
      <c r="B74" s="97" t="s">
        <v>2333</v>
      </c>
      <c r="C74" s="142" t="s">
        <v>2273</v>
      </c>
      <c r="D74" s="143">
        <f t="shared" si="18"/>
        <v>34</v>
      </c>
      <c r="E74" s="98">
        <f t="shared" si="19"/>
        <v>34</v>
      </c>
      <c r="F74" s="144">
        <f t="shared" si="16"/>
        <v>0</v>
      </c>
      <c r="G74" s="145">
        <f t="shared" si="17"/>
        <v>34</v>
      </c>
      <c r="H74" s="146">
        <v>0</v>
      </c>
      <c r="I74" s="146">
        <v>0</v>
      </c>
      <c r="J74" s="147">
        <f t="shared" si="20"/>
        <v>0</v>
      </c>
      <c r="K74" s="147">
        <v>13</v>
      </c>
      <c r="L74" s="147">
        <v>21</v>
      </c>
      <c r="M74" s="147">
        <f t="shared" si="21"/>
        <v>34</v>
      </c>
      <c r="N74" s="101">
        <f t="shared" si="22"/>
        <v>0</v>
      </c>
      <c r="O74" s="145">
        <v>0</v>
      </c>
      <c r="P74" s="147">
        <f t="shared" si="23"/>
        <v>0</v>
      </c>
      <c r="Q74" s="100">
        <v>0</v>
      </c>
      <c r="R74" s="147">
        <v>0</v>
      </c>
      <c r="S74" s="101">
        <f t="shared" si="24"/>
        <v>0</v>
      </c>
      <c r="T74" s="100">
        <v>0</v>
      </c>
      <c r="U74" s="101">
        <f t="shared" si="25"/>
        <v>0</v>
      </c>
      <c r="V74" s="100">
        <f t="shared" si="26"/>
        <v>0</v>
      </c>
      <c r="W74" s="148">
        <v>0</v>
      </c>
      <c r="X74" s="148">
        <v>0</v>
      </c>
      <c r="Y74" s="147">
        <f t="shared" si="27"/>
        <v>0</v>
      </c>
      <c r="Z74" s="102">
        <v>0</v>
      </c>
      <c r="AA74" s="102">
        <v>0</v>
      </c>
      <c r="AB74" s="101">
        <f t="shared" si="28"/>
        <v>0</v>
      </c>
      <c r="AC74" s="107">
        <f t="shared" si="29"/>
        <v>0</v>
      </c>
      <c r="AD74" s="108">
        <f t="shared" si="30"/>
        <v>21</v>
      </c>
      <c r="AE74" s="97">
        <v>19</v>
      </c>
      <c r="AF74" s="109">
        <f t="shared" si="31"/>
        <v>1</v>
      </c>
    </row>
    <row r="75" spans="1:32" x14ac:dyDescent="0.35">
      <c r="A75" s="31" t="s">
        <v>81</v>
      </c>
      <c r="B75" s="97" t="s">
        <v>2334</v>
      </c>
      <c r="C75" s="142" t="s">
        <v>2273</v>
      </c>
      <c r="D75" s="143">
        <f t="shared" si="18"/>
        <v>25</v>
      </c>
      <c r="E75" s="98">
        <f t="shared" si="19"/>
        <v>25</v>
      </c>
      <c r="F75" s="144">
        <f t="shared" si="16"/>
        <v>0</v>
      </c>
      <c r="G75" s="145">
        <f t="shared" si="17"/>
        <v>25</v>
      </c>
      <c r="H75" s="146">
        <v>0</v>
      </c>
      <c r="I75" s="146">
        <v>0</v>
      </c>
      <c r="J75" s="147">
        <f t="shared" si="20"/>
        <v>0</v>
      </c>
      <c r="K75" s="147">
        <v>0</v>
      </c>
      <c r="L75" s="147">
        <v>25</v>
      </c>
      <c r="M75" s="147">
        <f t="shared" si="21"/>
        <v>25</v>
      </c>
      <c r="N75" s="101">
        <f t="shared" si="22"/>
        <v>16</v>
      </c>
      <c r="O75" s="145">
        <v>0</v>
      </c>
      <c r="P75" s="147">
        <f t="shared" si="23"/>
        <v>0</v>
      </c>
      <c r="Q75" s="100">
        <v>0</v>
      </c>
      <c r="R75" s="147">
        <v>16</v>
      </c>
      <c r="S75" s="101">
        <f t="shared" si="24"/>
        <v>16</v>
      </c>
      <c r="T75" s="100">
        <v>0</v>
      </c>
      <c r="U75" s="101">
        <f t="shared" si="25"/>
        <v>0</v>
      </c>
      <c r="V75" s="100">
        <f t="shared" si="26"/>
        <v>0</v>
      </c>
      <c r="W75" s="148">
        <v>0</v>
      </c>
      <c r="X75" s="148">
        <v>0</v>
      </c>
      <c r="Y75" s="147">
        <f t="shared" si="27"/>
        <v>0</v>
      </c>
      <c r="Z75" s="102">
        <v>0</v>
      </c>
      <c r="AA75" s="102">
        <v>0</v>
      </c>
      <c r="AB75" s="101">
        <f t="shared" si="28"/>
        <v>0</v>
      </c>
      <c r="AC75" s="107">
        <f t="shared" si="29"/>
        <v>0</v>
      </c>
      <c r="AD75" s="108">
        <f t="shared" si="30"/>
        <v>25</v>
      </c>
      <c r="AE75" s="97">
        <v>19</v>
      </c>
      <c r="AF75" s="109">
        <f t="shared" si="31"/>
        <v>1</v>
      </c>
    </row>
    <row r="76" spans="1:32" x14ac:dyDescent="0.35">
      <c r="A76" s="31" t="s">
        <v>82</v>
      </c>
      <c r="B76" s="97" t="s">
        <v>2335</v>
      </c>
      <c r="C76" s="142" t="s">
        <v>2273</v>
      </c>
      <c r="D76" s="143">
        <f t="shared" si="18"/>
        <v>28</v>
      </c>
      <c r="E76" s="98">
        <f t="shared" si="19"/>
        <v>28</v>
      </c>
      <c r="F76" s="144">
        <f t="shared" si="16"/>
        <v>0</v>
      </c>
      <c r="G76" s="145">
        <f t="shared" si="17"/>
        <v>28</v>
      </c>
      <c r="H76" s="146">
        <v>0</v>
      </c>
      <c r="I76" s="146">
        <v>0</v>
      </c>
      <c r="J76" s="147">
        <f t="shared" si="20"/>
        <v>0</v>
      </c>
      <c r="K76" s="147">
        <v>2</v>
      </c>
      <c r="L76" s="147">
        <v>26</v>
      </c>
      <c r="M76" s="147">
        <f t="shared" si="21"/>
        <v>28</v>
      </c>
      <c r="N76" s="101">
        <f t="shared" si="22"/>
        <v>0</v>
      </c>
      <c r="O76" s="145">
        <v>0</v>
      </c>
      <c r="P76" s="147">
        <f t="shared" si="23"/>
        <v>0</v>
      </c>
      <c r="Q76" s="100">
        <v>0</v>
      </c>
      <c r="R76" s="147">
        <v>0</v>
      </c>
      <c r="S76" s="101">
        <f t="shared" si="24"/>
        <v>0</v>
      </c>
      <c r="T76" s="100">
        <v>0</v>
      </c>
      <c r="U76" s="101">
        <f t="shared" si="25"/>
        <v>0</v>
      </c>
      <c r="V76" s="100">
        <f t="shared" si="26"/>
        <v>0</v>
      </c>
      <c r="W76" s="148">
        <v>0</v>
      </c>
      <c r="X76" s="148">
        <v>0</v>
      </c>
      <c r="Y76" s="147">
        <f t="shared" si="27"/>
        <v>0</v>
      </c>
      <c r="Z76" s="102">
        <v>0</v>
      </c>
      <c r="AA76" s="102">
        <v>0</v>
      </c>
      <c r="AB76" s="101">
        <f t="shared" si="28"/>
        <v>0</v>
      </c>
      <c r="AC76" s="107">
        <f t="shared" si="29"/>
        <v>0</v>
      </c>
      <c r="AD76" s="108">
        <f t="shared" si="30"/>
        <v>26</v>
      </c>
      <c r="AE76" s="97">
        <v>34</v>
      </c>
      <c r="AF76" s="109">
        <f t="shared" si="31"/>
        <v>0.76470588235294112</v>
      </c>
    </row>
    <row r="77" spans="1:32" x14ac:dyDescent="0.35">
      <c r="A77" s="31" t="s">
        <v>83</v>
      </c>
      <c r="B77" s="97" t="s">
        <v>2336</v>
      </c>
      <c r="C77" s="142" t="s">
        <v>2286</v>
      </c>
      <c r="D77" s="143">
        <f t="shared" si="18"/>
        <v>268</v>
      </c>
      <c r="E77" s="98">
        <f t="shared" si="19"/>
        <v>258</v>
      </c>
      <c r="F77" s="144">
        <f t="shared" si="16"/>
        <v>10</v>
      </c>
      <c r="G77" s="145">
        <f t="shared" si="17"/>
        <v>268</v>
      </c>
      <c r="H77" s="146">
        <v>0</v>
      </c>
      <c r="I77" s="146">
        <v>10</v>
      </c>
      <c r="J77" s="147">
        <f t="shared" si="20"/>
        <v>10</v>
      </c>
      <c r="K77" s="147">
        <v>2</v>
      </c>
      <c r="L77" s="147">
        <v>256</v>
      </c>
      <c r="M77" s="147">
        <f t="shared" si="21"/>
        <v>258</v>
      </c>
      <c r="N77" s="101">
        <f t="shared" si="22"/>
        <v>0</v>
      </c>
      <c r="O77" s="145">
        <v>0</v>
      </c>
      <c r="P77" s="147">
        <f t="shared" si="23"/>
        <v>0</v>
      </c>
      <c r="Q77" s="100">
        <v>0</v>
      </c>
      <c r="R77" s="147">
        <v>0</v>
      </c>
      <c r="S77" s="101">
        <f t="shared" si="24"/>
        <v>0</v>
      </c>
      <c r="T77" s="100">
        <v>0</v>
      </c>
      <c r="U77" s="101">
        <f t="shared" si="25"/>
        <v>0</v>
      </c>
      <c r="V77" s="100">
        <f t="shared" si="26"/>
        <v>0</v>
      </c>
      <c r="W77" s="148">
        <v>0</v>
      </c>
      <c r="X77" s="148">
        <v>0</v>
      </c>
      <c r="Y77" s="147">
        <f t="shared" si="27"/>
        <v>0</v>
      </c>
      <c r="Z77" s="102">
        <v>0</v>
      </c>
      <c r="AA77" s="102">
        <v>0</v>
      </c>
      <c r="AB77" s="101">
        <f t="shared" si="28"/>
        <v>0</v>
      </c>
      <c r="AC77" s="107">
        <f t="shared" si="29"/>
        <v>10</v>
      </c>
      <c r="AD77" s="108">
        <f t="shared" si="30"/>
        <v>256</v>
      </c>
      <c r="AE77" s="97">
        <v>383</v>
      </c>
      <c r="AF77" s="109">
        <f t="shared" si="31"/>
        <v>0.6945169712793734</v>
      </c>
    </row>
    <row r="78" spans="1:32" x14ac:dyDescent="0.35">
      <c r="A78" s="31" t="s">
        <v>84</v>
      </c>
      <c r="B78" s="97" t="s">
        <v>2337</v>
      </c>
      <c r="C78" s="142" t="s">
        <v>2286</v>
      </c>
      <c r="D78" s="143">
        <f t="shared" si="18"/>
        <v>162</v>
      </c>
      <c r="E78" s="98">
        <f t="shared" si="19"/>
        <v>162</v>
      </c>
      <c r="F78" s="144">
        <f t="shared" si="16"/>
        <v>0</v>
      </c>
      <c r="G78" s="145">
        <f t="shared" si="17"/>
        <v>162</v>
      </c>
      <c r="H78" s="146">
        <v>0</v>
      </c>
      <c r="I78" s="146">
        <v>0</v>
      </c>
      <c r="J78" s="147">
        <f t="shared" si="20"/>
        <v>0</v>
      </c>
      <c r="K78" s="147">
        <v>0</v>
      </c>
      <c r="L78" s="147">
        <v>162</v>
      </c>
      <c r="M78" s="147">
        <f t="shared" si="21"/>
        <v>162</v>
      </c>
      <c r="N78" s="101">
        <f t="shared" si="22"/>
        <v>0</v>
      </c>
      <c r="O78" s="145">
        <v>0</v>
      </c>
      <c r="P78" s="147">
        <f t="shared" si="23"/>
        <v>0</v>
      </c>
      <c r="Q78" s="100">
        <v>0</v>
      </c>
      <c r="R78" s="147">
        <v>0</v>
      </c>
      <c r="S78" s="101">
        <f t="shared" si="24"/>
        <v>0</v>
      </c>
      <c r="T78" s="100">
        <v>0</v>
      </c>
      <c r="U78" s="101">
        <f t="shared" si="25"/>
        <v>0</v>
      </c>
      <c r="V78" s="100">
        <f t="shared" si="26"/>
        <v>0</v>
      </c>
      <c r="W78" s="148">
        <v>0</v>
      </c>
      <c r="X78" s="148">
        <v>0</v>
      </c>
      <c r="Y78" s="147">
        <f t="shared" si="27"/>
        <v>0</v>
      </c>
      <c r="Z78" s="102">
        <v>0</v>
      </c>
      <c r="AA78" s="102">
        <v>0</v>
      </c>
      <c r="AB78" s="101">
        <f t="shared" si="28"/>
        <v>0</v>
      </c>
      <c r="AC78" s="107">
        <f t="shared" si="29"/>
        <v>0</v>
      </c>
      <c r="AD78" s="108">
        <f t="shared" si="30"/>
        <v>162</v>
      </c>
      <c r="AE78" s="97">
        <v>245</v>
      </c>
      <c r="AF78" s="109">
        <f t="shared" si="31"/>
        <v>0.66122448979591841</v>
      </c>
    </row>
    <row r="79" spans="1:32" x14ac:dyDescent="0.35">
      <c r="A79" s="31" t="s">
        <v>85</v>
      </c>
      <c r="B79" s="97" t="s">
        <v>2338</v>
      </c>
      <c r="C79" s="142" t="s">
        <v>2286</v>
      </c>
      <c r="D79" s="143">
        <f t="shared" si="18"/>
        <v>37</v>
      </c>
      <c r="E79" s="98">
        <f t="shared" si="19"/>
        <v>37</v>
      </c>
      <c r="F79" s="144">
        <f t="shared" si="16"/>
        <v>0</v>
      </c>
      <c r="G79" s="145">
        <f t="shared" si="17"/>
        <v>37</v>
      </c>
      <c r="H79" s="146">
        <v>0</v>
      </c>
      <c r="I79" s="146">
        <v>0</v>
      </c>
      <c r="J79" s="147">
        <f t="shared" si="20"/>
        <v>0</v>
      </c>
      <c r="K79" s="147">
        <v>0</v>
      </c>
      <c r="L79" s="147">
        <v>37</v>
      </c>
      <c r="M79" s="147">
        <f t="shared" si="21"/>
        <v>37</v>
      </c>
      <c r="N79" s="101">
        <f t="shared" si="22"/>
        <v>0</v>
      </c>
      <c r="O79" s="145">
        <v>0</v>
      </c>
      <c r="P79" s="147">
        <f t="shared" si="23"/>
        <v>0</v>
      </c>
      <c r="Q79" s="100">
        <v>0</v>
      </c>
      <c r="R79" s="147">
        <v>0</v>
      </c>
      <c r="S79" s="101">
        <f t="shared" si="24"/>
        <v>0</v>
      </c>
      <c r="T79" s="100">
        <v>0</v>
      </c>
      <c r="U79" s="101">
        <f t="shared" si="25"/>
        <v>0</v>
      </c>
      <c r="V79" s="100">
        <f t="shared" si="26"/>
        <v>0</v>
      </c>
      <c r="W79" s="148">
        <v>0</v>
      </c>
      <c r="X79" s="148">
        <v>0</v>
      </c>
      <c r="Y79" s="147">
        <f t="shared" si="27"/>
        <v>0</v>
      </c>
      <c r="Z79" s="102">
        <v>0</v>
      </c>
      <c r="AA79" s="102">
        <v>0</v>
      </c>
      <c r="AB79" s="101">
        <f t="shared" si="28"/>
        <v>0</v>
      </c>
      <c r="AC79" s="107">
        <f t="shared" si="29"/>
        <v>0</v>
      </c>
      <c r="AD79" s="108">
        <f t="shared" si="30"/>
        <v>37</v>
      </c>
      <c r="AE79" s="97">
        <v>60</v>
      </c>
      <c r="AF79" s="109">
        <f t="shared" si="31"/>
        <v>0.6166666666666667</v>
      </c>
    </row>
    <row r="80" spans="1:32" x14ac:dyDescent="0.35">
      <c r="A80" s="31" t="s">
        <v>86</v>
      </c>
      <c r="B80" s="97" t="s">
        <v>2339</v>
      </c>
      <c r="C80" s="142" t="s">
        <v>2286</v>
      </c>
      <c r="D80" s="143">
        <f t="shared" si="18"/>
        <v>21</v>
      </c>
      <c r="E80" s="98">
        <f t="shared" si="19"/>
        <v>21</v>
      </c>
      <c r="F80" s="144">
        <f t="shared" si="16"/>
        <v>0</v>
      </c>
      <c r="G80" s="145">
        <f t="shared" si="17"/>
        <v>9</v>
      </c>
      <c r="H80" s="146">
        <v>0</v>
      </c>
      <c r="I80" s="146">
        <v>0</v>
      </c>
      <c r="J80" s="147">
        <f t="shared" si="20"/>
        <v>0</v>
      </c>
      <c r="K80" s="147">
        <v>0</v>
      </c>
      <c r="L80" s="147">
        <v>9</v>
      </c>
      <c r="M80" s="147">
        <f t="shared" si="21"/>
        <v>9</v>
      </c>
      <c r="N80" s="101">
        <f t="shared" si="22"/>
        <v>0</v>
      </c>
      <c r="O80" s="145">
        <v>12</v>
      </c>
      <c r="P80" s="147">
        <f t="shared" si="23"/>
        <v>12</v>
      </c>
      <c r="Q80" s="100">
        <v>0</v>
      </c>
      <c r="R80" s="147">
        <v>0</v>
      </c>
      <c r="S80" s="101">
        <f t="shared" si="24"/>
        <v>0</v>
      </c>
      <c r="T80" s="100">
        <v>0</v>
      </c>
      <c r="U80" s="101">
        <f t="shared" si="25"/>
        <v>0</v>
      </c>
      <c r="V80" s="100">
        <f t="shared" si="26"/>
        <v>0</v>
      </c>
      <c r="W80" s="148">
        <v>0</v>
      </c>
      <c r="X80" s="148">
        <v>0</v>
      </c>
      <c r="Y80" s="147">
        <f t="shared" si="27"/>
        <v>0</v>
      </c>
      <c r="Z80" s="102">
        <v>0</v>
      </c>
      <c r="AA80" s="102">
        <v>0</v>
      </c>
      <c r="AB80" s="101">
        <f t="shared" si="28"/>
        <v>0</v>
      </c>
      <c r="AC80" s="107">
        <f t="shared" si="29"/>
        <v>0</v>
      </c>
      <c r="AD80" s="108">
        <f t="shared" si="30"/>
        <v>21</v>
      </c>
      <c r="AE80" s="97">
        <v>26</v>
      </c>
      <c r="AF80" s="109">
        <f t="shared" si="31"/>
        <v>0.80769230769230771</v>
      </c>
    </row>
    <row r="81" spans="1:32" x14ac:dyDescent="0.35">
      <c r="A81" s="31" t="s">
        <v>87</v>
      </c>
      <c r="B81" s="97" t="s">
        <v>2340</v>
      </c>
      <c r="C81" s="142" t="s">
        <v>2286</v>
      </c>
      <c r="D81" s="143">
        <f t="shared" si="18"/>
        <v>36</v>
      </c>
      <c r="E81" s="98">
        <f t="shared" si="19"/>
        <v>36</v>
      </c>
      <c r="F81" s="144">
        <f t="shared" si="16"/>
        <v>0</v>
      </c>
      <c r="G81" s="145">
        <f t="shared" si="17"/>
        <v>36</v>
      </c>
      <c r="H81" s="146">
        <v>0</v>
      </c>
      <c r="I81" s="146">
        <v>0</v>
      </c>
      <c r="J81" s="147">
        <f t="shared" si="20"/>
        <v>0</v>
      </c>
      <c r="K81" s="147">
        <v>0</v>
      </c>
      <c r="L81" s="147">
        <v>36</v>
      </c>
      <c r="M81" s="147">
        <f t="shared" si="21"/>
        <v>36</v>
      </c>
      <c r="N81" s="101">
        <f t="shared" si="22"/>
        <v>0</v>
      </c>
      <c r="O81" s="145">
        <v>0</v>
      </c>
      <c r="P81" s="147">
        <f t="shared" si="23"/>
        <v>0</v>
      </c>
      <c r="Q81" s="100">
        <v>0</v>
      </c>
      <c r="R81" s="147">
        <v>0</v>
      </c>
      <c r="S81" s="101">
        <f t="shared" si="24"/>
        <v>0</v>
      </c>
      <c r="T81" s="100">
        <v>0</v>
      </c>
      <c r="U81" s="101">
        <f t="shared" si="25"/>
        <v>0</v>
      </c>
      <c r="V81" s="100">
        <f t="shared" si="26"/>
        <v>0</v>
      </c>
      <c r="W81" s="148">
        <v>0</v>
      </c>
      <c r="X81" s="148">
        <v>0</v>
      </c>
      <c r="Y81" s="147">
        <f t="shared" si="27"/>
        <v>0</v>
      </c>
      <c r="Z81" s="102">
        <v>0</v>
      </c>
      <c r="AA81" s="102">
        <v>0</v>
      </c>
      <c r="AB81" s="101">
        <f t="shared" si="28"/>
        <v>0</v>
      </c>
      <c r="AC81" s="107">
        <f t="shared" si="29"/>
        <v>0</v>
      </c>
      <c r="AD81" s="108">
        <f t="shared" si="30"/>
        <v>36</v>
      </c>
      <c r="AE81" s="97">
        <v>50</v>
      </c>
      <c r="AF81" s="109">
        <f t="shared" si="31"/>
        <v>0.72</v>
      </c>
    </row>
    <row r="82" spans="1:32" x14ac:dyDescent="0.35">
      <c r="A82" s="31" t="s">
        <v>88</v>
      </c>
      <c r="B82" s="97" t="s">
        <v>2341</v>
      </c>
      <c r="C82" s="142" t="s">
        <v>2286</v>
      </c>
      <c r="D82" s="143">
        <f t="shared" si="18"/>
        <v>35</v>
      </c>
      <c r="E82" s="98">
        <f t="shared" si="19"/>
        <v>2</v>
      </c>
      <c r="F82" s="144">
        <f t="shared" si="16"/>
        <v>33</v>
      </c>
      <c r="G82" s="145">
        <f t="shared" si="17"/>
        <v>33</v>
      </c>
      <c r="H82" s="146">
        <v>0</v>
      </c>
      <c r="I82" s="146">
        <v>33</v>
      </c>
      <c r="J82" s="147">
        <f t="shared" si="20"/>
        <v>33</v>
      </c>
      <c r="K82" s="147">
        <v>0</v>
      </c>
      <c r="L82" s="147">
        <v>0</v>
      </c>
      <c r="M82" s="147">
        <f t="shared" si="21"/>
        <v>0</v>
      </c>
      <c r="N82" s="101">
        <f t="shared" si="22"/>
        <v>0</v>
      </c>
      <c r="O82" s="145">
        <v>2</v>
      </c>
      <c r="P82" s="147">
        <f t="shared" si="23"/>
        <v>2</v>
      </c>
      <c r="Q82" s="100">
        <v>0</v>
      </c>
      <c r="R82" s="147">
        <v>0</v>
      </c>
      <c r="S82" s="101">
        <f t="shared" si="24"/>
        <v>0</v>
      </c>
      <c r="T82" s="100">
        <v>0</v>
      </c>
      <c r="U82" s="101">
        <f t="shared" si="25"/>
        <v>0</v>
      </c>
      <c r="V82" s="100">
        <f t="shared" si="26"/>
        <v>0</v>
      </c>
      <c r="W82" s="148">
        <v>0</v>
      </c>
      <c r="X82" s="148">
        <v>0</v>
      </c>
      <c r="Y82" s="147">
        <f t="shared" si="27"/>
        <v>0</v>
      </c>
      <c r="Z82" s="102">
        <v>0</v>
      </c>
      <c r="AA82" s="102">
        <v>0</v>
      </c>
      <c r="AB82" s="101">
        <f t="shared" si="28"/>
        <v>0</v>
      </c>
      <c r="AC82" s="107">
        <f t="shared" si="29"/>
        <v>33</v>
      </c>
      <c r="AD82" s="108">
        <f t="shared" si="30"/>
        <v>2</v>
      </c>
      <c r="AE82" s="97">
        <v>50</v>
      </c>
      <c r="AF82" s="109">
        <f t="shared" si="31"/>
        <v>0.7</v>
      </c>
    </row>
    <row r="83" spans="1:32" x14ac:dyDescent="0.35">
      <c r="A83" s="31" t="s">
        <v>89</v>
      </c>
      <c r="B83" s="97" t="s">
        <v>2342</v>
      </c>
      <c r="C83" s="142" t="s">
        <v>2286</v>
      </c>
      <c r="D83" s="143">
        <f t="shared" si="18"/>
        <v>37</v>
      </c>
      <c r="E83" s="98">
        <f t="shared" si="19"/>
        <v>37</v>
      </c>
      <c r="F83" s="144">
        <f t="shared" si="16"/>
        <v>0</v>
      </c>
      <c r="G83" s="145">
        <f t="shared" si="17"/>
        <v>37</v>
      </c>
      <c r="H83" s="146">
        <v>0</v>
      </c>
      <c r="I83" s="146">
        <v>0</v>
      </c>
      <c r="J83" s="147">
        <f t="shared" si="20"/>
        <v>0</v>
      </c>
      <c r="K83" s="147">
        <v>0</v>
      </c>
      <c r="L83" s="147">
        <v>37</v>
      </c>
      <c r="M83" s="147">
        <f t="shared" si="21"/>
        <v>37</v>
      </c>
      <c r="N83" s="101">
        <f t="shared" si="22"/>
        <v>0</v>
      </c>
      <c r="O83" s="145">
        <v>0</v>
      </c>
      <c r="P83" s="147">
        <f t="shared" si="23"/>
        <v>0</v>
      </c>
      <c r="Q83" s="100">
        <v>0</v>
      </c>
      <c r="R83" s="147">
        <v>0</v>
      </c>
      <c r="S83" s="101">
        <f t="shared" si="24"/>
        <v>0</v>
      </c>
      <c r="T83" s="100">
        <v>0</v>
      </c>
      <c r="U83" s="101">
        <f t="shared" si="25"/>
        <v>0</v>
      </c>
      <c r="V83" s="100">
        <f t="shared" si="26"/>
        <v>0</v>
      </c>
      <c r="W83" s="148">
        <v>0</v>
      </c>
      <c r="X83" s="148">
        <v>0</v>
      </c>
      <c r="Y83" s="147">
        <f t="shared" si="27"/>
        <v>0</v>
      </c>
      <c r="Z83" s="102">
        <v>0</v>
      </c>
      <c r="AA83" s="102">
        <v>0</v>
      </c>
      <c r="AB83" s="101">
        <f t="shared" si="28"/>
        <v>0</v>
      </c>
      <c r="AC83" s="107">
        <f t="shared" si="29"/>
        <v>0</v>
      </c>
      <c r="AD83" s="108">
        <f t="shared" si="30"/>
        <v>37</v>
      </c>
      <c r="AE83" s="97">
        <v>57</v>
      </c>
      <c r="AF83" s="109">
        <f t="shared" si="31"/>
        <v>0.64912280701754388</v>
      </c>
    </row>
    <row r="84" spans="1:32" x14ac:dyDescent="0.35">
      <c r="A84" s="31" t="s">
        <v>90</v>
      </c>
      <c r="B84" s="97" t="s">
        <v>2343</v>
      </c>
      <c r="C84" s="142" t="s">
        <v>2286</v>
      </c>
      <c r="D84" s="143">
        <f t="shared" si="18"/>
        <v>80</v>
      </c>
      <c r="E84" s="98">
        <f t="shared" si="19"/>
        <v>80</v>
      </c>
      <c r="F84" s="144">
        <f t="shared" si="16"/>
        <v>0</v>
      </c>
      <c r="G84" s="145">
        <f t="shared" si="17"/>
        <v>80</v>
      </c>
      <c r="H84" s="146">
        <v>0</v>
      </c>
      <c r="I84" s="146">
        <v>0</v>
      </c>
      <c r="J84" s="147">
        <f t="shared" si="20"/>
        <v>0</v>
      </c>
      <c r="K84" s="147">
        <v>0</v>
      </c>
      <c r="L84" s="147">
        <v>80</v>
      </c>
      <c r="M84" s="147">
        <f t="shared" si="21"/>
        <v>80</v>
      </c>
      <c r="N84" s="101">
        <f t="shared" si="22"/>
        <v>0</v>
      </c>
      <c r="O84" s="145">
        <v>0</v>
      </c>
      <c r="P84" s="147">
        <f t="shared" si="23"/>
        <v>0</v>
      </c>
      <c r="Q84" s="100">
        <v>0</v>
      </c>
      <c r="R84" s="147">
        <v>0</v>
      </c>
      <c r="S84" s="101">
        <f t="shared" si="24"/>
        <v>0</v>
      </c>
      <c r="T84" s="100">
        <v>0</v>
      </c>
      <c r="U84" s="101">
        <f t="shared" si="25"/>
        <v>0</v>
      </c>
      <c r="V84" s="100">
        <f t="shared" si="26"/>
        <v>0</v>
      </c>
      <c r="W84" s="148">
        <v>0</v>
      </c>
      <c r="X84" s="148">
        <v>0</v>
      </c>
      <c r="Y84" s="147">
        <f t="shared" si="27"/>
        <v>0</v>
      </c>
      <c r="Z84" s="102">
        <v>0</v>
      </c>
      <c r="AA84" s="102">
        <v>0</v>
      </c>
      <c r="AB84" s="101">
        <f t="shared" si="28"/>
        <v>0</v>
      </c>
      <c r="AC84" s="107">
        <f t="shared" si="29"/>
        <v>0</v>
      </c>
      <c r="AD84" s="108">
        <f t="shared" si="30"/>
        <v>80</v>
      </c>
      <c r="AE84" s="97">
        <v>110</v>
      </c>
      <c r="AF84" s="109">
        <f t="shared" si="31"/>
        <v>0.72727272727272729</v>
      </c>
    </row>
    <row r="85" spans="1:32" x14ac:dyDescent="0.35">
      <c r="A85" s="31" t="s">
        <v>91</v>
      </c>
      <c r="B85" s="97" t="s">
        <v>2344</v>
      </c>
      <c r="C85" s="142" t="s">
        <v>2286</v>
      </c>
      <c r="D85" s="143">
        <f t="shared" si="18"/>
        <v>13</v>
      </c>
      <c r="E85" s="98">
        <f t="shared" si="19"/>
        <v>13</v>
      </c>
      <c r="F85" s="144">
        <f t="shared" si="16"/>
        <v>0</v>
      </c>
      <c r="G85" s="145">
        <f t="shared" si="17"/>
        <v>1</v>
      </c>
      <c r="H85" s="146">
        <v>0</v>
      </c>
      <c r="I85" s="146">
        <v>0</v>
      </c>
      <c r="J85" s="147">
        <f t="shared" si="20"/>
        <v>0</v>
      </c>
      <c r="K85" s="147">
        <v>0</v>
      </c>
      <c r="L85" s="147">
        <v>1</v>
      </c>
      <c r="M85" s="147">
        <f t="shared" si="21"/>
        <v>1</v>
      </c>
      <c r="N85" s="101">
        <f t="shared" si="22"/>
        <v>0</v>
      </c>
      <c r="O85" s="145">
        <v>0</v>
      </c>
      <c r="P85" s="147">
        <f t="shared" si="23"/>
        <v>0</v>
      </c>
      <c r="Q85" s="100">
        <v>12</v>
      </c>
      <c r="R85" s="147">
        <v>0</v>
      </c>
      <c r="S85" s="101">
        <f t="shared" si="24"/>
        <v>12</v>
      </c>
      <c r="T85" s="100">
        <v>0</v>
      </c>
      <c r="U85" s="101">
        <f t="shared" si="25"/>
        <v>0</v>
      </c>
      <c r="V85" s="100">
        <f t="shared" si="26"/>
        <v>0</v>
      </c>
      <c r="W85" s="148">
        <v>0</v>
      </c>
      <c r="X85" s="148">
        <v>0</v>
      </c>
      <c r="Y85" s="147">
        <f t="shared" si="27"/>
        <v>0</v>
      </c>
      <c r="Z85" s="102">
        <v>0</v>
      </c>
      <c r="AA85" s="102">
        <v>0</v>
      </c>
      <c r="AB85" s="101">
        <f t="shared" si="28"/>
        <v>0</v>
      </c>
      <c r="AC85" s="107">
        <f t="shared" si="29"/>
        <v>0</v>
      </c>
      <c r="AD85" s="108">
        <f t="shared" si="30"/>
        <v>13</v>
      </c>
      <c r="AE85" s="97">
        <v>15</v>
      </c>
      <c r="AF85" s="109">
        <f t="shared" si="31"/>
        <v>0.8666666666666667</v>
      </c>
    </row>
    <row r="86" spans="1:32" x14ac:dyDescent="0.35">
      <c r="A86" s="31" t="s">
        <v>92</v>
      </c>
      <c r="B86" s="97" t="s">
        <v>2345</v>
      </c>
      <c r="C86" s="142" t="s">
        <v>2286</v>
      </c>
      <c r="D86" s="143">
        <f t="shared" si="18"/>
        <v>36</v>
      </c>
      <c r="E86" s="98">
        <f t="shared" si="19"/>
        <v>36</v>
      </c>
      <c r="F86" s="144">
        <f t="shared" si="16"/>
        <v>0</v>
      </c>
      <c r="G86" s="145">
        <f t="shared" si="17"/>
        <v>36</v>
      </c>
      <c r="H86" s="146">
        <v>0</v>
      </c>
      <c r="I86" s="146">
        <v>0</v>
      </c>
      <c r="J86" s="147">
        <f t="shared" si="20"/>
        <v>0</v>
      </c>
      <c r="K86" s="147">
        <v>0</v>
      </c>
      <c r="L86" s="147">
        <v>36</v>
      </c>
      <c r="M86" s="147">
        <f t="shared" si="21"/>
        <v>36</v>
      </c>
      <c r="N86" s="101">
        <f t="shared" si="22"/>
        <v>0</v>
      </c>
      <c r="O86" s="145">
        <v>0</v>
      </c>
      <c r="P86" s="147">
        <f t="shared" si="23"/>
        <v>0</v>
      </c>
      <c r="Q86" s="100">
        <v>0</v>
      </c>
      <c r="R86" s="147">
        <v>0</v>
      </c>
      <c r="S86" s="101">
        <f t="shared" si="24"/>
        <v>0</v>
      </c>
      <c r="T86" s="100">
        <v>0</v>
      </c>
      <c r="U86" s="101">
        <f t="shared" si="25"/>
        <v>0</v>
      </c>
      <c r="V86" s="100">
        <f t="shared" si="26"/>
        <v>0</v>
      </c>
      <c r="W86" s="148">
        <v>0</v>
      </c>
      <c r="X86" s="148">
        <v>0</v>
      </c>
      <c r="Y86" s="147">
        <f t="shared" si="27"/>
        <v>0</v>
      </c>
      <c r="Z86" s="102">
        <v>0</v>
      </c>
      <c r="AA86" s="102">
        <v>0</v>
      </c>
      <c r="AB86" s="101">
        <f t="shared" si="28"/>
        <v>0</v>
      </c>
      <c r="AC86" s="107">
        <f t="shared" si="29"/>
        <v>0</v>
      </c>
      <c r="AD86" s="108">
        <f t="shared" si="30"/>
        <v>36</v>
      </c>
      <c r="AE86" s="97">
        <v>33</v>
      </c>
      <c r="AF86" s="109">
        <f t="shared" si="31"/>
        <v>1</v>
      </c>
    </row>
    <row r="87" spans="1:32" x14ac:dyDescent="0.35">
      <c r="A87" s="31" t="s">
        <v>93</v>
      </c>
      <c r="B87" s="97" t="s">
        <v>2346</v>
      </c>
      <c r="C87" s="142" t="s">
        <v>2286</v>
      </c>
      <c r="D87" s="143">
        <f t="shared" si="18"/>
        <v>64</v>
      </c>
      <c r="E87" s="98">
        <f t="shared" si="19"/>
        <v>32</v>
      </c>
      <c r="F87" s="144">
        <f t="shared" si="16"/>
        <v>32</v>
      </c>
      <c r="G87" s="145">
        <f t="shared" si="17"/>
        <v>64</v>
      </c>
      <c r="H87" s="146">
        <v>0</v>
      </c>
      <c r="I87" s="146">
        <v>32</v>
      </c>
      <c r="J87" s="147">
        <f t="shared" si="20"/>
        <v>32</v>
      </c>
      <c r="K87" s="147">
        <v>0</v>
      </c>
      <c r="L87" s="147">
        <v>32</v>
      </c>
      <c r="M87" s="147">
        <f t="shared" si="21"/>
        <v>32</v>
      </c>
      <c r="N87" s="101">
        <f t="shared" si="22"/>
        <v>0</v>
      </c>
      <c r="O87" s="145">
        <v>0</v>
      </c>
      <c r="P87" s="147">
        <f t="shared" si="23"/>
        <v>0</v>
      </c>
      <c r="Q87" s="100">
        <v>0</v>
      </c>
      <c r="R87" s="147">
        <v>0</v>
      </c>
      <c r="S87" s="101">
        <f t="shared" si="24"/>
        <v>0</v>
      </c>
      <c r="T87" s="100">
        <v>0</v>
      </c>
      <c r="U87" s="101">
        <f t="shared" si="25"/>
        <v>0</v>
      </c>
      <c r="V87" s="100">
        <f t="shared" si="26"/>
        <v>0</v>
      </c>
      <c r="W87" s="148">
        <v>0</v>
      </c>
      <c r="X87" s="148">
        <v>0</v>
      </c>
      <c r="Y87" s="147">
        <f t="shared" si="27"/>
        <v>0</v>
      </c>
      <c r="Z87" s="102">
        <v>0</v>
      </c>
      <c r="AA87" s="102">
        <v>0</v>
      </c>
      <c r="AB87" s="101">
        <f t="shared" si="28"/>
        <v>0</v>
      </c>
      <c r="AC87" s="107">
        <f t="shared" si="29"/>
        <v>32</v>
      </c>
      <c r="AD87" s="108">
        <f t="shared" si="30"/>
        <v>32</v>
      </c>
      <c r="AE87" s="97">
        <v>69</v>
      </c>
      <c r="AF87" s="109">
        <f t="shared" si="31"/>
        <v>0.92753623188405798</v>
      </c>
    </row>
    <row r="88" spans="1:32" x14ac:dyDescent="0.35">
      <c r="A88" s="31" t="s">
        <v>94</v>
      </c>
      <c r="B88" s="97" t="s">
        <v>2347</v>
      </c>
      <c r="C88" s="142" t="s">
        <v>2348</v>
      </c>
      <c r="D88" s="143">
        <f t="shared" si="18"/>
        <v>53</v>
      </c>
      <c r="E88" s="98">
        <f t="shared" si="19"/>
        <v>53</v>
      </c>
      <c r="F88" s="144">
        <f t="shared" si="16"/>
        <v>0</v>
      </c>
      <c r="G88" s="145">
        <f t="shared" si="17"/>
        <v>53</v>
      </c>
      <c r="H88" s="146">
        <v>0</v>
      </c>
      <c r="I88" s="146">
        <v>0</v>
      </c>
      <c r="J88" s="147">
        <f t="shared" si="20"/>
        <v>0</v>
      </c>
      <c r="K88" s="147">
        <v>0</v>
      </c>
      <c r="L88" s="147">
        <v>53</v>
      </c>
      <c r="M88" s="147">
        <f t="shared" si="21"/>
        <v>53</v>
      </c>
      <c r="N88" s="101">
        <f t="shared" si="22"/>
        <v>0</v>
      </c>
      <c r="O88" s="145">
        <v>0</v>
      </c>
      <c r="P88" s="147">
        <f t="shared" si="23"/>
        <v>0</v>
      </c>
      <c r="Q88" s="100">
        <v>0</v>
      </c>
      <c r="R88" s="147">
        <v>0</v>
      </c>
      <c r="S88" s="101">
        <f t="shared" si="24"/>
        <v>0</v>
      </c>
      <c r="T88" s="100">
        <v>0</v>
      </c>
      <c r="U88" s="101">
        <f t="shared" si="25"/>
        <v>0</v>
      </c>
      <c r="V88" s="100">
        <f t="shared" si="26"/>
        <v>0</v>
      </c>
      <c r="W88" s="148">
        <v>0</v>
      </c>
      <c r="X88" s="148">
        <v>0</v>
      </c>
      <c r="Y88" s="147">
        <f t="shared" si="27"/>
        <v>0</v>
      </c>
      <c r="Z88" s="102">
        <v>0</v>
      </c>
      <c r="AA88" s="102">
        <v>0</v>
      </c>
      <c r="AB88" s="101">
        <f t="shared" si="28"/>
        <v>0</v>
      </c>
      <c r="AC88" s="107">
        <f t="shared" si="29"/>
        <v>0</v>
      </c>
      <c r="AD88" s="108">
        <f t="shared" si="30"/>
        <v>53</v>
      </c>
      <c r="AE88" s="97">
        <v>72</v>
      </c>
      <c r="AF88" s="109">
        <f t="shared" si="31"/>
        <v>0.73611111111111116</v>
      </c>
    </row>
    <row r="89" spans="1:32" x14ac:dyDescent="0.35">
      <c r="A89" s="31" t="s">
        <v>95</v>
      </c>
      <c r="B89" s="97" t="s">
        <v>2349</v>
      </c>
      <c r="C89" s="142" t="s">
        <v>2348</v>
      </c>
      <c r="D89" s="143">
        <f t="shared" si="18"/>
        <v>110</v>
      </c>
      <c r="E89" s="98">
        <f t="shared" si="19"/>
        <v>110</v>
      </c>
      <c r="F89" s="144">
        <f t="shared" si="16"/>
        <v>0</v>
      </c>
      <c r="G89" s="145">
        <f t="shared" si="17"/>
        <v>110</v>
      </c>
      <c r="H89" s="146">
        <v>0</v>
      </c>
      <c r="I89" s="146">
        <v>0</v>
      </c>
      <c r="J89" s="147">
        <f t="shared" si="20"/>
        <v>0</v>
      </c>
      <c r="K89" s="147">
        <v>35</v>
      </c>
      <c r="L89" s="147">
        <v>75</v>
      </c>
      <c r="M89" s="147">
        <f t="shared" si="21"/>
        <v>110</v>
      </c>
      <c r="N89" s="101">
        <f t="shared" si="22"/>
        <v>0</v>
      </c>
      <c r="O89" s="145">
        <v>0</v>
      </c>
      <c r="P89" s="147">
        <f t="shared" si="23"/>
        <v>0</v>
      </c>
      <c r="Q89" s="100">
        <v>0</v>
      </c>
      <c r="R89" s="147">
        <v>0</v>
      </c>
      <c r="S89" s="101">
        <f t="shared" si="24"/>
        <v>0</v>
      </c>
      <c r="T89" s="100">
        <v>0</v>
      </c>
      <c r="U89" s="101">
        <f t="shared" si="25"/>
        <v>0</v>
      </c>
      <c r="V89" s="100">
        <f t="shared" si="26"/>
        <v>0</v>
      </c>
      <c r="W89" s="148">
        <v>0</v>
      </c>
      <c r="X89" s="148">
        <v>0</v>
      </c>
      <c r="Y89" s="147">
        <f t="shared" si="27"/>
        <v>0</v>
      </c>
      <c r="Z89" s="102">
        <v>0</v>
      </c>
      <c r="AA89" s="102">
        <v>0</v>
      </c>
      <c r="AB89" s="101">
        <f t="shared" si="28"/>
        <v>0</v>
      </c>
      <c r="AC89" s="107">
        <f t="shared" si="29"/>
        <v>0</v>
      </c>
      <c r="AD89" s="108">
        <f t="shared" si="30"/>
        <v>75</v>
      </c>
      <c r="AE89" s="97">
        <v>102</v>
      </c>
      <c r="AF89" s="109">
        <f t="shared" si="31"/>
        <v>0.73529411764705888</v>
      </c>
    </row>
    <row r="90" spans="1:32" x14ac:dyDescent="0.35">
      <c r="A90" s="31" t="s">
        <v>96</v>
      </c>
      <c r="B90" s="97" t="s">
        <v>2350</v>
      </c>
      <c r="C90" s="142" t="s">
        <v>2348</v>
      </c>
      <c r="D90" s="143">
        <f t="shared" si="18"/>
        <v>48</v>
      </c>
      <c r="E90" s="98">
        <f t="shared" si="19"/>
        <v>0</v>
      </c>
      <c r="F90" s="144">
        <f t="shared" si="16"/>
        <v>48</v>
      </c>
      <c r="G90" s="145">
        <f t="shared" si="17"/>
        <v>48</v>
      </c>
      <c r="H90" s="146">
        <v>0</v>
      </c>
      <c r="I90" s="146">
        <v>48</v>
      </c>
      <c r="J90" s="147">
        <f t="shared" si="20"/>
        <v>48</v>
      </c>
      <c r="K90" s="147">
        <v>0</v>
      </c>
      <c r="L90" s="147">
        <v>0</v>
      </c>
      <c r="M90" s="147">
        <f t="shared" si="21"/>
        <v>0</v>
      </c>
      <c r="N90" s="101">
        <f t="shared" si="22"/>
        <v>0</v>
      </c>
      <c r="O90" s="145">
        <v>0</v>
      </c>
      <c r="P90" s="147">
        <f t="shared" si="23"/>
        <v>0</v>
      </c>
      <c r="Q90" s="100">
        <v>0</v>
      </c>
      <c r="R90" s="147">
        <v>0</v>
      </c>
      <c r="S90" s="101">
        <f t="shared" si="24"/>
        <v>0</v>
      </c>
      <c r="T90" s="100">
        <v>0</v>
      </c>
      <c r="U90" s="101">
        <f t="shared" si="25"/>
        <v>0</v>
      </c>
      <c r="V90" s="100">
        <f t="shared" si="26"/>
        <v>0</v>
      </c>
      <c r="W90" s="148">
        <v>0</v>
      </c>
      <c r="X90" s="148">
        <v>0</v>
      </c>
      <c r="Y90" s="147">
        <f t="shared" si="27"/>
        <v>0</v>
      </c>
      <c r="Z90" s="102">
        <v>0</v>
      </c>
      <c r="AA90" s="102">
        <v>0</v>
      </c>
      <c r="AB90" s="101">
        <f t="shared" si="28"/>
        <v>0</v>
      </c>
      <c r="AC90" s="107">
        <f t="shared" si="29"/>
        <v>48</v>
      </c>
      <c r="AD90" s="108">
        <f t="shared" si="30"/>
        <v>0</v>
      </c>
      <c r="AE90" s="97">
        <v>90</v>
      </c>
      <c r="AF90" s="109">
        <f t="shared" si="31"/>
        <v>0.53333333333333333</v>
      </c>
    </row>
    <row r="91" spans="1:32" x14ac:dyDescent="0.35">
      <c r="A91" s="31" t="s">
        <v>97</v>
      </c>
      <c r="B91" s="97" t="s">
        <v>2351</v>
      </c>
      <c r="C91" s="142" t="s">
        <v>2348</v>
      </c>
      <c r="D91" s="143">
        <f t="shared" si="18"/>
        <v>0</v>
      </c>
      <c r="E91" s="98">
        <f t="shared" si="19"/>
        <v>0</v>
      </c>
      <c r="F91" s="144">
        <f t="shared" si="16"/>
        <v>0</v>
      </c>
      <c r="G91" s="145">
        <f t="shared" si="17"/>
        <v>0</v>
      </c>
      <c r="H91" s="146">
        <v>0</v>
      </c>
      <c r="I91" s="146">
        <v>0</v>
      </c>
      <c r="J91" s="147">
        <f t="shared" si="20"/>
        <v>0</v>
      </c>
      <c r="K91" s="147">
        <v>0</v>
      </c>
      <c r="L91" s="147">
        <v>0</v>
      </c>
      <c r="M91" s="147">
        <f t="shared" si="21"/>
        <v>0</v>
      </c>
      <c r="N91" s="101">
        <f t="shared" si="22"/>
        <v>0</v>
      </c>
      <c r="O91" s="145">
        <v>0</v>
      </c>
      <c r="P91" s="147">
        <f t="shared" si="23"/>
        <v>0</v>
      </c>
      <c r="Q91" s="100">
        <v>0</v>
      </c>
      <c r="R91" s="147">
        <v>0</v>
      </c>
      <c r="S91" s="101">
        <f t="shared" si="24"/>
        <v>0</v>
      </c>
      <c r="T91" s="100">
        <v>0</v>
      </c>
      <c r="U91" s="101">
        <f t="shared" si="25"/>
        <v>0</v>
      </c>
      <c r="V91" s="100">
        <f t="shared" si="26"/>
        <v>0</v>
      </c>
      <c r="W91" s="148">
        <v>0</v>
      </c>
      <c r="X91" s="148">
        <v>0</v>
      </c>
      <c r="Y91" s="147">
        <f t="shared" si="27"/>
        <v>0</v>
      </c>
      <c r="Z91" s="102">
        <v>0</v>
      </c>
      <c r="AA91" s="102">
        <v>0</v>
      </c>
      <c r="AB91" s="101">
        <f t="shared" si="28"/>
        <v>0</v>
      </c>
      <c r="AC91" s="107">
        <f t="shared" si="29"/>
        <v>0</v>
      </c>
      <c r="AD91" s="108">
        <f t="shared" si="30"/>
        <v>0</v>
      </c>
      <c r="AE91" s="97">
        <v>36</v>
      </c>
      <c r="AF91" s="109">
        <f t="shared" si="31"/>
        <v>0</v>
      </c>
    </row>
    <row r="92" spans="1:32" x14ac:dyDescent="0.35">
      <c r="A92" s="31" t="s">
        <v>98</v>
      </c>
      <c r="B92" s="97" t="s">
        <v>2352</v>
      </c>
      <c r="C92" s="142" t="s">
        <v>2348</v>
      </c>
      <c r="D92" s="143">
        <f t="shared" si="18"/>
        <v>0</v>
      </c>
      <c r="E92" s="98">
        <f t="shared" si="19"/>
        <v>0</v>
      </c>
      <c r="F92" s="144">
        <f t="shared" si="16"/>
        <v>0</v>
      </c>
      <c r="G92" s="145">
        <f t="shared" si="17"/>
        <v>0</v>
      </c>
      <c r="H92" s="146">
        <v>0</v>
      </c>
      <c r="I92" s="146">
        <v>0</v>
      </c>
      <c r="J92" s="147">
        <f t="shared" si="20"/>
        <v>0</v>
      </c>
      <c r="K92" s="147">
        <v>0</v>
      </c>
      <c r="L92" s="147">
        <v>0</v>
      </c>
      <c r="M92" s="147">
        <f t="shared" si="21"/>
        <v>0</v>
      </c>
      <c r="N92" s="101">
        <f t="shared" si="22"/>
        <v>0</v>
      </c>
      <c r="O92" s="145">
        <v>0</v>
      </c>
      <c r="P92" s="147">
        <f t="shared" si="23"/>
        <v>0</v>
      </c>
      <c r="Q92" s="100">
        <v>0</v>
      </c>
      <c r="R92" s="147">
        <v>0</v>
      </c>
      <c r="S92" s="101">
        <f t="shared" si="24"/>
        <v>0</v>
      </c>
      <c r="T92" s="100">
        <v>0</v>
      </c>
      <c r="U92" s="101">
        <f t="shared" si="25"/>
        <v>0</v>
      </c>
      <c r="V92" s="100">
        <f t="shared" si="26"/>
        <v>0</v>
      </c>
      <c r="W92" s="148">
        <v>0</v>
      </c>
      <c r="X92" s="148">
        <v>0</v>
      </c>
      <c r="Y92" s="147">
        <f t="shared" si="27"/>
        <v>0</v>
      </c>
      <c r="Z92" s="102">
        <v>0</v>
      </c>
      <c r="AA92" s="102">
        <v>0</v>
      </c>
      <c r="AB92" s="101">
        <f t="shared" si="28"/>
        <v>0</v>
      </c>
      <c r="AC92" s="107">
        <f t="shared" si="29"/>
        <v>0</v>
      </c>
      <c r="AD92" s="108">
        <f t="shared" si="30"/>
        <v>0</v>
      </c>
      <c r="AE92" s="97">
        <v>48</v>
      </c>
      <c r="AF92" s="109">
        <f t="shared" si="31"/>
        <v>0</v>
      </c>
    </row>
    <row r="93" spans="1:32" x14ac:dyDescent="0.35">
      <c r="A93" s="31" t="s">
        <v>99</v>
      </c>
      <c r="B93" s="97" t="s">
        <v>2353</v>
      </c>
      <c r="C93" s="142" t="s">
        <v>2348</v>
      </c>
      <c r="D93" s="143">
        <f t="shared" si="18"/>
        <v>74</v>
      </c>
      <c r="E93" s="98">
        <f t="shared" si="19"/>
        <v>74</v>
      </c>
      <c r="F93" s="144">
        <f t="shared" si="16"/>
        <v>0</v>
      </c>
      <c r="G93" s="145">
        <f t="shared" si="17"/>
        <v>74</v>
      </c>
      <c r="H93" s="146">
        <v>0</v>
      </c>
      <c r="I93" s="146">
        <v>0</v>
      </c>
      <c r="J93" s="147">
        <f t="shared" si="20"/>
        <v>0</v>
      </c>
      <c r="K93" s="147">
        <v>0</v>
      </c>
      <c r="L93" s="147">
        <v>74</v>
      </c>
      <c r="M93" s="147">
        <f t="shared" si="21"/>
        <v>74</v>
      </c>
      <c r="N93" s="101">
        <f t="shared" si="22"/>
        <v>0</v>
      </c>
      <c r="O93" s="145">
        <v>0</v>
      </c>
      <c r="P93" s="147">
        <f t="shared" si="23"/>
        <v>0</v>
      </c>
      <c r="Q93" s="100">
        <v>0</v>
      </c>
      <c r="R93" s="147">
        <v>0</v>
      </c>
      <c r="S93" s="101">
        <f t="shared" si="24"/>
        <v>0</v>
      </c>
      <c r="T93" s="100">
        <v>0</v>
      </c>
      <c r="U93" s="101">
        <f t="shared" si="25"/>
        <v>0</v>
      </c>
      <c r="V93" s="100">
        <f t="shared" si="26"/>
        <v>0</v>
      </c>
      <c r="W93" s="148">
        <v>0</v>
      </c>
      <c r="X93" s="148">
        <v>0</v>
      </c>
      <c r="Y93" s="147">
        <f t="shared" si="27"/>
        <v>0</v>
      </c>
      <c r="Z93" s="102">
        <v>0</v>
      </c>
      <c r="AA93" s="102">
        <v>0</v>
      </c>
      <c r="AB93" s="101">
        <f t="shared" si="28"/>
        <v>0</v>
      </c>
      <c r="AC93" s="107">
        <f t="shared" si="29"/>
        <v>0</v>
      </c>
      <c r="AD93" s="108">
        <f t="shared" si="30"/>
        <v>74</v>
      </c>
      <c r="AE93" s="97">
        <v>113</v>
      </c>
      <c r="AF93" s="109">
        <f t="shared" si="31"/>
        <v>0.65486725663716816</v>
      </c>
    </row>
    <row r="94" spans="1:32" x14ac:dyDescent="0.35">
      <c r="A94" s="31" t="s">
        <v>100</v>
      </c>
      <c r="B94" s="97" t="s">
        <v>2354</v>
      </c>
      <c r="C94" s="142" t="s">
        <v>2348</v>
      </c>
      <c r="D94" s="143">
        <f t="shared" si="18"/>
        <v>46</v>
      </c>
      <c r="E94" s="98">
        <f t="shared" si="19"/>
        <v>46</v>
      </c>
      <c r="F94" s="144">
        <f t="shared" si="16"/>
        <v>0</v>
      </c>
      <c r="G94" s="145">
        <f t="shared" si="17"/>
        <v>46</v>
      </c>
      <c r="H94" s="146">
        <v>0</v>
      </c>
      <c r="I94" s="146">
        <v>0</v>
      </c>
      <c r="J94" s="147">
        <f t="shared" si="20"/>
        <v>0</v>
      </c>
      <c r="K94" s="147">
        <v>0</v>
      </c>
      <c r="L94" s="147">
        <v>46</v>
      </c>
      <c r="M94" s="147">
        <f t="shared" si="21"/>
        <v>46</v>
      </c>
      <c r="N94" s="101">
        <f t="shared" si="22"/>
        <v>0</v>
      </c>
      <c r="O94" s="145">
        <v>0</v>
      </c>
      <c r="P94" s="147">
        <f t="shared" si="23"/>
        <v>0</v>
      </c>
      <c r="Q94" s="100">
        <v>0</v>
      </c>
      <c r="R94" s="147">
        <v>0</v>
      </c>
      <c r="S94" s="101">
        <f t="shared" si="24"/>
        <v>0</v>
      </c>
      <c r="T94" s="100">
        <v>0</v>
      </c>
      <c r="U94" s="101">
        <f t="shared" si="25"/>
        <v>0</v>
      </c>
      <c r="V94" s="100">
        <f t="shared" si="26"/>
        <v>0</v>
      </c>
      <c r="W94" s="148">
        <v>0</v>
      </c>
      <c r="X94" s="148">
        <v>0</v>
      </c>
      <c r="Y94" s="147">
        <f t="shared" si="27"/>
        <v>0</v>
      </c>
      <c r="Z94" s="102">
        <v>0</v>
      </c>
      <c r="AA94" s="102">
        <v>0</v>
      </c>
      <c r="AB94" s="101">
        <f t="shared" si="28"/>
        <v>0</v>
      </c>
      <c r="AC94" s="107">
        <f t="shared" si="29"/>
        <v>0</v>
      </c>
      <c r="AD94" s="108">
        <f t="shared" si="30"/>
        <v>46</v>
      </c>
      <c r="AE94" s="97">
        <v>105</v>
      </c>
      <c r="AF94" s="109">
        <f t="shared" si="31"/>
        <v>0.43809523809523809</v>
      </c>
    </row>
    <row r="95" spans="1:32" x14ac:dyDescent="0.35">
      <c r="A95" s="31" t="s">
        <v>101</v>
      </c>
      <c r="B95" s="97" t="s">
        <v>2355</v>
      </c>
      <c r="C95" s="142" t="s">
        <v>2348</v>
      </c>
      <c r="D95" s="143">
        <f t="shared" si="18"/>
        <v>78</v>
      </c>
      <c r="E95" s="98">
        <f t="shared" si="19"/>
        <v>78</v>
      </c>
      <c r="F95" s="144">
        <f t="shared" si="16"/>
        <v>0</v>
      </c>
      <c r="G95" s="145">
        <f t="shared" si="17"/>
        <v>78</v>
      </c>
      <c r="H95" s="146">
        <v>0</v>
      </c>
      <c r="I95" s="146">
        <v>0</v>
      </c>
      <c r="J95" s="147">
        <f t="shared" si="20"/>
        <v>0</v>
      </c>
      <c r="K95" s="147">
        <v>0</v>
      </c>
      <c r="L95" s="147">
        <v>78</v>
      </c>
      <c r="M95" s="147">
        <f t="shared" si="21"/>
        <v>78</v>
      </c>
      <c r="N95" s="101">
        <f t="shared" si="22"/>
        <v>0</v>
      </c>
      <c r="O95" s="145">
        <v>0</v>
      </c>
      <c r="P95" s="147">
        <f t="shared" si="23"/>
        <v>0</v>
      </c>
      <c r="Q95" s="100">
        <v>0</v>
      </c>
      <c r="R95" s="147">
        <v>0</v>
      </c>
      <c r="S95" s="101">
        <f t="shared" si="24"/>
        <v>0</v>
      </c>
      <c r="T95" s="100">
        <v>0</v>
      </c>
      <c r="U95" s="101">
        <f t="shared" si="25"/>
        <v>0</v>
      </c>
      <c r="V95" s="100">
        <f t="shared" si="26"/>
        <v>0</v>
      </c>
      <c r="W95" s="148">
        <v>0</v>
      </c>
      <c r="X95" s="148">
        <v>0</v>
      </c>
      <c r="Y95" s="147">
        <f t="shared" si="27"/>
        <v>0</v>
      </c>
      <c r="Z95" s="102">
        <v>0</v>
      </c>
      <c r="AA95" s="102">
        <v>0</v>
      </c>
      <c r="AB95" s="101">
        <f t="shared" si="28"/>
        <v>0</v>
      </c>
      <c r="AC95" s="107">
        <f t="shared" si="29"/>
        <v>0</v>
      </c>
      <c r="AD95" s="108">
        <f t="shared" si="30"/>
        <v>78</v>
      </c>
      <c r="AE95" s="97">
        <v>114</v>
      </c>
      <c r="AF95" s="109">
        <f t="shared" si="31"/>
        <v>0.68421052631578949</v>
      </c>
    </row>
    <row r="96" spans="1:32" x14ac:dyDescent="0.35">
      <c r="A96" s="31" t="s">
        <v>102</v>
      </c>
      <c r="B96" s="97" t="s">
        <v>2356</v>
      </c>
      <c r="C96" s="142" t="s">
        <v>2260</v>
      </c>
      <c r="D96" s="143">
        <f t="shared" si="18"/>
        <v>55</v>
      </c>
      <c r="E96" s="98">
        <f t="shared" si="19"/>
        <v>55</v>
      </c>
      <c r="F96" s="144">
        <f t="shared" si="16"/>
        <v>0</v>
      </c>
      <c r="G96" s="145">
        <f t="shared" si="17"/>
        <v>55</v>
      </c>
      <c r="H96" s="146">
        <v>0</v>
      </c>
      <c r="I96" s="146">
        <v>0</v>
      </c>
      <c r="J96" s="147">
        <f t="shared" si="20"/>
        <v>0</v>
      </c>
      <c r="K96" s="147">
        <v>0</v>
      </c>
      <c r="L96" s="147">
        <v>55</v>
      </c>
      <c r="M96" s="147">
        <f t="shared" si="21"/>
        <v>55</v>
      </c>
      <c r="N96" s="101">
        <f t="shared" si="22"/>
        <v>0</v>
      </c>
      <c r="O96" s="145">
        <v>0</v>
      </c>
      <c r="P96" s="147">
        <f t="shared" si="23"/>
        <v>0</v>
      </c>
      <c r="Q96" s="100">
        <v>0</v>
      </c>
      <c r="R96" s="147">
        <v>0</v>
      </c>
      <c r="S96" s="101">
        <f t="shared" si="24"/>
        <v>0</v>
      </c>
      <c r="T96" s="100">
        <v>0</v>
      </c>
      <c r="U96" s="101">
        <f t="shared" si="25"/>
        <v>0</v>
      </c>
      <c r="V96" s="100">
        <f t="shared" si="26"/>
        <v>0</v>
      </c>
      <c r="W96" s="148">
        <v>0</v>
      </c>
      <c r="X96" s="148">
        <v>0</v>
      </c>
      <c r="Y96" s="147">
        <f t="shared" si="27"/>
        <v>0</v>
      </c>
      <c r="Z96" s="102">
        <v>0</v>
      </c>
      <c r="AA96" s="102">
        <v>0</v>
      </c>
      <c r="AB96" s="101">
        <f t="shared" si="28"/>
        <v>0</v>
      </c>
      <c r="AC96" s="107">
        <f t="shared" si="29"/>
        <v>0</v>
      </c>
      <c r="AD96" s="108">
        <f t="shared" si="30"/>
        <v>55</v>
      </c>
      <c r="AE96" s="97">
        <v>96</v>
      </c>
      <c r="AF96" s="109">
        <f t="shared" si="31"/>
        <v>0.57291666666666663</v>
      </c>
    </row>
    <row r="97" spans="1:32" x14ac:dyDescent="0.35">
      <c r="A97" s="31" t="s">
        <v>103</v>
      </c>
      <c r="B97" s="97" t="s">
        <v>2357</v>
      </c>
      <c r="C97" s="142" t="s">
        <v>2260</v>
      </c>
      <c r="D97" s="143">
        <f t="shared" si="18"/>
        <v>28</v>
      </c>
      <c r="E97" s="98">
        <f t="shared" si="19"/>
        <v>28</v>
      </c>
      <c r="F97" s="144">
        <f t="shared" si="16"/>
        <v>0</v>
      </c>
      <c r="G97" s="145">
        <f t="shared" si="17"/>
        <v>0</v>
      </c>
      <c r="H97" s="146">
        <v>0</v>
      </c>
      <c r="I97" s="146">
        <v>0</v>
      </c>
      <c r="J97" s="147">
        <f t="shared" si="20"/>
        <v>0</v>
      </c>
      <c r="K97" s="147">
        <v>0</v>
      </c>
      <c r="L97" s="147">
        <v>0</v>
      </c>
      <c r="M97" s="147">
        <f t="shared" si="21"/>
        <v>0</v>
      </c>
      <c r="N97" s="101">
        <f t="shared" si="22"/>
        <v>0</v>
      </c>
      <c r="O97" s="145">
        <v>0</v>
      </c>
      <c r="P97" s="147">
        <f t="shared" si="23"/>
        <v>0</v>
      </c>
      <c r="Q97" s="100">
        <v>28</v>
      </c>
      <c r="R97" s="147">
        <v>0</v>
      </c>
      <c r="S97" s="101">
        <f t="shared" si="24"/>
        <v>28</v>
      </c>
      <c r="T97" s="100">
        <v>0</v>
      </c>
      <c r="U97" s="101">
        <f t="shared" si="25"/>
        <v>0</v>
      </c>
      <c r="V97" s="100">
        <f t="shared" si="26"/>
        <v>0</v>
      </c>
      <c r="W97" s="148">
        <v>0</v>
      </c>
      <c r="X97" s="148">
        <v>0</v>
      </c>
      <c r="Y97" s="147">
        <f t="shared" si="27"/>
        <v>0</v>
      </c>
      <c r="Z97" s="102">
        <v>0</v>
      </c>
      <c r="AA97" s="102">
        <v>0</v>
      </c>
      <c r="AB97" s="101">
        <f t="shared" si="28"/>
        <v>0</v>
      </c>
      <c r="AC97" s="107">
        <f t="shared" si="29"/>
        <v>0</v>
      </c>
      <c r="AD97" s="108">
        <f t="shared" si="30"/>
        <v>28</v>
      </c>
      <c r="AE97" s="97">
        <v>35</v>
      </c>
      <c r="AF97" s="109">
        <f t="shared" si="31"/>
        <v>0.8</v>
      </c>
    </row>
    <row r="98" spans="1:32" x14ac:dyDescent="0.35">
      <c r="A98" s="31" t="s">
        <v>104</v>
      </c>
      <c r="B98" s="97" t="s">
        <v>2358</v>
      </c>
      <c r="C98" s="142" t="s">
        <v>2260</v>
      </c>
      <c r="D98" s="143">
        <f t="shared" si="18"/>
        <v>0</v>
      </c>
      <c r="E98" s="98">
        <f t="shared" si="19"/>
        <v>0</v>
      </c>
      <c r="F98" s="144">
        <f t="shared" si="16"/>
        <v>0</v>
      </c>
      <c r="G98" s="145">
        <f t="shared" si="17"/>
        <v>0</v>
      </c>
      <c r="H98" s="146">
        <v>0</v>
      </c>
      <c r="I98" s="146">
        <v>0</v>
      </c>
      <c r="J98" s="147">
        <f t="shared" si="20"/>
        <v>0</v>
      </c>
      <c r="K98" s="147">
        <v>0</v>
      </c>
      <c r="L98" s="147">
        <v>0</v>
      </c>
      <c r="M98" s="147">
        <f t="shared" si="21"/>
        <v>0</v>
      </c>
      <c r="N98" s="101">
        <f t="shared" si="22"/>
        <v>0</v>
      </c>
      <c r="O98" s="145">
        <v>0</v>
      </c>
      <c r="P98" s="147">
        <f t="shared" si="23"/>
        <v>0</v>
      </c>
      <c r="Q98" s="100">
        <v>0</v>
      </c>
      <c r="R98" s="147">
        <v>0</v>
      </c>
      <c r="S98" s="101">
        <f t="shared" si="24"/>
        <v>0</v>
      </c>
      <c r="T98" s="100">
        <v>0</v>
      </c>
      <c r="U98" s="101">
        <f t="shared" si="25"/>
        <v>0</v>
      </c>
      <c r="V98" s="100">
        <f t="shared" si="26"/>
        <v>0</v>
      </c>
      <c r="W98" s="148">
        <v>0</v>
      </c>
      <c r="X98" s="148">
        <v>0</v>
      </c>
      <c r="Y98" s="147">
        <f t="shared" si="27"/>
        <v>0</v>
      </c>
      <c r="Z98" s="102">
        <v>0</v>
      </c>
      <c r="AA98" s="102">
        <v>0</v>
      </c>
      <c r="AB98" s="101">
        <f t="shared" si="28"/>
        <v>0</v>
      </c>
      <c r="AC98" s="107">
        <f t="shared" si="29"/>
        <v>0</v>
      </c>
      <c r="AD98" s="108">
        <f t="shared" si="30"/>
        <v>0</v>
      </c>
      <c r="AE98" s="97">
        <v>47</v>
      </c>
      <c r="AF98" s="109">
        <f t="shared" si="31"/>
        <v>0</v>
      </c>
    </row>
    <row r="99" spans="1:32" x14ac:dyDescent="0.35">
      <c r="A99" s="31" t="s">
        <v>105</v>
      </c>
      <c r="B99" s="97" t="s">
        <v>2359</v>
      </c>
      <c r="C99" s="142" t="s">
        <v>2260</v>
      </c>
      <c r="D99" s="143">
        <f t="shared" si="18"/>
        <v>44</v>
      </c>
      <c r="E99" s="98">
        <f t="shared" si="19"/>
        <v>44</v>
      </c>
      <c r="F99" s="144">
        <f t="shared" si="16"/>
        <v>0</v>
      </c>
      <c r="G99" s="145">
        <f t="shared" si="17"/>
        <v>24</v>
      </c>
      <c r="H99" s="146">
        <v>0</v>
      </c>
      <c r="I99" s="146">
        <v>0</v>
      </c>
      <c r="J99" s="147">
        <f t="shared" si="20"/>
        <v>0</v>
      </c>
      <c r="K99" s="147">
        <v>0</v>
      </c>
      <c r="L99" s="147">
        <v>24</v>
      </c>
      <c r="M99" s="147">
        <f t="shared" si="21"/>
        <v>24</v>
      </c>
      <c r="N99" s="101">
        <f t="shared" si="22"/>
        <v>0</v>
      </c>
      <c r="O99" s="145">
        <v>5</v>
      </c>
      <c r="P99" s="147">
        <f t="shared" si="23"/>
        <v>5</v>
      </c>
      <c r="Q99" s="100">
        <v>0</v>
      </c>
      <c r="R99" s="147">
        <v>0</v>
      </c>
      <c r="S99" s="101">
        <f t="shared" si="24"/>
        <v>0</v>
      </c>
      <c r="T99" s="100">
        <v>0</v>
      </c>
      <c r="U99" s="101">
        <f t="shared" si="25"/>
        <v>0</v>
      </c>
      <c r="V99" s="100">
        <f t="shared" si="26"/>
        <v>15</v>
      </c>
      <c r="W99" s="148">
        <v>0</v>
      </c>
      <c r="X99" s="148">
        <v>0</v>
      </c>
      <c r="Y99" s="147">
        <f t="shared" si="27"/>
        <v>0</v>
      </c>
      <c r="Z99" s="102">
        <v>0</v>
      </c>
      <c r="AA99" s="102">
        <v>15</v>
      </c>
      <c r="AB99" s="101">
        <f t="shared" si="28"/>
        <v>15</v>
      </c>
      <c r="AC99" s="107">
        <f t="shared" si="29"/>
        <v>0</v>
      </c>
      <c r="AD99" s="108">
        <f t="shared" si="30"/>
        <v>44</v>
      </c>
      <c r="AE99" s="97">
        <v>93</v>
      </c>
      <c r="AF99" s="109">
        <f t="shared" si="31"/>
        <v>0.4731182795698925</v>
      </c>
    </row>
    <row r="100" spans="1:32" x14ac:dyDescent="0.35">
      <c r="A100" s="31" t="s">
        <v>106</v>
      </c>
      <c r="B100" s="97" t="s">
        <v>2360</v>
      </c>
      <c r="C100" s="142" t="s">
        <v>2260</v>
      </c>
      <c r="D100" s="143">
        <f t="shared" si="18"/>
        <v>23</v>
      </c>
      <c r="E100" s="98">
        <f t="shared" si="19"/>
        <v>0</v>
      </c>
      <c r="F100" s="144">
        <f t="shared" si="16"/>
        <v>23</v>
      </c>
      <c r="G100" s="145">
        <f t="shared" si="17"/>
        <v>0</v>
      </c>
      <c r="H100" s="146">
        <v>0</v>
      </c>
      <c r="I100" s="146">
        <v>0</v>
      </c>
      <c r="J100" s="147">
        <f t="shared" si="20"/>
        <v>0</v>
      </c>
      <c r="K100" s="147">
        <v>0</v>
      </c>
      <c r="L100" s="147">
        <v>0</v>
      </c>
      <c r="M100" s="147">
        <f t="shared" si="21"/>
        <v>0</v>
      </c>
      <c r="N100" s="101">
        <f t="shared" si="22"/>
        <v>0</v>
      </c>
      <c r="O100" s="145">
        <v>0</v>
      </c>
      <c r="P100" s="147">
        <f t="shared" si="23"/>
        <v>0</v>
      </c>
      <c r="Q100" s="100">
        <v>0</v>
      </c>
      <c r="R100" s="147">
        <v>0</v>
      </c>
      <c r="S100" s="101">
        <f t="shared" si="24"/>
        <v>0</v>
      </c>
      <c r="T100" s="100">
        <v>0</v>
      </c>
      <c r="U100" s="101">
        <f t="shared" si="25"/>
        <v>0</v>
      </c>
      <c r="V100" s="100">
        <f t="shared" si="26"/>
        <v>23</v>
      </c>
      <c r="W100" s="148">
        <v>0</v>
      </c>
      <c r="X100" s="148">
        <v>23</v>
      </c>
      <c r="Y100" s="147">
        <f t="shared" si="27"/>
        <v>23</v>
      </c>
      <c r="Z100" s="102">
        <v>0</v>
      </c>
      <c r="AA100" s="102">
        <v>0</v>
      </c>
      <c r="AB100" s="101">
        <f t="shared" si="28"/>
        <v>0</v>
      </c>
      <c r="AC100" s="107">
        <f t="shared" si="29"/>
        <v>23</v>
      </c>
      <c r="AD100" s="108">
        <f t="shared" si="30"/>
        <v>0</v>
      </c>
      <c r="AE100" s="97">
        <v>106</v>
      </c>
      <c r="AF100" s="109">
        <f t="shared" si="31"/>
        <v>0.21698113207547171</v>
      </c>
    </row>
    <row r="101" spans="1:32" x14ac:dyDescent="0.35">
      <c r="A101" s="31" t="s">
        <v>107</v>
      </c>
      <c r="B101" s="97" t="s">
        <v>2361</v>
      </c>
      <c r="C101" s="142" t="s">
        <v>2260</v>
      </c>
      <c r="D101" s="143">
        <f t="shared" si="18"/>
        <v>19</v>
      </c>
      <c r="E101" s="98">
        <f t="shared" si="19"/>
        <v>19</v>
      </c>
      <c r="F101" s="144">
        <f t="shared" si="16"/>
        <v>0</v>
      </c>
      <c r="G101" s="145">
        <f t="shared" si="17"/>
        <v>0</v>
      </c>
      <c r="H101" s="146">
        <v>0</v>
      </c>
      <c r="I101" s="146">
        <v>0</v>
      </c>
      <c r="J101" s="147">
        <f t="shared" si="20"/>
        <v>0</v>
      </c>
      <c r="K101" s="147">
        <v>0</v>
      </c>
      <c r="L101" s="147">
        <v>0</v>
      </c>
      <c r="M101" s="147">
        <f t="shared" si="21"/>
        <v>0</v>
      </c>
      <c r="N101" s="101">
        <f t="shared" si="22"/>
        <v>0</v>
      </c>
      <c r="O101" s="145">
        <v>19</v>
      </c>
      <c r="P101" s="147">
        <f t="shared" si="23"/>
        <v>19</v>
      </c>
      <c r="Q101" s="100">
        <v>0</v>
      </c>
      <c r="R101" s="147">
        <v>0</v>
      </c>
      <c r="S101" s="101">
        <f t="shared" si="24"/>
        <v>0</v>
      </c>
      <c r="T101" s="100">
        <v>0</v>
      </c>
      <c r="U101" s="101">
        <f t="shared" si="25"/>
        <v>0</v>
      </c>
      <c r="V101" s="100">
        <f t="shared" si="26"/>
        <v>0</v>
      </c>
      <c r="W101" s="148">
        <v>0</v>
      </c>
      <c r="X101" s="148">
        <v>0</v>
      </c>
      <c r="Y101" s="147">
        <f t="shared" si="27"/>
        <v>0</v>
      </c>
      <c r="Z101" s="102">
        <v>0</v>
      </c>
      <c r="AA101" s="102">
        <v>0</v>
      </c>
      <c r="AB101" s="101">
        <f t="shared" si="28"/>
        <v>0</v>
      </c>
      <c r="AC101" s="107">
        <f t="shared" si="29"/>
        <v>0</v>
      </c>
      <c r="AD101" s="108">
        <f t="shared" si="30"/>
        <v>19</v>
      </c>
      <c r="AE101" s="97">
        <v>21</v>
      </c>
      <c r="AF101" s="109">
        <f t="shared" si="31"/>
        <v>0.90476190476190477</v>
      </c>
    </row>
    <row r="102" spans="1:32" x14ac:dyDescent="0.35">
      <c r="A102" s="31" t="s">
        <v>108</v>
      </c>
      <c r="B102" s="97" t="s">
        <v>2362</v>
      </c>
      <c r="C102" s="142" t="s">
        <v>2311</v>
      </c>
      <c r="D102" s="143">
        <f t="shared" si="18"/>
        <v>27</v>
      </c>
      <c r="E102" s="98">
        <f t="shared" si="19"/>
        <v>27</v>
      </c>
      <c r="F102" s="144">
        <f t="shared" si="16"/>
        <v>0</v>
      </c>
      <c r="G102" s="145">
        <f t="shared" si="17"/>
        <v>27</v>
      </c>
      <c r="H102" s="146">
        <v>0</v>
      </c>
      <c r="I102" s="146">
        <v>0</v>
      </c>
      <c r="J102" s="147">
        <f t="shared" si="20"/>
        <v>0</v>
      </c>
      <c r="K102" s="147">
        <v>0</v>
      </c>
      <c r="L102" s="147">
        <v>27</v>
      </c>
      <c r="M102" s="147">
        <f t="shared" si="21"/>
        <v>27</v>
      </c>
      <c r="N102" s="101">
        <f t="shared" si="22"/>
        <v>0</v>
      </c>
      <c r="O102" s="145">
        <v>0</v>
      </c>
      <c r="P102" s="147">
        <f t="shared" si="23"/>
        <v>0</v>
      </c>
      <c r="Q102" s="100">
        <v>0</v>
      </c>
      <c r="R102" s="147">
        <v>0</v>
      </c>
      <c r="S102" s="101">
        <f t="shared" si="24"/>
        <v>0</v>
      </c>
      <c r="T102" s="100">
        <v>0</v>
      </c>
      <c r="U102" s="101">
        <f t="shared" si="25"/>
        <v>0</v>
      </c>
      <c r="V102" s="100">
        <f t="shared" si="26"/>
        <v>0</v>
      </c>
      <c r="W102" s="148">
        <v>0</v>
      </c>
      <c r="X102" s="148">
        <v>0</v>
      </c>
      <c r="Y102" s="147">
        <f t="shared" si="27"/>
        <v>0</v>
      </c>
      <c r="Z102" s="102">
        <v>0</v>
      </c>
      <c r="AA102" s="102">
        <v>0</v>
      </c>
      <c r="AB102" s="101">
        <f t="shared" si="28"/>
        <v>0</v>
      </c>
      <c r="AC102" s="107">
        <f t="shared" si="29"/>
        <v>0</v>
      </c>
      <c r="AD102" s="108">
        <f t="shared" si="30"/>
        <v>27</v>
      </c>
      <c r="AE102" s="97">
        <v>28</v>
      </c>
      <c r="AF102" s="109">
        <f t="shared" si="31"/>
        <v>0.9642857142857143</v>
      </c>
    </row>
    <row r="103" spans="1:32" x14ac:dyDescent="0.35">
      <c r="A103" s="31" t="s">
        <v>109</v>
      </c>
      <c r="B103" s="97" t="s">
        <v>2363</v>
      </c>
      <c r="C103" s="142" t="s">
        <v>2311</v>
      </c>
      <c r="D103" s="143">
        <f t="shared" si="18"/>
        <v>114</v>
      </c>
      <c r="E103" s="98">
        <f t="shared" si="19"/>
        <v>0</v>
      </c>
      <c r="F103" s="144">
        <f t="shared" si="16"/>
        <v>114</v>
      </c>
      <c r="G103" s="145">
        <f t="shared" si="17"/>
        <v>114</v>
      </c>
      <c r="H103" s="146">
        <v>1</v>
      </c>
      <c r="I103" s="146">
        <v>113</v>
      </c>
      <c r="J103" s="147">
        <f t="shared" si="20"/>
        <v>114</v>
      </c>
      <c r="K103" s="147">
        <v>0</v>
      </c>
      <c r="L103" s="147">
        <v>0</v>
      </c>
      <c r="M103" s="147">
        <f t="shared" si="21"/>
        <v>0</v>
      </c>
      <c r="N103" s="101">
        <f t="shared" si="22"/>
        <v>0</v>
      </c>
      <c r="O103" s="145">
        <v>0</v>
      </c>
      <c r="P103" s="147">
        <f t="shared" si="23"/>
        <v>0</v>
      </c>
      <c r="Q103" s="100">
        <v>0</v>
      </c>
      <c r="R103" s="147">
        <v>0</v>
      </c>
      <c r="S103" s="101">
        <f t="shared" si="24"/>
        <v>0</v>
      </c>
      <c r="T103" s="100">
        <v>0</v>
      </c>
      <c r="U103" s="101">
        <f t="shared" si="25"/>
        <v>0</v>
      </c>
      <c r="V103" s="100">
        <f t="shared" si="26"/>
        <v>0</v>
      </c>
      <c r="W103" s="148">
        <v>0</v>
      </c>
      <c r="X103" s="148">
        <v>0</v>
      </c>
      <c r="Y103" s="147">
        <f t="shared" si="27"/>
        <v>0</v>
      </c>
      <c r="Z103" s="102">
        <v>0</v>
      </c>
      <c r="AA103" s="102">
        <v>0</v>
      </c>
      <c r="AB103" s="101">
        <f t="shared" si="28"/>
        <v>0</v>
      </c>
      <c r="AC103" s="107">
        <f t="shared" si="29"/>
        <v>113</v>
      </c>
      <c r="AD103" s="108">
        <f t="shared" si="30"/>
        <v>0</v>
      </c>
      <c r="AE103" s="97">
        <v>177</v>
      </c>
      <c r="AF103" s="109">
        <f t="shared" si="31"/>
        <v>0.6384180790960452</v>
      </c>
    </row>
    <row r="104" spans="1:32" x14ac:dyDescent="0.35">
      <c r="A104" s="31" t="s">
        <v>110</v>
      </c>
      <c r="B104" s="97" t="s">
        <v>2364</v>
      </c>
      <c r="C104" s="142" t="s">
        <v>2311</v>
      </c>
      <c r="D104" s="143">
        <f t="shared" si="18"/>
        <v>48</v>
      </c>
      <c r="E104" s="98">
        <f t="shared" si="19"/>
        <v>48</v>
      </c>
      <c r="F104" s="144">
        <f t="shared" si="16"/>
        <v>0</v>
      </c>
      <c r="G104" s="145">
        <f t="shared" si="17"/>
        <v>48</v>
      </c>
      <c r="H104" s="146">
        <v>0</v>
      </c>
      <c r="I104" s="146">
        <v>0</v>
      </c>
      <c r="J104" s="147">
        <f t="shared" si="20"/>
        <v>0</v>
      </c>
      <c r="K104" s="147">
        <v>16</v>
      </c>
      <c r="L104" s="147">
        <v>32</v>
      </c>
      <c r="M104" s="147">
        <f t="shared" si="21"/>
        <v>48</v>
      </c>
      <c r="N104" s="101">
        <f t="shared" si="22"/>
        <v>0</v>
      </c>
      <c r="O104" s="145">
        <v>0</v>
      </c>
      <c r="P104" s="147">
        <f t="shared" si="23"/>
        <v>0</v>
      </c>
      <c r="Q104" s="100">
        <v>0</v>
      </c>
      <c r="R104" s="147">
        <v>0</v>
      </c>
      <c r="S104" s="101">
        <f t="shared" si="24"/>
        <v>0</v>
      </c>
      <c r="T104" s="100">
        <v>0</v>
      </c>
      <c r="U104" s="101">
        <f t="shared" si="25"/>
        <v>0</v>
      </c>
      <c r="V104" s="100">
        <f t="shared" si="26"/>
        <v>0</v>
      </c>
      <c r="W104" s="148">
        <v>0</v>
      </c>
      <c r="X104" s="148">
        <v>0</v>
      </c>
      <c r="Y104" s="147">
        <f t="shared" si="27"/>
        <v>0</v>
      </c>
      <c r="Z104" s="102">
        <v>0</v>
      </c>
      <c r="AA104" s="102">
        <v>0</v>
      </c>
      <c r="AB104" s="101">
        <f t="shared" si="28"/>
        <v>0</v>
      </c>
      <c r="AC104" s="107">
        <f t="shared" si="29"/>
        <v>0</v>
      </c>
      <c r="AD104" s="108">
        <f t="shared" si="30"/>
        <v>32</v>
      </c>
      <c r="AE104" s="97">
        <v>34</v>
      </c>
      <c r="AF104" s="109">
        <f t="shared" si="31"/>
        <v>0.94117647058823528</v>
      </c>
    </row>
    <row r="105" spans="1:32" x14ac:dyDescent="0.35">
      <c r="A105" s="31" t="s">
        <v>111</v>
      </c>
      <c r="B105" s="97" t="s">
        <v>2365</v>
      </c>
      <c r="C105" s="142" t="s">
        <v>2311</v>
      </c>
      <c r="D105" s="143">
        <f t="shared" si="18"/>
        <v>43</v>
      </c>
      <c r="E105" s="98">
        <f t="shared" si="19"/>
        <v>43</v>
      </c>
      <c r="F105" s="144">
        <f t="shared" si="16"/>
        <v>0</v>
      </c>
      <c r="G105" s="145">
        <f t="shared" si="17"/>
        <v>18</v>
      </c>
      <c r="H105" s="146">
        <v>0</v>
      </c>
      <c r="I105" s="146">
        <v>0</v>
      </c>
      <c r="J105" s="147">
        <f t="shared" si="20"/>
        <v>0</v>
      </c>
      <c r="K105" s="147">
        <v>0</v>
      </c>
      <c r="L105" s="147">
        <v>18</v>
      </c>
      <c r="M105" s="147">
        <f t="shared" si="21"/>
        <v>18</v>
      </c>
      <c r="N105" s="101">
        <f t="shared" si="22"/>
        <v>0</v>
      </c>
      <c r="O105" s="145">
        <v>25</v>
      </c>
      <c r="P105" s="147">
        <f t="shared" si="23"/>
        <v>25</v>
      </c>
      <c r="Q105" s="100">
        <v>0</v>
      </c>
      <c r="R105" s="147">
        <v>0</v>
      </c>
      <c r="S105" s="101">
        <f t="shared" si="24"/>
        <v>0</v>
      </c>
      <c r="T105" s="100">
        <v>0</v>
      </c>
      <c r="U105" s="101">
        <f t="shared" si="25"/>
        <v>0</v>
      </c>
      <c r="V105" s="100">
        <f t="shared" si="26"/>
        <v>0</v>
      </c>
      <c r="W105" s="148">
        <v>0</v>
      </c>
      <c r="X105" s="148">
        <v>0</v>
      </c>
      <c r="Y105" s="147">
        <f t="shared" si="27"/>
        <v>0</v>
      </c>
      <c r="Z105" s="102">
        <v>0</v>
      </c>
      <c r="AA105" s="102">
        <v>0</v>
      </c>
      <c r="AB105" s="101">
        <f t="shared" si="28"/>
        <v>0</v>
      </c>
      <c r="AC105" s="107">
        <f t="shared" si="29"/>
        <v>0</v>
      </c>
      <c r="AD105" s="108">
        <f t="shared" si="30"/>
        <v>43</v>
      </c>
      <c r="AE105" s="97">
        <v>129</v>
      </c>
      <c r="AF105" s="109">
        <f t="shared" si="31"/>
        <v>0.33333333333333331</v>
      </c>
    </row>
    <row r="106" spans="1:32" x14ac:dyDescent="0.35">
      <c r="A106" s="31" t="s">
        <v>112</v>
      </c>
      <c r="B106" s="97" t="s">
        <v>2366</v>
      </c>
      <c r="C106" s="142" t="s">
        <v>2311</v>
      </c>
      <c r="D106" s="143">
        <f t="shared" si="18"/>
        <v>38</v>
      </c>
      <c r="E106" s="98">
        <f t="shared" si="19"/>
        <v>38</v>
      </c>
      <c r="F106" s="144">
        <f t="shared" si="16"/>
        <v>0</v>
      </c>
      <c r="G106" s="145">
        <f t="shared" si="17"/>
        <v>38</v>
      </c>
      <c r="H106" s="146">
        <v>0</v>
      </c>
      <c r="I106" s="146">
        <v>0</v>
      </c>
      <c r="J106" s="147">
        <f t="shared" si="20"/>
        <v>0</v>
      </c>
      <c r="K106" s="147">
        <v>0</v>
      </c>
      <c r="L106" s="147">
        <v>38</v>
      </c>
      <c r="M106" s="147">
        <f t="shared" si="21"/>
        <v>38</v>
      </c>
      <c r="N106" s="101">
        <f t="shared" si="22"/>
        <v>0</v>
      </c>
      <c r="O106" s="145">
        <v>0</v>
      </c>
      <c r="P106" s="147">
        <f t="shared" si="23"/>
        <v>0</v>
      </c>
      <c r="Q106" s="100">
        <v>0</v>
      </c>
      <c r="R106" s="147">
        <v>0</v>
      </c>
      <c r="S106" s="101">
        <f t="shared" si="24"/>
        <v>0</v>
      </c>
      <c r="T106" s="100">
        <v>0</v>
      </c>
      <c r="U106" s="101">
        <f t="shared" si="25"/>
        <v>0</v>
      </c>
      <c r="V106" s="100">
        <f t="shared" si="26"/>
        <v>0</v>
      </c>
      <c r="W106" s="148">
        <v>0</v>
      </c>
      <c r="X106" s="148">
        <v>0</v>
      </c>
      <c r="Y106" s="147">
        <f t="shared" si="27"/>
        <v>0</v>
      </c>
      <c r="Z106" s="102">
        <v>0</v>
      </c>
      <c r="AA106" s="102">
        <v>0</v>
      </c>
      <c r="AB106" s="101">
        <f t="shared" si="28"/>
        <v>0</v>
      </c>
      <c r="AC106" s="107">
        <f t="shared" si="29"/>
        <v>0</v>
      </c>
      <c r="AD106" s="108">
        <f t="shared" si="30"/>
        <v>38</v>
      </c>
      <c r="AE106" s="97">
        <v>65</v>
      </c>
      <c r="AF106" s="109">
        <f t="shared" si="31"/>
        <v>0.58461538461538465</v>
      </c>
    </row>
    <row r="107" spans="1:32" x14ac:dyDescent="0.35">
      <c r="A107" s="31" t="s">
        <v>113</v>
      </c>
      <c r="B107" s="97" t="s">
        <v>2367</v>
      </c>
      <c r="C107" s="142" t="s">
        <v>2286</v>
      </c>
      <c r="D107" s="143">
        <f t="shared" si="18"/>
        <v>0</v>
      </c>
      <c r="E107" s="98">
        <f t="shared" si="19"/>
        <v>0</v>
      </c>
      <c r="F107" s="144">
        <f t="shared" si="16"/>
        <v>0</v>
      </c>
      <c r="G107" s="145">
        <f t="shared" si="17"/>
        <v>0</v>
      </c>
      <c r="H107" s="146">
        <v>0</v>
      </c>
      <c r="I107" s="146">
        <v>0</v>
      </c>
      <c r="J107" s="147">
        <f t="shared" si="20"/>
        <v>0</v>
      </c>
      <c r="K107" s="147">
        <v>0</v>
      </c>
      <c r="L107" s="147">
        <v>0</v>
      </c>
      <c r="M107" s="147">
        <f t="shared" si="21"/>
        <v>0</v>
      </c>
      <c r="N107" s="101">
        <f t="shared" si="22"/>
        <v>0</v>
      </c>
      <c r="O107" s="145">
        <v>0</v>
      </c>
      <c r="P107" s="147">
        <f t="shared" si="23"/>
        <v>0</v>
      </c>
      <c r="Q107" s="100">
        <v>0</v>
      </c>
      <c r="R107" s="147">
        <v>0</v>
      </c>
      <c r="S107" s="101">
        <f t="shared" si="24"/>
        <v>0</v>
      </c>
      <c r="T107" s="100">
        <v>0</v>
      </c>
      <c r="U107" s="101">
        <f t="shared" si="25"/>
        <v>0</v>
      </c>
      <c r="V107" s="100">
        <f t="shared" si="26"/>
        <v>0</v>
      </c>
      <c r="W107" s="148">
        <v>0</v>
      </c>
      <c r="X107" s="148">
        <v>0</v>
      </c>
      <c r="Y107" s="147">
        <f t="shared" si="27"/>
        <v>0</v>
      </c>
      <c r="Z107" s="102">
        <v>0</v>
      </c>
      <c r="AA107" s="102">
        <v>0</v>
      </c>
      <c r="AB107" s="101">
        <f t="shared" si="28"/>
        <v>0</v>
      </c>
      <c r="AC107" s="107">
        <f t="shared" si="29"/>
        <v>0</v>
      </c>
      <c r="AD107" s="108">
        <f t="shared" si="30"/>
        <v>0</v>
      </c>
      <c r="AE107" s="97">
        <v>0</v>
      </c>
      <c r="AF107" s="109" t="e">
        <f t="shared" si="31"/>
        <v>#DIV/0!</v>
      </c>
    </row>
    <row r="108" spans="1:32" x14ac:dyDescent="0.35">
      <c r="A108" s="31" t="s">
        <v>114</v>
      </c>
      <c r="B108" s="97" t="s">
        <v>2368</v>
      </c>
      <c r="C108" s="142" t="s">
        <v>2286</v>
      </c>
      <c r="D108" s="143">
        <f t="shared" si="18"/>
        <v>0</v>
      </c>
      <c r="E108" s="98">
        <f t="shared" si="19"/>
        <v>0</v>
      </c>
      <c r="F108" s="144">
        <f t="shared" si="16"/>
        <v>0</v>
      </c>
      <c r="G108" s="145">
        <f t="shared" si="17"/>
        <v>0</v>
      </c>
      <c r="H108" s="146">
        <v>0</v>
      </c>
      <c r="I108" s="146">
        <v>0</v>
      </c>
      <c r="J108" s="147">
        <f t="shared" si="20"/>
        <v>0</v>
      </c>
      <c r="K108" s="147">
        <v>0</v>
      </c>
      <c r="L108" s="147">
        <v>0</v>
      </c>
      <c r="M108" s="147">
        <f t="shared" si="21"/>
        <v>0</v>
      </c>
      <c r="N108" s="101">
        <f t="shared" si="22"/>
        <v>0</v>
      </c>
      <c r="O108" s="145">
        <v>0</v>
      </c>
      <c r="P108" s="147">
        <f t="shared" si="23"/>
        <v>0</v>
      </c>
      <c r="Q108" s="100">
        <v>0</v>
      </c>
      <c r="R108" s="147">
        <v>0</v>
      </c>
      <c r="S108" s="101">
        <f t="shared" si="24"/>
        <v>0</v>
      </c>
      <c r="T108" s="100">
        <v>0</v>
      </c>
      <c r="U108" s="101">
        <f t="shared" si="25"/>
        <v>0</v>
      </c>
      <c r="V108" s="100">
        <f t="shared" si="26"/>
        <v>0</v>
      </c>
      <c r="W108" s="148">
        <v>0</v>
      </c>
      <c r="X108" s="148">
        <v>0</v>
      </c>
      <c r="Y108" s="147">
        <f t="shared" si="27"/>
        <v>0</v>
      </c>
      <c r="Z108" s="102">
        <v>0</v>
      </c>
      <c r="AA108" s="102">
        <v>0</v>
      </c>
      <c r="AB108" s="101">
        <f t="shared" si="28"/>
        <v>0</v>
      </c>
      <c r="AC108" s="107">
        <f t="shared" si="29"/>
        <v>0</v>
      </c>
      <c r="AD108" s="108">
        <f t="shared" si="30"/>
        <v>0</v>
      </c>
      <c r="AE108" s="97">
        <v>11</v>
      </c>
      <c r="AF108" s="109">
        <f t="shared" si="31"/>
        <v>0</v>
      </c>
    </row>
    <row r="109" spans="1:32" x14ac:dyDescent="0.35">
      <c r="A109" s="31" t="s">
        <v>115</v>
      </c>
      <c r="B109" s="97" t="s">
        <v>2369</v>
      </c>
      <c r="C109" s="142" t="s">
        <v>2286</v>
      </c>
      <c r="D109" s="143">
        <f t="shared" si="18"/>
        <v>22</v>
      </c>
      <c r="E109" s="98">
        <f t="shared" si="19"/>
        <v>22</v>
      </c>
      <c r="F109" s="144">
        <f t="shared" si="16"/>
        <v>0</v>
      </c>
      <c r="G109" s="145">
        <f t="shared" si="17"/>
        <v>22</v>
      </c>
      <c r="H109" s="146">
        <v>0</v>
      </c>
      <c r="I109" s="146">
        <v>0</v>
      </c>
      <c r="J109" s="147">
        <f t="shared" si="20"/>
        <v>0</v>
      </c>
      <c r="K109" s="147">
        <v>0</v>
      </c>
      <c r="L109" s="147">
        <v>22</v>
      </c>
      <c r="M109" s="147">
        <f t="shared" si="21"/>
        <v>22</v>
      </c>
      <c r="N109" s="101">
        <f t="shared" si="22"/>
        <v>0</v>
      </c>
      <c r="O109" s="145">
        <v>0</v>
      </c>
      <c r="P109" s="147">
        <f t="shared" si="23"/>
        <v>0</v>
      </c>
      <c r="Q109" s="100">
        <v>0</v>
      </c>
      <c r="R109" s="147">
        <v>0</v>
      </c>
      <c r="S109" s="101">
        <f t="shared" si="24"/>
        <v>0</v>
      </c>
      <c r="T109" s="100">
        <v>0</v>
      </c>
      <c r="U109" s="101">
        <f t="shared" si="25"/>
        <v>0</v>
      </c>
      <c r="V109" s="100">
        <f t="shared" si="26"/>
        <v>0</v>
      </c>
      <c r="W109" s="148">
        <v>0</v>
      </c>
      <c r="X109" s="148">
        <v>0</v>
      </c>
      <c r="Y109" s="147">
        <f t="shared" si="27"/>
        <v>0</v>
      </c>
      <c r="Z109" s="102">
        <v>0</v>
      </c>
      <c r="AA109" s="102">
        <v>0</v>
      </c>
      <c r="AB109" s="101">
        <f t="shared" si="28"/>
        <v>0</v>
      </c>
      <c r="AC109" s="107">
        <f t="shared" si="29"/>
        <v>0</v>
      </c>
      <c r="AD109" s="108">
        <f t="shared" si="30"/>
        <v>22</v>
      </c>
      <c r="AE109" s="97">
        <v>18</v>
      </c>
      <c r="AF109" s="109">
        <f t="shared" si="31"/>
        <v>1</v>
      </c>
    </row>
    <row r="110" spans="1:32" x14ac:dyDescent="0.35">
      <c r="A110" s="31" t="s">
        <v>116</v>
      </c>
      <c r="B110" s="97" t="s">
        <v>2370</v>
      </c>
      <c r="C110" s="142" t="s">
        <v>2286</v>
      </c>
      <c r="D110" s="143">
        <f t="shared" si="18"/>
        <v>18</v>
      </c>
      <c r="E110" s="98">
        <f t="shared" si="19"/>
        <v>18</v>
      </c>
      <c r="F110" s="144">
        <f t="shared" si="16"/>
        <v>0</v>
      </c>
      <c r="G110" s="145">
        <f t="shared" si="17"/>
        <v>0</v>
      </c>
      <c r="H110" s="146">
        <v>0</v>
      </c>
      <c r="I110" s="146">
        <v>0</v>
      </c>
      <c r="J110" s="147">
        <f t="shared" si="20"/>
        <v>0</v>
      </c>
      <c r="K110" s="147">
        <v>0</v>
      </c>
      <c r="L110" s="147">
        <v>0</v>
      </c>
      <c r="M110" s="147">
        <f t="shared" si="21"/>
        <v>0</v>
      </c>
      <c r="N110" s="101">
        <f t="shared" si="22"/>
        <v>0</v>
      </c>
      <c r="O110" s="145">
        <v>18</v>
      </c>
      <c r="P110" s="147">
        <f t="shared" si="23"/>
        <v>18</v>
      </c>
      <c r="Q110" s="100">
        <v>0</v>
      </c>
      <c r="R110" s="147">
        <v>0</v>
      </c>
      <c r="S110" s="101">
        <f t="shared" si="24"/>
        <v>0</v>
      </c>
      <c r="T110" s="100">
        <v>0</v>
      </c>
      <c r="U110" s="101">
        <f t="shared" si="25"/>
        <v>0</v>
      </c>
      <c r="V110" s="100">
        <f t="shared" si="26"/>
        <v>0</v>
      </c>
      <c r="W110" s="148">
        <v>0</v>
      </c>
      <c r="X110" s="148">
        <v>0</v>
      </c>
      <c r="Y110" s="147">
        <f t="shared" si="27"/>
        <v>0</v>
      </c>
      <c r="Z110" s="102">
        <v>0</v>
      </c>
      <c r="AA110" s="102">
        <v>0</v>
      </c>
      <c r="AB110" s="101">
        <f t="shared" si="28"/>
        <v>0</v>
      </c>
      <c r="AC110" s="107">
        <f t="shared" si="29"/>
        <v>0</v>
      </c>
      <c r="AD110" s="108">
        <f t="shared" si="30"/>
        <v>18</v>
      </c>
      <c r="AE110" s="97">
        <v>27</v>
      </c>
      <c r="AF110" s="109">
        <f t="shared" si="31"/>
        <v>0.66666666666666663</v>
      </c>
    </row>
    <row r="111" spans="1:32" x14ac:dyDescent="0.35">
      <c r="A111" s="31" t="s">
        <v>117</v>
      </c>
      <c r="B111" s="97" t="s">
        <v>2371</v>
      </c>
      <c r="C111" s="142" t="s">
        <v>2286</v>
      </c>
      <c r="D111" s="143">
        <f t="shared" si="18"/>
        <v>13</v>
      </c>
      <c r="E111" s="98">
        <f t="shared" si="19"/>
        <v>0</v>
      </c>
      <c r="F111" s="144">
        <f t="shared" si="16"/>
        <v>13</v>
      </c>
      <c r="G111" s="145">
        <f t="shared" si="17"/>
        <v>13</v>
      </c>
      <c r="H111" s="146">
        <v>0</v>
      </c>
      <c r="I111" s="146">
        <v>13</v>
      </c>
      <c r="J111" s="147">
        <f t="shared" si="20"/>
        <v>13</v>
      </c>
      <c r="K111" s="147">
        <v>0</v>
      </c>
      <c r="L111" s="147">
        <v>0</v>
      </c>
      <c r="M111" s="147">
        <f t="shared" si="21"/>
        <v>0</v>
      </c>
      <c r="N111" s="101">
        <f t="shared" si="22"/>
        <v>0</v>
      </c>
      <c r="O111" s="145">
        <v>0</v>
      </c>
      <c r="P111" s="147">
        <f t="shared" si="23"/>
        <v>0</v>
      </c>
      <c r="Q111" s="100">
        <v>0</v>
      </c>
      <c r="R111" s="147">
        <v>0</v>
      </c>
      <c r="S111" s="101">
        <f t="shared" si="24"/>
        <v>0</v>
      </c>
      <c r="T111" s="100">
        <v>0</v>
      </c>
      <c r="U111" s="101">
        <f t="shared" si="25"/>
        <v>0</v>
      </c>
      <c r="V111" s="100">
        <f t="shared" si="26"/>
        <v>0</v>
      </c>
      <c r="W111" s="148">
        <v>0</v>
      </c>
      <c r="X111" s="148">
        <v>0</v>
      </c>
      <c r="Y111" s="147">
        <f t="shared" si="27"/>
        <v>0</v>
      </c>
      <c r="Z111" s="102">
        <v>0</v>
      </c>
      <c r="AA111" s="102">
        <v>0</v>
      </c>
      <c r="AB111" s="101">
        <f t="shared" si="28"/>
        <v>0</v>
      </c>
      <c r="AC111" s="107">
        <f t="shared" si="29"/>
        <v>13</v>
      </c>
      <c r="AD111" s="108">
        <f t="shared" si="30"/>
        <v>0</v>
      </c>
      <c r="AE111" s="97">
        <v>11</v>
      </c>
      <c r="AF111" s="109">
        <f t="shared" si="31"/>
        <v>1</v>
      </c>
    </row>
    <row r="112" spans="1:32" x14ac:dyDescent="0.35">
      <c r="A112" s="31" t="s">
        <v>118</v>
      </c>
      <c r="B112" s="97" t="s">
        <v>2372</v>
      </c>
      <c r="C112" s="142" t="s">
        <v>2286</v>
      </c>
      <c r="D112" s="143">
        <f t="shared" si="18"/>
        <v>0</v>
      </c>
      <c r="E112" s="98">
        <f t="shared" si="19"/>
        <v>0</v>
      </c>
      <c r="F112" s="144">
        <f t="shared" si="16"/>
        <v>0</v>
      </c>
      <c r="G112" s="145">
        <f t="shared" si="17"/>
        <v>0</v>
      </c>
      <c r="H112" s="146">
        <v>0</v>
      </c>
      <c r="I112" s="146">
        <v>0</v>
      </c>
      <c r="J112" s="147">
        <f t="shared" si="20"/>
        <v>0</v>
      </c>
      <c r="K112" s="147">
        <v>0</v>
      </c>
      <c r="L112" s="147">
        <v>0</v>
      </c>
      <c r="M112" s="147">
        <f t="shared" si="21"/>
        <v>0</v>
      </c>
      <c r="N112" s="101">
        <f t="shared" si="22"/>
        <v>0</v>
      </c>
      <c r="O112" s="145">
        <v>0</v>
      </c>
      <c r="P112" s="147">
        <f t="shared" si="23"/>
        <v>0</v>
      </c>
      <c r="Q112" s="100">
        <v>0</v>
      </c>
      <c r="R112" s="147">
        <v>0</v>
      </c>
      <c r="S112" s="101">
        <f t="shared" si="24"/>
        <v>0</v>
      </c>
      <c r="T112" s="100">
        <v>0</v>
      </c>
      <c r="U112" s="101">
        <f t="shared" si="25"/>
        <v>0</v>
      </c>
      <c r="V112" s="100">
        <f t="shared" si="26"/>
        <v>0</v>
      </c>
      <c r="W112" s="148">
        <v>0</v>
      </c>
      <c r="X112" s="148">
        <v>0</v>
      </c>
      <c r="Y112" s="147">
        <f t="shared" si="27"/>
        <v>0</v>
      </c>
      <c r="Z112" s="102">
        <v>0</v>
      </c>
      <c r="AA112" s="102">
        <v>0</v>
      </c>
      <c r="AB112" s="101">
        <f t="shared" si="28"/>
        <v>0</v>
      </c>
      <c r="AC112" s="107">
        <f t="shared" si="29"/>
        <v>0</v>
      </c>
      <c r="AD112" s="108">
        <f t="shared" si="30"/>
        <v>0</v>
      </c>
      <c r="AE112" s="97">
        <v>13</v>
      </c>
      <c r="AF112" s="109">
        <f t="shared" si="31"/>
        <v>0</v>
      </c>
    </row>
    <row r="113" spans="1:32" x14ac:dyDescent="0.35">
      <c r="A113" s="31" t="s">
        <v>119</v>
      </c>
      <c r="B113" s="97" t="s">
        <v>2373</v>
      </c>
      <c r="C113" s="142" t="s">
        <v>2286</v>
      </c>
      <c r="D113" s="143">
        <f t="shared" si="18"/>
        <v>11</v>
      </c>
      <c r="E113" s="98">
        <f t="shared" si="19"/>
        <v>11</v>
      </c>
      <c r="F113" s="144">
        <f t="shared" si="16"/>
        <v>0</v>
      </c>
      <c r="G113" s="145">
        <f t="shared" si="17"/>
        <v>11</v>
      </c>
      <c r="H113" s="146">
        <v>0</v>
      </c>
      <c r="I113" s="146">
        <v>0</v>
      </c>
      <c r="J113" s="147">
        <f t="shared" si="20"/>
        <v>0</v>
      </c>
      <c r="K113" s="147">
        <v>0</v>
      </c>
      <c r="L113" s="147">
        <v>11</v>
      </c>
      <c r="M113" s="147">
        <f t="shared" si="21"/>
        <v>11</v>
      </c>
      <c r="N113" s="101">
        <f t="shared" si="22"/>
        <v>0</v>
      </c>
      <c r="O113" s="145">
        <v>0</v>
      </c>
      <c r="P113" s="147">
        <f t="shared" si="23"/>
        <v>0</v>
      </c>
      <c r="Q113" s="100">
        <v>0</v>
      </c>
      <c r="R113" s="147">
        <v>0</v>
      </c>
      <c r="S113" s="101">
        <f t="shared" si="24"/>
        <v>0</v>
      </c>
      <c r="T113" s="100">
        <v>0</v>
      </c>
      <c r="U113" s="101">
        <f t="shared" si="25"/>
        <v>0</v>
      </c>
      <c r="V113" s="100">
        <f t="shared" si="26"/>
        <v>0</v>
      </c>
      <c r="W113" s="148">
        <v>0</v>
      </c>
      <c r="X113" s="148">
        <v>0</v>
      </c>
      <c r="Y113" s="147">
        <f t="shared" si="27"/>
        <v>0</v>
      </c>
      <c r="Z113" s="102">
        <v>0</v>
      </c>
      <c r="AA113" s="102">
        <v>0</v>
      </c>
      <c r="AB113" s="101">
        <f t="shared" si="28"/>
        <v>0</v>
      </c>
      <c r="AC113" s="107">
        <f t="shared" si="29"/>
        <v>0</v>
      </c>
      <c r="AD113" s="108">
        <f t="shared" si="30"/>
        <v>11</v>
      </c>
      <c r="AE113" s="97">
        <v>11</v>
      </c>
      <c r="AF113" s="109">
        <f t="shared" si="31"/>
        <v>1</v>
      </c>
    </row>
    <row r="114" spans="1:32" x14ac:dyDescent="0.35">
      <c r="A114" s="31" t="s">
        <v>120</v>
      </c>
      <c r="B114" s="97" t="s">
        <v>2374</v>
      </c>
      <c r="C114" s="142" t="s">
        <v>2286</v>
      </c>
      <c r="D114" s="143">
        <f t="shared" si="18"/>
        <v>9</v>
      </c>
      <c r="E114" s="98">
        <f t="shared" si="19"/>
        <v>9</v>
      </c>
      <c r="F114" s="144">
        <f t="shared" si="16"/>
        <v>0</v>
      </c>
      <c r="G114" s="145">
        <f t="shared" si="17"/>
        <v>9</v>
      </c>
      <c r="H114" s="146">
        <v>0</v>
      </c>
      <c r="I114" s="146">
        <v>0</v>
      </c>
      <c r="J114" s="147">
        <f t="shared" si="20"/>
        <v>0</v>
      </c>
      <c r="K114" s="147">
        <v>0</v>
      </c>
      <c r="L114" s="147">
        <v>9</v>
      </c>
      <c r="M114" s="147">
        <f t="shared" si="21"/>
        <v>9</v>
      </c>
      <c r="N114" s="101">
        <f t="shared" si="22"/>
        <v>0</v>
      </c>
      <c r="O114" s="145">
        <v>0</v>
      </c>
      <c r="P114" s="147">
        <f t="shared" si="23"/>
        <v>0</v>
      </c>
      <c r="Q114" s="100">
        <v>0</v>
      </c>
      <c r="R114" s="147">
        <v>0</v>
      </c>
      <c r="S114" s="101">
        <f t="shared" si="24"/>
        <v>0</v>
      </c>
      <c r="T114" s="100">
        <v>0</v>
      </c>
      <c r="U114" s="101">
        <f t="shared" si="25"/>
        <v>0</v>
      </c>
      <c r="V114" s="100">
        <f t="shared" si="26"/>
        <v>0</v>
      </c>
      <c r="W114" s="148">
        <v>0</v>
      </c>
      <c r="X114" s="148">
        <v>0</v>
      </c>
      <c r="Y114" s="147">
        <f t="shared" si="27"/>
        <v>0</v>
      </c>
      <c r="Z114" s="102">
        <v>0</v>
      </c>
      <c r="AA114" s="102">
        <v>0</v>
      </c>
      <c r="AB114" s="101">
        <f t="shared" si="28"/>
        <v>0</v>
      </c>
      <c r="AC114" s="107">
        <f t="shared" si="29"/>
        <v>0</v>
      </c>
      <c r="AD114" s="108">
        <f t="shared" si="30"/>
        <v>9</v>
      </c>
      <c r="AE114" s="97">
        <v>8</v>
      </c>
      <c r="AF114" s="109">
        <f t="shared" si="31"/>
        <v>1</v>
      </c>
    </row>
    <row r="115" spans="1:32" x14ac:dyDescent="0.35">
      <c r="A115" s="31" t="s">
        <v>121</v>
      </c>
      <c r="B115" s="97" t="s">
        <v>2375</v>
      </c>
      <c r="C115" s="142" t="s">
        <v>2286</v>
      </c>
      <c r="D115" s="143">
        <f t="shared" si="18"/>
        <v>35</v>
      </c>
      <c r="E115" s="98">
        <f t="shared" si="19"/>
        <v>31</v>
      </c>
      <c r="F115" s="144">
        <f t="shared" si="16"/>
        <v>4</v>
      </c>
      <c r="G115" s="145">
        <f t="shared" si="17"/>
        <v>35</v>
      </c>
      <c r="H115" s="146">
        <v>0</v>
      </c>
      <c r="I115" s="146">
        <v>4</v>
      </c>
      <c r="J115" s="147">
        <f t="shared" si="20"/>
        <v>4</v>
      </c>
      <c r="K115" s="147">
        <v>0</v>
      </c>
      <c r="L115" s="147">
        <v>31</v>
      </c>
      <c r="M115" s="147">
        <f t="shared" si="21"/>
        <v>31</v>
      </c>
      <c r="N115" s="101">
        <f t="shared" si="22"/>
        <v>0</v>
      </c>
      <c r="O115" s="145">
        <v>0</v>
      </c>
      <c r="P115" s="147">
        <f t="shared" si="23"/>
        <v>0</v>
      </c>
      <c r="Q115" s="100">
        <v>0</v>
      </c>
      <c r="R115" s="147">
        <v>0</v>
      </c>
      <c r="S115" s="101">
        <f t="shared" si="24"/>
        <v>0</v>
      </c>
      <c r="T115" s="100">
        <v>0</v>
      </c>
      <c r="U115" s="101">
        <f t="shared" si="25"/>
        <v>0</v>
      </c>
      <c r="V115" s="100">
        <f t="shared" si="26"/>
        <v>0</v>
      </c>
      <c r="W115" s="148">
        <v>0</v>
      </c>
      <c r="X115" s="148">
        <v>0</v>
      </c>
      <c r="Y115" s="147">
        <f t="shared" si="27"/>
        <v>0</v>
      </c>
      <c r="Z115" s="102">
        <v>0</v>
      </c>
      <c r="AA115" s="102">
        <v>0</v>
      </c>
      <c r="AB115" s="101">
        <f t="shared" si="28"/>
        <v>0</v>
      </c>
      <c r="AC115" s="107">
        <f t="shared" si="29"/>
        <v>4</v>
      </c>
      <c r="AD115" s="108">
        <f t="shared" si="30"/>
        <v>31</v>
      </c>
      <c r="AE115" s="97">
        <v>75</v>
      </c>
      <c r="AF115" s="109">
        <f t="shared" si="31"/>
        <v>0.46666666666666667</v>
      </c>
    </row>
    <row r="116" spans="1:32" x14ac:dyDescent="0.35">
      <c r="A116" s="31" t="s">
        <v>122</v>
      </c>
      <c r="B116" s="97" t="s">
        <v>2376</v>
      </c>
      <c r="C116" s="142" t="s">
        <v>2286</v>
      </c>
      <c r="D116" s="143">
        <f t="shared" si="18"/>
        <v>8</v>
      </c>
      <c r="E116" s="98">
        <f t="shared" si="19"/>
        <v>8</v>
      </c>
      <c r="F116" s="144">
        <f t="shared" si="16"/>
        <v>0</v>
      </c>
      <c r="G116" s="145">
        <f t="shared" si="17"/>
        <v>8</v>
      </c>
      <c r="H116" s="146">
        <v>0</v>
      </c>
      <c r="I116" s="146">
        <v>0</v>
      </c>
      <c r="J116" s="147">
        <f t="shared" si="20"/>
        <v>0</v>
      </c>
      <c r="K116" s="147">
        <v>0</v>
      </c>
      <c r="L116" s="147">
        <v>8</v>
      </c>
      <c r="M116" s="147">
        <f t="shared" si="21"/>
        <v>8</v>
      </c>
      <c r="N116" s="101">
        <f t="shared" si="22"/>
        <v>0</v>
      </c>
      <c r="O116" s="145">
        <v>0</v>
      </c>
      <c r="P116" s="147">
        <f t="shared" si="23"/>
        <v>0</v>
      </c>
      <c r="Q116" s="100">
        <v>0</v>
      </c>
      <c r="R116" s="147">
        <v>0</v>
      </c>
      <c r="S116" s="101">
        <f t="shared" si="24"/>
        <v>0</v>
      </c>
      <c r="T116" s="100">
        <v>0</v>
      </c>
      <c r="U116" s="101">
        <f t="shared" si="25"/>
        <v>0</v>
      </c>
      <c r="V116" s="100">
        <f t="shared" si="26"/>
        <v>0</v>
      </c>
      <c r="W116" s="148">
        <v>0</v>
      </c>
      <c r="X116" s="148">
        <v>0</v>
      </c>
      <c r="Y116" s="147">
        <f t="shared" si="27"/>
        <v>0</v>
      </c>
      <c r="Z116" s="102">
        <v>0</v>
      </c>
      <c r="AA116" s="102">
        <v>0</v>
      </c>
      <c r="AB116" s="101">
        <f t="shared" si="28"/>
        <v>0</v>
      </c>
      <c r="AC116" s="107">
        <f t="shared" si="29"/>
        <v>0</v>
      </c>
      <c r="AD116" s="108">
        <f t="shared" si="30"/>
        <v>8</v>
      </c>
      <c r="AE116" s="97">
        <v>14</v>
      </c>
      <c r="AF116" s="109">
        <f t="shared" si="31"/>
        <v>0.5714285714285714</v>
      </c>
    </row>
    <row r="117" spans="1:32" x14ac:dyDescent="0.35">
      <c r="A117" s="31" t="s">
        <v>123</v>
      </c>
      <c r="B117" s="97" t="s">
        <v>2377</v>
      </c>
      <c r="C117" s="142" t="s">
        <v>2286</v>
      </c>
      <c r="D117" s="143">
        <f t="shared" si="18"/>
        <v>9</v>
      </c>
      <c r="E117" s="98">
        <f t="shared" si="19"/>
        <v>9</v>
      </c>
      <c r="F117" s="144">
        <f t="shared" si="16"/>
        <v>0</v>
      </c>
      <c r="G117" s="145">
        <f t="shared" si="17"/>
        <v>9</v>
      </c>
      <c r="H117" s="146">
        <v>0</v>
      </c>
      <c r="I117" s="146">
        <v>0</v>
      </c>
      <c r="J117" s="147">
        <f t="shared" si="20"/>
        <v>0</v>
      </c>
      <c r="K117" s="147">
        <v>0</v>
      </c>
      <c r="L117" s="147">
        <v>9</v>
      </c>
      <c r="M117" s="147">
        <f t="shared" si="21"/>
        <v>9</v>
      </c>
      <c r="N117" s="101">
        <f t="shared" si="22"/>
        <v>0</v>
      </c>
      <c r="O117" s="145">
        <v>0</v>
      </c>
      <c r="P117" s="147">
        <f t="shared" si="23"/>
        <v>0</v>
      </c>
      <c r="Q117" s="100">
        <v>0</v>
      </c>
      <c r="R117" s="147">
        <v>0</v>
      </c>
      <c r="S117" s="101">
        <f t="shared" si="24"/>
        <v>0</v>
      </c>
      <c r="T117" s="100">
        <v>0</v>
      </c>
      <c r="U117" s="101">
        <f t="shared" si="25"/>
        <v>0</v>
      </c>
      <c r="V117" s="100">
        <f t="shared" si="26"/>
        <v>0</v>
      </c>
      <c r="W117" s="148">
        <v>0</v>
      </c>
      <c r="X117" s="148">
        <v>0</v>
      </c>
      <c r="Y117" s="147">
        <f t="shared" si="27"/>
        <v>0</v>
      </c>
      <c r="Z117" s="102">
        <v>0</v>
      </c>
      <c r="AA117" s="102">
        <v>0</v>
      </c>
      <c r="AB117" s="101">
        <f t="shared" si="28"/>
        <v>0</v>
      </c>
      <c r="AC117" s="107">
        <f t="shared" si="29"/>
        <v>0</v>
      </c>
      <c r="AD117" s="108">
        <f t="shared" si="30"/>
        <v>9</v>
      </c>
      <c r="AE117" s="97">
        <v>19</v>
      </c>
      <c r="AF117" s="109">
        <f t="shared" si="31"/>
        <v>0.47368421052631576</v>
      </c>
    </row>
    <row r="118" spans="1:32" x14ac:dyDescent="0.35">
      <c r="A118" s="31" t="s">
        <v>124</v>
      </c>
      <c r="B118" s="97" t="s">
        <v>2378</v>
      </c>
      <c r="C118" s="142" t="s">
        <v>2286</v>
      </c>
      <c r="D118" s="143">
        <f t="shared" si="18"/>
        <v>32</v>
      </c>
      <c r="E118" s="98">
        <f t="shared" si="19"/>
        <v>0</v>
      </c>
      <c r="F118" s="144">
        <f t="shared" si="16"/>
        <v>32</v>
      </c>
      <c r="G118" s="145">
        <f t="shared" si="17"/>
        <v>32</v>
      </c>
      <c r="H118" s="146">
        <v>0</v>
      </c>
      <c r="I118" s="146">
        <v>32</v>
      </c>
      <c r="J118" s="147">
        <f t="shared" si="20"/>
        <v>32</v>
      </c>
      <c r="K118" s="147">
        <v>0</v>
      </c>
      <c r="L118" s="147">
        <v>0</v>
      </c>
      <c r="M118" s="147">
        <f t="shared" si="21"/>
        <v>0</v>
      </c>
      <c r="N118" s="101">
        <f t="shared" si="22"/>
        <v>0</v>
      </c>
      <c r="O118" s="145">
        <v>0</v>
      </c>
      <c r="P118" s="147">
        <f t="shared" si="23"/>
        <v>0</v>
      </c>
      <c r="Q118" s="100">
        <v>0</v>
      </c>
      <c r="R118" s="147">
        <v>0</v>
      </c>
      <c r="S118" s="101">
        <f t="shared" si="24"/>
        <v>0</v>
      </c>
      <c r="T118" s="100">
        <v>0</v>
      </c>
      <c r="U118" s="101">
        <f t="shared" si="25"/>
        <v>0</v>
      </c>
      <c r="V118" s="100">
        <f t="shared" si="26"/>
        <v>0</v>
      </c>
      <c r="W118" s="148">
        <v>0</v>
      </c>
      <c r="X118" s="148">
        <v>0</v>
      </c>
      <c r="Y118" s="147">
        <f t="shared" si="27"/>
        <v>0</v>
      </c>
      <c r="Z118" s="102">
        <v>0</v>
      </c>
      <c r="AA118" s="102">
        <v>0</v>
      </c>
      <c r="AB118" s="101">
        <f t="shared" si="28"/>
        <v>0</v>
      </c>
      <c r="AC118" s="107">
        <f t="shared" si="29"/>
        <v>32</v>
      </c>
      <c r="AD118" s="108">
        <f t="shared" si="30"/>
        <v>0</v>
      </c>
      <c r="AE118" s="97">
        <v>41</v>
      </c>
      <c r="AF118" s="109">
        <f t="shared" si="31"/>
        <v>0.78048780487804881</v>
      </c>
    </row>
    <row r="119" spans="1:32" x14ac:dyDescent="0.35">
      <c r="A119" s="31" t="s">
        <v>125</v>
      </c>
      <c r="B119" s="97" t="s">
        <v>2379</v>
      </c>
      <c r="C119" s="142" t="s">
        <v>2380</v>
      </c>
      <c r="D119" s="143">
        <f t="shared" si="18"/>
        <v>98</v>
      </c>
      <c r="E119" s="98">
        <f t="shared" si="19"/>
        <v>18</v>
      </c>
      <c r="F119" s="144">
        <f t="shared" si="16"/>
        <v>80</v>
      </c>
      <c r="G119" s="145">
        <f t="shared" si="17"/>
        <v>98</v>
      </c>
      <c r="H119" s="146">
        <v>1</v>
      </c>
      <c r="I119" s="146">
        <v>79</v>
      </c>
      <c r="J119" s="147">
        <f t="shared" si="20"/>
        <v>80</v>
      </c>
      <c r="K119" s="147">
        <v>1</v>
      </c>
      <c r="L119" s="147">
        <v>17</v>
      </c>
      <c r="M119" s="147">
        <f t="shared" si="21"/>
        <v>18</v>
      </c>
      <c r="N119" s="101">
        <f t="shared" si="22"/>
        <v>0</v>
      </c>
      <c r="O119" s="145">
        <v>0</v>
      </c>
      <c r="P119" s="147">
        <f t="shared" si="23"/>
        <v>0</v>
      </c>
      <c r="Q119" s="100">
        <v>0</v>
      </c>
      <c r="R119" s="147">
        <v>0</v>
      </c>
      <c r="S119" s="101">
        <f t="shared" si="24"/>
        <v>0</v>
      </c>
      <c r="T119" s="100">
        <v>0</v>
      </c>
      <c r="U119" s="101">
        <f t="shared" si="25"/>
        <v>0</v>
      </c>
      <c r="V119" s="100">
        <f t="shared" si="26"/>
        <v>0</v>
      </c>
      <c r="W119" s="148">
        <v>0</v>
      </c>
      <c r="X119" s="148">
        <v>0</v>
      </c>
      <c r="Y119" s="147">
        <f t="shared" si="27"/>
        <v>0</v>
      </c>
      <c r="Z119" s="102">
        <v>0</v>
      </c>
      <c r="AA119" s="102">
        <v>0</v>
      </c>
      <c r="AB119" s="101">
        <f t="shared" si="28"/>
        <v>0</v>
      </c>
      <c r="AC119" s="107">
        <f t="shared" si="29"/>
        <v>79</v>
      </c>
      <c r="AD119" s="108">
        <f t="shared" si="30"/>
        <v>17</v>
      </c>
      <c r="AE119" s="97">
        <v>167</v>
      </c>
      <c r="AF119" s="109">
        <f t="shared" si="31"/>
        <v>0.57485029940119758</v>
      </c>
    </row>
    <row r="120" spans="1:32" x14ac:dyDescent="0.35">
      <c r="A120" s="31" t="s">
        <v>126</v>
      </c>
      <c r="B120" s="97" t="s">
        <v>2381</v>
      </c>
      <c r="C120" s="142" t="s">
        <v>2380</v>
      </c>
      <c r="D120" s="143">
        <f t="shared" si="18"/>
        <v>51</v>
      </c>
      <c r="E120" s="98">
        <f t="shared" si="19"/>
        <v>51</v>
      </c>
      <c r="F120" s="144">
        <f t="shared" si="16"/>
        <v>0</v>
      </c>
      <c r="G120" s="145">
        <f t="shared" si="17"/>
        <v>15</v>
      </c>
      <c r="H120" s="146">
        <v>0</v>
      </c>
      <c r="I120" s="146">
        <v>0</v>
      </c>
      <c r="J120" s="147">
        <f t="shared" si="20"/>
        <v>0</v>
      </c>
      <c r="K120" s="147">
        <v>0</v>
      </c>
      <c r="L120" s="147">
        <v>15</v>
      </c>
      <c r="M120" s="147">
        <f t="shared" si="21"/>
        <v>15</v>
      </c>
      <c r="N120" s="101">
        <f t="shared" si="22"/>
        <v>0</v>
      </c>
      <c r="O120" s="145">
        <v>36</v>
      </c>
      <c r="P120" s="147">
        <f t="shared" si="23"/>
        <v>36</v>
      </c>
      <c r="Q120" s="100">
        <v>0</v>
      </c>
      <c r="R120" s="147">
        <v>0</v>
      </c>
      <c r="S120" s="101">
        <f t="shared" si="24"/>
        <v>0</v>
      </c>
      <c r="T120" s="100">
        <v>0</v>
      </c>
      <c r="U120" s="101">
        <f t="shared" si="25"/>
        <v>0</v>
      </c>
      <c r="V120" s="100">
        <f t="shared" si="26"/>
        <v>0</v>
      </c>
      <c r="W120" s="148">
        <v>0</v>
      </c>
      <c r="X120" s="148">
        <v>0</v>
      </c>
      <c r="Y120" s="147">
        <f t="shared" si="27"/>
        <v>0</v>
      </c>
      <c r="Z120" s="102">
        <v>0</v>
      </c>
      <c r="AA120" s="102">
        <v>0</v>
      </c>
      <c r="AB120" s="101">
        <f t="shared" si="28"/>
        <v>0</v>
      </c>
      <c r="AC120" s="107">
        <f t="shared" si="29"/>
        <v>0</v>
      </c>
      <c r="AD120" s="108">
        <f t="shared" si="30"/>
        <v>51</v>
      </c>
      <c r="AE120" s="97">
        <v>68</v>
      </c>
      <c r="AF120" s="109">
        <f t="shared" si="31"/>
        <v>0.75</v>
      </c>
    </row>
    <row r="121" spans="1:32" x14ac:dyDescent="0.35">
      <c r="A121" s="31" t="s">
        <v>127</v>
      </c>
      <c r="B121" s="97" t="s">
        <v>2382</v>
      </c>
      <c r="C121" s="142" t="s">
        <v>2380</v>
      </c>
      <c r="D121" s="143">
        <f t="shared" si="18"/>
        <v>142</v>
      </c>
      <c r="E121" s="98">
        <f t="shared" si="19"/>
        <v>142</v>
      </c>
      <c r="F121" s="144">
        <f t="shared" si="16"/>
        <v>0</v>
      </c>
      <c r="G121" s="145">
        <f t="shared" si="17"/>
        <v>0</v>
      </c>
      <c r="H121" s="146">
        <v>0</v>
      </c>
      <c r="I121" s="146">
        <v>0</v>
      </c>
      <c r="J121" s="147">
        <f t="shared" si="20"/>
        <v>0</v>
      </c>
      <c r="K121" s="147">
        <v>0</v>
      </c>
      <c r="L121" s="147">
        <v>0</v>
      </c>
      <c r="M121" s="147">
        <f t="shared" si="21"/>
        <v>0</v>
      </c>
      <c r="N121" s="101">
        <f t="shared" si="22"/>
        <v>0</v>
      </c>
      <c r="O121" s="145">
        <v>0</v>
      </c>
      <c r="P121" s="147">
        <f t="shared" si="23"/>
        <v>0</v>
      </c>
      <c r="Q121" s="100">
        <v>142</v>
      </c>
      <c r="R121" s="147">
        <v>0</v>
      </c>
      <c r="S121" s="101">
        <f t="shared" si="24"/>
        <v>142</v>
      </c>
      <c r="T121" s="100">
        <v>0</v>
      </c>
      <c r="U121" s="101">
        <f t="shared" si="25"/>
        <v>0</v>
      </c>
      <c r="V121" s="100">
        <f t="shared" si="26"/>
        <v>0</v>
      </c>
      <c r="W121" s="148">
        <v>0</v>
      </c>
      <c r="X121" s="148">
        <v>0</v>
      </c>
      <c r="Y121" s="147">
        <f t="shared" si="27"/>
        <v>0</v>
      </c>
      <c r="Z121" s="102">
        <v>0</v>
      </c>
      <c r="AA121" s="102">
        <v>0</v>
      </c>
      <c r="AB121" s="101">
        <f t="shared" si="28"/>
        <v>0</v>
      </c>
      <c r="AC121" s="107">
        <f t="shared" si="29"/>
        <v>0</v>
      </c>
      <c r="AD121" s="108">
        <f t="shared" si="30"/>
        <v>142</v>
      </c>
      <c r="AE121" s="97">
        <v>184</v>
      </c>
      <c r="AF121" s="109">
        <f t="shared" si="31"/>
        <v>0.77173913043478259</v>
      </c>
    </row>
    <row r="122" spans="1:32" x14ac:dyDescent="0.35">
      <c r="A122" s="31" t="s">
        <v>128</v>
      </c>
      <c r="B122" s="97" t="s">
        <v>2383</v>
      </c>
      <c r="C122" s="142" t="s">
        <v>2380</v>
      </c>
      <c r="D122" s="143">
        <f t="shared" si="18"/>
        <v>18</v>
      </c>
      <c r="E122" s="98">
        <f t="shared" si="19"/>
        <v>18</v>
      </c>
      <c r="F122" s="144">
        <f t="shared" si="16"/>
        <v>0</v>
      </c>
      <c r="G122" s="145">
        <f t="shared" si="17"/>
        <v>18</v>
      </c>
      <c r="H122" s="146">
        <v>0</v>
      </c>
      <c r="I122" s="146">
        <v>0</v>
      </c>
      <c r="J122" s="147">
        <f t="shared" si="20"/>
        <v>0</v>
      </c>
      <c r="K122" s="147">
        <v>0</v>
      </c>
      <c r="L122" s="147">
        <v>18</v>
      </c>
      <c r="M122" s="147">
        <f t="shared" si="21"/>
        <v>18</v>
      </c>
      <c r="N122" s="101">
        <f t="shared" si="22"/>
        <v>0</v>
      </c>
      <c r="O122" s="145">
        <v>0</v>
      </c>
      <c r="P122" s="147">
        <f t="shared" si="23"/>
        <v>0</v>
      </c>
      <c r="Q122" s="100">
        <v>0</v>
      </c>
      <c r="R122" s="147">
        <v>0</v>
      </c>
      <c r="S122" s="101">
        <f t="shared" si="24"/>
        <v>0</v>
      </c>
      <c r="T122" s="100">
        <v>0</v>
      </c>
      <c r="U122" s="101">
        <f t="shared" si="25"/>
        <v>0</v>
      </c>
      <c r="V122" s="100">
        <f t="shared" si="26"/>
        <v>0</v>
      </c>
      <c r="W122" s="148">
        <v>0</v>
      </c>
      <c r="X122" s="148">
        <v>0</v>
      </c>
      <c r="Y122" s="147">
        <f t="shared" si="27"/>
        <v>0</v>
      </c>
      <c r="Z122" s="102">
        <v>0</v>
      </c>
      <c r="AA122" s="102">
        <v>0</v>
      </c>
      <c r="AB122" s="101">
        <f t="shared" si="28"/>
        <v>0</v>
      </c>
      <c r="AC122" s="107">
        <f t="shared" si="29"/>
        <v>0</v>
      </c>
      <c r="AD122" s="108">
        <f t="shared" si="30"/>
        <v>18</v>
      </c>
      <c r="AE122" s="97">
        <v>34</v>
      </c>
      <c r="AF122" s="109">
        <f t="shared" si="31"/>
        <v>0.52941176470588236</v>
      </c>
    </row>
    <row r="123" spans="1:32" x14ac:dyDescent="0.35">
      <c r="A123" s="31" t="s">
        <v>129</v>
      </c>
      <c r="B123" s="97" t="s">
        <v>2384</v>
      </c>
      <c r="C123" s="142" t="s">
        <v>2380</v>
      </c>
      <c r="D123" s="143">
        <f t="shared" si="18"/>
        <v>20</v>
      </c>
      <c r="E123" s="98">
        <f t="shared" si="19"/>
        <v>20</v>
      </c>
      <c r="F123" s="144">
        <f t="shared" si="16"/>
        <v>0</v>
      </c>
      <c r="G123" s="145">
        <f t="shared" si="17"/>
        <v>0</v>
      </c>
      <c r="H123" s="146">
        <v>0</v>
      </c>
      <c r="I123" s="146">
        <v>0</v>
      </c>
      <c r="J123" s="147">
        <f t="shared" si="20"/>
        <v>0</v>
      </c>
      <c r="K123" s="147">
        <v>0</v>
      </c>
      <c r="L123" s="147">
        <v>0</v>
      </c>
      <c r="M123" s="147">
        <f t="shared" si="21"/>
        <v>0</v>
      </c>
      <c r="N123" s="101">
        <f t="shared" si="22"/>
        <v>0</v>
      </c>
      <c r="O123" s="145">
        <v>20</v>
      </c>
      <c r="P123" s="147">
        <f t="shared" si="23"/>
        <v>20</v>
      </c>
      <c r="Q123" s="100">
        <v>0</v>
      </c>
      <c r="R123" s="147">
        <v>0</v>
      </c>
      <c r="S123" s="101">
        <f t="shared" si="24"/>
        <v>0</v>
      </c>
      <c r="T123" s="100">
        <v>0</v>
      </c>
      <c r="U123" s="101">
        <f t="shared" si="25"/>
        <v>0</v>
      </c>
      <c r="V123" s="100">
        <f t="shared" si="26"/>
        <v>0</v>
      </c>
      <c r="W123" s="148">
        <v>0</v>
      </c>
      <c r="X123" s="148">
        <v>0</v>
      </c>
      <c r="Y123" s="147">
        <f t="shared" si="27"/>
        <v>0</v>
      </c>
      <c r="Z123" s="102">
        <v>0</v>
      </c>
      <c r="AA123" s="102">
        <v>0</v>
      </c>
      <c r="AB123" s="101">
        <f t="shared" si="28"/>
        <v>0</v>
      </c>
      <c r="AC123" s="107">
        <f t="shared" si="29"/>
        <v>0</v>
      </c>
      <c r="AD123" s="108">
        <f t="shared" si="30"/>
        <v>20</v>
      </c>
      <c r="AE123" s="97">
        <v>63</v>
      </c>
      <c r="AF123" s="109">
        <f t="shared" si="31"/>
        <v>0.31746031746031744</v>
      </c>
    </row>
    <row r="124" spans="1:32" x14ac:dyDescent="0.35">
      <c r="A124" s="31" t="s">
        <v>130</v>
      </c>
      <c r="B124" s="97" t="s">
        <v>2385</v>
      </c>
      <c r="C124" s="142" t="s">
        <v>2380</v>
      </c>
      <c r="D124" s="143">
        <f t="shared" si="18"/>
        <v>45</v>
      </c>
      <c r="E124" s="98">
        <f t="shared" si="19"/>
        <v>45</v>
      </c>
      <c r="F124" s="144">
        <f t="shared" si="16"/>
        <v>0</v>
      </c>
      <c r="G124" s="145">
        <f t="shared" si="17"/>
        <v>0</v>
      </c>
      <c r="H124" s="146">
        <v>0</v>
      </c>
      <c r="I124" s="146">
        <v>0</v>
      </c>
      <c r="J124" s="147">
        <f t="shared" si="20"/>
        <v>0</v>
      </c>
      <c r="K124" s="147">
        <v>0</v>
      </c>
      <c r="L124" s="147">
        <v>0</v>
      </c>
      <c r="M124" s="147">
        <f t="shared" si="21"/>
        <v>0</v>
      </c>
      <c r="N124" s="101">
        <f t="shared" si="22"/>
        <v>0</v>
      </c>
      <c r="O124" s="145">
        <v>45</v>
      </c>
      <c r="P124" s="147">
        <f t="shared" si="23"/>
        <v>45</v>
      </c>
      <c r="Q124" s="100">
        <v>0</v>
      </c>
      <c r="R124" s="147">
        <v>0</v>
      </c>
      <c r="S124" s="101">
        <f t="shared" si="24"/>
        <v>0</v>
      </c>
      <c r="T124" s="100">
        <v>0</v>
      </c>
      <c r="U124" s="101">
        <f t="shared" si="25"/>
        <v>0</v>
      </c>
      <c r="V124" s="100">
        <f t="shared" si="26"/>
        <v>0</v>
      </c>
      <c r="W124" s="148">
        <v>0</v>
      </c>
      <c r="X124" s="148">
        <v>0</v>
      </c>
      <c r="Y124" s="147">
        <f t="shared" si="27"/>
        <v>0</v>
      </c>
      <c r="Z124" s="102">
        <v>0</v>
      </c>
      <c r="AA124" s="102">
        <v>0</v>
      </c>
      <c r="AB124" s="101">
        <f t="shared" si="28"/>
        <v>0</v>
      </c>
      <c r="AC124" s="107">
        <f t="shared" si="29"/>
        <v>0</v>
      </c>
      <c r="AD124" s="108">
        <f t="shared" si="30"/>
        <v>45</v>
      </c>
      <c r="AE124" s="97">
        <v>53</v>
      </c>
      <c r="AF124" s="109">
        <f t="shared" si="31"/>
        <v>0.84905660377358494</v>
      </c>
    </row>
    <row r="125" spans="1:32" x14ac:dyDescent="0.35">
      <c r="A125" s="31" t="s">
        <v>131</v>
      </c>
      <c r="B125" s="97" t="s">
        <v>2386</v>
      </c>
      <c r="C125" s="142" t="s">
        <v>2380</v>
      </c>
      <c r="D125" s="143">
        <f t="shared" si="18"/>
        <v>133</v>
      </c>
      <c r="E125" s="98">
        <f t="shared" si="19"/>
        <v>132</v>
      </c>
      <c r="F125" s="144">
        <f t="shared" si="16"/>
        <v>1</v>
      </c>
      <c r="G125" s="145">
        <f t="shared" si="17"/>
        <v>68</v>
      </c>
      <c r="H125" s="146">
        <v>0</v>
      </c>
      <c r="I125" s="146">
        <v>1</v>
      </c>
      <c r="J125" s="147">
        <f t="shared" si="20"/>
        <v>1</v>
      </c>
      <c r="K125" s="147">
        <v>0</v>
      </c>
      <c r="L125" s="147">
        <v>67</v>
      </c>
      <c r="M125" s="147">
        <f t="shared" si="21"/>
        <v>67</v>
      </c>
      <c r="N125" s="101">
        <f t="shared" si="22"/>
        <v>0</v>
      </c>
      <c r="O125" s="145">
        <v>65</v>
      </c>
      <c r="P125" s="147">
        <f t="shared" si="23"/>
        <v>65</v>
      </c>
      <c r="Q125" s="100">
        <v>0</v>
      </c>
      <c r="R125" s="147">
        <v>0</v>
      </c>
      <c r="S125" s="101">
        <f t="shared" si="24"/>
        <v>0</v>
      </c>
      <c r="T125" s="100">
        <v>0</v>
      </c>
      <c r="U125" s="101">
        <f t="shared" si="25"/>
        <v>0</v>
      </c>
      <c r="V125" s="100">
        <f t="shared" si="26"/>
        <v>0</v>
      </c>
      <c r="W125" s="148">
        <v>0</v>
      </c>
      <c r="X125" s="148">
        <v>0</v>
      </c>
      <c r="Y125" s="147">
        <f t="shared" si="27"/>
        <v>0</v>
      </c>
      <c r="Z125" s="102">
        <v>0</v>
      </c>
      <c r="AA125" s="102">
        <v>0</v>
      </c>
      <c r="AB125" s="101">
        <f t="shared" si="28"/>
        <v>0</v>
      </c>
      <c r="AC125" s="107">
        <f t="shared" si="29"/>
        <v>1</v>
      </c>
      <c r="AD125" s="108">
        <f t="shared" si="30"/>
        <v>132</v>
      </c>
      <c r="AE125" s="97">
        <v>256</v>
      </c>
      <c r="AF125" s="109">
        <f t="shared" si="31"/>
        <v>0.51953125</v>
      </c>
    </row>
    <row r="126" spans="1:32" x14ac:dyDescent="0.35">
      <c r="A126" s="31" t="s">
        <v>132</v>
      </c>
      <c r="B126" s="97" t="s">
        <v>2387</v>
      </c>
      <c r="C126" s="142" t="s">
        <v>2380</v>
      </c>
      <c r="D126" s="143">
        <f t="shared" si="18"/>
        <v>175</v>
      </c>
      <c r="E126" s="98">
        <f t="shared" si="19"/>
        <v>175</v>
      </c>
      <c r="F126" s="144">
        <f t="shared" si="16"/>
        <v>0</v>
      </c>
      <c r="G126" s="145">
        <f t="shared" si="17"/>
        <v>0</v>
      </c>
      <c r="H126" s="146">
        <v>0</v>
      </c>
      <c r="I126" s="146">
        <v>0</v>
      </c>
      <c r="J126" s="147">
        <f t="shared" si="20"/>
        <v>0</v>
      </c>
      <c r="K126" s="147">
        <v>0</v>
      </c>
      <c r="L126" s="147">
        <v>0</v>
      </c>
      <c r="M126" s="147">
        <f t="shared" si="21"/>
        <v>0</v>
      </c>
      <c r="N126" s="101">
        <f t="shared" si="22"/>
        <v>0</v>
      </c>
      <c r="O126" s="145">
        <v>175</v>
      </c>
      <c r="P126" s="147">
        <f t="shared" si="23"/>
        <v>175</v>
      </c>
      <c r="Q126" s="100">
        <v>0</v>
      </c>
      <c r="R126" s="147">
        <v>0</v>
      </c>
      <c r="S126" s="101">
        <f t="shared" si="24"/>
        <v>0</v>
      </c>
      <c r="T126" s="100">
        <v>0</v>
      </c>
      <c r="U126" s="101">
        <f t="shared" si="25"/>
        <v>0</v>
      </c>
      <c r="V126" s="100">
        <f t="shared" si="26"/>
        <v>0</v>
      </c>
      <c r="W126" s="148">
        <v>0</v>
      </c>
      <c r="X126" s="148">
        <v>0</v>
      </c>
      <c r="Y126" s="147">
        <f t="shared" si="27"/>
        <v>0</v>
      </c>
      <c r="Z126" s="102">
        <v>0</v>
      </c>
      <c r="AA126" s="102">
        <v>0</v>
      </c>
      <c r="AB126" s="101">
        <f t="shared" si="28"/>
        <v>0</v>
      </c>
      <c r="AC126" s="107">
        <f t="shared" si="29"/>
        <v>0</v>
      </c>
      <c r="AD126" s="108">
        <f t="shared" si="30"/>
        <v>175</v>
      </c>
      <c r="AE126" s="97">
        <v>513</v>
      </c>
      <c r="AF126" s="109">
        <f t="shared" si="31"/>
        <v>0.34113060428849901</v>
      </c>
    </row>
    <row r="127" spans="1:32" x14ac:dyDescent="0.35">
      <c r="A127" s="31" t="s">
        <v>133</v>
      </c>
      <c r="B127" s="97" t="s">
        <v>2388</v>
      </c>
      <c r="C127" s="142" t="s">
        <v>2380</v>
      </c>
      <c r="D127" s="143">
        <f t="shared" si="18"/>
        <v>0</v>
      </c>
      <c r="E127" s="98">
        <f t="shared" si="19"/>
        <v>0</v>
      </c>
      <c r="F127" s="144">
        <f t="shared" si="16"/>
        <v>0</v>
      </c>
      <c r="G127" s="145">
        <f t="shared" si="17"/>
        <v>0</v>
      </c>
      <c r="H127" s="146">
        <v>0</v>
      </c>
      <c r="I127" s="146">
        <v>0</v>
      </c>
      <c r="J127" s="147">
        <f t="shared" si="20"/>
        <v>0</v>
      </c>
      <c r="K127" s="147">
        <v>0</v>
      </c>
      <c r="L127" s="147">
        <v>0</v>
      </c>
      <c r="M127" s="147">
        <f t="shared" si="21"/>
        <v>0</v>
      </c>
      <c r="N127" s="101">
        <f t="shared" si="22"/>
        <v>0</v>
      </c>
      <c r="O127" s="145">
        <v>0</v>
      </c>
      <c r="P127" s="147">
        <f t="shared" si="23"/>
        <v>0</v>
      </c>
      <c r="Q127" s="100">
        <v>0</v>
      </c>
      <c r="R127" s="147">
        <v>0</v>
      </c>
      <c r="S127" s="101">
        <f t="shared" si="24"/>
        <v>0</v>
      </c>
      <c r="T127" s="100">
        <v>0</v>
      </c>
      <c r="U127" s="101">
        <f t="shared" si="25"/>
        <v>0</v>
      </c>
      <c r="V127" s="100">
        <f t="shared" si="26"/>
        <v>0</v>
      </c>
      <c r="W127" s="148">
        <v>0</v>
      </c>
      <c r="X127" s="148">
        <v>0</v>
      </c>
      <c r="Y127" s="147">
        <f t="shared" si="27"/>
        <v>0</v>
      </c>
      <c r="Z127" s="102">
        <v>0</v>
      </c>
      <c r="AA127" s="102">
        <v>0</v>
      </c>
      <c r="AB127" s="101">
        <f t="shared" si="28"/>
        <v>0</v>
      </c>
      <c r="AC127" s="107">
        <f t="shared" si="29"/>
        <v>0</v>
      </c>
      <c r="AD127" s="108">
        <f t="shared" si="30"/>
        <v>0</v>
      </c>
      <c r="AE127" s="97">
        <v>79</v>
      </c>
      <c r="AF127" s="109">
        <f t="shared" si="31"/>
        <v>0</v>
      </c>
    </row>
    <row r="128" spans="1:32" x14ac:dyDescent="0.35">
      <c r="A128" s="31" t="s">
        <v>134</v>
      </c>
      <c r="B128" s="97" t="s">
        <v>2389</v>
      </c>
      <c r="C128" s="142" t="s">
        <v>2380</v>
      </c>
      <c r="D128" s="143">
        <f t="shared" si="18"/>
        <v>28</v>
      </c>
      <c r="E128" s="98">
        <f t="shared" si="19"/>
        <v>28</v>
      </c>
      <c r="F128" s="144">
        <f t="shared" si="16"/>
        <v>0</v>
      </c>
      <c r="G128" s="145">
        <f t="shared" si="17"/>
        <v>0</v>
      </c>
      <c r="H128" s="146">
        <v>0</v>
      </c>
      <c r="I128" s="146">
        <v>0</v>
      </c>
      <c r="J128" s="147">
        <f t="shared" si="20"/>
        <v>0</v>
      </c>
      <c r="K128" s="147">
        <v>0</v>
      </c>
      <c r="L128" s="147">
        <v>0</v>
      </c>
      <c r="M128" s="147">
        <f t="shared" si="21"/>
        <v>0</v>
      </c>
      <c r="N128" s="101">
        <f t="shared" si="22"/>
        <v>0</v>
      </c>
      <c r="O128" s="145">
        <v>28</v>
      </c>
      <c r="P128" s="147">
        <f t="shared" si="23"/>
        <v>28</v>
      </c>
      <c r="Q128" s="100">
        <v>0</v>
      </c>
      <c r="R128" s="147">
        <v>0</v>
      </c>
      <c r="S128" s="101">
        <f t="shared" si="24"/>
        <v>0</v>
      </c>
      <c r="T128" s="100">
        <v>0</v>
      </c>
      <c r="U128" s="101">
        <f t="shared" si="25"/>
        <v>0</v>
      </c>
      <c r="V128" s="100">
        <f t="shared" si="26"/>
        <v>0</v>
      </c>
      <c r="W128" s="148">
        <v>0</v>
      </c>
      <c r="X128" s="148">
        <v>0</v>
      </c>
      <c r="Y128" s="147">
        <f t="shared" si="27"/>
        <v>0</v>
      </c>
      <c r="Z128" s="102">
        <v>0</v>
      </c>
      <c r="AA128" s="102">
        <v>0</v>
      </c>
      <c r="AB128" s="101">
        <f t="shared" si="28"/>
        <v>0</v>
      </c>
      <c r="AC128" s="107">
        <f t="shared" si="29"/>
        <v>0</v>
      </c>
      <c r="AD128" s="108">
        <f t="shared" si="30"/>
        <v>28</v>
      </c>
      <c r="AE128" s="97">
        <v>73</v>
      </c>
      <c r="AF128" s="109">
        <f t="shared" si="31"/>
        <v>0.38356164383561642</v>
      </c>
    </row>
    <row r="129" spans="1:32" x14ac:dyDescent="0.35">
      <c r="A129" s="31" t="s">
        <v>135</v>
      </c>
      <c r="B129" s="97" t="s">
        <v>2390</v>
      </c>
      <c r="C129" s="142" t="s">
        <v>2380</v>
      </c>
      <c r="D129" s="143">
        <f t="shared" si="18"/>
        <v>0</v>
      </c>
      <c r="E129" s="98">
        <f t="shared" si="19"/>
        <v>0</v>
      </c>
      <c r="F129" s="144">
        <f t="shared" si="16"/>
        <v>0</v>
      </c>
      <c r="G129" s="145">
        <f t="shared" si="17"/>
        <v>0</v>
      </c>
      <c r="H129" s="146">
        <v>0</v>
      </c>
      <c r="I129" s="146">
        <v>0</v>
      </c>
      <c r="J129" s="147">
        <f t="shared" si="20"/>
        <v>0</v>
      </c>
      <c r="K129" s="147">
        <v>0</v>
      </c>
      <c r="L129" s="147">
        <v>0</v>
      </c>
      <c r="M129" s="147">
        <f t="shared" si="21"/>
        <v>0</v>
      </c>
      <c r="N129" s="101">
        <f t="shared" si="22"/>
        <v>0</v>
      </c>
      <c r="O129" s="145">
        <v>0</v>
      </c>
      <c r="P129" s="147">
        <f t="shared" si="23"/>
        <v>0</v>
      </c>
      <c r="Q129" s="100">
        <v>0</v>
      </c>
      <c r="R129" s="147">
        <v>0</v>
      </c>
      <c r="S129" s="101">
        <f t="shared" si="24"/>
        <v>0</v>
      </c>
      <c r="T129" s="100">
        <v>0</v>
      </c>
      <c r="U129" s="101">
        <f t="shared" si="25"/>
        <v>0</v>
      </c>
      <c r="V129" s="100">
        <f t="shared" si="26"/>
        <v>0</v>
      </c>
      <c r="W129" s="148">
        <v>0</v>
      </c>
      <c r="X129" s="148">
        <v>0</v>
      </c>
      <c r="Y129" s="147">
        <f t="shared" si="27"/>
        <v>0</v>
      </c>
      <c r="Z129" s="102">
        <v>0</v>
      </c>
      <c r="AA129" s="102">
        <v>0</v>
      </c>
      <c r="AB129" s="101">
        <f t="shared" si="28"/>
        <v>0</v>
      </c>
      <c r="AC129" s="107">
        <f t="shared" si="29"/>
        <v>0</v>
      </c>
      <c r="AD129" s="108">
        <f t="shared" si="30"/>
        <v>0</v>
      </c>
      <c r="AE129" s="97">
        <v>66</v>
      </c>
      <c r="AF129" s="109">
        <f t="shared" si="31"/>
        <v>0</v>
      </c>
    </row>
    <row r="130" spans="1:32" x14ac:dyDescent="0.35">
      <c r="A130" s="31" t="s">
        <v>136</v>
      </c>
      <c r="B130" s="97" t="s">
        <v>2391</v>
      </c>
      <c r="C130" s="142" t="s">
        <v>2380</v>
      </c>
      <c r="D130" s="143">
        <f t="shared" si="18"/>
        <v>196</v>
      </c>
      <c r="E130" s="98">
        <f t="shared" si="19"/>
        <v>196</v>
      </c>
      <c r="F130" s="144">
        <f t="shared" si="16"/>
        <v>0</v>
      </c>
      <c r="G130" s="145">
        <f t="shared" si="17"/>
        <v>0</v>
      </c>
      <c r="H130" s="146">
        <v>0</v>
      </c>
      <c r="I130" s="146">
        <v>0</v>
      </c>
      <c r="J130" s="147">
        <f t="shared" si="20"/>
        <v>0</v>
      </c>
      <c r="K130" s="147">
        <v>0</v>
      </c>
      <c r="L130" s="147">
        <v>0</v>
      </c>
      <c r="M130" s="147">
        <f t="shared" si="21"/>
        <v>0</v>
      </c>
      <c r="N130" s="101">
        <f t="shared" si="22"/>
        <v>0</v>
      </c>
      <c r="O130" s="145">
        <v>196</v>
      </c>
      <c r="P130" s="147">
        <f t="shared" si="23"/>
        <v>196</v>
      </c>
      <c r="Q130" s="100">
        <v>0</v>
      </c>
      <c r="R130" s="147">
        <v>0</v>
      </c>
      <c r="S130" s="101">
        <f t="shared" si="24"/>
        <v>0</v>
      </c>
      <c r="T130" s="100">
        <v>0</v>
      </c>
      <c r="U130" s="101">
        <f t="shared" si="25"/>
        <v>0</v>
      </c>
      <c r="V130" s="100">
        <f t="shared" si="26"/>
        <v>0</v>
      </c>
      <c r="W130" s="148">
        <v>0</v>
      </c>
      <c r="X130" s="148">
        <v>0</v>
      </c>
      <c r="Y130" s="147">
        <f t="shared" si="27"/>
        <v>0</v>
      </c>
      <c r="Z130" s="102">
        <v>0</v>
      </c>
      <c r="AA130" s="102">
        <v>0</v>
      </c>
      <c r="AB130" s="101">
        <f t="shared" si="28"/>
        <v>0</v>
      </c>
      <c r="AC130" s="107">
        <f t="shared" si="29"/>
        <v>0</v>
      </c>
      <c r="AD130" s="108">
        <f t="shared" si="30"/>
        <v>196</v>
      </c>
      <c r="AE130" s="97">
        <v>640</v>
      </c>
      <c r="AF130" s="109">
        <f t="shared" si="31"/>
        <v>0.30625000000000002</v>
      </c>
    </row>
    <row r="131" spans="1:32" x14ac:dyDescent="0.35">
      <c r="A131" s="31" t="s">
        <v>137</v>
      </c>
      <c r="B131" s="97" t="s">
        <v>2392</v>
      </c>
      <c r="C131" s="142" t="s">
        <v>2380</v>
      </c>
      <c r="D131" s="143">
        <f t="shared" si="18"/>
        <v>25</v>
      </c>
      <c r="E131" s="98">
        <f t="shared" si="19"/>
        <v>25</v>
      </c>
      <c r="F131" s="144">
        <f t="shared" si="16"/>
        <v>0</v>
      </c>
      <c r="G131" s="145">
        <f t="shared" si="17"/>
        <v>0</v>
      </c>
      <c r="H131" s="146">
        <v>0</v>
      </c>
      <c r="I131" s="146">
        <v>0</v>
      </c>
      <c r="J131" s="147">
        <f t="shared" si="20"/>
        <v>0</v>
      </c>
      <c r="K131" s="147">
        <v>0</v>
      </c>
      <c r="L131" s="147">
        <v>0</v>
      </c>
      <c r="M131" s="147">
        <f t="shared" si="21"/>
        <v>0</v>
      </c>
      <c r="N131" s="101">
        <f t="shared" si="22"/>
        <v>0</v>
      </c>
      <c r="O131" s="145">
        <v>25</v>
      </c>
      <c r="P131" s="147">
        <f t="shared" si="23"/>
        <v>25</v>
      </c>
      <c r="Q131" s="100">
        <v>0</v>
      </c>
      <c r="R131" s="147">
        <v>0</v>
      </c>
      <c r="S131" s="101">
        <f t="shared" si="24"/>
        <v>0</v>
      </c>
      <c r="T131" s="100">
        <v>0</v>
      </c>
      <c r="U131" s="101">
        <f t="shared" si="25"/>
        <v>0</v>
      </c>
      <c r="V131" s="100">
        <f t="shared" si="26"/>
        <v>0</v>
      </c>
      <c r="W131" s="148">
        <v>0</v>
      </c>
      <c r="X131" s="148">
        <v>0</v>
      </c>
      <c r="Y131" s="147">
        <f t="shared" si="27"/>
        <v>0</v>
      </c>
      <c r="Z131" s="102">
        <v>0</v>
      </c>
      <c r="AA131" s="102">
        <v>0</v>
      </c>
      <c r="AB131" s="101">
        <f t="shared" si="28"/>
        <v>0</v>
      </c>
      <c r="AC131" s="107">
        <f t="shared" si="29"/>
        <v>0</v>
      </c>
      <c r="AD131" s="108">
        <f t="shared" si="30"/>
        <v>25</v>
      </c>
      <c r="AE131" s="97">
        <v>58</v>
      </c>
      <c r="AF131" s="109">
        <f t="shared" si="31"/>
        <v>0.43103448275862066</v>
      </c>
    </row>
    <row r="132" spans="1:32" x14ac:dyDescent="0.35">
      <c r="A132" s="31" t="s">
        <v>138</v>
      </c>
      <c r="B132" s="97" t="s">
        <v>2393</v>
      </c>
      <c r="C132" s="142" t="s">
        <v>2273</v>
      </c>
      <c r="D132" s="143">
        <f t="shared" si="18"/>
        <v>66</v>
      </c>
      <c r="E132" s="98">
        <f t="shared" si="19"/>
        <v>61</v>
      </c>
      <c r="F132" s="144">
        <f t="shared" ref="F132:F195" si="32">J132+Y132</f>
        <v>5</v>
      </c>
      <c r="G132" s="145">
        <f t="shared" ref="G132:G195" si="33">J132+M132</f>
        <v>30</v>
      </c>
      <c r="H132" s="146">
        <v>0</v>
      </c>
      <c r="I132" s="146">
        <v>5</v>
      </c>
      <c r="J132" s="147">
        <f t="shared" si="20"/>
        <v>5</v>
      </c>
      <c r="K132" s="147">
        <v>0</v>
      </c>
      <c r="L132" s="147">
        <v>25</v>
      </c>
      <c r="M132" s="147">
        <f t="shared" si="21"/>
        <v>25</v>
      </c>
      <c r="N132" s="101">
        <f t="shared" si="22"/>
        <v>0</v>
      </c>
      <c r="O132" s="145">
        <v>36</v>
      </c>
      <c r="P132" s="147">
        <f t="shared" si="23"/>
        <v>36</v>
      </c>
      <c r="Q132" s="100">
        <v>0</v>
      </c>
      <c r="R132" s="147">
        <v>0</v>
      </c>
      <c r="S132" s="101">
        <f t="shared" si="24"/>
        <v>0</v>
      </c>
      <c r="T132" s="100">
        <v>0</v>
      </c>
      <c r="U132" s="101">
        <f t="shared" si="25"/>
        <v>0</v>
      </c>
      <c r="V132" s="100">
        <f t="shared" si="26"/>
        <v>0</v>
      </c>
      <c r="W132" s="148">
        <v>0</v>
      </c>
      <c r="X132" s="148">
        <v>0</v>
      </c>
      <c r="Y132" s="147">
        <f t="shared" si="27"/>
        <v>0</v>
      </c>
      <c r="Z132" s="102">
        <v>0</v>
      </c>
      <c r="AA132" s="102">
        <v>0</v>
      </c>
      <c r="AB132" s="101">
        <f t="shared" si="28"/>
        <v>0</v>
      </c>
      <c r="AC132" s="107">
        <f t="shared" si="29"/>
        <v>5</v>
      </c>
      <c r="AD132" s="108">
        <f t="shared" si="30"/>
        <v>61</v>
      </c>
      <c r="AE132" s="97">
        <v>86</v>
      </c>
      <c r="AF132" s="109">
        <f t="shared" si="31"/>
        <v>0.76744186046511631</v>
      </c>
    </row>
    <row r="133" spans="1:32" x14ac:dyDescent="0.35">
      <c r="A133" s="31" t="s">
        <v>139</v>
      </c>
      <c r="B133" s="97" t="s">
        <v>2394</v>
      </c>
      <c r="C133" s="142" t="s">
        <v>2273</v>
      </c>
      <c r="D133" s="143">
        <f t="shared" ref="D133:D196" si="34">E133+F133</f>
        <v>146</v>
      </c>
      <c r="E133" s="98">
        <f t="shared" ref="E133:E196" si="35">M133+P133+Q133+T133+AB133</f>
        <v>0</v>
      </c>
      <c r="F133" s="144">
        <f t="shared" si="32"/>
        <v>146</v>
      </c>
      <c r="G133" s="145">
        <f t="shared" si="33"/>
        <v>146</v>
      </c>
      <c r="H133" s="146">
        <v>0</v>
      </c>
      <c r="I133" s="146">
        <v>146</v>
      </c>
      <c r="J133" s="147">
        <f t="shared" ref="J133:J196" si="36">H133+I133</f>
        <v>146</v>
      </c>
      <c r="K133" s="147">
        <v>0</v>
      </c>
      <c r="L133" s="147">
        <v>0</v>
      </c>
      <c r="M133" s="147">
        <f t="shared" ref="M133:M196" si="37">K133+L133</f>
        <v>0</v>
      </c>
      <c r="N133" s="101">
        <f t="shared" ref="N133:N196" si="38">R133</f>
        <v>0</v>
      </c>
      <c r="O133" s="145">
        <v>0</v>
      </c>
      <c r="P133" s="147">
        <f t="shared" ref="P133:P196" si="39">O133</f>
        <v>0</v>
      </c>
      <c r="Q133" s="100">
        <v>0</v>
      </c>
      <c r="R133" s="147">
        <v>0</v>
      </c>
      <c r="S133" s="101">
        <f t="shared" ref="S133:S196" si="40">Q133+R133</f>
        <v>0</v>
      </c>
      <c r="T133" s="100">
        <v>0</v>
      </c>
      <c r="U133" s="101">
        <f t="shared" ref="U133:U196" si="41">T133</f>
        <v>0</v>
      </c>
      <c r="V133" s="100">
        <f t="shared" ref="V133:V196" si="42">Y133+AB133</f>
        <v>0</v>
      </c>
      <c r="W133" s="148">
        <v>0</v>
      </c>
      <c r="X133" s="148">
        <v>0</v>
      </c>
      <c r="Y133" s="147">
        <f t="shared" ref="Y133:Y196" si="43">W133+X133</f>
        <v>0</v>
      </c>
      <c r="Z133" s="102">
        <v>0</v>
      </c>
      <c r="AA133" s="102">
        <v>0</v>
      </c>
      <c r="AB133" s="101">
        <f t="shared" ref="AB133:AB196" si="44">Z133+AA133</f>
        <v>0</v>
      </c>
      <c r="AC133" s="107">
        <f t="shared" ref="AC133:AC196" si="45">I133+X133</f>
        <v>146</v>
      </c>
      <c r="AD133" s="108">
        <f t="shared" ref="AD133:AD196" si="46">L133+O133+Q133+T133+AA133</f>
        <v>0</v>
      </c>
      <c r="AE133" s="97">
        <v>226</v>
      </c>
      <c r="AF133" s="109">
        <f t="shared" ref="AF133:AF196" si="47">MIN(100%,((AD133+AC133)/AE133))</f>
        <v>0.64601769911504425</v>
      </c>
    </row>
    <row r="134" spans="1:32" x14ac:dyDescent="0.35">
      <c r="A134" s="31" t="s">
        <v>140</v>
      </c>
      <c r="B134" s="97" t="s">
        <v>2395</v>
      </c>
      <c r="C134" s="142" t="s">
        <v>2273</v>
      </c>
      <c r="D134" s="143">
        <f t="shared" si="34"/>
        <v>296</v>
      </c>
      <c r="E134" s="98">
        <f t="shared" si="35"/>
        <v>230</v>
      </c>
      <c r="F134" s="144">
        <f t="shared" si="32"/>
        <v>66</v>
      </c>
      <c r="G134" s="145">
        <f t="shared" si="33"/>
        <v>134</v>
      </c>
      <c r="H134" s="146">
        <v>0</v>
      </c>
      <c r="I134" s="146">
        <v>66</v>
      </c>
      <c r="J134" s="147">
        <f t="shared" si="36"/>
        <v>66</v>
      </c>
      <c r="K134" s="147">
        <v>0</v>
      </c>
      <c r="L134" s="147">
        <v>68</v>
      </c>
      <c r="M134" s="147">
        <f t="shared" si="37"/>
        <v>68</v>
      </c>
      <c r="N134" s="101">
        <f t="shared" si="38"/>
        <v>0</v>
      </c>
      <c r="O134" s="145">
        <v>162</v>
      </c>
      <c r="P134" s="147">
        <f t="shared" si="39"/>
        <v>162</v>
      </c>
      <c r="Q134" s="100">
        <v>0</v>
      </c>
      <c r="R134" s="147">
        <v>0</v>
      </c>
      <c r="S134" s="101">
        <f t="shared" si="40"/>
        <v>0</v>
      </c>
      <c r="T134" s="100">
        <v>0</v>
      </c>
      <c r="U134" s="101">
        <f t="shared" si="41"/>
        <v>0</v>
      </c>
      <c r="V134" s="100">
        <f t="shared" si="42"/>
        <v>0</v>
      </c>
      <c r="W134" s="148">
        <v>0</v>
      </c>
      <c r="X134" s="148">
        <v>0</v>
      </c>
      <c r="Y134" s="147">
        <f t="shared" si="43"/>
        <v>0</v>
      </c>
      <c r="Z134" s="102">
        <v>0</v>
      </c>
      <c r="AA134" s="102">
        <v>0</v>
      </c>
      <c r="AB134" s="101">
        <f t="shared" si="44"/>
        <v>0</v>
      </c>
      <c r="AC134" s="107">
        <f t="shared" si="45"/>
        <v>66</v>
      </c>
      <c r="AD134" s="108">
        <f t="shared" si="46"/>
        <v>230</v>
      </c>
      <c r="AE134" s="97">
        <v>639</v>
      </c>
      <c r="AF134" s="109">
        <f t="shared" si="47"/>
        <v>0.46322378716744916</v>
      </c>
    </row>
    <row r="135" spans="1:32" x14ac:dyDescent="0.35">
      <c r="A135" s="31" t="s">
        <v>141</v>
      </c>
      <c r="B135" s="97" t="s">
        <v>2396</v>
      </c>
      <c r="C135" s="142" t="s">
        <v>2273</v>
      </c>
      <c r="D135" s="143">
        <f t="shared" si="34"/>
        <v>127</v>
      </c>
      <c r="E135" s="98">
        <f t="shared" si="35"/>
        <v>0</v>
      </c>
      <c r="F135" s="144">
        <f t="shared" si="32"/>
        <v>127</v>
      </c>
      <c r="G135" s="145">
        <f t="shared" si="33"/>
        <v>127</v>
      </c>
      <c r="H135" s="146">
        <v>1</v>
      </c>
      <c r="I135" s="146">
        <v>126</v>
      </c>
      <c r="J135" s="147">
        <f t="shared" si="36"/>
        <v>127</v>
      </c>
      <c r="K135" s="147">
        <v>0</v>
      </c>
      <c r="L135" s="147">
        <v>0</v>
      </c>
      <c r="M135" s="147">
        <f t="shared" si="37"/>
        <v>0</v>
      </c>
      <c r="N135" s="101">
        <f t="shared" si="38"/>
        <v>0</v>
      </c>
      <c r="O135" s="145">
        <v>0</v>
      </c>
      <c r="P135" s="147">
        <f t="shared" si="39"/>
        <v>0</v>
      </c>
      <c r="Q135" s="100">
        <v>0</v>
      </c>
      <c r="R135" s="147">
        <v>0</v>
      </c>
      <c r="S135" s="101">
        <f t="shared" si="40"/>
        <v>0</v>
      </c>
      <c r="T135" s="100">
        <v>0</v>
      </c>
      <c r="U135" s="101">
        <f t="shared" si="41"/>
        <v>0</v>
      </c>
      <c r="V135" s="100">
        <f t="shared" si="42"/>
        <v>0</v>
      </c>
      <c r="W135" s="148">
        <v>0</v>
      </c>
      <c r="X135" s="148">
        <v>0</v>
      </c>
      <c r="Y135" s="147">
        <f t="shared" si="43"/>
        <v>0</v>
      </c>
      <c r="Z135" s="102">
        <v>0</v>
      </c>
      <c r="AA135" s="102">
        <v>0</v>
      </c>
      <c r="AB135" s="101">
        <f t="shared" si="44"/>
        <v>0</v>
      </c>
      <c r="AC135" s="107">
        <f t="shared" si="45"/>
        <v>126</v>
      </c>
      <c r="AD135" s="108">
        <f t="shared" si="46"/>
        <v>0</v>
      </c>
      <c r="AE135" s="97">
        <v>216</v>
      </c>
      <c r="AF135" s="109">
        <f t="shared" si="47"/>
        <v>0.58333333333333337</v>
      </c>
    </row>
    <row r="136" spans="1:32" x14ac:dyDescent="0.35">
      <c r="A136" s="31" t="s">
        <v>142</v>
      </c>
      <c r="B136" s="97" t="s">
        <v>2397</v>
      </c>
      <c r="C136" s="142" t="s">
        <v>2273</v>
      </c>
      <c r="D136" s="143">
        <f t="shared" si="34"/>
        <v>57</v>
      </c>
      <c r="E136" s="98">
        <f t="shared" si="35"/>
        <v>57</v>
      </c>
      <c r="F136" s="144">
        <f t="shared" si="32"/>
        <v>0</v>
      </c>
      <c r="G136" s="145">
        <f t="shared" si="33"/>
        <v>0</v>
      </c>
      <c r="H136" s="146">
        <v>0</v>
      </c>
      <c r="I136" s="146">
        <v>0</v>
      </c>
      <c r="J136" s="147">
        <f t="shared" si="36"/>
        <v>0</v>
      </c>
      <c r="K136" s="147">
        <v>0</v>
      </c>
      <c r="L136" s="147">
        <v>0</v>
      </c>
      <c r="M136" s="147">
        <f t="shared" si="37"/>
        <v>0</v>
      </c>
      <c r="N136" s="101">
        <f t="shared" si="38"/>
        <v>0</v>
      </c>
      <c r="O136" s="145">
        <v>57</v>
      </c>
      <c r="P136" s="147">
        <f t="shared" si="39"/>
        <v>57</v>
      </c>
      <c r="Q136" s="100">
        <v>0</v>
      </c>
      <c r="R136" s="147">
        <v>0</v>
      </c>
      <c r="S136" s="101">
        <f t="shared" si="40"/>
        <v>0</v>
      </c>
      <c r="T136" s="100">
        <v>0</v>
      </c>
      <c r="U136" s="101">
        <f t="shared" si="41"/>
        <v>0</v>
      </c>
      <c r="V136" s="100">
        <f t="shared" si="42"/>
        <v>0</v>
      </c>
      <c r="W136" s="148">
        <v>0</v>
      </c>
      <c r="X136" s="148">
        <v>0</v>
      </c>
      <c r="Y136" s="147">
        <f t="shared" si="43"/>
        <v>0</v>
      </c>
      <c r="Z136" s="102">
        <v>0</v>
      </c>
      <c r="AA136" s="102">
        <v>0</v>
      </c>
      <c r="AB136" s="101">
        <f t="shared" si="44"/>
        <v>0</v>
      </c>
      <c r="AC136" s="107">
        <f t="shared" si="45"/>
        <v>0</v>
      </c>
      <c r="AD136" s="108">
        <f t="shared" si="46"/>
        <v>57</v>
      </c>
      <c r="AE136" s="97">
        <v>124</v>
      </c>
      <c r="AF136" s="109">
        <f t="shared" si="47"/>
        <v>0.45967741935483869</v>
      </c>
    </row>
    <row r="137" spans="1:32" x14ac:dyDescent="0.35">
      <c r="A137" s="31" t="s">
        <v>143</v>
      </c>
      <c r="B137" s="97" t="s">
        <v>2398</v>
      </c>
      <c r="C137" s="142" t="s">
        <v>2273</v>
      </c>
      <c r="D137" s="143">
        <f t="shared" si="34"/>
        <v>2190</v>
      </c>
      <c r="E137" s="98">
        <f t="shared" si="35"/>
        <v>2090</v>
      </c>
      <c r="F137" s="144">
        <f t="shared" si="32"/>
        <v>100</v>
      </c>
      <c r="G137" s="145">
        <f t="shared" si="33"/>
        <v>1921</v>
      </c>
      <c r="H137" s="146">
        <v>0</v>
      </c>
      <c r="I137" s="146">
        <v>100</v>
      </c>
      <c r="J137" s="147">
        <f t="shared" si="36"/>
        <v>100</v>
      </c>
      <c r="K137" s="147">
        <v>1</v>
      </c>
      <c r="L137" s="147">
        <v>1820</v>
      </c>
      <c r="M137" s="147">
        <f t="shared" si="37"/>
        <v>1821</v>
      </c>
      <c r="N137" s="101">
        <f t="shared" si="38"/>
        <v>0</v>
      </c>
      <c r="O137" s="145">
        <v>0</v>
      </c>
      <c r="P137" s="147">
        <f t="shared" si="39"/>
        <v>0</v>
      </c>
      <c r="Q137" s="100">
        <v>269</v>
      </c>
      <c r="R137" s="147">
        <v>0</v>
      </c>
      <c r="S137" s="101">
        <f t="shared" si="40"/>
        <v>269</v>
      </c>
      <c r="T137" s="100">
        <v>0</v>
      </c>
      <c r="U137" s="101">
        <f t="shared" si="41"/>
        <v>0</v>
      </c>
      <c r="V137" s="100">
        <f t="shared" si="42"/>
        <v>0</v>
      </c>
      <c r="W137" s="148">
        <v>0</v>
      </c>
      <c r="X137" s="148">
        <v>0</v>
      </c>
      <c r="Y137" s="147">
        <f t="shared" si="43"/>
        <v>0</v>
      </c>
      <c r="Z137" s="102">
        <v>0</v>
      </c>
      <c r="AA137" s="102">
        <v>0</v>
      </c>
      <c r="AB137" s="101">
        <f t="shared" si="44"/>
        <v>0</v>
      </c>
      <c r="AC137" s="107">
        <f t="shared" si="45"/>
        <v>100</v>
      </c>
      <c r="AD137" s="108">
        <f t="shared" si="46"/>
        <v>2089</v>
      </c>
      <c r="AE137" s="97">
        <v>2470</v>
      </c>
      <c r="AF137" s="109">
        <f t="shared" si="47"/>
        <v>0.88623481781376523</v>
      </c>
    </row>
    <row r="138" spans="1:32" x14ac:dyDescent="0.35">
      <c r="A138" s="31" t="s">
        <v>144</v>
      </c>
      <c r="B138" s="97" t="s">
        <v>2399</v>
      </c>
      <c r="C138" s="142" t="s">
        <v>2273</v>
      </c>
      <c r="D138" s="143">
        <f t="shared" si="34"/>
        <v>133</v>
      </c>
      <c r="E138" s="98">
        <f t="shared" si="35"/>
        <v>133</v>
      </c>
      <c r="F138" s="144">
        <f t="shared" si="32"/>
        <v>0</v>
      </c>
      <c r="G138" s="145">
        <f t="shared" si="33"/>
        <v>119</v>
      </c>
      <c r="H138" s="146">
        <v>0</v>
      </c>
      <c r="I138" s="146">
        <v>0</v>
      </c>
      <c r="J138" s="147">
        <f t="shared" si="36"/>
        <v>0</v>
      </c>
      <c r="K138" s="147">
        <v>20</v>
      </c>
      <c r="L138" s="147">
        <v>99</v>
      </c>
      <c r="M138" s="147">
        <f t="shared" si="37"/>
        <v>119</v>
      </c>
      <c r="N138" s="101">
        <f t="shared" si="38"/>
        <v>74</v>
      </c>
      <c r="O138" s="145">
        <v>0</v>
      </c>
      <c r="P138" s="147">
        <f t="shared" si="39"/>
        <v>0</v>
      </c>
      <c r="Q138" s="100">
        <v>14</v>
      </c>
      <c r="R138" s="147">
        <v>74</v>
      </c>
      <c r="S138" s="101">
        <f t="shared" si="40"/>
        <v>88</v>
      </c>
      <c r="T138" s="100">
        <v>0</v>
      </c>
      <c r="U138" s="101">
        <f t="shared" si="41"/>
        <v>0</v>
      </c>
      <c r="V138" s="100">
        <f t="shared" si="42"/>
        <v>0</v>
      </c>
      <c r="W138" s="148">
        <v>0</v>
      </c>
      <c r="X138" s="148">
        <v>0</v>
      </c>
      <c r="Y138" s="147">
        <f t="shared" si="43"/>
        <v>0</v>
      </c>
      <c r="Z138" s="102">
        <v>0</v>
      </c>
      <c r="AA138" s="102">
        <v>0</v>
      </c>
      <c r="AB138" s="101">
        <f t="shared" si="44"/>
        <v>0</v>
      </c>
      <c r="AC138" s="107">
        <f t="shared" si="45"/>
        <v>0</v>
      </c>
      <c r="AD138" s="108">
        <f t="shared" si="46"/>
        <v>113</v>
      </c>
      <c r="AE138" s="97">
        <v>130</v>
      </c>
      <c r="AF138" s="109">
        <f t="shared" si="47"/>
        <v>0.86923076923076925</v>
      </c>
    </row>
    <row r="139" spans="1:32" x14ac:dyDescent="0.35">
      <c r="A139" s="31" t="s">
        <v>145</v>
      </c>
      <c r="B139" s="97" t="s">
        <v>2400</v>
      </c>
      <c r="C139" s="142" t="s">
        <v>2273</v>
      </c>
      <c r="D139" s="143">
        <f t="shared" si="34"/>
        <v>109</v>
      </c>
      <c r="E139" s="98">
        <f t="shared" si="35"/>
        <v>0</v>
      </c>
      <c r="F139" s="144">
        <f t="shared" si="32"/>
        <v>109</v>
      </c>
      <c r="G139" s="145">
        <f t="shared" si="33"/>
        <v>109</v>
      </c>
      <c r="H139" s="146">
        <v>0</v>
      </c>
      <c r="I139" s="146">
        <v>109</v>
      </c>
      <c r="J139" s="147">
        <f t="shared" si="36"/>
        <v>109</v>
      </c>
      <c r="K139" s="147">
        <v>0</v>
      </c>
      <c r="L139" s="147">
        <v>0</v>
      </c>
      <c r="M139" s="147">
        <f t="shared" si="37"/>
        <v>0</v>
      </c>
      <c r="N139" s="101">
        <f t="shared" si="38"/>
        <v>0</v>
      </c>
      <c r="O139" s="145">
        <v>0</v>
      </c>
      <c r="P139" s="147">
        <f t="shared" si="39"/>
        <v>0</v>
      </c>
      <c r="Q139" s="100">
        <v>0</v>
      </c>
      <c r="R139" s="147">
        <v>0</v>
      </c>
      <c r="S139" s="101">
        <f t="shared" si="40"/>
        <v>0</v>
      </c>
      <c r="T139" s="100">
        <v>0</v>
      </c>
      <c r="U139" s="101">
        <f t="shared" si="41"/>
        <v>0</v>
      </c>
      <c r="V139" s="100">
        <f t="shared" si="42"/>
        <v>0</v>
      </c>
      <c r="W139" s="148">
        <v>0</v>
      </c>
      <c r="X139" s="148">
        <v>0</v>
      </c>
      <c r="Y139" s="147">
        <f t="shared" si="43"/>
        <v>0</v>
      </c>
      <c r="Z139" s="102">
        <v>0</v>
      </c>
      <c r="AA139" s="102">
        <v>0</v>
      </c>
      <c r="AB139" s="101">
        <f t="shared" si="44"/>
        <v>0</v>
      </c>
      <c r="AC139" s="107">
        <f t="shared" si="45"/>
        <v>109</v>
      </c>
      <c r="AD139" s="108">
        <f t="shared" si="46"/>
        <v>0</v>
      </c>
      <c r="AE139" s="97">
        <v>125</v>
      </c>
      <c r="AF139" s="109">
        <f t="shared" si="47"/>
        <v>0.872</v>
      </c>
    </row>
    <row r="140" spans="1:32" x14ac:dyDescent="0.35">
      <c r="A140" s="31" t="s">
        <v>146</v>
      </c>
      <c r="B140" s="97" t="s">
        <v>2401</v>
      </c>
      <c r="C140" s="142" t="s">
        <v>2273</v>
      </c>
      <c r="D140" s="143">
        <f t="shared" si="34"/>
        <v>35</v>
      </c>
      <c r="E140" s="98">
        <f t="shared" si="35"/>
        <v>0</v>
      </c>
      <c r="F140" s="144">
        <f t="shared" si="32"/>
        <v>35</v>
      </c>
      <c r="G140" s="145">
        <f t="shared" si="33"/>
        <v>35</v>
      </c>
      <c r="H140" s="146">
        <v>0</v>
      </c>
      <c r="I140" s="146">
        <v>35</v>
      </c>
      <c r="J140" s="147">
        <f t="shared" si="36"/>
        <v>35</v>
      </c>
      <c r="K140" s="147">
        <v>0</v>
      </c>
      <c r="L140" s="147">
        <v>0</v>
      </c>
      <c r="M140" s="147">
        <f t="shared" si="37"/>
        <v>0</v>
      </c>
      <c r="N140" s="101">
        <f t="shared" si="38"/>
        <v>0</v>
      </c>
      <c r="O140" s="145">
        <v>0</v>
      </c>
      <c r="P140" s="147">
        <f t="shared" si="39"/>
        <v>0</v>
      </c>
      <c r="Q140" s="100">
        <v>0</v>
      </c>
      <c r="R140" s="147">
        <v>0</v>
      </c>
      <c r="S140" s="101">
        <f t="shared" si="40"/>
        <v>0</v>
      </c>
      <c r="T140" s="100">
        <v>0</v>
      </c>
      <c r="U140" s="101">
        <f t="shared" si="41"/>
        <v>0</v>
      </c>
      <c r="V140" s="100">
        <f t="shared" si="42"/>
        <v>0</v>
      </c>
      <c r="W140" s="148">
        <v>0</v>
      </c>
      <c r="X140" s="148">
        <v>0</v>
      </c>
      <c r="Y140" s="147">
        <f t="shared" si="43"/>
        <v>0</v>
      </c>
      <c r="Z140" s="102">
        <v>0</v>
      </c>
      <c r="AA140" s="102">
        <v>0</v>
      </c>
      <c r="AB140" s="101">
        <f t="shared" si="44"/>
        <v>0</v>
      </c>
      <c r="AC140" s="107">
        <f t="shared" si="45"/>
        <v>35</v>
      </c>
      <c r="AD140" s="108">
        <f t="shared" si="46"/>
        <v>0</v>
      </c>
      <c r="AE140" s="97">
        <v>79</v>
      </c>
      <c r="AF140" s="109">
        <f t="shared" si="47"/>
        <v>0.44303797468354428</v>
      </c>
    </row>
    <row r="141" spans="1:32" x14ac:dyDescent="0.35">
      <c r="A141" s="31" t="s">
        <v>147</v>
      </c>
      <c r="B141" s="97" t="s">
        <v>2402</v>
      </c>
      <c r="C141" s="142" t="s">
        <v>2273</v>
      </c>
      <c r="D141" s="143">
        <f t="shared" si="34"/>
        <v>55</v>
      </c>
      <c r="E141" s="98">
        <f t="shared" si="35"/>
        <v>0</v>
      </c>
      <c r="F141" s="144">
        <f t="shared" si="32"/>
        <v>55</v>
      </c>
      <c r="G141" s="145">
        <f t="shared" si="33"/>
        <v>55</v>
      </c>
      <c r="H141" s="146">
        <v>0</v>
      </c>
      <c r="I141" s="146">
        <v>55</v>
      </c>
      <c r="J141" s="147">
        <f t="shared" si="36"/>
        <v>55</v>
      </c>
      <c r="K141" s="147">
        <v>0</v>
      </c>
      <c r="L141" s="147">
        <v>0</v>
      </c>
      <c r="M141" s="147">
        <f t="shared" si="37"/>
        <v>0</v>
      </c>
      <c r="N141" s="101">
        <f t="shared" si="38"/>
        <v>0</v>
      </c>
      <c r="O141" s="145">
        <v>0</v>
      </c>
      <c r="P141" s="147">
        <f t="shared" si="39"/>
        <v>0</v>
      </c>
      <c r="Q141" s="100">
        <v>0</v>
      </c>
      <c r="R141" s="147">
        <v>0</v>
      </c>
      <c r="S141" s="101">
        <f t="shared" si="40"/>
        <v>0</v>
      </c>
      <c r="T141" s="100">
        <v>0</v>
      </c>
      <c r="U141" s="101">
        <f t="shared" si="41"/>
        <v>0</v>
      </c>
      <c r="V141" s="100">
        <f t="shared" si="42"/>
        <v>0</v>
      </c>
      <c r="W141" s="148">
        <v>0</v>
      </c>
      <c r="X141" s="148">
        <v>0</v>
      </c>
      <c r="Y141" s="147">
        <f t="shared" si="43"/>
        <v>0</v>
      </c>
      <c r="Z141" s="102">
        <v>0</v>
      </c>
      <c r="AA141" s="102">
        <v>0</v>
      </c>
      <c r="AB141" s="101">
        <f t="shared" si="44"/>
        <v>0</v>
      </c>
      <c r="AC141" s="107">
        <f t="shared" si="45"/>
        <v>55</v>
      </c>
      <c r="AD141" s="108">
        <f t="shared" si="46"/>
        <v>0</v>
      </c>
      <c r="AE141" s="97">
        <v>119</v>
      </c>
      <c r="AF141" s="109">
        <f t="shared" si="47"/>
        <v>0.46218487394957986</v>
      </c>
    </row>
    <row r="142" spans="1:32" x14ac:dyDescent="0.35">
      <c r="A142" s="31" t="s">
        <v>148</v>
      </c>
      <c r="B142" s="97" t="s">
        <v>2403</v>
      </c>
      <c r="C142" s="142" t="s">
        <v>2273</v>
      </c>
      <c r="D142" s="143">
        <f t="shared" si="34"/>
        <v>59</v>
      </c>
      <c r="E142" s="98">
        <f t="shared" si="35"/>
        <v>0</v>
      </c>
      <c r="F142" s="144">
        <f t="shared" si="32"/>
        <v>59</v>
      </c>
      <c r="G142" s="145">
        <f t="shared" si="33"/>
        <v>59</v>
      </c>
      <c r="H142" s="146">
        <v>1</v>
      </c>
      <c r="I142" s="146">
        <v>58</v>
      </c>
      <c r="J142" s="147">
        <f t="shared" si="36"/>
        <v>59</v>
      </c>
      <c r="K142" s="147">
        <v>0</v>
      </c>
      <c r="L142" s="147">
        <v>0</v>
      </c>
      <c r="M142" s="147">
        <f t="shared" si="37"/>
        <v>0</v>
      </c>
      <c r="N142" s="101">
        <f t="shared" si="38"/>
        <v>0</v>
      </c>
      <c r="O142" s="145">
        <v>0</v>
      </c>
      <c r="P142" s="147">
        <f t="shared" si="39"/>
        <v>0</v>
      </c>
      <c r="Q142" s="100">
        <v>0</v>
      </c>
      <c r="R142" s="147">
        <v>0</v>
      </c>
      <c r="S142" s="101">
        <f t="shared" si="40"/>
        <v>0</v>
      </c>
      <c r="T142" s="100">
        <v>0</v>
      </c>
      <c r="U142" s="101">
        <f t="shared" si="41"/>
        <v>0</v>
      </c>
      <c r="V142" s="100">
        <f t="shared" si="42"/>
        <v>0</v>
      </c>
      <c r="W142" s="148">
        <v>0</v>
      </c>
      <c r="X142" s="148">
        <v>0</v>
      </c>
      <c r="Y142" s="147">
        <f t="shared" si="43"/>
        <v>0</v>
      </c>
      <c r="Z142" s="102">
        <v>0</v>
      </c>
      <c r="AA142" s="102">
        <v>0</v>
      </c>
      <c r="AB142" s="101">
        <f t="shared" si="44"/>
        <v>0</v>
      </c>
      <c r="AC142" s="107">
        <f t="shared" si="45"/>
        <v>58</v>
      </c>
      <c r="AD142" s="108">
        <f t="shared" si="46"/>
        <v>0</v>
      </c>
      <c r="AE142" s="97">
        <v>99</v>
      </c>
      <c r="AF142" s="109">
        <f t="shared" si="47"/>
        <v>0.58585858585858586</v>
      </c>
    </row>
    <row r="143" spans="1:32" x14ac:dyDescent="0.35">
      <c r="A143" s="31" t="s">
        <v>149</v>
      </c>
      <c r="B143" s="97" t="s">
        <v>2404</v>
      </c>
      <c r="C143" s="142" t="s">
        <v>2273</v>
      </c>
      <c r="D143" s="143">
        <f t="shared" si="34"/>
        <v>135</v>
      </c>
      <c r="E143" s="98">
        <f t="shared" si="35"/>
        <v>135</v>
      </c>
      <c r="F143" s="144">
        <f t="shared" si="32"/>
        <v>0</v>
      </c>
      <c r="G143" s="145">
        <f t="shared" si="33"/>
        <v>45</v>
      </c>
      <c r="H143" s="146">
        <v>0</v>
      </c>
      <c r="I143" s="146">
        <v>0</v>
      </c>
      <c r="J143" s="147">
        <f t="shared" si="36"/>
        <v>0</v>
      </c>
      <c r="K143" s="147">
        <v>0</v>
      </c>
      <c r="L143" s="147">
        <v>45</v>
      </c>
      <c r="M143" s="147">
        <f t="shared" si="37"/>
        <v>45</v>
      </c>
      <c r="N143" s="101">
        <f t="shared" si="38"/>
        <v>0</v>
      </c>
      <c r="O143" s="145">
        <v>90</v>
      </c>
      <c r="P143" s="147">
        <f t="shared" si="39"/>
        <v>90</v>
      </c>
      <c r="Q143" s="100">
        <v>0</v>
      </c>
      <c r="R143" s="147">
        <v>0</v>
      </c>
      <c r="S143" s="101">
        <f t="shared" si="40"/>
        <v>0</v>
      </c>
      <c r="T143" s="100">
        <v>0</v>
      </c>
      <c r="U143" s="101">
        <f t="shared" si="41"/>
        <v>0</v>
      </c>
      <c r="V143" s="100">
        <f t="shared" si="42"/>
        <v>0</v>
      </c>
      <c r="W143" s="148">
        <v>0</v>
      </c>
      <c r="X143" s="148">
        <v>0</v>
      </c>
      <c r="Y143" s="147">
        <f t="shared" si="43"/>
        <v>0</v>
      </c>
      <c r="Z143" s="102">
        <v>0</v>
      </c>
      <c r="AA143" s="102">
        <v>0</v>
      </c>
      <c r="AB143" s="101">
        <f t="shared" si="44"/>
        <v>0</v>
      </c>
      <c r="AC143" s="107">
        <f t="shared" si="45"/>
        <v>0</v>
      </c>
      <c r="AD143" s="108">
        <f t="shared" si="46"/>
        <v>135</v>
      </c>
      <c r="AE143" s="97">
        <v>291</v>
      </c>
      <c r="AF143" s="109">
        <f t="shared" si="47"/>
        <v>0.46391752577319589</v>
      </c>
    </row>
    <row r="144" spans="1:32" x14ac:dyDescent="0.35">
      <c r="A144" s="31" t="s">
        <v>150</v>
      </c>
      <c r="B144" s="97" t="s">
        <v>2405</v>
      </c>
      <c r="C144" s="142" t="s">
        <v>2273</v>
      </c>
      <c r="D144" s="143">
        <f t="shared" si="34"/>
        <v>62</v>
      </c>
      <c r="E144" s="98">
        <f t="shared" si="35"/>
        <v>0</v>
      </c>
      <c r="F144" s="144">
        <f t="shared" si="32"/>
        <v>62</v>
      </c>
      <c r="G144" s="145">
        <f t="shared" si="33"/>
        <v>62</v>
      </c>
      <c r="H144" s="146">
        <v>0</v>
      </c>
      <c r="I144" s="146">
        <v>62</v>
      </c>
      <c r="J144" s="147">
        <f t="shared" si="36"/>
        <v>62</v>
      </c>
      <c r="K144" s="147">
        <v>0</v>
      </c>
      <c r="L144" s="147">
        <v>0</v>
      </c>
      <c r="M144" s="147">
        <f t="shared" si="37"/>
        <v>0</v>
      </c>
      <c r="N144" s="101">
        <f t="shared" si="38"/>
        <v>0</v>
      </c>
      <c r="O144" s="145">
        <v>0</v>
      </c>
      <c r="P144" s="147">
        <f t="shared" si="39"/>
        <v>0</v>
      </c>
      <c r="Q144" s="100">
        <v>0</v>
      </c>
      <c r="R144" s="147">
        <v>0</v>
      </c>
      <c r="S144" s="101">
        <f t="shared" si="40"/>
        <v>0</v>
      </c>
      <c r="T144" s="100">
        <v>0</v>
      </c>
      <c r="U144" s="101">
        <f t="shared" si="41"/>
        <v>0</v>
      </c>
      <c r="V144" s="100">
        <f t="shared" si="42"/>
        <v>0</v>
      </c>
      <c r="W144" s="148">
        <v>0</v>
      </c>
      <c r="X144" s="148">
        <v>0</v>
      </c>
      <c r="Y144" s="147">
        <f t="shared" si="43"/>
        <v>0</v>
      </c>
      <c r="Z144" s="102">
        <v>0</v>
      </c>
      <c r="AA144" s="102">
        <v>0</v>
      </c>
      <c r="AB144" s="101">
        <f t="shared" si="44"/>
        <v>0</v>
      </c>
      <c r="AC144" s="107">
        <f t="shared" si="45"/>
        <v>62</v>
      </c>
      <c r="AD144" s="108">
        <f t="shared" si="46"/>
        <v>0</v>
      </c>
      <c r="AE144" s="97">
        <v>101</v>
      </c>
      <c r="AF144" s="109">
        <f t="shared" si="47"/>
        <v>0.61386138613861385</v>
      </c>
    </row>
    <row r="145" spans="1:32" x14ac:dyDescent="0.35">
      <c r="A145" s="31" t="s">
        <v>151</v>
      </c>
      <c r="B145" s="97" t="s">
        <v>2406</v>
      </c>
      <c r="C145" s="142" t="s">
        <v>2273</v>
      </c>
      <c r="D145" s="143">
        <f t="shared" si="34"/>
        <v>56</v>
      </c>
      <c r="E145" s="98">
        <f t="shared" si="35"/>
        <v>0</v>
      </c>
      <c r="F145" s="144">
        <f t="shared" si="32"/>
        <v>56</v>
      </c>
      <c r="G145" s="145">
        <f t="shared" si="33"/>
        <v>56</v>
      </c>
      <c r="H145" s="146">
        <v>0</v>
      </c>
      <c r="I145" s="146">
        <v>56</v>
      </c>
      <c r="J145" s="147">
        <f t="shared" si="36"/>
        <v>56</v>
      </c>
      <c r="K145" s="147">
        <v>0</v>
      </c>
      <c r="L145" s="147">
        <v>0</v>
      </c>
      <c r="M145" s="147">
        <f t="shared" si="37"/>
        <v>0</v>
      </c>
      <c r="N145" s="101">
        <f t="shared" si="38"/>
        <v>0</v>
      </c>
      <c r="O145" s="145">
        <v>0</v>
      </c>
      <c r="P145" s="147">
        <f t="shared" si="39"/>
        <v>0</v>
      </c>
      <c r="Q145" s="100">
        <v>0</v>
      </c>
      <c r="R145" s="147">
        <v>0</v>
      </c>
      <c r="S145" s="101">
        <f t="shared" si="40"/>
        <v>0</v>
      </c>
      <c r="T145" s="100">
        <v>0</v>
      </c>
      <c r="U145" s="101">
        <f t="shared" si="41"/>
        <v>0</v>
      </c>
      <c r="V145" s="100">
        <f t="shared" si="42"/>
        <v>0</v>
      </c>
      <c r="W145" s="148">
        <v>0</v>
      </c>
      <c r="X145" s="148">
        <v>0</v>
      </c>
      <c r="Y145" s="147">
        <f t="shared" si="43"/>
        <v>0</v>
      </c>
      <c r="Z145" s="102">
        <v>0</v>
      </c>
      <c r="AA145" s="102">
        <v>0</v>
      </c>
      <c r="AB145" s="101">
        <f t="shared" si="44"/>
        <v>0</v>
      </c>
      <c r="AC145" s="107">
        <f t="shared" si="45"/>
        <v>56</v>
      </c>
      <c r="AD145" s="108">
        <f t="shared" si="46"/>
        <v>0</v>
      </c>
      <c r="AE145" s="97">
        <v>74</v>
      </c>
      <c r="AF145" s="109">
        <f t="shared" si="47"/>
        <v>0.7567567567567568</v>
      </c>
    </row>
    <row r="146" spans="1:32" x14ac:dyDescent="0.35">
      <c r="A146" s="31" t="s">
        <v>152</v>
      </c>
      <c r="B146" s="97" t="s">
        <v>2407</v>
      </c>
      <c r="C146" s="142" t="s">
        <v>2273</v>
      </c>
      <c r="D146" s="143">
        <f t="shared" si="34"/>
        <v>39</v>
      </c>
      <c r="E146" s="98">
        <f t="shared" si="35"/>
        <v>39</v>
      </c>
      <c r="F146" s="144">
        <f t="shared" si="32"/>
        <v>0</v>
      </c>
      <c r="G146" s="145">
        <f t="shared" si="33"/>
        <v>0</v>
      </c>
      <c r="H146" s="146">
        <v>0</v>
      </c>
      <c r="I146" s="146">
        <v>0</v>
      </c>
      <c r="J146" s="147">
        <f t="shared" si="36"/>
        <v>0</v>
      </c>
      <c r="K146" s="147">
        <v>0</v>
      </c>
      <c r="L146" s="147">
        <v>0</v>
      </c>
      <c r="M146" s="147">
        <f t="shared" si="37"/>
        <v>0</v>
      </c>
      <c r="N146" s="101">
        <f t="shared" si="38"/>
        <v>0</v>
      </c>
      <c r="O146" s="145">
        <v>39</v>
      </c>
      <c r="P146" s="147">
        <f t="shared" si="39"/>
        <v>39</v>
      </c>
      <c r="Q146" s="100">
        <v>0</v>
      </c>
      <c r="R146" s="147">
        <v>0</v>
      </c>
      <c r="S146" s="101">
        <f t="shared" si="40"/>
        <v>0</v>
      </c>
      <c r="T146" s="100">
        <v>0</v>
      </c>
      <c r="U146" s="101">
        <f t="shared" si="41"/>
        <v>0</v>
      </c>
      <c r="V146" s="100">
        <f t="shared" si="42"/>
        <v>0</v>
      </c>
      <c r="W146" s="148">
        <v>0</v>
      </c>
      <c r="X146" s="148">
        <v>0</v>
      </c>
      <c r="Y146" s="147">
        <f t="shared" si="43"/>
        <v>0</v>
      </c>
      <c r="Z146" s="102">
        <v>0</v>
      </c>
      <c r="AA146" s="102">
        <v>0</v>
      </c>
      <c r="AB146" s="101">
        <f t="shared" si="44"/>
        <v>0</v>
      </c>
      <c r="AC146" s="107">
        <f t="shared" si="45"/>
        <v>0</v>
      </c>
      <c r="AD146" s="108">
        <f t="shared" si="46"/>
        <v>39</v>
      </c>
      <c r="AE146" s="97">
        <v>124</v>
      </c>
      <c r="AF146" s="109">
        <f t="shared" si="47"/>
        <v>0.31451612903225806</v>
      </c>
    </row>
    <row r="147" spans="1:32" x14ac:dyDescent="0.35">
      <c r="A147" s="31" t="s">
        <v>153</v>
      </c>
      <c r="B147" s="97" t="s">
        <v>2408</v>
      </c>
      <c r="C147" s="142" t="s">
        <v>2273</v>
      </c>
      <c r="D147" s="143">
        <f t="shared" si="34"/>
        <v>53</v>
      </c>
      <c r="E147" s="98">
        <f t="shared" si="35"/>
        <v>0</v>
      </c>
      <c r="F147" s="144">
        <f t="shared" si="32"/>
        <v>53</v>
      </c>
      <c r="G147" s="145">
        <f t="shared" si="33"/>
        <v>53</v>
      </c>
      <c r="H147" s="146">
        <v>0</v>
      </c>
      <c r="I147" s="146">
        <v>53</v>
      </c>
      <c r="J147" s="147">
        <f t="shared" si="36"/>
        <v>53</v>
      </c>
      <c r="K147" s="147">
        <v>0</v>
      </c>
      <c r="L147" s="147">
        <v>0</v>
      </c>
      <c r="M147" s="147">
        <f t="shared" si="37"/>
        <v>0</v>
      </c>
      <c r="N147" s="101">
        <f t="shared" si="38"/>
        <v>0</v>
      </c>
      <c r="O147" s="145">
        <v>0</v>
      </c>
      <c r="P147" s="147">
        <f t="shared" si="39"/>
        <v>0</v>
      </c>
      <c r="Q147" s="100">
        <v>0</v>
      </c>
      <c r="R147" s="147">
        <v>0</v>
      </c>
      <c r="S147" s="101">
        <f t="shared" si="40"/>
        <v>0</v>
      </c>
      <c r="T147" s="100">
        <v>0</v>
      </c>
      <c r="U147" s="101">
        <f t="shared" si="41"/>
        <v>0</v>
      </c>
      <c r="V147" s="100">
        <f t="shared" si="42"/>
        <v>0</v>
      </c>
      <c r="W147" s="148">
        <v>0</v>
      </c>
      <c r="X147" s="148">
        <v>0</v>
      </c>
      <c r="Y147" s="147">
        <f t="shared" si="43"/>
        <v>0</v>
      </c>
      <c r="Z147" s="102">
        <v>0</v>
      </c>
      <c r="AA147" s="102">
        <v>0</v>
      </c>
      <c r="AB147" s="101">
        <f t="shared" si="44"/>
        <v>0</v>
      </c>
      <c r="AC147" s="107">
        <f t="shared" si="45"/>
        <v>53</v>
      </c>
      <c r="AD147" s="108">
        <f t="shared" si="46"/>
        <v>0</v>
      </c>
      <c r="AE147" s="97">
        <v>122</v>
      </c>
      <c r="AF147" s="109">
        <f t="shared" si="47"/>
        <v>0.4344262295081967</v>
      </c>
    </row>
    <row r="148" spans="1:32" x14ac:dyDescent="0.35">
      <c r="A148" s="31" t="s">
        <v>154</v>
      </c>
      <c r="B148" s="97" t="s">
        <v>2409</v>
      </c>
      <c r="C148" s="142" t="s">
        <v>2273</v>
      </c>
      <c r="D148" s="143">
        <f t="shared" si="34"/>
        <v>93</v>
      </c>
      <c r="E148" s="98">
        <f t="shared" si="35"/>
        <v>93</v>
      </c>
      <c r="F148" s="144">
        <f t="shared" si="32"/>
        <v>0</v>
      </c>
      <c r="G148" s="145">
        <f t="shared" si="33"/>
        <v>21</v>
      </c>
      <c r="H148" s="146">
        <v>0</v>
      </c>
      <c r="I148" s="146">
        <v>0</v>
      </c>
      <c r="J148" s="147">
        <f t="shared" si="36"/>
        <v>0</v>
      </c>
      <c r="K148" s="147">
        <v>0</v>
      </c>
      <c r="L148" s="147">
        <v>21</v>
      </c>
      <c r="M148" s="147">
        <f t="shared" si="37"/>
        <v>21</v>
      </c>
      <c r="N148" s="101">
        <f t="shared" si="38"/>
        <v>0</v>
      </c>
      <c r="O148" s="145">
        <v>72</v>
      </c>
      <c r="P148" s="147">
        <f t="shared" si="39"/>
        <v>72</v>
      </c>
      <c r="Q148" s="100">
        <v>0</v>
      </c>
      <c r="R148" s="147">
        <v>0</v>
      </c>
      <c r="S148" s="101">
        <f t="shared" si="40"/>
        <v>0</v>
      </c>
      <c r="T148" s="100">
        <v>0</v>
      </c>
      <c r="U148" s="101">
        <f t="shared" si="41"/>
        <v>0</v>
      </c>
      <c r="V148" s="100">
        <f t="shared" si="42"/>
        <v>0</v>
      </c>
      <c r="W148" s="148">
        <v>0</v>
      </c>
      <c r="X148" s="148">
        <v>0</v>
      </c>
      <c r="Y148" s="147">
        <f t="shared" si="43"/>
        <v>0</v>
      </c>
      <c r="Z148" s="102">
        <v>0</v>
      </c>
      <c r="AA148" s="102">
        <v>0</v>
      </c>
      <c r="AB148" s="101">
        <f t="shared" si="44"/>
        <v>0</v>
      </c>
      <c r="AC148" s="107">
        <f t="shared" si="45"/>
        <v>0</v>
      </c>
      <c r="AD148" s="108">
        <f t="shared" si="46"/>
        <v>93</v>
      </c>
      <c r="AE148" s="97">
        <v>206</v>
      </c>
      <c r="AF148" s="109">
        <f t="shared" si="47"/>
        <v>0.45145631067961167</v>
      </c>
    </row>
    <row r="149" spans="1:32" x14ac:dyDescent="0.35">
      <c r="A149" s="31" t="s">
        <v>155</v>
      </c>
      <c r="B149" s="97" t="s">
        <v>2410</v>
      </c>
      <c r="C149" s="142" t="s">
        <v>2273</v>
      </c>
      <c r="D149" s="143">
        <f t="shared" si="34"/>
        <v>182</v>
      </c>
      <c r="E149" s="98">
        <f t="shared" si="35"/>
        <v>19</v>
      </c>
      <c r="F149" s="144">
        <f t="shared" si="32"/>
        <v>163</v>
      </c>
      <c r="G149" s="145">
        <f t="shared" si="33"/>
        <v>182</v>
      </c>
      <c r="H149" s="146">
        <v>0</v>
      </c>
      <c r="I149" s="146">
        <v>163</v>
      </c>
      <c r="J149" s="147">
        <f t="shared" si="36"/>
        <v>163</v>
      </c>
      <c r="K149" s="147">
        <v>0</v>
      </c>
      <c r="L149" s="147">
        <v>19</v>
      </c>
      <c r="M149" s="147">
        <f t="shared" si="37"/>
        <v>19</v>
      </c>
      <c r="N149" s="101">
        <f t="shared" si="38"/>
        <v>0</v>
      </c>
      <c r="O149" s="145">
        <v>0</v>
      </c>
      <c r="P149" s="147">
        <f t="shared" si="39"/>
        <v>0</v>
      </c>
      <c r="Q149" s="100">
        <v>0</v>
      </c>
      <c r="R149" s="147">
        <v>0</v>
      </c>
      <c r="S149" s="101">
        <f t="shared" si="40"/>
        <v>0</v>
      </c>
      <c r="T149" s="100">
        <v>0</v>
      </c>
      <c r="U149" s="101">
        <f t="shared" si="41"/>
        <v>0</v>
      </c>
      <c r="V149" s="100">
        <f t="shared" si="42"/>
        <v>0</v>
      </c>
      <c r="W149" s="148">
        <v>0</v>
      </c>
      <c r="X149" s="148">
        <v>0</v>
      </c>
      <c r="Y149" s="147">
        <f t="shared" si="43"/>
        <v>0</v>
      </c>
      <c r="Z149" s="102">
        <v>0</v>
      </c>
      <c r="AA149" s="102">
        <v>0</v>
      </c>
      <c r="AB149" s="101">
        <f t="shared" si="44"/>
        <v>0</v>
      </c>
      <c r="AC149" s="107">
        <f t="shared" si="45"/>
        <v>163</v>
      </c>
      <c r="AD149" s="108">
        <f t="shared" si="46"/>
        <v>19</v>
      </c>
      <c r="AE149" s="97">
        <v>204</v>
      </c>
      <c r="AF149" s="109">
        <f t="shared" si="47"/>
        <v>0.89215686274509809</v>
      </c>
    </row>
    <row r="150" spans="1:32" x14ac:dyDescent="0.35">
      <c r="A150" s="31" t="s">
        <v>156</v>
      </c>
      <c r="B150" s="97" t="s">
        <v>2411</v>
      </c>
      <c r="C150" s="142" t="s">
        <v>2273</v>
      </c>
      <c r="D150" s="143">
        <f t="shared" si="34"/>
        <v>157</v>
      </c>
      <c r="E150" s="98">
        <f t="shared" si="35"/>
        <v>58</v>
      </c>
      <c r="F150" s="144">
        <f t="shared" si="32"/>
        <v>99</v>
      </c>
      <c r="G150" s="145">
        <f t="shared" si="33"/>
        <v>122</v>
      </c>
      <c r="H150" s="146">
        <v>0</v>
      </c>
      <c r="I150" s="146">
        <v>99</v>
      </c>
      <c r="J150" s="147">
        <f t="shared" si="36"/>
        <v>99</v>
      </c>
      <c r="K150" s="147">
        <v>0</v>
      </c>
      <c r="L150" s="147">
        <v>23</v>
      </c>
      <c r="M150" s="147">
        <f t="shared" si="37"/>
        <v>23</v>
      </c>
      <c r="N150" s="101">
        <f t="shared" si="38"/>
        <v>0</v>
      </c>
      <c r="O150" s="145">
        <v>35</v>
      </c>
      <c r="P150" s="147">
        <f t="shared" si="39"/>
        <v>35</v>
      </c>
      <c r="Q150" s="100">
        <v>0</v>
      </c>
      <c r="R150" s="147">
        <v>0</v>
      </c>
      <c r="S150" s="101">
        <f t="shared" si="40"/>
        <v>0</v>
      </c>
      <c r="T150" s="100">
        <v>0</v>
      </c>
      <c r="U150" s="101">
        <f t="shared" si="41"/>
        <v>0</v>
      </c>
      <c r="V150" s="100">
        <f t="shared" si="42"/>
        <v>0</v>
      </c>
      <c r="W150" s="148">
        <v>0</v>
      </c>
      <c r="X150" s="148">
        <v>0</v>
      </c>
      <c r="Y150" s="147">
        <f t="shared" si="43"/>
        <v>0</v>
      </c>
      <c r="Z150" s="102">
        <v>0</v>
      </c>
      <c r="AA150" s="102">
        <v>0</v>
      </c>
      <c r="AB150" s="101">
        <f t="shared" si="44"/>
        <v>0</v>
      </c>
      <c r="AC150" s="107">
        <f t="shared" si="45"/>
        <v>99</v>
      </c>
      <c r="AD150" s="108">
        <f t="shared" si="46"/>
        <v>58</v>
      </c>
      <c r="AE150" s="97">
        <v>266</v>
      </c>
      <c r="AF150" s="109">
        <f t="shared" si="47"/>
        <v>0.59022556390977443</v>
      </c>
    </row>
    <row r="151" spans="1:32" x14ac:dyDescent="0.35">
      <c r="A151" s="31" t="s">
        <v>157</v>
      </c>
      <c r="B151" s="97" t="s">
        <v>2412</v>
      </c>
      <c r="C151" s="142" t="s">
        <v>2273</v>
      </c>
      <c r="D151" s="143">
        <f t="shared" si="34"/>
        <v>36</v>
      </c>
      <c r="E151" s="98">
        <f t="shared" si="35"/>
        <v>36</v>
      </c>
      <c r="F151" s="144">
        <f t="shared" si="32"/>
        <v>0</v>
      </c>
      <c r="G151" s="145">
        <f t="shared" si="33"/>
        <v>36</v>
      </c>
      <c r="H151" s="146">
        <v>0</v>
      </c>
      <c r="I151" s="146">
        <v>0</v>
      </c>
      <c r="J151" s="147">
        <f t="shared" si="36"/>
        <v>0</v>
      </c>
      <c r="K151" s="147">
        <v>0</v>
      </c>
      <c r="L151" s="147">
        <v>36</v>
      </c>
      <c r="M151" s="147">
        <f t="shared" si="37"/>
        <v>36</v>
      </c>
      <c r="N151" s="101">
        <f t="shared" si="38"/>
        <v>0</v>
      </c>
      <c r="O151" s="145">
        <v>0</v>
      </c>
      <c r="P151" s="147">
        <f t="shared" si="39"/>
        <v>0</v>
      </c>
      <c r="Q151" s="100">
        <v>0</v>
      </c>
      <c r="R151" s="147">
        <v>0</v>
      </c>
      <c r="S151" s="101">
        <f t="shared" si="40"/>
        <v>0</v>
      </c>
      <c r="T151" s="100">
        <v>0</v>
      </c>
      <c r="U151" s="101">
        <f t="shared" si="41"/>
        <v>0</v>
      </c>
      <c r="V151" s="100">
        <f t="shared" si="42"/>
        <v>0</v>
      </c>
      <c r="W151" s="148">
        <v>0</v>
      </c>
      <c r="X151" s="148">
        <v>0</v>
      </c>
      <c r="Y151" s="147">
        <f t="shared" si="43"/>
        <v>0</v>
      </c>
      <c r="Z151" s="102">
        <v>0</v>
      </c>
      <c r="AA151" s="102">
        <v>0</v>
      </c>
      <c r="AB151" s="101">
        <f t="shared" si="44"/>
        <v>0</v>
      </c>
      <c r="AC151" s="107">
        <f t="shared" si="45"/>
        <v>0</v>
      </c>
      <c r="AD151" s="108">
        <f t="shared" si="46"/>
        <v>36</v>
      </c>
      <c r="AE151" s="97">
        <v>41</v>
      </c>
      <c r="AF151" s="109">
        <f t="shared" si="47"/>
        <v>0.87804878048780488</v>
      </c>
    </row>
    <row r="152" spans="1:32" x14ac:dyDescent="0.35">
      <c r="A152" s="31" t="s">
        <v>158</v>
      </c>
      <c r="B152" s="97" t="s">
        <v>2413</v>
      </c>
      <c r="C152" s="142" t="s">
        <v>2273</v>
      </c>
      <c r="D152" s="143">
        <f t="shared" si="34"/>
        <v>160</v>
      </c>
      <c r="E152" s="98">
        <f t="shared" si="35"/>
        <v>160</v>
      </c>
      <c r="F152" s="144">
        <f t="shared" si="32"/>
        <v>0</v>
      </c>
      <c r="G152" s="145">
        <f t="shared" si="33"/>
        <v>160</v>
      </c>
      <c r="H152" s="146">
        <v>0</v>
      </c>
      <c r="I152" s="146">
        <v>0</v>
      </c>
      <c r="J152" s="147">
        <f t="shared" si="36"/>
        <v>0</v>
      </c>
      <c r="K152" s="147">
        <v>45</v>
      </c>
      <c r="L152" s="147">
        <v>115</v>
      </c>
      <c r="M152" s="147">
        <f t="shared" si="37"/>
        <v>160</v>
      </c>
      <c r="N152" s="101">
        <f t="shared" si="38"/>
        <v>0</v>
      </c>
      <c r="O152" s="145">
        <v>0</v>
      </c>
      <c r="P152" s="147">
        <f t="shared" si="39"/>
        <v>0</v>
      </c>
      <c r="Q152" s="100">
        <v>0</v>
      </c>
      <c r="R152" s="147">
        <v>0</v>
      </c>
      <c r="S152" s="101">
        <f t="shared" si="40"/>
        <v>0</v>
      </c>
      <c r="T152" s="100">
        <v>0</v>
      </c>
      <c r="U152" s="101">
        <f t="shared" si="41"/>
        <v>0</v>
      </c>
      <c r="V152" s="100">
        <f t="shared" si="42"/>
        <v>0</v>
      </c>
      <c r="W152" s="148">
        <v>0</v>
      </c>
      <c r="X152" s="148">
        <v>0</v>
      </c>
      <c r="Y152" s="147">
        <f t="shared" si="43"/>
        <v>0</v>
      </c>
      <c r="Z152" s="102">
        <v>0</v>
      </c>
      <c r="AA152" s="102">
        <v>0</v>
      </c>
      <c r="AB152" s="101">
        <f t="shared" si="44"/>
        <v>0</v>
      </c>
      <c r="AC152" s="107">
        <f t="shared" si="45"/>
        <v>0</v>
      </c>
      <c r="AD152" s="108">
        <f t="shared" si="46"/>
        <v>115</v>
      </c>
      <c r="AE152" s="97">
        <v>158</v>
      </c>
      <c r="AF152" s="109">
        <f t="shared" si="47"/>
        <v>0.72784810126582278</v>
      </c>
    </row>
    <row r="153" spans="1:32" x14ac:dyDescent="0.35">
      <c r="A153" s="31" t="s">
        <v>159</v>
      </c>
      <c r="B153" s="97" t="s">
        <v>2414</v>
      </c>
      <c r="C153" s="142" t="s">
        <v>2273</v>
      </c>
      <c r="D153" s="143">
        <f t="shared" si="34"/>
        <v>180</v>
      </c>
      <c r="E153" s="98">
        <f t="shared" si="35"/>
        <v>18</v>
      </c>
      <c r="F153" s="144">
        <f t="shared" si="32"/>
        <v>162</v>
      </c>
      <c r="G153" s="145">
        <f t="shared" si="33"/>
        <v>162</v>
      </c>
      <c r="H153" s="146">
        <v>0</v>
      </c>
      <c r="I153" s="146">
        <v>162</v>
      </c>
      <c r="J153" s="147">
        <f t="shared" si="36"/>
        <v>162</v>
      </c>
      <c r="K153" s="147">
        <v>0</v>
      </c>
      <c r="L153" s="147">
        <v>0</v>
      </c>
      <c r="M153" s="147">
        <f t="shared" si="37"/>
        <v>0</v>
      </c>
      <c r="N153" s="101">
        <f t="shared" si="38"/>
        <v>0</v>
      </c>
      <c r="O153" s="145">
        <v>18</v>
      </c>
      <c r="P153" s="147">
        <f t="shared" si="39"/>
        <v>18</v>
      </c>
      <c r="Q153" s="100">
        <v>0</v>
      </c>
      <c r="R153" s="147">
        <v>0</v>
      </c>
      <c r="S153" s="101">
        <f t="shared" si="40"/>
        <v>0</v>
      </c>
      <c r="T153" s="100">
        <v>0</v>
      </c>
      <c r="U153" s="101">
        <f t="shared" si="41"/>
        <v>0</v>
      </c>
      <c r="V153" s="100">
        <f t="shared" si="42"/>
        <v>0</v>
      </c>
      <c r="W153" s="148">
        <v>0</v>
      </c>
      <c r="X153" s="148">
        <v>0</v>
      </c>
      <c r="Y153" s="147">
        <f t="shared" si="43"/>
        <v>0</v>
      </c>
      <c r="Z153" s="102">
        <v>0</v>
      </c>
      <c r="AA153" s="102">
        <v>0</v>
      </c>
      <c r="AB153" s="101">
        <f t="shared" si="44"/>
        <v>0</v>
      </c>
      <c r="AC153" s="107">
        <f t="shared" si="45"/>
        <v>162</v>
      </c>
      <c r="AD153" s="108">
        <f t="shared" si="46"/>
        <v>18</v>
      </c>
      <c r="AE153" s="97">
        <v>309</v>
      </c>
      <c r="AF153" s="109">
        <f t="shared" si="47"/>
        <v>0.58252427184466016</v>
      </c>
    </row>
    <row r="154" spans="1:32" x14ac:dyDescent="0.35">
      <c r="A154" s="31" t="s">
        <v>160</v>
      </c>
      <c r="B154" s="97" t="s">
        <v>2415</v>
      </c>
      <c r="C154" s="142" t="s">
        <v>2273</v>
      </c>
      <c r="D154" s="143">
        <f t="shared" si="34"/>
        <v>55</v>
      </c>
      <c r="E154" s="98">
        <f t="shared" si="35"/>
        <v>0</v>
      </c>
      <c r="F154" s="144">
        <f t="shared" si="32"/>
        <v>55</v>
      </c>
      <c r="G154" s="145">
        <f t="shared" si="33"/>
        <v>55</v>
      </c>
      <c r="H154" s="146">
        <v>0</v>
      </c>
      <c r="I154" s="146">
        <v>55</v>
      </c>
      <c r="J154" s="147">
        <f t="shared" si="36"/>
        <v>55</v>
      </c>
      <c r="K154" s="147">
        <v>0</v>
      </c>
      <c r="L154" s="147">
        <v>0</v>
      </c>
      <c r="M154" s="147">
        <f t="shared" si="37"/>
        <v>0</v>
      </c>
      <c r="N154" s="101">
        <f t="shared" si="38"/>
        <v>0</v>
      </c>
      <c r="O154" s="145">
        <v>0</v>
      </c>
      <c r="P154" s="147">
        <f t="shared" si="39"/>
        <v>0</v>
      </c>
      <c r="Q154" s="100">
        <v>0</v>
      </c>
      <c r="R154" s="147">
        <v>0</v>
      </c>
      <c r="S154" s="101">
        <f t="shared" si="40"/>
        <v>0</v>
      </c>
      <c r="T154" s="100">
        <v>0</v>
      </c>
      <c r="U154" s="101">
        <f t="shared" si="41"/>
        <v>0</v>
      </c>
      <c r="V154" s="100">
        <f t="shared" si="42"/>
        <v>0</v>
      </c>
      <c r="W154" s="148">
        <v>0</v>
      </c>
      <c r="X154" s="148">
        <v>0</v>
      </c>
      <c r="Y154" s="147">
        <f t="shared" si="43"/>
        <v>0</v>
      </c>
      <c r="Z154" s="102">
        <v>0</v>
      </c>
      <c r="AA154" s="102">
        <v>0</v>
      </c>
      <c r="AB154" s="101">
        <f t="shared" si="44"/>
        <v>0</v>
      </c>
      <c r="AC154" s="107">
        <f t="shared" si="45"/>
        <v>55</v>
      </c>
      <c r="AD154" s="108">
        <f t="shared" si="46"/>
        <v>0</v>
      </c>
      <c r="AE154" s="97">
        <v>73</v>
      </c>
      <c r="AF154" s="109">
        <f t="shared" si="47"/>
        <v>0.75342465753424659</v>
      </c>
    </row>
    <row r="155" spans="1:32" x14ac:dyDescent="0.35">
      <c r="A155" s="31" t="s">
        <v>161</v>
      </c>
      <c r="B155" s="97" t="s">
        <v>2416</v>
      </c>
      <c r="C155" s="142" t="s">
        <v>2273</v>
      </c>
      <c r="D155" s="143">
        <f t="shared" si="34"/>
        <v>27</v>
      </c>
      <c r="E155" s="98">
        <f t="shared" si="35"/>
        <v>0</v>
      </c>
      <c r="F155" s="144">
        <f t="shared" si="32"/>
        <v>27</v>
      </c>
      <c r="G155" s="145">
        <f t="shared" si="33"/>
        <v>27</v>
      </c>
      <c r="H155" s="146">
        <v>0</v>
      </c>
      <c r="I155" s="146">
        <v>27</v>
      </c>
      <c r="J155" s="147">
        <f t="shared" si="36"/>
        <v>27</v>
      </c>
      <c r="K155" s="147">
        <v>0</v>
      </c>
      <c r="L155" s="147">
        <v>0</v>
      </c>
      <c r="M155" s="147">
        <f t="shared" si="37"/>
        <v>0</v>
      </c>
      <c r="N155" s="101">
        <f t="shared" si="38"/>
        <v>0</v>
      </c>
      <c r="O155" s="145">
        <v>0</v>
      </c>
      <c r="P155" s="147">
        <f t="shared" si="39"/>
        <v>0</v>
      </c>
      <c r="Q155" s="100">
        <v>0</v>
      </c>
      <c r="R155" s="147">
        <v>0</v>
      </c>
      <c r="S155" s="101">
        <f t="shared" si="40"/>
        <v>0</v>
      </c>
      <c r="T155" s="100">
        <v>0</v>
      </c>
      <c r="U155" s="101">
        <f t="shared" si="41"/>
        <v>0</v>
      </c>
      <c r="V155" s="100">
        <f t="shared" si="42"/>
        <v>0</v>
      </c>
      <c r="W155" s="148">
        <v>0</v>
      </c>
      <c r="X155" s="148">
        <v>0</v>
      </c>
      <c r="Y155" s="147">
        <f t="shared" si="43"/>
        <v>0</v>
      </c>
      <c r="Z155" s="102">
        <v>0</v>
      </c>
      <c r="AA155" s="102">
        <v>0</v>
      </c>
      <c r="AB155" s="101">
        <f t="shared" si="44"/>
        <v>0</v>
      </c>
      <c r="AC155" s="107">
        <f t="shared" si="45"/>
        <v>27</v>
      </c>
      <c r="AD155" s="108">
        <f t="shared" si="46"/>
        <v>0</v>
      </c>
      <c r="AE155" s="97">
        <v>28</v>
      </c>
      <c r="AF155" s="109">
        <f t="shared" si="47"/>
        <v>0.9642857142857143</v>
      </c>
    </row>
    <row r="156" spans="1:32" x14ac:dyDescent="0.35">
      <c r="A156" s="31" t="s">
        <v>162</v>
      </c>
      <c r="B156" s="97" t="s">
        <v>2417</v>
      </c>
      <c r="C156" s="142" t="s">
        <v>2273</v>
      </c>
      <c r="D156" s="143">
        <f t="shared" si="34"/>
        <v>182</v>
      </c>
      <c r="E156" s="98">
        <f t="shared" si="35"/>
        <v>124</v>
      </c>
      <c r="F156" s="144">
        <f t="shared" si="32"/>
        <v>58</v>
      </c>
      <c r="G156" s="145">
        <f t="shared" si="33"/>
        <v>79</v>
      </c>
      <c r="H156" s="146">
        <v>0</v>
      </c>
      <c r="I156" s="146">
        <v>58</v>
      </c>
      <c r="J156" s="147">
        <f t="shared" si="36"/>
        <v>58</v>
      </c>
      <c r="K156" s="147">
        <v>0</v>
      </c>
      <c r="L156" s="147">
        <v>21</v>
      </c>
      <c r="M156" s="147">
        <f t="shared" si="37"/>
        <v>21</v>
      </c>
      <c r="N156" s="101">
        <f t="shared" si="38"/>
        <v>0</v>
      </c>
      <c r="O156" s="145">
        <v>103</v>
      </c>
      <c r="P156" s="147">
        <f t="shared" si="39"/>
        <v>103</v>
      </c>
      <c r="Q156" s="100">
        <v>0</v>
      </c>
      <c r="R156" s="147">
        <v>0</v>
      </c>
      <c r="S156" s="101">
        <f t="shared" si="40"/>
        <v>0</v>
      </c>
      <c r="T156" s="100">
        <v>0</v>
      </c>
      <c r="U156" s="101">
        <f t="shared" si="41"/>
        <v>0</v>
      </c>
      <c r="V156" s="100">
        <f t="shared" si="42"/>
        <v>0</v>
      </c>
      <c r="W156" s="148">
        <v>0</v>
      </c>
      <c r="X156" s="148">
        <v>0</v>
      </c>
      <c r="Y156" s="147">
        <f t="shared" si="43"/>
        <v>0</v>
      </c>
      <c r="Z156" s="102">
        <v>0</v>
      </c>
      <c r="AA156" s="102">
        <v>0</v>
      </c>
      <c r="AB156" s="101">
        <f t="shared" si="44"/>
        <v>0</v>
      </c>
      <c r="AC156" s="107">
        <f t="shared" si="45"/>
        <v>58</v>
      </c>
      <c r="AD156" s="108">
        <f t="shared" si="46"/>
        <v>124</v>
      </c>
      <c r="AE156" s="97">
        <v>334</v>
      </c>
      <c r="AF156" s="109">
        <f t="shared" si="47"/>
        <v>0.54491017964071853</v>
      </c>
    </row>
    <row r="157" spans="1:32" x14ac:dyDescent="0.35">
      <c r="A157" s="31" t="s">
        <v>163</v>
      </c>
      <c r="B157" s="97" t="s">
        <v>2418</v>
      </c>
      <c r="C157" s="142" t="s">
        <v>2273</v>
      </c>
      <c r="D157" s="143">
        <f t="shared" si="34"/>
        <v>77</v>
      </c>
      <c r="E157" s="98">
        <f t="shared" si="35"/>
        <v>0</v>
      </c>
      <c r="F157" s="144">
        <f t="shared" si="32"/>
        <v>77</v>
      </c>
      <c r="G157" s="145">
        <f t="shared" si="33"/>
        <v>77</v>
      </c>
      <c r="H157" s="146">
        <v>0</v>
      </c>
      <c r="I157" s="146">
        <v>77</v>
      </c>
      <c r="J157" s="147">
        <f t="shared" si="36"/>
        <v>77</v>
      </c>
      <c r="K157" s="147">
        <v>0</v>
      </c>
      <c r="L157" s="147">
        <v>0</v>
      </c>
      <c r="M157" s="147">
        <f t="shared" si="37"/>
        <v>0</v>
      </c>
      <c r="N157" s="101">
        <f t="shared" si="38"/>
        <v>0</v>
      </c>
      <c r="O157" s="145">
        <v>0</v>
      </c>
      <c r="P157" s="147">
        <f t="shared" si="39"/>
        <v>0</v>
      </c>
      <c r="Q157" s="100">
        <v>0</v>
      </c>
      <c r="R157" s="147">
        <v>0</v>
      </c>
      <c r="S157" s="101">
        <f t="shared" si="40"/>
        <v>0</v>
      </c>
      <c r="T157" s="100">
        <v>0</v>
      </c>
      <c r="U157" s="101">
        <f t="shared" si="41"/>
        <v>0</v>
      </c>
      <c r="V157" s="100">
        <f t="shared" si="42"/>
        <v>0</v>
      </c>
      <c r="W157" s="148">
        <v>0</v>
      </c>
      <c r="X157" s="148">
        <v>0</v>
      </c>
      <c r="Y157" s="147">
        <f t="shared" si="43"/>
        <v>0</v>
      </c>
      <c r="Z157" s="102">
        <v>0</v>
      </c>
      <c r="AA157" s="102">
        <v>0</v>
      </c>
      <c r="AB157" s="101">
        <f t="shared" si="44"/>
        <v>0</v>
      </c>
      <c r="AC157" s="107">
        <f t="shared" si="45"/>
        <v>77</v>
      </c>
      <c r="AD157" s="108">
        <f t="shared" si="46"/>
        <v>0</v>
      </c>
      <c r="AE157" s="97">
        <v>85</v>
      </c>
      <c r="AF157" s="109">
        <f t="shared" si="47"/>
        <v>0.90588235294117647</v>
      </c>
    </row>
    <row r="158" spans="1:32" x14ac:dyDescent="0.35">
      <c r="A158" s="31" t="s">
        <v>164</v>
      </c>
      <c r="B158" s="97" t="s">
        <v>2419</v>
      </c>
      <c r="C158" s="142" t="s">
        <v>2273</v>
      </c>
      <c r="D158" s="143">
        <f t="shared" si="34"/>
        <v>325</v>
      </c>
      <c r="E158" s="98">
        <f t="shared" si="35"/>
        <v>252</v>
      </c>
      <c r="F158" s="144">
        <f t="shared" si="32"/>
        <v>73</v>
      </c>
      <c r="G158" s="145">
        <f t="shared" si="33"/>
        <v>167</v>
      </c>
      <c r="H158" s="146">
        <v>0</v>
      </c>
      <c r="I158" s="146">
        <v>73</v>
      </c>
      <c r="J158" s="147">
        <f t="shared" si="36"/>
        <v>73</v>
      </c>
      <c r="K158" s="147">
        <v>0</v>
      </c>
      <c r="L158" s="147">
        <v>94</v>
      </c>
      <c r="M158" s="147">
        <f t="shared" si="37"/>
        <v>94</v>
      </c>
      <c r="N158" s="101">
        <f t="shared" si="38"/>
        <v>0</v>
      </c>
      <c r="O158" s="145">
        <v>158</v>
      </c>
      <c r="P158" s="147">
        <f t="shared" si="39"/>
        <v>158</v>
      </c>
      <c r="Q158" s="100">
        <v>0</v>
      </c>
      <c r="R158" s="147">
        <v>0</v>
      </c>
      <c r="S158" s="101">
        <f t="shared" si="40"/>
        <v>0</v>
      </c>
      <c r="T158" s="100">
        <v>0</v>
      </c>
      <c r="U158" s="101">
        <f t="shared" si="41"/>
        <v>0</v>
      </c>
      <c r="V158" s="100">
        <f t="shared" si="42"/>
        <v>0</v>
      </c>
      <c r="W158" s="148">
        <v>0</v>
      </c>
      <c r="X158" s="148">
        <v>0</v>
      </c>
      <c r="Y158" s="147">
        <f t="shared" si="43"/>
        <v>0</v>
      </c>
      <c r="Z158" s="102">
        <v>0</v>
      </c>
      <c r="AA158" s="102">
        <v>0</v>
      </c>
      <c r="AB158" s="101">
        <f t="shared" si="44"/>
        <v>0</v>
      </c>
      <c r="AC158" s="107">
        <f t="shared" si="45"/>
        <v>73</v>
      </c>
      <c r="AD158" s="108">
        <f t="shared" si="46"/>
        <v>252</v>
      </c>
      <c r="AE158" s="97">
        <v>498</v>
      </c>
      <c r="AF158" s="109">
        <f t="shared" si="47"/>
        <v>0.65261044176706828</v>
      </c>
    </row>
    <row r="159" spans="1:32" x14ac:dyDescent="0.35">
      <c r="A159" s="31" t="s">
        <v>165</v>
      </c>
      <c r="B159" s="97" t="s">
        <v>2420</v>
      </c>
      <c r="C159" s="142" t="s">
        <v>2273</v>
      </c>
      <c r="D159" s="143">
        <f t="shared" si="34"/>
        <v>253</v>
      </c>
      <c r="E159" s="98">
        <f t="shared" si="35"/>
        <v>0</v>
      </c>
      <c r="F159" s="144">
        <f t="shared" si="32"/>
        <v>253</v>
      </c>
      <c r="G159" s="145">
        <f t="shared" si="33"/>
        <v>253</v>
      </c>
      <c r="H159" s="146">
        <v>0</v>
      </c>
      <c r="I159" s="146">
        <v>253</v>
      </c>
      <c r="J159" s="147">
        <f t="shared" si="36"/>
        <v>253</v>
      </c>
      <c r="K159" s="147">
        <v>0</v>
      </c>
      <c r="L159" s="147">
        <v>0</v>
      </c>
      <c r="M159" s="147">
        <f t="shared" si="37"/>
        <v>0</v>
      </c>
      <c r="N159" s="101">
        <f t="shared" si="38"/>
        <v>0</v>
      </c>
      <c r="O159" s="145">
        <v>0</v>
      </c>
      <c r="P159" s="147">
        <f t="shared" si="39"/>
        <v>0</v>
      </c>
      <c r="Q159" s="100">
        <v>0</v>
      </c>
      <c r="R159" s="147">
        <v>0</v>
      </c>
      <c r="S159" s="101">
        <f t="shared" si="40"/>
        <v>0</v>
      </c>
      <c r="T159" s="100">
        <v>0</v>
      </c>
      <c r="U159" s="101">
        <f t="shared" si="41"/>
        <v>0</v>
      </c>
      <c r="V159" s="100">
        <f t="shared" si="42"/>
        <v>0</v>
      </c>
      <c r="W159" s="148">
        <v>0</v>
      </c>
      <c r="X159" s="148">
        <v>0</v>
      </c>
      <c r="Y159" s="147">
        <f t="shared" si="43"/>
        <v>0</v>
      </c>
      <c r="Z159" s="102">
        <v>0</v>
      </c>
      <c r="AA159" s="102">
        <v>0</v>
      </c>
      <c r="AB159" s="101">
        <f t="shared" si="44"/>
        <v>0</v>
      </c>
      <c r="AC159" s="107">
        <f t="shared" si="45"/>
        <v>253</v>
      </c>
      <c r="AD159" s="108">
        <f t="shared" si="46"/>
        <v>0</v>
      </c>
      <c r="AE159" s="97">
        <v>408</v>
      </c>
      <c r="AF159" s="109">
        <f t="shared" si="47"/>
        <v>0.62009803921568629</v>
      </c>
    </row>
    <row r="160" spans="1:32" x14ac:dyDescent="0.35">
      <c r="A160" s="31" t="s">
        <v>166</v>
      </c>
      <c r="B160" s="97" t="s">
        <v>2421</v>
      </c>
      <c r="C160" s="142" t="s">
        <v>2348</v>
      </c>
      <c r="D160" s="143">
        <f t="shared" si="34"/>
        <v>20</v>
      </c>
      <c r="E160" s="98">
        <f t="shared" si="35"/>
        <v>20</v>
      </c>
      <c r="F160" s="144">
        <f t="shared" si="32"/>
        <v>0</v>
      </c>
      <c r="G160" s="145">
        <f t="shared" si="33"/>
        <v>20</v>
      </c>
      <c r="H160" s="146">
        <v>0</v>
      </c>
      <c r="I160" s="146">
        <v>0</v>
      </c>
      <c r="J160" s="147">
        <f t="shared" si="36"/>
        <v>0</v>
      </c>
      <c r="K160" s="147">
        <v>0</v>
      </c>
      <c r="L160" s="147">
        <v>20</v>
      </c>
      <c r="M160" s="147">
        <f t="shared" si="37"/>
        <v>20</v>
      </c>
      <c r="N160" s="101">
        <f t="shared" si="38"/>
        <v>0</v>
      </c>
      <c r="O160" s="145">
        <v>0</v>
      </c>
      <c r="P160" s="147">
        <f t="shared" si="39"/>
        <v>0</v>
      </c>
      <c r="Q160" s="100">
        <v>0</v>
      </c>
      <c r="R160" s="147">
        <v>0</v>
      </c>
      <c r="S160" s="101">
        <f t="shared" si="40"/>
        <v>0</v>
      </c>
      <c r="T160" s="100">
        <v>0</v>
      </c>
      <c r="U160" s="101">
        <f t="shared" si="41"/>
        <v>0</v>
      </c>
      <c r="V160" s="100">
        <f t="shared" si="42"/>
        <v>0</v>
      </c>
      <c r="W160" s="148">
        <v>0</v>
      </c>
      <c r="X160" s="148">
        <v>0</v>
      </c>
      <c r="Y160" s="147">
        <f t="shared" si="43"/>
        <v>0</v>
      </c>
      <c r="Z160" s="102">
        <v>0</v>
      </c>
      <c r="AA160" s="102">
        <v>0</v>
      </c>
      <c r="AB160" s="101">
        <f t="shared" si="44"/>
        <v>0</v>
      </c>
      <c r="AC160" s="107">
        <f t="shared" si="45"/>
        <v>0</v>
      </c>
      <c r="AD160" s="108">
        <f t="shared" si="46"/>
        <v>20</v>
      </c>
      <c r="AE160" s="97">
        <v>16</v>
      </c>
      <c r="AF160" s="109">
        <f t="shared" si="47"/>
        <v>1</v>
      </c>
    </row>
    <row r="161" spans="1:32" x14ac:dyDescent="0.35">
      <c r="A161" s="31" t="s">
        <v>167</v>
      </c>
      <c r="B161" s="97" t="s">
        <v>2423</v>
      </c>
      <c r="C161" s="142" t="s">
        <v>2348</v>
      </c>
      <c r="D161" s="143">
        <f t="shared" si="34"/>
        <v>3</v>
      </c>
      <c r="E161" s="98">
        <f t="shared" si="35"/>
        <v>0</v>
      </c>
      <c r="F161" s="144">
        <f t="shared" si="32"/>
        <v>3</v>
      </c>
      <c r="G161" s="145">
        <f t="shared" si="33"/>
        <v>3</v>
      </c>
      <c r="H161" s="146">
        <v>0</v>
      </c>
      <c r="I161" s="146">
        <v>3</v>
      </c>
      <c r="J161" s="147">
        <f t="shared" si="36"/>
        <v>3</v>
      </c>
      <c r="K161" s="147">
        <v>0</v>
      </c>
      <c r="L161" s="147">
        <v>0</v>
      </c>
      <c r="M161" s="147">
        <f t="shared" si="37"/>
        <v>0</v>
      </c>
      <c r="N161" s="101">
        <f t="shared" si="38"/>
        <v>0</v>
      </c>
      <c r="O161" s="145">
        <v>0</v>
      </c>
      <c r="P161" s="147">
        <f t="shared" si="39"/>
        <v>0</v>
      </c>
      <c r="Q161" s="100">
        <v>0</v>
      </c>
      <c r="R161" s="147">
        <v>0</v>
      </c>
      <c r="S161" s="101">
        <f t="shared" si="40"/>
        <v>0</v>
      </c>
      <c r="T161" s="100">
        <v>0</v>
      </c>
      <c r="U161" s="101">
        <f t="shared" si="41"/>
        <v>0</v>
      </c>
      <c r="V161" s="100">
        <f t="shared" si="42"/>
        <v>0</v>
      </c>
      <c r="W161" s="148">
        <v>0</v>
      </c>
      <c r="X161" s="148">
        <v>0</v>
      </c>
      <c r="Y161" s="147">
        <f t="shared" si="43"/>
        <v>0</v>
      </c>
      <c r="Z161" s="102">
        <v>0</v>
      </c>
      <c r="AA161" s="102">
        <v>0</v>
      </c>
      <c r="AB161" s="101">
        <f t="shared" si="44"/>
        <v>0</v>
      </c>
      <c r="AC161" s="107">
        <f t="shared" si="45"/>
        <v>3</v>
      </c>
      <c r="AD161" s="108">
        <f t="shared" si="46"/>
        <v>0</v>
      </c>
      <c r="AE161" s="97">
        <v>11</v>
      </c>
      <c r="AF161" s="109">
        <f t="shared" si="47"/>
        <v>0.27272727272727271</v>
      </c>
    </row>
    <row r="162" spans="1:32" x14ac:dyDescent="0.35">
      <c r="A162" s="31" t="s">
        <v>168</v>
      </c>
      <c r="B162" s="97" t="s">
        <v>2424</v>
      </c>
      <c r="C162" s="142" t="s">
        <v>2348</v>
      </c>
      <c r="D162" s="143">
        <f t="shared" si="34"/>
        <v>9</v>
      </c>
      <c r="E162" s="98">
        <f t="shared" si="35"/>
        <v>0</v>
      </c>
      <c r="F162" s="144">
        <f t="shared" si="32"/>
        <v>9</v>
      </c>
      <c r="G162" s="145">
        <f t="shared" si="33"/>
        <v>9</v>
      </c>
      <c r="H162" s="146">
        <v>0</v>
      </c>
      <c r="I162" s="146">
        <v>9</v>
      </c>
      <c r="J162" s="147">
        <f t="shared" si="36"/>
        <v>9</v>
      </c>
      <c r="K162" s="147">
        <v>0</v>
      </c>
      <c r="L162" s="147">
        <v>0</v>
      </c>
      <c r="M162" s="147">
        <f t="shared" si="37"/>
        <v>0</v>
      </c>
      <c r="N162" s="101">
        <f t="shared" si="38"/>
        <v>0</v>
      </c>
      <c r="O162" s="145">
        <v>0</v>
      </c>
      <c r="P162" s="147">
        <f t="shared" si="39"/>
        <v>0</v>
      </c>
      <c r="Q162" s="100">
        <v>0</v>
      </c>
      <c r="R162" s="147">
        <v>0</v>
      </c>
      <c r="S162" s="101">
        <f t="shared" si="40"/>
        <v>0</v>
      </c>
      <c r="T162" s="100">
        <v>0</v>
      </c>
      <c r="U162" s="101">
        <f t="shared" si="41"/>
        <v>0</v>
      </c>
      <c r="V162" s="100">
        <f t="shared" si="42"/>
        <v>0</v>
      </c>
      <c r="W162" s="148">
        <v>0</v>
      </c>
      <c r="X162" s="148">
        <v>0</v>
      </c>
      <c r="Y162" s="147">
        <f t="shared" si="43"/>
        <v>0</v>
      </c>
      <c r="Z162" s="102">
        <v>0</v>
      </c>
      <c r="AA162" s="102">
        <v>0</v>
      </c>
      <c r="AB162" s="101">
        <f t="shared" si="44"/>
        <v>0</v>
      </c>
      <c r="AC162" s="107">
        <f t="shared" si="45"/>
        <v>9</v>
      </c>
      <c r="AD162" s="108">
        <f t="shared" si="46"/>
        <v>0</v>
      </c>
      <c r="AE162" s="97">
        <v>10</v>
      </c>
      <c r="AF162" s="109">
        <f t="shared" si="47"/>
        <v>0.9</v>
      </c>
    </row>
    <row r="163" spans="1:32" x14ac:dyDescent="0.35">
      <c r="A163" s="31" t="s">
        <v>169</v>
      </c>
      <c r="B163" s="97" t="s">
        <v>2425</v>
      </c>
      <c r="C163" s="142" t="s">
        <v>2348</v>
      </c>
      <c r="D163" s="143">
        <f t="shared" si="34"/>
        <v>42</v>
      </c>
      <c r="E163" s="98">
        <f t="shared" si="35"/>
        <v>42</v>
      </c>
      <c r="F163" s="144">
        <f t="shared" si="32"/>
        <v>0</v>
      </c>
      <c r="G163" s="145">
        <f t="shared" si="33"/>
        <v>42</v>
      </c>
      <c r="H163" s="146">
        <v>0</v>
      </c>
      <c r="I163" s="146">
        <v>0</v>
      </c>
      <c r="J163" s="147">
        <f t="shared" si="36"/>
        <v>0</v>
      </c>
      <c r="K163" s="147">
        <v>0</v>
      </c>
      <c r="L163" s="147">
        <v>42</v>
      </c>
      <c r="M163" s="147">
        <f t="shared" si="37"/>
        <v>42</v>
      </c>
      <c r="N163" s="101">
        <f t="shared" si="38"/>
        <v>0</v>
      </c>
      <c r="O163" s="145">
        <v>0</v>
      </c>
      <c r="P163" s="147">
        <f t="shared" si="39"/>
        <v>0</v>
      </c>
      <c r="Q163" s="100">
        <v>0</v>
      </c>
      <c r="R163" s="147">
        <v>0</v>
      </c>
      <c r="S163" s="101">
        <f t="shared" si="40"/>
        <v>0</v>
      </c>
      <c r="T163" s="100">
        <v>0</v>
      </c>
      <c r="U163" s="101">
        <f t="shared" si="41"/>
        <v>0</v>
      </c>
      <c r="V163" s="100">
        <f t="shared" si="42"/>
        <v>0</v>
      </c>
      <c r="W163" s="148">
        <v>0</v>
      </c>
      <c r="X163" s="148">
        <v>0</v>
      </c>
      <c r="Y163" s="147">
        <f t="shared" si="43"/>
        <v>0</v>
      </c>
      <c r="Z163" s="102">
        <v>0</v>
      </c>
      <c r="AA163" s="102">
        <v>0</v>
      </c>
      <c r="AB163" s="101">
        <f t="shared" si="44"/>
        <v>0</v>
      </c>
      <c r="AC163" s="107">
        <f t="shared" si="45"/>
        <v>0</v>
      </c>
      <c r="AD163" s="108">
        <f t="shared" si="46"/>
        <v>42</v>
      </c>
      <c r="AE163" s="97">
        <v>40</v>
      </c>
      <c r="AF163" s="109">
        <f t="shared" si="47"/>
        <v>1</v>
      </c>
    </row>
    <row r="164" spans="1:32" x14ac:dyDescent="0.35">
      <c r="A164" s="31" t="s">
        <v>170</v>
      </c>
      <c r="B164" s="97" t="s">
        <v>2426</v>
      </c>
      <c r="C164" s="142" t="s">
        <v>2348</v>
      </c>
      <c r="D164" s="143">
        <f t="shared" si="34"/>
        <v>0</v>
      </c>
      <c r="E164" s="98">
        <f t="shared" si="35"/>
        <v>0</v>
      </c>
      <c r="F164" s="144">
        <f t="shared" si="32"/>
        <v>0</v>
      </c>
      <c r="G164" s="145">
        <f t="shared" si="33"/>
        <v>0</v>
      </c>
      <c r="H164" s="146">
        <v>0</v>
      </c>
      <c r="I164" s="146">
        <v>0</v>
      </c>
      <c r="J164" s="147">
        <f t="shared" si="36"/>
        <v>0</v>
      </c>
      <c r="K164" s="147">
        <v>0</v>
      </c>
      <c r="L164" s="147">
        <v>0</v>
      </c>
      <c r="M164" s="147">
        <f t="shared" si="37"/>
        <v>0</v>
      </c>
      <c r="N164" s="101">
        <f t="shared" si="38"/>
        <v>0</v>
      </c>
      <c r="O164" s="145">
        <v>0</v>
      </c>
      <c r="P164" s="147">
        <f t="shared" si="39"/>
        <v>0</v>
      </c>
      <c r="Q164" s="100">
        <v>0</v>
      </c>
      <c r="R164" s="147">
        <v>0</v>
      </c>
      <c r="S164" s="101">
        <f t="shared" si="40"/>
        <v>0</v>
      </c>
      <c r="T164" s="100">
        <v>0</v>
      </c>
      <c r="U164" s="101">
        <f t="shared" si="41"/>
        <v>0</v>
      </c>
      <c r="V164" s="100">
        <f t="shared" si="42"/>
        <v>0</v>
      </c>
      <c r="W164" s="148">
        <v>0</v>
      </c>
      <c r="X164" s="148">
        <v>0</v>
      </c>
      <c r="Y164" s="147">
        <f t="shared" si="43"/>
        <v>0</v>
      </c>
      <c r="Z164" s="102">
        <v>0</v>
      </c>
      <c r="AA164" s="102">
        <v>0</v>
      </c>
      <c r="AB164" s="101">
        <f t="shared" si="44"/>
        <v>0</v>
      </c>
      <c r="AC164" s="107">
        <f t="shared" si="45"/>
        <v>0</v>
      </c>
      <c r="AD164" s="108">
        <f t="shared" si="46"/>
        <v>0</v>
      </c>
      <c r="AE164" s="97">
        <v>1</v>
      </c>
      <c r="AF164" s="109">
        <f t="shared" si="47"/>
        <v>0</v>
      </c>
    </row>
    <row r="165" spans="1:32" x14ac:dyDescent="0.35">
      <c r="A165" s="31" t="s">
        <v>171</v>
      </c>
      <c r="B165" s="97" t="s">
        <v>2427</v>
      </c>
      <c r="C165" s="142" t="s">
        <v>2348</v>
      </c>
      <c r="D165" s="143">
        <f t="shared" si="34"/>
        <v>0</v>
      </c>
      <c r="E165" s="98">
        <f t="shared" si="35"/>
        <v>0</v>
      </c>
      <c r="F165" s="144">
        <f t="shared" si="32"/>
        <v>0</v>
      </c>
      <c r="G165" s="145">
        <f t="shared" si="33"/>
        <v>0</v>
      </c>
      <c r="H165" s="146">
        <v>0</v>
      </c>
      <c r="I165" s="146">
        <v>0</v>
      </c>
      <c r="J165" s="147">
        <f t="shared" si="36"/>
        <v>0</v>
      </c>
      <c r="K165" s="147">
        <v>0</v>
      </c>
      <c r="L165" s="147">
        <v>0</v>
      </c>
      <c r="M165" s="147">
        <f t="shared" si="37"/>
        <v>0</v>
      </c>
      <c r="N165" s="101">
        <f t="shared" si="38"/>
        <v>0</v>
      </c>
      <c r="O165" s="145">
        <v>0</v>
      </c>
      <c r="P165" s="147">
        <f t="shared" si="39"/>
        <v>0</v>
      </c>
      <c r="Q165" s="100">
        <v>0</v>
      </c>
      <c r="R165" s="147">
        <v>0</v>
      </c>
      <c r="S165" s="101">
        <f t="shared" si="40"/>
        <v>0</v>
      </c>
      <c r="T165" s="100">
        <v>0</v>
      </c>
      <c r="U165" s="101">
        <f t="shared" si="41"/>
        <v>0</v>
      </c>
      <c r="V165" s="100">
        <f t="shared" si="42"/>
        <v>0</v>
      </c>
      <c r="W165" s="148">
        <v>0</v>
      </c>
      <c r="X165" s="148">
        <v>0</v>
      </c>
      <c r="Y165" s="147">
        <f t="shared" si="43"/>
        <v>0</v>
      </c>
      <c r="Z165" s="102">
        <v>0</v>
      </c>
      <c r="AA165" s="102">
        <v>0</v>
      </c>
      <c r="AB165" s="101">
        <f t="shared" si="44"/>
        <v>0</v>
      </c>
      <c r="AC165" s="107">
        <f t="shared" si="45"/>
        <v>0</v>
      </c>
      <c r="AD165" s="108">
        <f t="shared" si="46"/>
        <v>0</v>
      </c>
      <c r="AE165" s="97">
        <v>47</v>
      </c>
      <c r="AF165" s="109">
        <f t="shared" si="47"/>
        <v>0</v>
      </c>
    </row>
    <row r="166" spans="1:32" x14ac:dyDescent="0.35">
      <c r="A166" s="31" t="s">
        <v>172</v>
      </c>
      <c r="B166" s="97" t="s">
        <v>2428</v>
      </c>
      <c r="C166" s="142" t="s">
        <v>2348</v>
      </c>
      <c r="D166" s="143">
        <f t="shared" si="34"/>
        <v>0</v>
      </c>
      <c r="E166" s="98">
        <f t="shared" si="35"/>
        <v>0</v>
      </c>
      <c r="F166" s="144">
        <f t="shared" si="32"/>
        <v>0</v>
      </c>
      <c r="G166" s="145">
        <f t="shared" si="33"/>
        <v>0</v>
      </c>
      <c r="H166" s="146">
        <v>0</v>
      </c>
      <c r="I166" s="146">
        <v>0</v>
      </c>
      <c r="J166" s="147">
        <f t="shared" si="36"/>
        <v>0</v>
      </c>
      <c r="K166" s="147">
        <v>0</v>
      </c>
      <c r="L166" s="147">
        <v>0</v>
      </c>
      <c r="M166" s="147">
        <f t="shared" si="37"/>
        <v>0</v>
      </c>
      <c r="N166" s="101">
        <f t="shared" si="38"/>
        <v>0</v>
      </c>
      <c r="O166" s="145">
        <v>0</v>
      </c>
      <c r="P166" s="147">
        <f t="shared" si="39"/>
        <v>0</v>
      </c>
      <c r="Q166" s="100">
        <v>0</v>
      </c>
      <c r="R166" s="147">
        <v>0</v>
      </c>
      <c r="S166" s="101">
        <f t="shared" si="40"/>
        <v>0</v>
      </c>
      <c r="T166" s="100">
        <v>0</v>
      </c>
      <c r="U166" s="101">
        <f t="shared" si="41"/>
        <v>0</v>
      </c>
      <c r="V166" s="100">
        <f t="shared" si="42"/>
        <v>0</v>
      </c>
      <c r="W166" s="148">
        <v>0</v>
      </c>
      <c r="X166" s="148">
        <v>0</v>
      </c>
      <c r="Y166" s="147">
        <f t="shared" si="43"/>
        <v>0</v>
      </c>
      <c r="Z166" s="102">
        <v>0</v>
      </c>
      <c r="AA166" s="102">
        <v>0</v>
      </c>
      <c r="AB166" s="101">
        <f t="shared" si="44"/>
        <v>0</v>
      </c>
      <c r="AC166" s="107">
        <f t="shared" si="45"/>
        <v>0</v>
      </c>
      <c r="AD166" s="108">
        <f t="shared" si="46"/>
        <v>0</v>
      </c>
      <c r="AE166" s="97">
        <v>8</v>
      </c>
      <c r="AF166" s="109">
        <f t="shared" si="47"/>
        <v>0</v>
      </c>
    </row>
    <row r="167" spans="1:32" x14ac:dyDescent="0.35">
      <c r="A167" s="31" t="s">
        <v>173</v>
      </c>
      <c r="B167" s="97" t="s">
        <v>2429</v>
      </c>
      <c r="C167" s="142" t="s">
        <v>2348</v>
      </c>
      <c r="D167" s="143">
        <f t="shared" si="34"/>
        <v>25</v>
      </c>
      <c r="E167" s="98">
        <f t="shared" si="35"/>
        <v>0</v>
      </c>
      <c r="F167" s="144">
        <f t="shared" si="32"/>
        <v>25</v>
      </c>
      <c r="G167" s="145">
        <f t="shared" si="33"/>
        <v>25</v>
      </c>
      <c r="H167" s="146">
        <v>0</v>
      </c>
      <c r="I167" s="146">
        <v>25</v>
      </c>
      <c r="J167" s="147">
        <f t="shared" si="36"/>
        <v>25</v>
      </c>
      <c r="K167" s="147">
        <v>0</v>
      </c>
      <c r="L167" s="147">
        <v>0</v>
      </c>
      <c r="M167" s="147">
        <f t="shared" si="37"/>
        <v>0</v>
      </c>
      <c r="N167" s="101">
        <f t="shared" si="38"/>
        <v>0</v>
      </c>
      <c r="O167" s="145">
        <v>0</v>
      </c>
      <c r="P167" s="147">
        <f t="shared" si="39"/>
        <v>0</v>
      </c>
      <c r="Q167" s="100">
        <v>0</v>
      </c>
      <c r="R167" s="147">
        <v>0</v>
      </c>
      <c r="S167" s="101">
        <f t="shared" si="40"/>
        <v>0</v>
      </c>
      <c r="T167" s="100">
        <v>0</v>
      </c>
      <c r="U167" s="101">
        <f t="shared" si="41"/>
        <v>0</v>
      </c>
      <c r="V167" s="100">
        <f t="shared" si="42"/>
        <v>0</v>
      </c>
      <c r="W167" s="148">
        <v>0</v>
      </c>
      <c r="X167" s="148">
        <v>0</v>
      </c>
      <c r="Y167" s="147">
        <f t="shared" si="43"/>
        <v>0</v>
      </c>
      <c r="Z167" s="102">
        <v>0</v>
      </c>
      <c r="AA167" s="102">
        <v>0</v>
      </c>
      <c r="AB167" s="101">
        <f t="shared" si="44"/>
        <v>0</v>
      </c>
      <c r="AC167" s="107">
        <f t="shared" si="45"/>
        <v>25</v>
      </c>
      <c r="AD167" s="108">
        <f t="shared" si="46"/>
        <v>0</v>
      </c>
      <c r="AE167" s="97">
        <v>57</v>
      </c>
      <c r="AF167" s="109">
        <f t="shared" si="47"/>
        <v>0.43859649122807015</v>
      </c>
    </row>
    <row r="168" spans="1:32" x14ac:dyDescent="0.35">
      <c r="A168" s="31" t="s">
        <v>174</v>
      </c>
      <c r="B168" s="97" t="s">
        <v>2431</v>
      </c>
      <c r="C168" s="142" t="s">
        <v>2348</v>
      </c>
      <c r="D168" s="143">
        <f t="shared" si="34"/>
        <v>16</v>
      </c>
      <c r="E168" s="98">
        <f t="shared" si="35"/>
        <v>16</v>
      </c>
      <c r="F168" s="144">
        <f t="shared" si="32"/>
        <v>0</v>
      </c>
      <c r="G168" s="145">
        <v>0</v>
      </c>
      <c r="H168" s="146">
        <v>0</v>
      </c>
      <c r="I168" s="146">
        <v>0</v>
      </c>
      <c r="J168" s="147">
        <f t="shared" si="36"/>
        <v>0</v>
      </c>
      <c r="K168" s="147">
        <v>0</v>
      </c>
      <c r="L168" s="147">
        <v>16</v>
      </c>
      <c r="M168" s="147">
        <f t="shared" si="37"/>
        <v>16</v>
      </c>
      <c r="N168" s="101">
        <f t="shared" si="38"/>
        <v>0</v>
      </c>
      <c r="O168" s="145">
        <v>0</v>
      </c>
      <c r="P168" s="147">
        <f t="shared" si="39"/>
        <v>0</v>
      </c>
      <c r="Q168" s="100">
        <v>0</v>
      </c>
      <c r="R168" s="147">
        <v>0</v>
      </c>
      <c r="S168" s="101">
        <f t="shared" si="40"/>
        <v>0</v>
      </c>
      <c r="T168" s="100">
        <v>0</v>
      </c>
      <c r="U168" s="101">
        <f t="shared" si="41"/>
        <v>0</v>
      </c>
      <c r="V168" s="100">
        <f t="shared" si="42"/>
        <v>0</v>
      </c>
      <c r="W168" s="148">
        <v>0</v>
      </c>
      <c r="X168" s="148">
        <v>0</v>
      </c>
      <c r="Y168" s="147">
        <f t="shared" si="43"/>
        <v>0</v>
      </c>
      <c r="Z168" s="102">
        <v>0</v>
      </c>
      <c r="AA168" s="102">
        <v>0</v>
      </c>
      <c r="AB168" s="101">
        <f t="shared" si="44"/>
        <v>0</v>
      </c>
      <c r="AC168" s="107">
        <f t="shared" si="45"/>
        <v>0</v>
      </c>
      <c r="AD168" s="108">
        <f t="shared" si="46"/>
        <v>16</v>
      </c>
      <c r="AE168" s="97">
        <v>19</v>
      </c>
      <c r="AF168" s="109">
        <f t="shared" si="47"/>
        <v>0.84210526315789469</v>
      </c>
    </row>
    <row r="169" spans="1:32" x14ac:dyDescent="0.35">
      <c r="A169" s="31" t="s">
        <v>1394</v>
      </c>
      <c r="B169" s="97" t="s">
        <v>2948</v>
      </c>
      <c r="C169" s="142" t="s">
        <v>2348</v>
      </c>
      <c r="D169" s="143">
        <f t="shared" si="34"/>
        <v>28</v>
      </c>
      <c r="E169" s="98">
        <f t="shared" si="35"/>
        <v>28</v>
      </c>
      <c r="F169" s="144">
        <f t="shared" si="32"/>
        <v>0</v>
      </c>
      <c r="G169" s="145">
        <f t="shared" ref="G169" si="48">J169+M169</f>
        <v>28</v>
      </c>
      <c r="H169" s="146">
        <v>0</v>
      </c>
      <c r="I169" s="146">
        <v>0</v>
      </c>
      <c r="J169" s="147">
        <f t="shared" si="36"/>
        <v>0</v>
      </c>
      <c r="K169" s="147">
        <v>14</v>
      </c>
      <c r="L169" s="147">
        <v>14</v>
      </c>
      <c r="M169" s="147">
        <f t="shared" si="37"/>
        <v>28</v>
      </c>
      <c r="N169" s="101">
        <f t="shared" si="38"/>
        <v>0</v>
      </c>
      <c r="O169" s="145">
        <v>0</v>
      </c>
      <c r="P169" s="147">
        <f t="shared" si="39"/>
        <v>0</v>
      </c>
      <c r="Q169" s="100">
        <v>0</v>
      </c>
      <c r="R169" s="147">
        <v>0</v>
      </c>
      <c r="S169" s="101">
        <f t="shared" si="40"/>
        <v>0</v>
      </c>
      <c r="T169" s="100">
        <v>0</v>
      </c>
      <c r="U169" s="101">
        <f t="shared" si="41"/>
        <v>0</v>
      </c>
      <c r="V169" s="100">
        <f t="shared" si="42"/>
        <v>0</v>
      </c>
      <c r="W169" s="148">
        <v>0</v>
      </c>
      <c r="X169" s="148">
        <v>0</v>
      </c>
      <c r="Y169" s="147">
        <f t="shared" si="43"/>
        <v>0</v>
      </c>
      <c r="Z169" s="102">
        <v>0</v>
      </c>
      <c r="AA169" s="102">
        <v>0</v>
      </c>
      <c r="AB169" s="101">
        <f t="shared" si="44"/>
        <v>0</v>
      </c>
      <c r="AC169" s="107">
        <f t="shared" si="45"/>
        <v>0</v>
      </c>
      <c r="AD169" s="108">
        <f t="shared" si="46"/>
        <v>14</v>
      </c>
      <c r="AE169" s="97">
        <v>24</v>
      </c>
      <c r="AF169" s="109">
        <f t="shared" si="47"/>
        <v>0.58333333333333337</v>
      </c>
    </row>
    <row r="170" spans="1:32" x14ac:dyDescent="0.35">
      <c r="A170" s="31" t="s">
        <v>175</v>
      </c>
      <c r="B170" s="97" t="s">
        <v>2432</v>
      </c>
      <c r="C170" s="142" t="s">
        <v>2348</v>
      </c>
      <c r="D170" s="143">
        <f t="shared" si="34"/>
        <v>46</v>
      </c>
      <c r="E170" s="98">
        <f t="shared" si="35"/>
        <v>0</v>
      </c>
      <c r="F170" s="144">
        <f t="shared" si="32"/>
        <v>46</v>
      </c>
      <c r="G170" s="145">
        <f t="shared" si="33"/>
        <v>46</v>
      </c>
      <c r="H170" s="146">
        <v>0</v>
      </c>
      <c r="I170" s="146">
        <v>46</v>
      </c>
      <c r="J170" s="147">
        <f t="shared" si="36"/>
        <v>46</v>
      </c>
      <c r="K170" s="147">
        <v>0</v>
      </c>
      <c r="L170" s="147">
        <v>0</v>
      </c>
      <c r="M170" s="147">
        <f t="shared" si="37"/>
        <v>0</v>
      </c>
      <c r="N170" s="101">
        <f t="shared" si="38"/>
        <v>0</v>
      </c>
      <c r="O170" s="145">
        <v>0</v>
      </c>
      <c r="P170" s="147">
        <f t="shared" si="39"/>
        <v>0</v>
      </c>
      <c r="Q170" s="100">
        <v>0</v>
      </c>
      <c r="R170" s="147">
        <v>0</v>
      </c>
      <c r="S170" s="101">
        <f t="shared" si="40"/>
        <v>0</v>
      </c>
      <c r="T170" s="100">
        <v>0</v>
      </c>
      <c r="U170" s="101">
        <f t="shared" si="41"/>
        <v>0</v>
      </c>
      <c r="V170" s="100">
        <f t="shared" si="42"/>
        <v>0</v>
      </c>
      <c r="W170" s="148">
        <v>0</v>
      </c>
      <c r="X170" s="148">
        <v>0</v>
      </c>
      <c r="Y170" s="147">
        <f t="shared" si="43"/>
        <v>0</v>
      </c>
      <c r="Z170" s="102">
        <v>0</v>
      </c>
      <c r="AA170" s="102">
        <v>0</v>
      </c>
      <c r="AB170" s="101">
        <f t="shared" si="44"/>
        <v>0</v>
      </c>
      <c r="AC170" s="107">
        <f t="shared" si="45"/>
        <v>46</v>
      </c>
      <c r="AD170" s="108">
        <f t="shared" si="46"/>
        <v>0</v>
      </c>
      <c r="AE170" s="97">
        <v>45</v>
      </c>
      <c r="AF170" s="109">
        <f t="shared" si="47"/>
        <v>1</v>
      </c>
    </row>
    <row r="171" spans="1:32" x14ac:dyDescent="0.35">
      <c r="A171" s="31" t="s">
        <v>176</v>
      </c>
      <c r="B171" s="97" t="s">
        <v>2433</v>
      </c>
      <c r="C171" s="142" t="s">
        <v>2348</v>
      </c>
      <c r="D171" s="143">
        <f t="shared" si="34"/>
        <v>47</v>
      </c>
      <c r="E171" s="98">
        <f t="shared" si="35"/>
        <v>47</v>
      </c>
      <c r="F171" s="144">
        <f t="shared" si="32"/>
        <v>0</v>
      </c>
      <c r="G171" s="145">
        <f t="shared" si="33"/>
        <v>47</v>
      </c>
      <c r="H171" s="146">
        <v>0</v>
      </c>
      <c r="I171" s="146">
        <v>0</v>
      </c>
      <c r="J171" s="147">
        <f t="shared" si="36"/>
        <v>0</v>
      </c>
      <c r="K171" s="147">
        <v>23</v>
      </c>
      <c r="L171" s="147">
        <v>24</v>
      </c>
      <c r="M171" s="147">
        <f t="shared" si="37"/>
        <v>47</v>
      </c>
      <c r="N171" s="101">
        <f t="shared" si="38"/>
        <v>0</v>
      </c>
      <c r="O171" s="145">
        <v>0</v>
      </c>
      <c r="P171" s="147">
        <f t="shared" si="39"/>
        <v>0</v>
      </c>
      <c r="Q171" s="100">
        <v>0</v>
      </c>
      <c r="R171" s="147">
        <v>0</v>
      </c>
      <c r="S171" s="101">
        <f t="shared" si="40"/>
        <v>0</v>
      </c>
      <c r="T171" s="100">
        <v>0</v>
      </c>
      <c r="U171" s="101">
        <f t="shared" si="41"/>
        <v>0</v>
      </c>
      <c r="V171" s="100">
        <f t="shared" si="42"/>
        <v>0</v>
      </c>
      <c r="W171" s="148">
        <v>0</v>
      </c>
      <c r="X171" s="148">
        <v>0</v>
      </c>
      <c r="Y171" s="147">
        <f t="shared" si="43"/>
        <v>0</v>
      </c>
      <c r="Z171" s="102">
        <v>0</v>
      </c>
      <c r="AA171" s="102">
        <v>0</v>
      </c>
      <c r="AB171" s="101">
        <f t="shared" si="44"/>
        <v>0</v>
      </c>
      <c r="AC171" s="107">
        <f t="shared" si="45"/>
        <v>0</v>
      </c>
      <c r="AD171" s="108">
        <f t="shared" si="46"/>
        <v>24</v>
      </c>
      <c r="AE171" s="97">
        <v>31</v>
      </c>
      <c r="AF171" s="109">
        <f t="shared" si="47"/>
        <v>0.77419354838709675</v>
      </c>
    </row>
    <row r="172" spans="1:32" x14ac:dyDescent="0.35">
      <c r="A172" s="31" t="s">
        <v>177</v>
      </c>
      <c r="B172" s="97" t="s">
        <v>2434</v>
      </c>
      <c r="C172" s="142" t="s">
        <v>2348</v>
      </c>
      <c r="D172" s="143">
        <f t="shared" si="34"/>
        <v>37</v>
      </c>
      <c r="E172" s="98">
        <f t="shared" si="35"/>
        <v>37</v>
      </c>
      <c r="F172" s="144">
        <f t="shared" si="32"/>
        <v>0</v>
      </c>
      <c r="G172" s="145">
        <f t="shared" si="33"/>
        <v>37</v>
      </c>
      <c r="H172" s="146">
        <v>0</v>
      </c>
      <c r="I172" s="146">
        <v>0</v>
      </c>
      <c r="J172" s="147">
        <f t="shared" si="36"/>
        <v>0</v>
      </c>
      <c r="K172" s="147">
        <v>0</v>
      </c>
      <c r="L172" s="147">
        <v>37</v>
      </c>
      <c r="M172" s="147">
        <f t="shared" si="37"/>
        <v>37</v>
      </c>
      <c r="N172" s="101">
        <f t="shared" si="38"/>
        <v>0</v>
      </c>
      <c r="O172" s="145">
        <v>0</v>
      </c>
      <c r="P172" s="147">
        <f t="shared" si="39"/>
        <v>0</v>
      </c>
      <c r="Q172" s="100">
        <v>0</v>
      </c>
      <c r="R172" s="147">
        <v>0</v>
      </c>
      <c r="S172" s="101">
        <f t="shared" si="40"/>
        <v>0</v>
      </c>
      <c r="T172" s="100">
        <v>0</v>
      </c>
      <c r="U172" s="101">
        <f t="shared" si="41"/>
        <v>0</v>
      </c>
      <c r="V172" s="100">
        <f t="shared" si="42"/>
        <v>0</v>
      </c>
      <c r="W172" s="148">
        <v>0</v>
      </c>
      <c r="X172" s="148">
        <v>0</v>
      </c>
      <c r="Y172" s="147">
        <f t="shared" si="43"/>
        <v>0</v>
      </c>
      <c r="Z172" s="102">
        <v>0</v>
      </c>
      <c r="AA172" s="102">
        <v>0</v>
      </c>
      <c r="AB172" s="101">
        <f t="shared" si="44"/>
        <v>0</v>
      </c>
      <c r="AC172" s="107">
        <f t="shared" si="45"/>
        <v>0</v>
      </c>
      <c r="AD172" s="108">
        <f t="shared" si="46"/>
        <v>37</v>
      </c>
      <c r="AE172" s="97">
        <v>79</v>
      </c>
      <c r="AF172" s="109">
        <f t="shared" si="47"/>
        <v>0.46835443037974683</v>
      </c>
    </row>
    <row r="173" spans="1:32" x14ac:dyDescent="0.35">
      <c r="A173" s="31" t="s">
        <v>178</v>
      </c>
      <c r="B173" s="97" t="s">
        <v>2435</v>
      </c>
      <c r="C173" s="142" t="s">
        <v>2348</v>
      </c>
      <c r="D173" s="143">
        <f t="shared" si="34"/>
        <v>31</v>
      </c>
      <c r="E173" s="98">
        <f t="shared" si="35"/>
        <v>31</v>
      </c>
      <c r="F173" s="144">
        <f t="shared" si="32"/>
        <v>0</v>
      </c>
      <c r="G173" s="145">
        <f t="shared" si="33"/>
        <v>26</v>
      </c>
      <c r="H173" s="146">
        <v>0</v>
      </c>
      <c r="I173" s="146">
        <v>0</v>
      </c>
      <c r="J173" s="147">
        <f t="shared" si="36"/>
        <v>0</v>
      </c>
      <c r="K173" s="147">
        <v>0</v>
      </c>
      <c r="L173" s="147">
        <v>26</v>
      </c>
      <c r="M173" s="147">
        <f t="shared" si="37"/>
        <v>26</v>
      </c>
      <c r="N173" s="101">
        <f t="shared" si="38"/>
        <v>0</v>
      </c>
      <c r="O173" s="145">
        <v>5</v>
      </c>
      <c r="P173" s="147">
        <f t="shared" si="39"/>
        <v>5</v>
      </c>
      <c r="Q173" s="100">
        <v>0</v>
      </c>
      <c r="R173" s="147">
        <v>0</v>
      </c>
      <c r="S173" s="101">
        <f t="shared" si="40"/>
        <v>0</v>
      </c>
      <c r="T173" s="100">
        <v>0</v>
      </c>
      <c r="U173" s="101">
        <f t="shared" si="41"/>
        <v>0</v>
      </c>
      <c r="V173" s="100">
        <f t="shared" si="42"/>
        <v>0</v>
      </c>
      <c r="W173" s="148">
        <v>0</v>
      </c>
      <c r="X173" s="148">
        <v>0</v>
      </c>
      <c r="Y173" s="147">
        <f t="shared" si="43"/>
        <v>0</v>
      </c>
      <c r="Z173" s="102">
        <v>0</v>
      </c>
      <c r="AA173" s="102">
        <v>0</v>
      </c>
      <c r="AB173" s="101">
        <f t="shared" si="44"/>
        <v>0</v>
      </c>
      <c r="AC173" s="107">
        <f t="shared" si="45"/>
        <v>0</v>
      </c>
      <c r="AD173" s="108">
        <f t="shared" si="46"/>
        <v>31</v>
      </c>
      <c r="AE173" s="97">
        <v>65</v>
      </c>
      <c r="AF173" s="109">
        <f t="shared" si="47"/>
        <v>0.47692307692307695</v>
      </c>
    </row>
    <row r="174" spans="1:32" x14ac:dyDescent="0.35">
      <c r="A174" s="31" t="s">
        <v>179</v>
      </c>
      <c r="B174" s="97" t="s">
        <v>2436</v>
      </c>
      <c r="C174" s="142" t="s">
        <v>2348</v>
      </c>
      <c r="D174" s="143">
        <f t="shared" si="34"/>
        <v>98</v>
      </c>
      <c r="E174" s="98">
        <f t="shared" si="35"/>
        <v>98</v>
      </c>
      <c r="F174" s="144">
        <f t="shared" si="32"/>
        <v>0</v>
      </c>
      <c r="G174" s="145">
        <f t="shared" si="33"/>
        <v>98</v>
      </c>
      <c r="H174" s="146">
        <v>0</v>
      </c>
      <c r="I174" s="146">
        <v>0</v>
      </c>
      <c r="J174" s="147">
        <f t="shared" si="36"/>
        <v>0</v>
      </c>
      <c r="K174" s="147">
        <v>0</v>
      </c>
      <c r="L174" s="147">
        <v>98</v>
      </c>
      <c r="M174" s="147">
        <f t="shared" si="37"/>
        <v>98</v>
      </c>
      <c r="N174" s="101">
        <f t="shared" si="38"/>
        <v>0</v>
      </c>
      <c r="O174" s="145">
        <v>0</v>
      </c>
      <c r="P174" s="147">
        <f t="shared" si="39"/>
        <v>0</v>
      </c>
      <c r="Q174" s="100">
        <v>0</v>
      </c>
      <c r="R174" s="147">
        <v>0</v>
      </c>
      <c r="S174" s="101">
        <f t="shared" si="40"/>
        <v>0</v>
      </c>
      <c r="T174" s="100">
        <v>0</v>
      </c>
      <c r="U174" s="101">
        <f t="shared" si="41"/>
        <v>0</v>
      </c>
      <c r="V174" s="100">
        <f t="shared" si="42"/>
        <v>0</v>
      </c>
      <c r="W174" s="148">
        <v>0</v>
      </c>
      <c r="X174" s="148">
        <v>0</v>
      </c>
      <c r="Y174" s="147">
        <f t="shared" si="43"/>
        <v>0</v>
      </c>
      <c r="Z174" s="102">
        <v>0</v>
      </c>
      <c r="AA174" s="102">
        <v>0</v>
      </c>
      <c r="AB174" s="101">
        <f t="shared" si="44"/>
        <v>0</v>
      </c>
      <c r="AC174" s="107">
        <f t="shared" si="45"/>
        <v>0</v>
      </c>
      <c r="AD174" s="108">
        <f t="shared" si="46"/>
        <v>98</v>
      </c>
      <c r="AE174" s="97">
        <v>121</v>
      </c>
      <c r="AF174" s="109">
        <f t="shared" si="47"/>
        <v>0.80991735537190079</v>
      </c>
    </row>
    <row r="175" spans="1:32" x14ac:dyDescent="0.35">
      <c r="A175" s="31" t="s">
        <v>180</v>
      </c>
      <c r="B175" s="97" t="s">
        <v>2437</v>
      </c>
      <c r="C175" s="142" t="s">
        <v>2348</v>
      </c>
      <c r="D175" s="143">
        <f t="shared" si="34"/>
        <v>22</v>
      </c>
      <c r="E175" s="98">
        <f t="shared" si="35"/>
        <v>22</v>
      </c>
      <c r="F175" s="144">
        <f t="shared" si="32"/>
        <v>0</v>
      </c>
      <c r="G175" s="145">
        <f t="shared" si="33"/>
        <v>22</v>
      </c>
      <c r="H175" s="146">
        <v>0</v>
      </c>
      <c r="I175" s="146">
        <v>0</v>
      </c>
      <c r="J175" s="147">
        <f t="shared" si="36"/>
        <v>0</v>
      </c>
      <c r="K175" s="147">
        <v>2</v>
      </c>
      <c r="L175" s="147">
        <v>20</v>
      </c>
      <c r="M175" s="147">
        <f t="shared" si="37"/>
        <v>22</v>
      </c>
      <c r="N175" s="101">
        <f t="shared" si="38"/>
        <v>0</v>
      </c>
      <c r="O175" s="145">
        <v>0</v>
      </c>
      <c r="P175" s="147">
        <f t="shared" si="39"/>
        <v>0</v>
      </c>
      <c r="Q175" s="100">
        <v>0</v>
      </c>
      <c r="R175" s="147">
        <v>0</v>
      </c>
      <c r="S175" s="101">
        <f t="shared" si="40"/>
        <v>0</v>
      </c>
      <c r="T175" s="100">
        <v>0</v>
      </c>
      <c r="U175" s="101">
        <f t="shared" si="41"/>
        <v>0</v>
      </c>
      <c r="V175" s="100">
        <f t="shared" si="42"/>
        <v>0</v>
      </c>
      <c r="W175" s="148">
        <v>0</v>
      </c>
      <c r="X175" s="148">
        <v>0</v>
      </c>
      <c r="Y175" s="147">
        <f t="shared" si="43"/>
        <v>0</v>
      </c>
      <c r="Z175" s="102">
        <v>0</v>
      </c>
      <c r="AA175" s="102">
        <v>0</v>
      </c>
      <c r="AB175" s="101">
        <f t="shared" si="44"/>
        <v>0</v>
      </c>
      <c r="AC175" s="107">
        <f t="shared" si="45"/>
        <v>0</v>
      </c>
      <c r="AD175" s="108">
        <f t="shared" si="46"/>
        <v>20</v>
      </c>
      <c r="AE175" s="97">
        <v>49</v>
      </c>
      <c r="AF175" s="109">
        <f t="shared" si="47"/>
        <v>0.40816326530612246</v>
      </c>
    </row>
    <row r="176" spans="1:32" x14ac:dyDescent="0.35">
      <c r="A176" s="31" t="s">
        <v>181</v>
      </c>
      <c r="B176" s="97" t="s">
        <v>2438</v>
      </c>
      <c r="C176" s="142" t="s">
        <v>2348</v>
      </c>
      <c r="D176" s="143">
        <f t="shared" si="34"/>
        <v>20</v>
      </c>
      <c r="E176" s="98">
        <f t="shared" si="35"/>
        <v>20</v>
      </c>
      <c r="F176" s="144">
        <f t="shared" si="32"/>
        <v>0</v>
      </c>
      <c r="G176" s="145">
        <f t="shared" si="33"/>
        <v>20</v>
      </c>
      <c r="H176" s="146">
        <v>0</v>
      </c>
      <c r="I176" s="146">
        <v>0</v>
      </c>
      <c r="J176" s="147">
        <f t="shared" si="36"/>
        <v>0</v>
      </c>
      <c r="K176" s="147">
        <v>1</v>
      </c>
      <c r="L176" s="147">
        <v>19</v>
      </c>
      <c r="M176" s="147">
        <f t="shared" si="37"/>
        <v>20</v>
      </c>
      <c r="N176" s="101">
        <f t="shared" si="38"/>
        <v>0</v>
      </c>
      <c r="O176" s="145">
        <v>0</v>
      </c>
      <c r="P176" s="147">
        <f t="shared" si="39"/>
        <v>0</v>
      </c>
      <c r="Q176" s="100">
        <v>0</v>
      </c>
      <c r="R176" s="147">
        <v>0</v>
      </c>
      <c r="S176" s="101">
        <f t="shared" si="40"/>
        <v>0</v>
      </c>
      <c r="T176" s="100">
        <v>0</v>
      </c>
      <c r="U176" s="101">
        <f t="shared" si="41"/>
        <v>0</v>
      </c>
      <c r="V176" s="100">
        <f t="shared" si="42"/>
        <v>0</v>
      </c>
      <c r="W176" s="148">
        <v>0</v>
      </c>
      <c r="X176" s="148">
        <v>0</v>
      </c>
      <c r="Y176" s="147">
        <f t="shared" si="43"/>
        <v>0</v>
      </c>
      <c r="Z176" s="102">
        <v>0</v>
      </c>
      <c r="AA176" s="102">
        <v>0</v>
      </c>
      <c r="AB176" s="101">
        <f t="shared" si="44"/>
        <v>0</v>
      </c>
      <c r="AC176" s="107">
        <f t="shared" si="45"/>
        <v>0</v>
      </c>
      <c r="AD176" s="108">
        <f t="shared" si="46"/>
        <v>19</v>
      </c>
      <c r="AE176" s="97">
        <v>24</v>
      </c>
      <c r="AF176" s="109">
        <f t="shared" si="47"/>
        <v>0.79166666666666663</v>
      </c>
    </row>
    <row r="177" spans="1:32" x14ac:dyDescent="0.35">
      <c r="A177" s="31" t="s">
        <v>182</v>
      </c>
      <c r="B177" s="97" t="s">
        <v>2439</v>
      </c>
      <c r="C177" s="142" t="s">
        <v>2440</v>
      </c>
      <c r="D177" s="143">
        <f t="shared" si="34"/>
        <v>0</v>
      </c>
      <c r="E177" s="98">
        <f t="shared" si="35"/>
        <v>0</v>
      </c>
      <c r="F177" s="144">
        <f t="shared" si="32"/>
        <v>0</v>
      </c>
      <c r="G177" s="145">
        <f t="shared" si="33"/>
        <v>0</v>
      </c>
      <c r="H177" s="146">
        <v>0</v>
      </c>
      <c r="I177" s="146">
        <v>0</v>
      </c>
      <c r="J177" s="147">
        <f t="shared" si="36"/>
        <v>0</v>
      </c>
      <c r="K177" s="147">
        <v>0</v>
      </c>
      <c r="L177" s="147">
        <v>0</v>
      </c>
      <c r="M177" s="147">
        <f t="shared" si="37"/>
        <v>0</v>
      </c>
      <c r="N177" s="101">
        <f t="shared" si="38"/>
        <v>0</v>
      </c>
      <c r="O177" s="145">
        <v>0</v>
      </c>
      <c r="P177" s="147">
        <f t="shared" si="39"/>
        <v>0</v>
      </c>
      <c r="Q177" s="100">
        <v>0</v>
      </c>
      <c r="R177" s="147">
        <v>0</v>
      </c>
      <c r="S177" s="101">
        <f t="shared" si="40"/>
        <v>0</v>
      </c>
      <c r="T177" s="100">
        <v>0</v>
      </c>
      <c r="U177" s="101">
        <f t="shared" si="41"/>
        <v>0</v>
      </c>
      <c r="V177" s="100">
        <f t="shared" si="42"/>
        <v>0</v>
      </c>
      <c r="W177" s="148">
        <v>0</v>
      </c>
      <c r="X177" s="148">
        <v>0</v>
      </c>
      <c r="Y177" s="147">
        <f t="shared" si="43"/>
        <v>0</v>
      </c>
      <c r="Z177" s="102">
        <v>0</v>
      </c>
      <c r="AA177" s="102">
        <v>0</v>
      </c>
      <c r="AB177" s="101">
        <f t="shared" si="44"/>
        <v>0</v>
      </c>
      <c r="AC177" s="107">
        <f t="shared" si="45"/>
        <v>0</v>
      </c>
      <c r="AD177" s="108">
        <f t="shared" si="46"/>
        <v>0</v>
      </c>
      <c r="AE177" s="97">
        <v>6</v>
      </c>
      <c r="AF177" s="109">
        <f t="shared" si="47"/>
        <v>0</v>
      </c>
    </row>
    <row r="178" spans="1:32" x14ac:dyDescent="0.35">
      <c r="A178" s="31" t="s">
        <v>183</v>
      </c>
      <c r="B178" s="97" t="s">
        <v>2441</v>
      </c>
      <c r="C178" s="142" t="s">
        <v>2440</v>
      </c>
      <c r="D178" s="143">
        <f t="shared" si="34"/>
        <v>119</v>
      </c>
      <c r="E178" s="98">
        <f t="shared" si="35"/>
        <v>119</v>
      </c>
      <c r="F178" s="144">
        <f t="shared" si="32"/>
        <v>0</v>
      </c>
      <c r="G178" s="145">
        <f t="shared" si="33"/>
        <v>53</v>
      </c>
      <c r="H178" s="146">
        <v>0</v>
      </c>
      <c r="I178" s="146">
        <v>0</v>
      </c>
      <c r="J178" s="147">
        <f t="shared" si="36"/>
        <v>0</v>
      </c>
      <c r="K178" s="147">
        <v>0</v>
      </c>
      <c r="L178" s="147">
        <v>53</v>
      </c>
      <c r="M178" s="147">
        <f t="shared" si="37"/>
        <v>53</v>
      </c>
      <c r="N178" s="101">
        <f t="shared" si="38"/>
        <v>6</v>
      </c>
      <c r="O178" s="145">
        <v>0</v>
      </c>
      <c r="P178" s="147">
        <f t="shared" si="39"/>
        <v>0</v>
      </c>
      <c r="Q178" s="100">
        <v>66</v>
      </c>
      <c r="R178" s="147">
        <v>6</v>
      </c>
      <c r="S178" s="101">
        <f t="shared" si="40"/>
        <v>72</v>
      </c>
      <c r="T178" s="100">
        <v>0</v>
      </c>
      <c r="U178" s="101">
        <f t="shared" si="41"/>
        <v>0</v>
      </c>
      <c r="V178" s="100">
        <f t="shared" si="42"/>
        <v>0</v>
      </c>
      <c r="W178" s="148">
        <v>0</v>
      </c>
      <c r="X178" s="148">
        <v>0</v>
      </c>
      <c r="Y178" s="147">
        <f t="shared" si="43"/>
        <v>0</v>
      </c>
      <c r="Z178" s="102">
        <v>0</v>
      </c>
      <c r="AA178" s="102">
        <v>0</v>
      </c>
      <c r="AB178" s="101">
        <f t="shared" si="44"/>
        <v>0</v>
      </c>
      <c r="AC178" s="107">
        <f t="shared" si="45"/>
        <v>0</v>
      </c>
      <c r="AD178" s="108">
        <f t="shared" si="46"/>
        <v>119</v>
      </c>
      <c r="AE178" s="97">
        <v>141</v>
      </c>
      <c r="AF178" s="109">
        <f t="shared" si="47"/>
        <v>0.84397163120567376</v>
      </c>
    </row>
    <row r="179" spans="1:32" x14ac:dyDescent="0.35">
      <c r="A179" s="31" t="s">
        <v>184</v>
      </c>
      <c r="B179" s="97" t="s">
        <v>2442</v>
      </c>
      <c r="C179" s="142" t="s">
        <v>2440</v>
      </c>
      <c r="D179" s="143">
        <f t="shared" si="34"/>
        <v>38</v>
      </c>
      <c r="E179" s="98">
        <f t="shared" si="35"/>
        <v>38</v>
      </c>
      <c r="F179" s="144">
        <f t="shared" si="32"/>
        <v>0</v>
      </c>
      <c r="G179" s="145">
        <f t="shared" si="33"/>
        <v>38</v>
      </c>
      <c r="H179" s="146">
        <v>0</v>
      </c>
      <c r="I179" s="146">
        <v>0</v>
      </c>
      <c r="J179" s="147">
        <f t="shared" si="36"/>
        <v>0</v>
      </c>
      <c r="K179" s="147">
        <v>0</v>
      </c>
      <c r="L179" s="147">
        <v>38</v>
      </c>
      <c r="M179" s="147">
        <f t="shared" si="37"/>
        <v>38</v>
      </c>
      <c r="N179" s="101">
        <f t="shared" si="38"/>
        <v>0</v>
      </c>
      <c r="O179" s="145">
        <v>0</v>
      </c>
      <c r="P179" s="147">
        <f t="shared" si="39"/>
        <v>0</v>
      </c>
      <c r="Q179" s="100">
        <v>0</v>
      </c>
      <c r="R179" s="147">
        <v>0</v>
      </c>
      <c r="S179" s="101">
        <f t="shared" si="40"/>
        <v>0</v>
      </c>
      <c r="T179" s="100">
        <v>0</v>
      </c>
      <c r="U179" s="101">
        <f t="shared" si="41"/>
        <v>0</v>
      </c>
      <c r="V179" s="100">
        <f t="shared" si="42"/>
        <v>0</v>
      </c>
      <c r="W179" s="148">
        <v>0</v>
      </c>
      <c r="X179" s="148">
        <v>0</v>
      </c>
      <c r="Y179" s="147">
        <f t="shared" si="43"/>
        <v>0</v>
      </c>
      <c r="Z179" s="102">
        <v>0</v>
      </c>
      <c r="AA179" s="102">
        <v>0</v>
      </c>
      <c r="AB179" s="101">
        <f t="shared" si="44"/>
        <v>0</v>
      </c>
      <c r="AC179" s="107">
        <f t="shared" si="45"/>
        <v>0</v>
      </c>
      <c r="AD179" s="108">
        <f t="shared" si="46"/>
        <v>38</v>
      </c>
      <c r="AE179" s="97">
        <v>81</v>
      </c>
      <c r="AF179" s="109">
        <f t="shared" si="47"/>
        <v>0.46913580246913578</v>
      </c>
    </row>
    <row r="180" spans="1:32" x14ac:dyDescent="0.35">
      <c r="A180" s="31" t="s">
        <v>185</v>
      </c>
      <c r="B180" s="97" t="s">
        <v>2443</v>
      </c>
      <c r="C180" s="142" t="s">
        <v>2440</v>
      </c>
      <c r="D180" s="143">
        <f t="shared" si="34"/>
        <v>36</v>
      </c>
      <c r="E180" s="98">
        <f t="shared" si="35"/>
        <v>36</v>
      </c>
      <c r="F180" s="144">
        <f t="shared" si="32"/>
        <v>0</v>
      </c>
      <c r="G180" s="145">
        <f t="shared" si="33"/>
        <v>36</v>
      </c>
      <c r="H180" s="146">
        <v>0</v>
      </c>
      <c r="I180" s="146">
        <v>0</v>
      </c>
      <c r="J180" s="147">
        <f t="shared" si="36"/>
        <v>0</v>
      </c>
      <c r="K180" s="147">
        <v>0</v>
      </c>
      <c r="L180" s="147">
        <v>36</v>
      </c>
      <c r="M180" s="147">
        <f t="shared" si="37"/>
        <v>36</v>
      </c>
      <c r="N180" s="101">
        <f t="shared" si="38"/>
        <v>0</v>
      </c>
      <c r="O180" s="145">
        <v>0</v>
      </c>
      <c r="P180" s="147">
        <f t="shared" si="39"/>
        <v>0</v>
      </c>
      <c r="Q180" s="100">
        <v>0</v>
      </c>
      <c r="R180" s="147">
        <v>0</v>
      </c>
      <c r="S180" s="101">
        <f t="shared" si="40"/>
        <v>0</v>
      </c>
      <c r="T180" s="100">
        <v>0</v>
      </c>
      <c r="U180" s="101">
        <f t="shared" si="41"/>
        <v>0</v>
      </c>
      <c r="V180" s="100">
        <f t="shared" si="42"/>
        <v>0</v>
      </c>
      <c r="W180" s="148">
        <v>0</v>
      </c>
      <c r="X180" s="148">
        <v>0</v>
      </c>
      <c r="Y180" s="147">
        <f t="shared" si="43"/>
        <v>0</v>
      </c>
      <c r="Z180" s="102">
        <v>0</v>
      </c>
      <c r="AA180" s="102">
        <v>0</v>
      </c>
      <c r="AB180" s="101">
        <f t="shared" si="44"/>
        <v>0</v>
      </c>
      <c r="AC180" s="107">
        <f t="shared" si="45"/>
        <v>0</v>
      </c>
      <c r="AD180" s="108">
        <f t="shared" si="46"/>
        <v>36</v>
      </c>
      <c r="AE180" s="97">
        <v>52</v>
      </c>
      <c r="AF180" s="109">
        <f t="shared" si="47"/>
        <v>0.69230769230769229</v>
      </c>
    </row>
    <row r="181" spans="1:32" x14ac:dyDescent="0.35">
      <c r="A181" s="31" t="s">
        <v>186</v>
      </c>
      <c r="B181" s="97" t="s">
        <v>2444</v>
      </c>
      <c r="C181" s="142" t="s">
        <v>2440</v>
      </c>
      <c r="D181" s="143">
        <f t="shared" si="34"/>
        <v>23</v>
      </c>
      <c r="E181" s="98">
        <f t="shared" si="35"/>
        <v>23</v>
      </c>
      <c r="F181" s="144">
        <f t="shared" si="32"/>
        <v>0</v>
      </c>
      <c r="G181" s="145">
        <f t="shared" si="33"/>
        <v>23</v>
      </c>
      <c r="H181" s="146">
        <v>0</v>
      </c>
      <c r="I181" s="146">
        <v>0</v>
      </c>
      <c r="J181" s="147">
        <f t="shared" si="36"/>
        <v>0</v>
      </c>
      <c r="K181" s="147">
        <v>0</v>
      </c>
      <c r="L181" s="147">
        <v>23</v>
      </c>
      <c r="M181" s="147">
        <f t="shared" si="37"/>
        <v>23</v>
      </c>
      <c r="N181" s="101">
        <f t="shared" si="38"/>
        <v>0</v>
      </c>
      <c r="O181" s="145">
        <v>0</v>
      </c>
      <c r="P181" s="147">
        <f t="shared" si="39"/>
        <v>0</v>
      </c>
      <c r="Q181" s="100">
        <v>0</v>
      </c>
      <c r="R181" s="147">
        <v>0</v>
      </c>
      <c r="S181" s="101">
        <f t="shared" si="40"/>
        <v>0</v>
      </c>
      <c r="T181" s="100">
        <v>0</v>
      </c>
      <c r="U181" s="101">
        <f t="shared" si="41"/>
        <v>0</v>
      </c>
      <c r="V181" s="100">
        <f t="shared" si="42"/>
        <v>0</v>
      </c>
      <c r="W181" s="148">
        <v>0</v>
      </c>
      <c r="X181" s="148">
        <v>0</v>
      </c>
      <c r="Y181" s="147">
        <f t="shared" si="43"/>
        <v>0</v>
      </c>
      <c r="Z181" s="102">
        <v>0</v>
      </c>
      <c r="AA181" s="102">
        <v>0</v>
      </c>
      <c r="AB181" s="101">
        <f t="shared" si="44"/>
        <v>0</v>
      </c>
      <c r="AC181" s="107">
        <f t="shared" si="45"/>
        <v>0</v>
      </c>
      <c r="AD181" s="108">
        <f t="shared" si="46"/>
        <v>23</v>
      </c>
      <c r="AE181" s="97">
        <v>16</v>
      </c>
      <c r="AF181" s="109">
        <f t="shared" si="47"/>
        <v>1</v>
      </c>
    </row>
    <row r="182" spans="1:32" x14ac:dyDescent="0.35">
      <c r="A182" s="31" t="s">
        <v>187</v>
      </c>
      <c r="B182" s="97" t="s">
        <v>2445</v>
      </c>
      <c r="C182" s="142" t="s">
        <v>2440</v>
      </c>
      <c r="D182" s="143">
        <f t="shared" si="34"/>
        <v>67</v>
      </c>
      <c r="E182" s="98">
        <f t="shared" si="35"/>
        <v>67</v>
      </c>
      <c r="F182" s="144">
        <f t="shared" si="32"/>
        <v>0</v>
      </c>
      <c r="G182" s="145">
        <f t="shared" si="33"/>
        <v>50</v>
      </c>
      <c r="H182" s="146">
        <v>0</v>
      </c>
      <c r="I182" s="146">
        <v>0</v>
      </c>
      <c r="J182" s="147">
        <f t="shared" si="36"/>
        <v>0</v>
      </c>
      <c r="K182" s="147">
        <v>0</v>
      </c>
      <c r="L182" s="147">
        <v>50</v>
      </c>
      <c r="M182" s="147">
        <f t="shared" si="37"/>
        <v>50</v>
      </c>
      <c r="N182" s="101">
        <f t="shared" si="38"/>
        <v>48</v>
      </c>
      <c r="O182" s="145">
        <v>0</v>
      </c>
      <c r="P182" s="147">
        <f t="shared" si="39"/>
        <v>0</v>
      </c>
      <c r="Q182" s="100">
        <v>17</v>
      </c>
      <c r="R182" s="147">
        <v>48</v>
      </c>
      <c r="S182" s="101">
        <f t="shared" si="40"/>
        <v>65</v>
      </c>
      <c r="T182" s="100">
        <v>0</v>
      </c>
      <c r="U182" s="101">
        <f t="shared" si="41"/>
        <v>0</v>
      </c>
      <c r="V182" s="100">
        <f t="shared" si="42"/>
        <v>0</v>
      </c>
      <c r="W182" s="148">
        <v>0</v>
      </c>
      <c r="X182" s="148">
        <v>0</v>
      </c>
      <c r="Y182" s="147">
        <f t="shared" si="43"/>
        <v>0</v>
      </c>
      <c r="Z182" s="102">
        <v>0</v>
      </c>
      <c r="AA182" s="102">
        <v>0</v>
      </c>
      <c r="AB182" s="101">
        <f t="shared" si="44"/>
        <v>0</v>
      </c>
      <c r="AC182" s="107">
        <f t="shared" si="45"/>
        <v>0</v>
      </c>
      <c r="AD182" s="108">
        <f t="shared" si="46"/>
        <v>67</v>
      </c>
      <c r="AE182" s="97">
        <v>123</v>
      </c>
      <c r="AF182" s="109">
        <f t="shared" si="47"/>
        <v>0.54471544715447151</v>
      </c>
    </row>
    <row r="183" spans="1:32" x14ac:dyDescent="0.35">
      <c r="A183" s="31" t="s">
        <v>188</v>
      </c>
      <c r="B183" s="97" t="s">
        <v>2446</v>
      </c>
      <c r="C183" s="142" t="s">
        <v>2447</v>
      </c>
      <c r="D183" s="143">
        <f t="shared" si="34"/>
        <v>28</v>
      </c>
      <c r="E183" s="98">
        <f t="shared" si="35"/>
        <v>0</v>
      </c>
      <c r="F183" s="144">
        <f t="shared" si="32"/>
        <v>28</v>
      </c>
      <c r="G183" s="145">
        <f t="shared" si="33"/>
        <v>28</v>
      </c>
      <c r="H183" s="146">
        <v>0</v>
      </c>
      <c r="I183" s="146">
        <v>28</v>
      </c>
      <c r="J183" s="147">
        <f t="shared" si="36"/>
        <v>28</v>
      </c>
      <c r="K183" s="147">
        <v>0</v>
      </c>
      <c r="L183" s="147">
        <v>0</v>
      </c>
      <c r="M183" s="147">
        <f t="shared" si="37"/>
        <v>0</v>
      </c>
      <c r="N183" s="101">
        <f t="shared" si="38"/>
        <v>0</v>
      </c>
      <c r="O183" s="145">
        <v>0</v>
      </c>
      <c r="P183" s="147">
        <f t="shared" si="39"/>
        <v>0</v>
      </c>
      <c r="Q183" s="100">
        <v>0</v>
      </c>
      <c r="R183" s="147">
        <v>0</v>
      </c>
      <c r="S183" s="101">
        <f t="shared" si="40"/>
        <v>0</v>
      </c>
      <c r="T183" s="100">
        <v>0</v>
      </c>
      <c r="U183" s="101">
        <f t="shared" si="41"/>
        <v>0</v>
      </c>
      <c r="V183" s="100">
        <f t="shared" si="42"/>
        <v>0</v>
      </c>
      <c r="W183" s="148">
        <v>0</v>
      </c>
      <c r="X183" s="148">
        <v>0</v>
      </c>
      <c r="Y183" s="147">
        <f t="shared" si="43"/>
        <v>0</v>
      </c>
      <c r="Z183" s="102">
        <v>0</v>
      </c>
      <c r="AA183" s="102">
        <v>0</v>
      </c>
      <c r="AB183" s="101">
        <f t="shared" si="44"/>
        <v>0</v>
      </c>
      <c r="AC183" s="107">
        <f t="shared" si="45"/>
        <v>28</v>
      </c>
      <c r="AD183" s="108">
        <f t="shared" si="46"/>
        <v>0</v>
      </c>
      <c r="AE183" s="97">
        <v>38</v>
      </c>
      <c r="AF183" s="109">
        <f t="shared" si="47"/>
        <v>0.73684210526315785</v>
      </c>
    </row>
    <row r="184" spans="1:32" x14ac:dyDescent="0.35">
      <c r="A184" s="31" t="s">
        <v>189</v>
      </c>
      <c r="B184" s="97" t="s">
        <v>2448</v>
      </c>
      <c r="C184" s="142" t="s">
        <v>2447</v>
      </c>
      <c r="D184" s="143">
        <f t="shared" si="34"/>
        <v>105</v>
      </c>
      <c r="E184" s="98">
        <f t="shared" si="35"/>
        <v>76</v>
      </c>
      <c r="F184" s="144">
        <f t="shared" si="32"/>
        <v>29</v>
      </c>
      <c r="G184" s="145">
        <f t="shared" si="33"/>
        <v>105</v>
      </c>
      <c r="H184" s="146">
        <v>0</v>
      </c>
      <c r="I184" s="146">
        <v>29</v>
      </c>
      <c r="J184" s="147">
        <f t="shared" si="36"/>
        <v>29</v>
      </c>
      <c r="K184" s="147">
        <v>0</v>
      </c>
      <c r="L184" s="147">
        <v>76</v>
      </c>
      <c r="M184" s="147">
        <f t="shared" si="37"/>
        <v>76</v>
      </c>
      <c r="N184" s="101">
        <f t="shared" si="38"/>
        <v>0</v>
      </c>
      <c r="O184" s="145">
        <v>0</v>
      </c>
      <c r="P184" s="147">
        <f t="shared" si="39"/>
        <v>0</v>
      </c>
      <c r="Q184" s="100">
        <v>0</v>
      </c>
      <c r="R184" s="147">
        <v>0</v>
      </c>
      <c r="S184" s="101">
        <f t="shared" si="40"/>
        <v>0</v>
      </c>
      <c r="T184" s="100">
        <v>0</v>
      </c>
      <c r="U184" s="101">
        <f t="shared" si="41"/>
        <v>0</v>
      </c>
      <c r="V184" s="100">
        <f t="shared" si="42"/>
        <v>0</v>
      </c>
      <c r="W184" s="148">
        <v>0</v>
      </c>
      <c r="X184" s="148">
        <v>0</v>
      </c>
      <c r="Y184" s="147">
        <f t="shared" si="43"/>
        <v>0</v>
      </c>
      <c r="Z184" s="102">
        <v>0</v>
      </c>
      <c r="AA184" s="102">
        <v>0</v>
      </c>
      <c r="AB184" s="101">
        <f t="shared" si="44"/>
        <v>0</v>
      </c>
      <c r="AC184" s="107">
        <f t="shared" si="45"/>
        <v>29</v>
      </c>
      <c r="AD184" s="108">
        <f t="shared" si="46"/>
        <v>76</v>
      </c>
      <c r="AE184" s="97">
        <v>168</v>
      </c>
      <c r="AF184" s="109">
        <f t="shared" si="47"/>
        <v>0.625</v>
      </c>
    </row>
    <row r="185" spans="1:32" x14ac:dyDescent="0.35">
      <c r="A185" s="31" t="s">
        <v>190</v>
      </c>
      <c r="B185" s="97" t="s">
        <v>2449</v>
      </c>
      <c r="C185" s="142" t="s">
        <v>2447</v>
      </c>
      <c r="D185" s="143">
        <f t="shared" si="34"/>
        <v>36</v>
      </c>
      <c r="E185" s="98">
        <f t="shared" si="35"/>
        <v>0</v>
      </c>
      <c r="F185" s="144">
        <f t="shared" si="32"/>
        <v>36</v>
      </c>
      <c r="G185" s="145">
        <f t="shared" si="33"/>
        <v>36</v>
      </c>
      <c r="H185" s="146">
        <v>0</v>
      </c>
      <c r="I185" s="146">
        <v>36</v>
      </c>
      <c r="J185" s="147">
        <f t="shared" si="36"/>
        <v>36</v>
      </c>
      <c r="K185" s="147">
        <v>0</v>
      </c>
      <c r="L185" s="147">
        <v>0</v>
      </c>
      <c r="M185" s="147">
        <f t="shared" si="37"/>
        <v>0</v>
      </c>
      <c r="N185" s="101">
        <f t="shared" si="38"/>
        <v>0</v>
      </c>
      <c r="O185" s="145">
        <v>0</v>
      </c>
      <c r="P185" s="147">
        <f t="shared" si="39"/>
        <v>0</v>
      </c>
      <c r="Q185" s="100">
        <v>0</v>
      </c>
      <c r="R185" s="147">
        <v>0</v>
      </c>
      <c r="S185" s="101">
        <f t="shared" si="40"/>
        <v>0</v>
      </c>
      <c r="T185" s="100">
        <v>0</v>
      </c>
      <c r="U185" s="101">
        <f t="shared" si="41"/>
        <v>0</v>
      </c>
      <c r="V185" s="100">
        <f t="shared" si="42"/>
        <v>0</v>
      </c>
      <c r="W185" s="148">
        <v>0</v>
      </c>
      <c r="X185" s="148">
        <v>0</v>
      </c>
      <c r="Y185" s="147">
        <f t="shared" si="43"/>
        <v>0</v>
      </c>
      <c r="Z185" s="102">
        <v>0</v>
      </c>
      <c r="AA185" s="102">
        <v>0</v>
      </c>
      <c r="AB185" s="101">
        <f t="shared" si="44"/>
        <v>0</v>
      </c>
      <c r="AC185" s="107">
        <f t="shared" si="45"/>
        <v>36</v>
      </c>
      <c r="AD185" s="108">
        <f t="shared" si="46"/>
        <v>0</v>
      </c>
      <c r="AE185" s="97">
        <v>62</v>
      </c>
      <c r="AF185" s="109">
        <f t="shared" si="47"/>
        <v>0.58064516129032262</v>
      </c>
    </row>
    <row r="186" spans="1:32" x14ac:dyDescent="0.35">
      <c r="A186" s="31" t="s">
        <v>191</v>
      </c>
      <c r="B186" s="97" t="s">
        <v>2450</v>
      </c>
      <c r="C186" s="142" t="s">
        <v>2447</v>
      </c>
      <c r="D186" s="143">
        <f t="shared" si="34"/>
        <v>20</v>
      </c>
      <c r="E186" s="98">
        <f t="shared" si="35"/>
        <v>0</v>
      </c>
      <c r="F186" s="144">
        <f t="shared" si="32"/>
        <v>20</v>
      </c>
      <c r="G186" s="145">
        <f t="shared" si="33"/>
        <v>20</v>
      </c>
      <c r="H186" s="146">
        <v>0</v>
      </c>
      <c r="I186" s="146">
        <v>20</v>
      </c>
      <c r="J186" s="147">
        <f t="shared" si="36"/>
        <v>20</v>
      </c>
      <c r="K186" s="147">
        <v>0</v>
      </c>
      <c r="L186" s="147">
        <v>0</v>
      </c>
      <c r="M186" s="147">
        <f t="shared" si="37"/>
        <v>0</v>
      </c>
      <c r="N186" s="101">
        <f t="shared" si="38"/>
        <v>0</v>
      </c>
      <c r="O186" s="145">
        <v>0</v>
      </c>
      <c r="P186" s="147">
        <f t="shared" si="39"/>
        <v>0</v>
      </c>
      <c r="Q186" s="100">
        <v>0</v>
      </c>
      <c r="R186" s="147">
        <v>0</v>
      </c>
      <c r="S186" s="101">
        <f t="shared" si="40"/>
        <v>0</v>
      </c>
      <c r="T186" s="100">
        <v>0</v>
      </c>
      <c r="U186" s="101">
        <f t="shared" si="41"/>
        <v>0</v>
      </c>
      <c r="V186" s="100">
        <f t="shared" si="42"/>
        <v>0</v>
      </c>
      <c r="W186" s="148">
        <v>0</v>
      </c>
      <c r="X186" s="148">
        <v>0</v>
      </c>
      <c r="Y186" s="147">
        <f t="shared" si="43"/>
        <v>0</v>
      </c>
      <c r="Z186" s="102">
        <v>0</v>
      </c>
      <c r="AA186" s="102">
        <v>0</v>
      </c>
      <c r="AB186" s="101">
        <f t="shared" si="44"/>
        <v>0</v>
      </c>
      <c r="AC186" s="107">
        <f t="shared" si="45"/>
        <v>20</v>
      </c>
      <c r="AD186" s="108">
        <f t="shared" si="46"/>
        <v>0</v>
      </c>
      <c r="AE186" s="97">
        <v>25</v>
      </c>
      <c r="AF186" s="109">
        <f t="shared" si="47"/>
        <v>0.8</v>
      </c>
    </row>
    <row r="187" spans="1:32" x14ac:dyDescent="0.35">
      <c r="A187" s="31" t="s">
        <v>192</v>
      </c>
      <c r="B187" s="97" t="s">
        <v>2451</v>
      </c>
      <c r="C187" s="142" t="s">
        <v>2447</v>
      </c>
      <c r="D187" s="143">
        <f t="shared" si="34"/>
        <v>35</v>
      </c>
      <c r="E187" s="98">
        <f t="shared" si="35"/>
        <v>35</v>
      </c>
      <c r="F187" s="144">
        <f t="shared" si="32"/>
        <v>0</v>
      </c>
      <c r="G187" s="145">
        <f t="shared" si="33"/>
        <v>13</v>
      </c>
      <c r="H187" s="146">
        <v>0</v>
      </c>
      <c r="I187" s="146">
        <v>0</v>
      </c>
      <c r="J187" s="147">
        <f t="shared" si="36"/>
        <v>0</v>
      </c>
      <c r="K187" s="147">
        <v>0</v>
      </c>
      <c r="L187" s="147">
        <v>13</v>
      </c>
      <c r="M187" s="147">
        <f t="shared" si="37"/>
        <v>13</v>
      </c>
      <c r="N187" s="101">
        <f t="shared" si="38"/>
        <v>0</v>
      </c>
      <c r="O187" s="145">
        <v>22</v>
      </c>
      <c r="P187" s="147">
        <f t="shared" si="39"/>
        <v>22</v>
      </c>
      <c r="Q187" s="100">
        <v>0</v>
      </c>
      <c r="R187" s="147">
        <v>0</v>
      </c>
      <c r="S187" s="101">
        <f t="shared" si="40"/>
        <v>0</v>
      </c>
      <c r="T187" s="100">
        <v>0</v>
      </c>
      <c r="U187" s="101">
        <f t="shared" si="41"/>
        <v>0</v>
      </c>
      <c r="V187" s="100">
        <f t="shared" si="42"/>
        <v>0</v>
      </c>
      <c r="W187" s="148">
        <v>0</v>
      </c>
      <c r="X187" s="148">
        <v>0</v>
      </c>
      <c r="Y187" s="147">
        <f t="shared" si="43"/>
        <v>0</v>
      </c>
      <c r="Z187" s="102">
        <v>0</v>
      </c>
      <c r="AA187" s="102">
        <v>0</v>
      </c>
      <c r="AB187" s="101">
        <f t="shared" si="44"/>
        <v>0</v>
      </c>
      <c r="AC187" s="107">
        <f t="shared" si="45"/>
        <v>0</v>
      </c>
      <c r="AD187" s="108">
        <f t="shared" si="46"/>
        <v>35</v>
      </c>
      <c r="AE187" s="97">
        <v>67</v>
      </c>
      <c r="AF187" s="109">
        <f t="shared" si="47"/>
        <v>0.52238805970149249</v>
      </c>
    </row>
    <row r="188" spans="1:32" x14ac:dyDescent="0.35">
      <c r="A188" s="31" t="s">
        <v>193</v>
      </c>
      <c r="B188" s="97" t="s">
        <v>2452</v>
      </c>
      <c r="C188" s="142" t="s">
        <v>2447</v>
      </c>
      <c r="D188" s="143">
        <f t="shared" si="34"/>
        <v>27</v>
      </c>
      <c r="E188" s="98">
        <f t="shared" si="35"/>
        <v>27</v>
      </c>
      <c r="F188" s="144">
        <f t="shared" si="32"/>
        <v>0</v>
      </c>
      <c r="G188" s="145">
        <f t="shared" si="33"/>
        <v>27</v>
      </c>
      <c r="H188" s="146">
        <v>0</v>
      </c>
      <c r="I188" s="146">
        <v>0</v>
      </c>
      <c r="J188" s="147">
        <f t="shared" si="36"/>
        <v>0</v>
      </c>
      <c r="K188" s="147">
        <v>0</v>
      </c>
      <c r="L188" s="147">
        <v>27</v>
      </c>
      <c r="M188" s="147">
        <f t="shared" si="37"/>
        <v>27</v>
      </c>
      <c r="N188" s="101">
        <f t="shared" si="38"/>
        <v>0</v>
      </c>
      <c r="O188" s="145">
        <v>0</v>
      </c>
      <c r="P188" s="147">
        <f t="shared" si="39"/>
        <v>0</v>
      </c>
      <c r="Q188" s="100">
        <v>0</v>
      </c>
      <c r="R188" s="147">
        <v>0</v>
      </c>
      <c r="S188" s="101">
        <f t="shared" si="40"/>
        <v>0</v>
      </c>
      <c r="T188" s="100">
        <v>0</v>
      </c>
      <c r="U188" s="101">
        <f t="shared" si="41"/>
        <v>0</v>
      </c>
      <c r="V188" s="100">
        <f t="shared" si="42"/>
        <v>0</v>
      </c>
      <c r="W188" s="148">
        <v>0</v>
      </c>
      <c r="X188" s="148">
        <v>0</v>
      </c>
      <c r="Y188" s="147">
        <f t="shared" si="43"/>
        <v>0</v>
      </c>
      <c r="Z188" s="102">
        <v>0</v>
      </c>
      <c r="AA188" s="102">
        <v>0</v>
      </c>
      <c r="AB188" s="101">
        <f t="shared" si="44"/>
        <v>0</v>
      </c>
      <c r="AC188" s="107">
        <f t="shared" si="45"/>
        <v>0</v>
      </c>
      <c r="AD188" s="108">
        <f t="shared" si="46"/>
        <v>27</v>
      </c>
      <c r="AE188" s="97">
        <v>43</v>
      </c>
      <c r="AF188" s="109">
        <f t="shared" si="47"/>
        <v>0.62790697674418605</v>
      </c>
    </row>
    <row r="189" spans="1:32" x14ac:dyDescent="0.35">
      <c r="A189" s="31" t="s">
        <v>194</v>
      </c>
      <c r="B189" s="97" t="s">
        <v>2453</v>
      </c>
      <c r="C189" s="142" t="s">
        <v>2447</v>
      </c>
      <c r="D189" s="143">
        <f t="shared" si="34"/>
        <v>41</v>
      </c>
      <c r="E189" s="98">
        <f t="shared" si="35"/>
        <v>0</v>
      </c>
      <c r="F189" s="144">
        <f t="shared" si="32"/>
        <v>41</v>
      </c>
      <c r="G189" s="145">
        <f t="shared" si="33"/>
        <v>41</v>
      </c>
      <c r="H189" s="146">
        <v>0</v>
      </c>
      <c r="I189" s="146">
        <v>41</v>
      </c>
      <c r="J189" s="147">
        <f t="shared" si="36"/>
        <v>41</v>
      </c>
      <c r="K189" s="147">
        <v>0</v>
      </c>
      <c r="L189" s="147">
        <v>0</v>
      </c>
      <c r="M189" s="147">
        <f t="shared" si="37"/>
        <v>0</v>
      </c>
      <c r="N189" s="101">
        <f t="shared" si="38"/>
        <v>0</v>
      </c>
      <c r="O189" s="145">
        <v>0</v>
      </c>
      <c r="P189" s="147">
        <f t="shared" si="39"/>
        <v>0</v>
      </c>
      <c r="Q189" s="100">
        <v>0</v>
      </c>
      <c r="R189" s="147">
        <v>0</v>
      </c>
      <c r="S189" s="101">
        <f t="shared" si="40"/>
        <v>0</v>
      </c>
      <c r="T189" s="100">
        <v>0</v>
      </c>
      <c r="U189" s="101">
        <f t="shared" si="41"/>
        <v>0</v>
      </c>
      <c r="V189" s="100">
        <f t="shared" si="42"/>
        <v>0</v>
      </c>
      <c r="W189" s="148">
        <v>0</v>
      </c>
      <c r="X189" s="148">
        <v>0</v>
      </c>
      <c r="Y189" s="147">
        <f t="shared" si="43"/>
        <v>0</v>
      </c>
      <c r="Z189" s="102">
        <v>0</v>
      </c>
      <c r="AA189" s="102">
        <v>0</v>
      </c>
      <c r="AB189" s="101">
        <f t="shared" si="44"/>
        <v>0</v>
      </c>
      <c r="AC189" s="107">
        <f t="shared" si="45"/>
        <v>41</v>
      </c>
      <c r="AD189" s="108">
        <f t="shared" si="46"/>
        <v>0</v>
      </c>
      <c r="AE189" s="97">
        <v>37</v>
      </c>
      <c r="AF189" s="109">
        <f t="shared" si="47"/>
        <v>1</v>
      </c>
    </row>
    <row r="190" spans="1:32" x14ac:dyDescent="0.35">
      <c r="A190" s="31" t="s">
        <v>195</v>
      </c>
      <c r="B190" s="97" t="s">
        <v>2454</v>
      </c>
      <c r="C190" s="142" t="s">
        <v>2447</v>
      </c>
      <c r="D190" s="143">
        <f t="shared" si="34"/>
        <v>52</v>
      </c>
      <c r="E190" s="98">
        <f t="shared" si="35"/>
        <v>38</v>
      </c>
      <c r="F190" s="144">
        <f t="shared" si="32"/>
        <v>14</v>
      </c>
      <c r="G190" s="145">
        <f t="shared" si="33"/>
        <v>52</v>
      </c>
      <c r="H190" s="146">
        <v>0</v>
      </c>
      <c r="I190" s="146">
        <v>14</v>
      </c>
      <c r="J190" s="147">
        <f t="shared" si="36"/>
        <v>14</v>
      </c>
      <c r="K190" s="147">
        <v>0</v>
      </c>
      <c r="L190" s="147">
        <v>38</v>
      </c>
      <c r="M190" s="147">
        <f t="shared" si="37"/>
        <v>38</v>
      </c>
      <c r="N190" s="101">
        <f t="shared" si="38"/>
        <v>0</v>
      </c>
      <c r="O190" s="145">
        <v>0</v>
      </c>
      <c r="P190" s="147">
        <f t="shared" si="39"/>
        <v>0</v>
      </c>
      <c r="Q190" s="100">
        <v>0</v>
      </c>
      <c r="R190" s="147">
        <v>0</v>
      </c>
      <c r="S190" s="101">
        <f t="shared" si="40"/>
        <v>0</v>
      </c>
      <c r="T190" s="100">
        <v>0</v>
      </c>
      <c r="U190" s="101">
        <f t="shared" si="41"/>
        <v>0</v>
      </c>
      <c r="V190" s="100">
        <f t="shared" si="42"/>
        <v>0</v>
      </c>
      <c r="W190" s="148">
        <v>0</v>
      </c>
      <c r="X190" s="148">
        <v>0</v>
      </c>
      <c r="Y190" s="147">
        <f t="shared" si="43"/>
        <v>0</v>
      </c>
      <c r="Z190" s="102">
        <v>0</v>
      </c>
      <c r="AA190" s="102">
        <v>0</v>
      </c>
      <c r="AB190" s="101">
        <f t="shared" si="44"/>
        <v>0</v>
      </c>
      <c r="AC190" s="107">
        <f t="shared" si="45"/>
        <v>14</v>
      </c>
      <c r="AD190" s="108">
        <f t="shared" si="46"/>
        <v>38</v>
      </c>
      <c r="AE190" s="97">
        <v>41</v>
      </c>
      <c r="AF190" s="109">
        <f t="shared" si="47"/>
        <v>1</v>
      </c>
    </row>
    <row r="191" spans="1:32" x14ac:dyDescent="0.35">
      <c r="A191" s="31" t="s">
        <v>196</v>
      </c>
      <c r="B191" s="97" t="s">
        <v>2455</v>
      </c>
      <c r="C191" s="142" t="s">
        <v>2260</v>
      </c>
      <c r="D191" s="143">
        <f t="shared" si="34"/>
        <v>56</v>
      </c>
      <c r="E191" s="98">
        <f t="shared" si="35"/>
        <v>24</v>
      </c>
      <c r="F191" s="144">
        <f t="shared" si="32"/>
        <v>32</v>
      </c>
      <c r="G191" s="145">
        <f t="shared" si="33"/>
        <v>32</v>
      </c>
      <c r="H191" s="146">
        <v>0</v>
      </c>
      <c r="I191" s="146">
        <v>32</v>
      </c>
      <c r="J191" s="147">
        <f t="shared" si="36"/>
        <v>32</v>
      </c>
      <c r="K191" s="147">
        <v>0</v>
      </c>
      <c r="L191" s="147">
        <v>0</v>
      </c>
      <c r="M191" s="147">
        <f t="shared" si="37"/>
        <v>0</v>
      </c>
      <c r="N191" s="101">
        <f t="shared" si="38"/>
        <v>0</v>
      </c>
      <c r="O191" s="145">
        <v>24</v>
      </c>
      <c r="P191" s="147">
        <f t="shared" si="39"/>
        <v>24</v>
      </c>
      <c r="Q191" s="100">
        <v>0</v>
      </c>
      <c r="R191" s="147">
        <v>0</v>
      </c>
      <c r="S191" s="101">
        <f t="shared" si="40"/>
        <v>0</v>
      </c>
      <c r="T191" s="100">
        <v>0</v>
      </c>
      <c r="U191" s="101">
        <f t="shared" si="41"/>
        <v>0</v>
      </c>
      <c r="V191" s="100">
        <f t="shared" si="42"/>
        <v>0</v>
      </c>
      <c r="W191" s="148">
        <v>0</v>
      </c>
      <c r="X191" s="148">
        <v>0</v>
      </c>
      <c r="Y191" s="147">
        <f t="shared" si="43"/>
        <v>0</v>
      </c>
      <c r="Z191" s="102">
        <v>0</v>
      </c>
      <c r="AA191" s="102">
        <v>0</v>
      </c>
      <c r="AB191" s="101">
        <f t="shared" si="44"/>
        <v>0</v>
      </c>
      <c r="AC191" s="107">
        <f t="shared" si="45"/>
        <v>32</v>
      </c>
      <c r="AD191" s="108">
        <f t="shared" si="46"/>
        <v>24</v>
      </c>
      <c r="AE191" s="97">
        <v>49</v>
      </c>
      <c r="AF191" s="109">
        <f t="shared" si="47"/>
        <v>1</v>
      </c>
    </row>
    <row r="192" spans="1:32" x14ac:dyDescent="0.35">
      <c r="A192" s="31" t="s">
        <v>197</v>
      </c>
      <c r="B192" s="97" t="s">
        <v>2456</v>
      </c>
      <c r="C192" s="142" t="s">
        <v>2260</v>
      </c>
      <c r="D192" s="143">
        <f t="shared" si="34"/>
        <v>51</v>
      </c>
      <c r="E192" s="98">
        <f t="shared" si="35"/>
        <v>51</v>
      </c>
      <c r="F192" s="144">
        <f t="shared" si="32"/>
        <v>0</v>
      </c>
      <c r="G192" s="145">
        <f t="shared" si="33"/>
        <v>22</v>
      </c>
      <c r="H192" s="146">
        <v>0</v>
      </c>
      <c r="I192" s="146">
        <v>0</v>
      </c>
      <c r="J192" s="147">
        <f t="shared" si="36"/>
        <v>0</v>
      </c>
      <c r="K192" s="147">
        <v>0</v>
      </c>
      <c r="L192" s="147">
        <v>22</v>
      </c>
      <c r="M192" s="147">
        <f t="shared" si="37"/>
        <v>22</v>
      </c>
      <c r="N192" s="101">
        <f t="shared" si="38"/>
        <v>0</v>
      </c>
      <c r="O192" s="145">
        <v>29</v>
      </c>
      <c r="P192" s="147">
        <f t="shared" si="39"/>
        <v>29</v>
      </c>
      <c r="Q192" s="100">
        <v>0</v>
      </c>
      <c r="R192" s="147">
        <v>0</v>
      </c>
      <c r="S192" s="101">
        <f t="shared" si="40"/>
        <v>0</v>
      </c>
      <c r="T192" s="100">
        <v>0</v>
      </c>
      <c r="U192" s="101">
        <f t="shared" si="41"/>
        <v>0</v>
      </c>
      <c r="V192" s="100">
        <f t="shared" si="42"/>
        <v>0</v>
      </c>
      <c r="W192" s="148">
        <v>0</v>
      </c>
      <c r="X192" s="148">
        <v>0</v>
      </c>
      <c r="Y192" s="147">
        <f t="shared" si="43"/>
        <v>0</v>
      </c>
      <c r="Z192" s="102">
        <v>0</v>
      </c>
      <c r="AA192" s="102">
        <v>0</v>
      </c>
      <c r="AB192" s="101">
        <f t="shared" si="44"/>
        <v>0</v>
      </c>
      <c r="AC192" s="107">
        <f t="shared" si="45"/>
        <v>0</v>
      </c>
      <c r="AD192" s="108">
        <f t="shared" si="46"/>
        <v>51</v>
      </c>
      <c r="AE192" s="97">
        <v>79</v>
      </c>
      <c r="AF192" s="109">
        <f t="shared" si="47"/>
        <v>0.64556962025316456</v>
      </c>
    </row>
    <row r="193" spans="1:32" x14ac:dyDescent="0.35">
      <c r="A193" s="31" t="s">
        <v>198</v>
      </c>
      <c r="B193" s="97" t="s">
        <v>2457</v>
      </c>
      <c r="C193" s="142" t="s">
        <v>2260</v>
      </c>
      <c r="D193" s="143">
        <f t="shared" si="34"/>
        <v>40</v>
      </c>
      <c r="E193" s="98">
        <f t="shared" si="35"/>
        <v>40</v>
      </c>
      <c r="F193" s="144">
        <f t="shared" si="32"/>
        <v>0</v>
      </c>
      <c r="G193" s="145">
        <f t="shared" si="33"/>
        <v>0</v>
      </c>
      <c r="H193" s="146">
        <v>0</v>
      </c>
      <c r="I193" s="146">
        <v>0</v>
      </c>
      <c r="J193" s="147">
        <f t="shared" si="36"/>
        <v>0</v>
      </c>
      <c r="K193" s="147">
        <v>0</v>
      </c>
      <c r="L193" s="147">
        <v>0</v>
      </c>
      <c r="M193" s="147">
        <f t="shared" si="37"/>
        <v>0</v>
      </c>
      <c r="N193" s="101">
        <f t="shared" si="38"/>
        <v>0</v>
      </c>
      <c r="O193" s="145">
        <v>31</v>
      </c>
      <c r="P193" s="147">
        <f t="shared" si="39"/>
        <v>31</v>
      </c>
      <c r="Q193" s="100">
        <v>0</v>
      </c>
      <c r="R193" s="147">
        <v>0</v>
      </c>
      <c r="S193" s="101">
        <f t="shared" si="40"/>
        <v>0</v>
      </c>
      <c r="T193" s="100">
        <v>9</v>
      </c>
      <c r="U193" s="101">
        <f t="shared" si="41"/>
        <v>9</v>
      </c>
      <c r="V193" s="100">
        <f t="shared" si="42"/>
        <v>0</v>
      </c>
      <c r="W193" s="148">
        <v>0</v>
      </c>
      <c r="X193" s="148">
        <v>0</v>
      </c>
      <c r="Y193" s="147">
        <f t="shared" si="43"/>
        <v>0</v>
      </c>
      <c r="Z193" s="102">
        <v>0</v>
      </c>
      <c r="AA193" s="102">
        <v>0</v>
      </c>
      <c r="AB193" s="101">
        <f t="shared" si="44"/>
        <v>0</v>
      </c>
      <c r="AC193" s="107">
        <f t="shared" si="45"/>
        <v>0</v>
      </c>
      <c r="AD193" s="108">
        <f t="shared" si="46"/>
        <v>40</v>
      </c>
      <c r="AE193" s="97">
        <v>56</v>
      </c>
      <c r="AF193" s="109">
        <f t="shared" si="47"/>
        <v>0.7142857142857143</v>
      </c>
    </row>
    <row r="194" spans="1:32" x14ac:dyDescent="0.35">
      <c r="A194" s="31" t="s">
        <v>199</v>
      </c>
      <c r="B194" s="97" t="s">
        <v>2458</v>
      </c>
      <c r="C194" s="142" t="s">
        <v>2260</v>
      </c>
      <c r="D194" s="143">
        <f t="shared" si="34"/>
        <v>33</v>
      </c>
      <c r="E194" s="98">
        <f t="shared" si="35"/>
        <v>33</v>
      </c>
      <c r="F194" s="144">
        <f t="shared" si="32"/>
        <v>0</v>
      </c>
      <c r="G194" s="145">
        <f t="shared" si="33"/>
        <v>19</v>
      </c>
      <c r="H194" s="146">
        <v>0</v>
      </c>
      <c r="I194" s="146">
        <v>0</v>
      </c>
      <c r="J194" s="147">
        <f t="shared" si="36"/>
        <v>0</v>
      </c>
      <c r="K194" s="147">
        <v>0</v>
      </c>
      <c r="L194" s="147">
        <v>19</v>
      </c>
      <c r="M194" s="147">
        <f t="shared" si="37"/>
        <v>19</v>
      </c>
      <c r="N194" s="101">
        <f t="shared" si="38"/>
        <v>0</v>
      </c>
      <c r="O194" s="145">
        <v>14</v>
      </c>
      <c r="P194" s="147">
        <f t="shared" si="39"/>
        <v>14</v>
      </c>
      <c r="Q194" s="100">
        <v>0</v>
      </c>
      <c r="R194" s="147">
        <v>0</v>
      </c>
      <c r="S194" s="101">
        <f t="shared" si="40"/>
        <v>0</v>
      </c>
      <c r="T194" s="100">
        <v>0</v>
      </c>
      <c r="U194" s="101">
        <f t="shared" si="41"/>
        <v>0</v>
      </c>
      <c r="V194" s="100">
        <f t="shared" si="42"/>
        <v>0</v>
      </c>
      <c r="W194" s="148">
        <v>0</v>
      </c>
      <c r="X194" s="148">
        <v>0</v>
      </c>
      <c r="Y194" s="147">
        <f t="shared" si="43"/>
        <v>0</v>
      </c>
      <c r="Z194" s="102">
        <v>0</v>
      </c>
      <c r="AA194" s="102">
        <v>0</v>
      </c>
      <c r="AB194" s="101">
        <f t="shared" si="44"/>
        <v>0</v>
      </c>
      <c r="AC194" s="107">
        <f t="shared" si="45"/>
        <v>0</v>
      </c>
      <c r="AD194" s="108">
        <f t="shared" si="46"/>
        <v>33</v>
      </c>
      <c r="AE194" s="97">
        <v>51</v>
      </c>
      <c r="AF194" s="109">
        <f t="shared" si="47"/>
        <v>0.6470588235294118</v>
      </c>
    </row>
    <row r="195" spans="1:32" x14ac:dyDescent="0.35">
      <c r="A195" s="31" t="s">
        <v>200</v>
      </c>
      <c r="B195" s="97" t="s">
        <v>2459</v>
      </c>
      <c r="C195" s="142" t="s">
        <v>2260</v>
      </c>
      <c r="D195" s="143">
        <f t="shared" si="34"/>
        <v>23</v>
      </c>
      <c r="E195" s="98">
        <f t="shared" si="35"/>
        <v>23</v>
      </c>
      <c r="F195" s="144">
        <f t="shared" si="32"/>
        <v>0</v>
      </c>
      <c r="G195" s="145">
        <f t="shared" si="33"/>
        <v>23</v>
      </c>
      <c r="H195" s="146">
        <v>0</v>
      </c>
      <c r="I195" s="146">
        <v>0</v>
      </c>
      <c r="J195" s="147">
        <f t="shared" si="36"/>
        <v>0</v>
      </c>
      <c r="K195" s="147">
        <v>0</v>
      </c>
      <c r="L195" s="147">
        <v>23</v>
      </c>
      <c r="M195" s="147">
        <f t="shared" si="37"/>
        <v>23</v>
      </c>
      <c r="N195" s="101">
        <f t="shared" si="38"/>
        <v>0</v>
      </c>
      <c r="O195" s="145">
        <v>0</v>
      </c>
      <c r="P195" s="147">
        <f t="shared" si="39"/>
        <v>0</v>
      </c>
      <c r="Q195" s="100">
        <v>0</v>
      </c>
      <c r="R195" s="147">
        <v>0</v>
      </c>
      <c r="S195" s="101">
        <f t="shared" si="40"/>
        <v>0</v>
      </c>
      <c r="T195" s="100">
        <v>0</v>
      </c>
      <c r="U195" s="101">
        <f t="shared" si="41"/>
        <v>0</v>
      </c>
      <c r="V195" s="100">
        <f t="shared" si="42"/>
        <v>0</v>
      </c>
      <c r="W195" s="148">
        <v>0</v>
      </c>
      <c r="X195" s="148">
        <v>0</v>
      </c>
      <c r="Y195" s="147">
        <f t="shared" si="43"/>
        <v>0</v>
      </c>
      <c r="Z195" s="102">
        <v>0</v>
      </c>
      <c r="AA195" s="102">
        <v>0</v>
      </c>
      <c r="AB195" s="101">
        <f t="shared" si="44"/>
        <v>0</v>
      </c>
      <c r="AC195" s="107">
        <f t="shared" si="45"/>
        <v>0</v>
      </c>
      <c r="AD195" s="108">
        <f t="shared" si="46"/>
        <v>23</v>
      </c>
      <c r="AE195" s="97">
        <v>24</v>
      </c>
      <c r="AF195" s="109">
        <f t="shared" si="47"/>
        <v>0.95833333333333337</v>
      </c>
    </row>
    <row r="196" spans="1:32" x14ac:dyDescent="0.35">
      <c r="A196" s="31" t="s">
        <v>201</v>
      </c>
      <c r="B196" s="97" t="s">
        <v>2460</v>
      </c>
      <c r="C196" s="142" t="s">
        <v>2260</v>
      </c>
      <c r="D196" s="143">
        <f t="shared" si="34"/>
        <v>0</v>
      </c>
      <c r="E196" s="98">
        <f t="shared" si="35"/>
        <v>0</v>
      </c>
      <c r="F196" s="144">
        <f t="shared" ref="F196:F259" si="49">J196+Y196</f>
        <v>0</v>
      </c>
      <c r="G196" s="145">
        <f t="shared" ref="G196:G259" si="50">J196+M196</f>
        <v>0</v>
      </c>
      <c r="H196" s="146">
        <v>0</v>
      </c>
      <c r="I196" s="146">
        <v>0</v>
      </c>
      <c r="J196" s="147">
        <f t="shared" si="36"/>
        <v>0</v>
      </c>
      <c r="K196" s="147">
        <v>0</v>
      </c>
      <c r="L196" s="147">
        <v>0</v>
      </c>
      <c r="M196" s="147">
        <f t="shared" si="37"/>
        <v>0</v>
      </c>
      <c r="N196" s="101">
        <f t="shared" si="38"/>
        <v>0</v>
      </c>
      <c r="O196" s="145">
        <v>0</v>
      </c>
      <c r="P196" s="147">
        <f t="shared" si="39"/>
        <v>0</v>
      </c>
      <c r="Q196" s="100">
        <v>0</v>
      </c>
      <c r="R196" s="147">
        <v>0</v>
      </c>
      <c r="S196" s="101">
        <f t="shared" si="40"/>
        <v>0</v>
      </c>
      <c r="T196" s="100">
        <v>0</v>
      </c>
      <c r="U196" s="101">
        <f t="shared" si="41"/>
        <v>0</v>
      </c>
      <c r="V196" s="100">
        <f t="shared" si="42"/>
        <v>0</v>
      </c>
      <c r="W196" s="148">
        <v>0</v>
      </c>
      <c r="X196" s="148">
        <v>0</v>
      </c>
      <c r="Y196" s="147">
        <f t="shared" si="43"/>
        <v>0</v>
      </c>
      <c r="Z196" s="102">
        <v>0</v>
      </c>
      <c r="AA196" s="102">
        <v>0</v>
      </c>
      <c r="AB196" s="101">
        <f t="shared" si="44"/>
        <v>0</v>
      </c>
      <c r="AC196" s="107">
        <f t="shared" si="45"/>
        <v>0</v>
      </c>
      <c r="AD196" s="108">
        <f t="shared" si="46"/>
        <v>0</v>
      </c>
      <c r="AE196" s="97">
        <v>10</v>
      </c>
      <c r="AF196" s="109">
        <f t="shared" si="47"/>
        <v>0</v>
      </c>
    </row>
    <row r="197" spans="1:32" x14ac:dyDescent="0.35">
      <c r="A197" s="31" t="s">
        <v>202</v>
      </c>
      <c r="B197" s="97" t="s">
        <v>2461</v>
      </c>
      <c r="C197" s="142" t="s">
        <v>2348</v>
      </c>
      <c r="D197" s="143">
        <f t="shared" ref="D197:D260" si="51">E197+F197</f>
        <v>0</v>
      </c>
      <c r="E197" s="98">
        <f t="shared" ref="E197:E260" si="52">M197+P197+Q197+T197+AB197</f>
        <v>0</v>
      </c>
      <c r="F197" s="144">
        <f t="shared" si="49"/>
        <v>0</v>
      </c>
      <c r="G197" s="145">
        <f t="shared" si="50"/>
        <v>0</v>
      </c>
      <c r="H197" s="146">
        <v>0</v>
      </c>
      <c r="I197" s="146">
        <v>0</v>
      </c>
      <c r="J197" s="147">
        <f t="shared" ref="J197:J260" si="53">H197+I197</f>
        <v>0</v>
      </c>
      <c r="K197" s="147">
        <v>0</v>
      </c>
      <c r="L197" s="147">
        <v>0</v>
      </c>
      <c r="M197" s="147">
        <f t="shared" ref="M197:M260" si="54">K197+L197</f>
        <v>0</v>
      </c>
      <c r="N197" s="101">
        <f t="shared" ref="N197:N260" si="55">R197</f>
        <v>0</v>
      </c>
      <c r="O197" s="145">
        <v>0</v>
      </c>
      <c r="P197" s="147">
        <f t="shared" ref="P197:P260" si="56">O197</f>
        <v>0</v>
      </c>
      <c r="Q197" s="100">
        <v>0</v>
      </c>
      <c r="R197" s="147">
        <v>0</v>
      </c>
      <c r="S197" s="101">
        <f t="shared" ref="S197:S260" si="57">Q197+R197</f>
        <v>0</v>
      </c>
      <c r="T197" s="100">
        <v>0</v>
      </c>
      <c r="U197" s="101">
        <f t="shared" ref="U197:U260" si="58">T197</f>
        <v>0</v>
      </c>
      <c r="V197" s="100">
        <f t="shared" ref="V197:V260" si="59">Y197+AB197</f>
        <v>0</v>
      </c>
      <c r="W197" s="148">
        <v>0</v>
      </c>
      <c r="X197" s="148">
        <v>0</v>
      </c>
      <c r="Y197" s="147">
        <f t="shared" ref="Y197:Y260" si="60">W197+X197</f>
        <v>0</v>
      </c>
      <c r="Z197" s="102">
        <v>0</v>
      </c>
      <c r="AA197" s="102">
        <v>0</v>
      </c>
      <c r="AB197" s="101">
        <f t="shared" ref="AB197:AB260" si="61">Z197+AA197</f>
        <v>0</v>
      </c>
      <c r="AC197" s="107">
        <f t="shared" ref="AC197:AC260" si="62">I197+X197</f>
        <v>0</v>
      </c>
      <c r="AD197" s="108">
        <f t="shared" ref="AD197:AD260" si="63">L197+O197+Q197+T197+AA197</f>
        <v>0</v>
      </c>
      <c r="AE197" s="97">
        <v>9</v>
      </c>
      <c r="AF197" s="109">
        <f t="shared" ref="AF197:AF260" si="64">MIN(100%,((AD197+AC197)/AE197))</f>
        <v>0</v>
      </c>
    </row>
    <row r="198" spans="1:32" x14ac:dyDescent="0.35">
      <c r="A198" s="31" t="s">
        <v>203</v>
      </c>
      <c r="B198" s="97" t="s">
        <v>2462</v>
      </c>
      <c r="C198" s="142" t="s">
        <v>2348</v>
      </c>
      <c r="D198" s="143">
        <f t="shared" si="51"/>
        <v>0</v>
      </c>
      <c r="E198" s="98">
        <f t="shared" si="52"/>
        <v>0</v>
      </c>
      <c r="F198" s="144">
        <f t="shared" si="49"/>
        <v>0</v>
      </c>
      <c r="G198" s="145">
        <f t="shared" si="50"/>
        <v>0</v>
      </c>
      <c r="H198" s="146">
        <v>0</v>
      </c>
      <c r="I198" s="146">
        <v>0</v>
      </c>
      <c r="J198" s="147">
        <f t="shared" si="53"/>
        <v>0</v>
      </c>
      <c r="K198" s="147">
        <v>0</v>
      </c>
      <c r="L198" s="147">
        <v>0</v>
      </c>
      <c r="M198" s="147">
        <f t="shared" si="54"/>
        <v>0</v>
      </c>
      <c r="N198" s="101">
        <f t="shared" si="55"/>
        <v>0</v>
      </c>
      <c r="O198" s="145">
        <v>0</v>
      </c>
      <c r="P198" s="147">
        <f t="shared" si="56"/>
        <v>0</v>
      </c>
      <c r="Q198" s="100">
        <v>0</v>
      </c>
      <c r="R198" s="147">
        <v>0</v>
      </c>
      <c r="S198" s="101">
        <f t="shared" si="57"/>
        <v>0</v>
      </c>
      <c r="T198" s="100">
        <v>0</v>
      </c>
      <c r="U198" s="101">
        <f t="shared" si="58"/>
        <v>0</v>
      </c>
      <c r="V198" s="100">
        <f t="shared" si="59"/>
        <v>0</v>
      </c>
      <c r="W198" s="148">
        <v>0</v>
      </c>
      <c r="X198" s="148">
        <v>0</v>
      </c>
      <c r="Y198" s="147">
        <f t="shared" si="60"/>
        <v>0</v>
      </c>
      <c r="Z198" s="102">
        <v>0</v>
      </c>
      <c r="AA198" s="102">
        <v>0</v>
      </c>
      <c r="AB198" s="101">
        <f t="shared" si="61"/>
        <v>0</v>
      </c>
      <c r="AC198" s="107">
        <f t="shared" si="62"/>
        <v>0</v>
      </c>
      <c r="AD198" s="108">
        <f t="shared" si="63"/>
        <v>0</v>
      </c>
      <c r="AE198" s="97">
        <v>5</v>
      </c>
      <c r="AF198" s="109">
        <f t="shared" si="64"/>
        <v>0</v>
      </c>
    </row>
    <row r="199" spans="1:32" x14ac:dyDescent="0.35">
      <c r="A199" s="31" t="s">
        <v>204</v>
      </c>
      <c r="B199" s="97" t="s">
        <v>2463</v>
      </c>
      <c r="C199" s="142" t="s">
        <v>2348</v>
      </c>
      <c r="D199" s="143">
        <f t="shared" si="51"/>
        <v>0</v>
      </c>
      <c r="E199" s="98">
        <f t="shared" si="52"/>
        <v>0</v>
      </c>
      <c r="F199" s="144">
        <f t="shared" si="49"/>
        <v>0</v>
      </c>
      <c r="G199" s="145">
        <f t="shared" si="50"/>
        <v>0</v>
      </c>
      <c r="H199" s="146">
        <v>0</v>
      </c>
      <c r="I199" s="146">
        <v>0</v>
      </c>
      <c r="J199" s="147">
        <f t="shared" si="53"/>
        <v>0</v>
      </c>
      <c r="K199" s="147">
        <v>0</v>
      </c>
      <c r="L199" s="147">
        <v>0</v>
      </c>
      <c r="M199" s="147">
        <f t="shared" si="54"/>
        <v>0</v>
      </c>
      <c r="N199" s="101">
        <f t="shared" si="55"/>
        <v>0</v>
      </c>
      <c r="O199" s="145">
        <v>0</v>
      </c>
      <c r="P199" s="147">
        <f t="shared" si="56"/>
        <v>0</v>
      </c>
      <c r="Q199" s="100">
        <v>0</v>
      </c>
      <c r="R199" s="147">
        <v>0</v>
      </c>
      <c r="S199" s="101">
        <f t="shared" si="57"/>
        <v>0</v>
      </c>
      <c r="T199" s="100">
        <v>0</v>
      </c>
      <c r="U199" s="101">
        <f t="shared" si="58"/>
        <v>0</v>
      </c>
      <c r="V199" s="100">
        <f t="shared" si="59"/>
        <v>0</v>
      </c>
      <c r="W199" s="148">
        <v>0</v>
      </c>
      <c r="X199" s="148">
        <v>0</v>
      </c>
      <c r="Y199" s="147">
        <f t="shared" si="60"/>
        <v>0</v>
      </c>
      <c r="Z199" s="102">
        <v>0</v>
      </c>
      <c r="AA199" s="102">
        <v>0</v>
      </c>
      <c r="AB199" s="101">
        <f t="shared" si="61"/>
        <v>0</v>
      </c>
      <c r="AC199" s="107">
        <f t="shared" si="62"/>
        <v>0</v>
      </c>
      <c r="AD199" s="108">
        <f t="shared" si="63"/>
        <v>0</v>
      </c>
      <c r="AE199" s="97">
        <v>4</v>
      </c>
      <c r="AF199" s="109">
        <f t="shared" si="64"/>
        <v>0</v>
      </c>
    </row>
    <row r="200" spans="1:32" x14ac:dyDescent="0.35">
      <c r="A200" s="31" t="s">
        <v>205</v>
      </c>
      <c r="B200" s="97" t="s">
        <v>2464</v>
      </c>
      <c r="C200" s="142" t="s">
        <v>2348</v>
      </c>
      <c r="D200" s="143">
        <f t="shared" si="51"/>
        <v>0</v>
      </c>
      <c r="E200" s="98">
        <f t="shared" si="52"/>
        <v>0</v>
      </c>
      <c r="F200" s="144">
        <f t="shared" si="49"/>
        <v>0</v>
      </c>
      <c r="G200" s="145">
        <f t="shared" si="50"/>
        <v>0</v>
      </c>
      <c r="H200" s="146">
        <v>0</v>
      </c>
      <c r="I200" s="146">
        <v>0</v>
      </c>
      <c r="J200" s="147">
        <f t="shared" si="53"/>
        <v>0</v>
      </c>
      <c r="K200" s="147">
        <v>0</v>
      </c>
      <c r="L200" s="147">
        <v>0</v>
      </c>
      <c r="M200" s="147">
        <f t="shared" si="54"/>
        <v>0</v>
      </c>
      <c r="N200" s="101">
        <f t="shared" si="55"/>
        <v>0</v>
      </c>
      <c r="O200" s="145">
        <v>0</v>
      </c>
      <c r="P200" s="147">
        <f t="shared" si="56"/>
        <v>0</v>
      </c>
      <c r="Q200" s="100">
        <v>0</v>
      </c>
      <c r="R200" s="147">
        <v>0</v>
      </c>
      <c r="S200" s="101">
        <f t="shared" si="57"/>
        <v>0</v>
      </c>
      <c r="T200" s="100">
        <v>0</v>
      </c>
      <c r="U200" s="101">
        <f t="shared" si="58"/>
        <v>0</v>
      </c>
      <c r="V200" s="100">
        <f t="shared" si="59"/>
        <v>0</v>
      </c>
      <c r="W200" s="148">
        <v>0</v>
      </c>
      <c r="X200" s="148">
        <v>0</v>
      </c>
      <c r="Y200" s="147">
        <f t="shared" si="60"/>
        <v>0</v>
      </c>
      <c r="Z200" s="102">
        <v>0</v>
      </c>
      <c r="AA200" s="102">
        <v>0</v>
      </c>
      <c r="AB200" s="101">
        <f t="shared" si="61"/>
        <v>0</v>
      </c>
      <c r="AC200" s="107">
        <f t="shared" si="62"/>
        <v>0</v>
      </c>
      <c r="AD200" s="108">
        <f t="shared" si="63"/>
        <v>0</v>
      </c>
      <c r="AE200" s="97">
        <v>3</v>
      </c>
      <c r="AF200" s="109">
        <f t="shared" si="64"/>
        <v>0</v>
      </c>
    </row>
    <row r="201" spans="1:32" x14ac:dyDescent="0.35">
      <c r="A201" s="31" t="s">
        <v>206</v>
      </c>
      <c r="B201" s="97" t="s">
        <v>2465</v>
      </c>
      <c r="C201" s="142" t="s">
        <v>2440</v>
      </c>
      <c r="D201" s="143">
        <f t="shared" si="51"/>
        <v>28</v>
      </c>
      <c r="E201" s="98">
        <f t="shared" si="52"/>
        <v>0</v>
      </c>
      <c r="F201" s="144">
        <f t="shared" si="49"/>
        <v>28</v>
      </c>
      <c r="G201" s="145">
        <f t="shared" si="50"/>
        <v>28</v>
      </c>
      <c r="H201" s="146">
        <v>0</v>
      </c>
      <c r="I201" s="146">
        <v>28</v>
      </c>
      <c r="J201" s="147">
        <f t="shared" si="53"/>
        <v>28</v>
      </c>
      <c r="K201" s="147">
        <v>0</v>
      </c>
      <c r="L201" s="147">
        <v>0</v>
      </c>
      <c r="M201" s="147">
        <f t="shared" si="54"/>
        <v>0</v>
      </c>
      <c r="N201" s="101">
        <f t="shared" si="55"/>
        <v>0</v>
      </c>
      <c r="O201" s="145">
        <v>0</v>
      </c>
      <c r="P201" s="147">
        <f t="shared" si="56"/>
        <v>0</v>
      </c>
      <c r="Q201" s="100">
        <v>0</v>
      </c>
      <c r="R201" s="147">
        <v>0</v>
      </c>
      <c r="S201" s="101">
        <f t="shared" si="57"/>
        <v>0</v>
      </c>
      <c r="T201" s="100">
        <v>0</v>
      </c>
      <c r="U201" s="101">
        <f t="shared" si="58"/>
        <v>0</v>
      </c>
      <c r="V201" s="100">
        <f t="shared" si="59"/>
        <v>0</v>
      </c>
      <c r="W201" s="148">
        <v>0</v>
      </c>
      <c r="X201" s="148">
        <v>0</v>
      </c>
      <c r="Y201" s="147">
        <f t="shared" si="60"/>
        <v>0</v>
      </c>
      <c r="Z201" s="102">
        <v>0</v>
      </c>
      <c r="AA201" s="102">
        <v>0</v>
      </c>
      <c r="AB201" s="101">
        <f t="shared" si="61"/>
        <v>0</v>
      </c>
      <c r="AC201" s="107">
        <f t="shared" si="62"/>
        <v>28</v>
      </c>
      <c r="AD201" s="108">
        <f t="shared" si="63"/>
        <v>0</v>
      </c>
      <c r="AE201" s="97">
        <v>34</v>
      </c>
      <c r="AF201" s="109">
        <f t="shared" si="64"/>
        <v>0.82352941176470584</v>
      </c>
    </row>
    <row r="202" spans="1:32" x14ac:dyDescent="0.35">
      <c r="A202" s="31" t="s">
        <v>207</v>
      </c>
      <c r="B202" s="97" t="s">
        <v>2466</v>
      </c>
      <c r="C202" s="142" t="s">
        <v>2440</v>
      </c>
      <c r="D202" s="143">
        <f t="shared" si="51"/>
        <v>27</v>
      </c>
      <c r="E202" s="98">
        <f t="shared" si="52"/>
        <v>0</v>
      </c>
      <c r="F202" s="144">
        <f t="shared" si="49"/>
        <v>27</v>
      </c>
      <c r="G202" s="145">
        <f t="shared" si="50"/>
        <v>27</v>
      </c>
      <c r="H202" s="146">
        <v>0</v>
      </c>
      <c r="I202" s="146">
        <v>27</v>
      </c>
      <c r="J202" s="147">
        <f t="shared" si="53"/>
        <v>27</v>
      </c>
      <c r="K202" s="147">
        <v>0</v>
      </c>
      <c r="L202" s="147">
        <v>0</v>
      </c>
      <c r="M202" s="147">
        <f t="shared" si="54"/>
        <v>0</v>
      </c>
      <c r="N202" s="101">
        <f t="shared" si="55"/>
        <v>0</v>
      </c>
      <c r="O202" s="145">
        <v>0</v>
      </c>
      <c r="P202" s="147">
        <f t="shared" si="56"/>
        <v>0</v>
      </c>
      <c r="Q202" s="100">
        <v>0</v>
      </c>
      <c r="R202" s="147">
        <v>0</v>
      </c>
      <c r="S202" s="101">
        <f t="shared" si="57"/>
        <v>0</v>
      </c>
      <c r="T202" s="100">
        <v>0</v>
      </c>
      <c r="U202" s="101">
        <f t="shared" si="58"/>
        <v>0</v>
      </c>
      <c r="V202" s="100">
        <f t="shared" si="59"/>
        <v>0</v>
      </c>
      <c r="W202" s="148">
        <v>0</v>
      </c>
      <c r="X202" s="148">
        <v>0</v>
      </c>
      <c r="Y202" s="147">
        <f t="shared" si="60"/>
        <v>0</v>
      </c>
      <c r="Z202" s="102">
        <v>0</v>
      </c>
      <c r="AA202" s="102">
        <v>0</v>
      </c>
      <c r="AB202" s="101">
        <f t="shared" si="61"/>
        <v>0</v>
      </c>
      <c r="AC202" s="107">
        <f t="shared" si="62"/>
        <v>27</v>
      </c>
      <c r="AD202" s="108">
        <f t="shared" si="63"/>
        <v>0</v>
      </c>
      <c r="AE202" s="97">
        <v>51</v>
      </c>
      <c r="AF202" s="109">
        <f t="shared" si="64"/>
        <v>0.52941176470588236</v>
      </c>
    </row>
    <row r="203" spans="1:32" x14ac:dyDescent="0.35">
      <c r="A203" s="31" t="s">
        <v>208</v>
      </c>
      <c r="B203" s="97" t="s">
        <v>2467</v>
      </c>
      <c r="C203" s="142" t="s">
        <v>2440</v>
      </c>
      <c r="D203" s="143">
        <f t="shared" si="51"/>
        <v>45</v>
      </c>
      <c r="E203" s="98">
        <f t="shared" si="52"/>
        <v>45</v>
      </c>
      <c r="F203" s="144">
        <f t="shared" si="49"/>
        <v>0</v>
      </c>
      <c r="G203" s="145">
        <f t="shared" si="50"/>
        <v>8</v>
      </c>
      <c r="H203" s="146">
        <v>0</v>
      </c>
      <c r="I203" s="146">
        <v>0</v>
      </c>
      <c r="J203" s="147">
        <f t="shared" si="53"/>
        <v>0</v>
      </c>
      <c r="K203" s="147">
        <v>0</v>
      </c>
      <c r="L203" s="147">
        <v>8</v>
      </c>
      <c r="M203" s="147">
        <f t="shared" si="54"/>
        <v>8</v>
      </c>
      <c r="N203" s="101">
        <f t="shared" si="55"/>
        <v>0</v>
      </c>
      <c r="O203" s="145">
        <v>30</v>
      </c>
      <c r="P203" s="147">
        <f t="shared" si="56"/>
        <v>30</v>
      </c>
      <c r="Q203" s="100">
        <v>0</v>
      </c>
      <c r="R203" s="147">
        <v>0</v>
      </c>
      <c r="S203" s="101">
        <f t="shared" si="57"/>
        <v>0</v>
      </c>
      <c r="T203" s="100">
        <v>0</v>
      </c>
      <c r="U203" s="101">
        <f t="shared" si="58"/>
        <v>0</v>
      </c>
      <c r="V203" s="100">
        <f t="shared" si="59"/>
        <v>7</v>
      </c>
      <c r="W203" s="148">
        <v>0</v>
      </c>
      <c r="X203" s="148">
        <v>0</v>
      </c>
      <c r="Y203" s="147">
        <f t="shared" si="60"/>
        <v>0</v>
      </c>
      <c r="Z203" s="102">
        <v>0</v>
      </c>
      <c r="AA203" s="102">
        <v>7</v>
      </c>
      <c r="AB203" s="101">
        <f t="shared" si="61"/>
        <v>7</v>
      </c>
      <c r="AC203" s="107">
        <f t="shared" si="62"/>
        <v>0</v>
      </c>
      <c r="AD203" s="108">
        <f t="shared" si="63"/>
        <v>45</v>
      </c>
      <c r="AE203" s="97">
        <v>76</v>
      </c>
      <c r="AF203" s="109">
        <f t="shared" si="64"/>
        <v>0.59210526315789469</v>
      </c>
    </row>
    <row r="204" spans="1:32" x14ac:dyDescent="0.35">
      <c r="A204" s="31" t="s">
        <v>209</v>
      </c>
      <c r="B204" s="97" t="s">
        <v>2468</v>
      </c>
      <c r="C204" s="142" t="s">
        <v>2440</v>
      </c>
      <c r="D204" s="143">
        <f t="shared" si="51"/>
        <v>50</v>
      </c>
      <c r="E204" s="98">
        <f t="shared" si="52"/>
        <v>0</v>
      </c>
      <c r="F204" s="144">
        <f t="shared" si="49"/>
        <v>50</v>
      </c>
      <c r="G204" s="145">
        <f t="shared" si="50"/>
        <v>50</v>
      </c>
      <c r="H204" s="146">
        <v>0</v>
      </c>
      <c r="I204" s="146">
        <v>50</v>
      </c>
      <c r="J204" s="147">
        <f t="shared" si="53"/>
        <v>50</v>
      </c>
      <c r="K204" s="147">
        <v>0</v>
      </c>
      <c r="L204" s="147">
        <v>0</v>
      </c>
      <c r="M204" s="147">
        <f t="shared" si="54"/>
        <v>0</v>
      </c>
      <c r="N204" s="101">
        <f t="shared" si="55"/>
        <v>0</v>
      </c>
      <c r="O204" s="145">
        <v>0</v>
      </c>
      <c r="P204" s="147">
        <f t="shared" si="56"/>
        <v>0</v>
      </c>
      <c r="Q204" s="100">
        <v>0</v>
      </c>
      <c r="R204" s="147">
        <v>0</v>
      </c>
      <c r="S204" s="101">
        <f t="shared" si="57"/>
        <v>0</v>
      </c>
      <c r="T204" s="100">
        <v>0</v>
      </c>
      <c r="U204" s="101">
        <f t="shared" si="58"/>
        <v>0</v>
      </c>
      <c r="V204" s="100">
        <f t="shared" si="59"/>
        <v>0</v>
      </c>
      <c r="W204" s="148">
        <v>0</v>
      </c>
      <c r="X204" s="148">
        <v>0</v>
      </c>
      <c r="Y204" s="147">
        <f t="shared" si="60"/>
        <v>0</v>
      </c>
      <c r="Z204" s="102">
        <v>0</v>
      </c>
      <c r="AA204" s="102">
        <v>0</v>
      </c>
      <c r="AB204" s="101">
        <f t="shared" si="61"/>
        <v>0</v>
      </c>
      <c r="AC204" s="107">
        <f t="shared" si="62"/>
        <v>50</v>
      </c>
      <c r="AD204" s="108">
        <f t="shared" si="63"/>
        <v>0</v>
      </c>
      <c r="AE204" s="97">
        <v>61</v>
      </c>
      <c r="AF204" s="109">
        <f t="shared" si="64"/>
        <v>0.81967213114754101</v>
      </c>
    </row>
    <row r="205" spans="1:32" x14ac:dyDescent="0.35">
      <c r="A205" s="31" t="s">
        <v>210</v>
      </c>
      <c r="B205" s="97" t="s">
        <v>2469</v>
      </c>
      <c r="C205" s="142" t="s">
        <v>2440</v>
      </c>
      <c r="D205" s="143">
        <f t="shared" si="51"/>
        <v>42</v>
      </c>
      <c r="E205" s="98">
        <f t="shared" si="52"/>
        <v>19</v>
      </c>
      <c r="F205" s="144">
        <f t="shared" si="49"/>
        <v>23</v>
      </c>
      <c r="G205" s="145">
        <f t="shared" si="50"/>
        <v>0</v>
      </c>
      <c r="H205" s="146">
        <v>0</v>
      </c>
      <c r="I205" s="146">
        <v>0</v>
      </c>
      <c r="J205" s="147">
        <f t="shared" si="53"/>
        <v>0</v>
      </c>
      <c r="K205" s="147">
        <v>0</v>
      </c>
      <c r="L205" s="147">
        <v>0</v>
      </c>
      <c r="M205" s="147">
        <f t="shared" si="54"/>
        <v>0</v>
      </c>
      <c r="N205" s="101">
        <f t="shared" si="55"/>
        <v>0</v>
      </c>
      <c r="O205" s="145">
        <v>19</v>
      </c>
      <c r="P205" s="147">
        <f t="shared" si="56"/>
        <v>19</v>
      </c>
      <c r="Q205" s="100">
        <v>0</v>
      </c>
      <c r="R205" s="147">
        <v>0</v>
      </c>
      <c r="S205" s="101">
        <f t="shared" si="57"/>
        <v>0</v>
      </c>
      <c r="T205" s="100">
        <v>0</v>
      </c>
      <c r="U205" s="101">
        <f t="shared" si="58"/>
        <v>0</v>
      </c>
      <c r="V205" s="100">
        <f t="shared" si="59"/>
        <v>23</v>
      </c>
      <c r="W205" s="148">
        <v>13</v>
      </c>
      <c r="X205" s="148">
        <v>10</v>
      </c>
      <c r="Y205" s="147">
        <f t="shared" si="60"/>
        <v>23</v>
      </c>
      <c r="Z205" s="102">
        <v>0</v>
      </c>
      <c r="AA205" s="102">
        <v>0</v>
      </c>
      <c r="AB205" s="101">
        <f t="shared" si="61"/>
        <v>0</v>
      </c>
      <c r="AC205" s="107">
        <f t="shared" si="62"/>
        <v>10</v>
      </c>
      <c r="AD205" s="108">
        <f t="shared" si="63"/>
        <v>19</v>
      </c>
      <c r="AE205" s="97">
        <v>49</v>
      </c>
      <c r="AF205" s="109">
        <f t="shared" si="64"/>
        <v>0.59183673469387754</v>
      </c>
    </row>
    <row r="206" spans="1:32" x14ac:dyDescent="0.35">
      <c r="A206" s="31" t="s">
        <v>211</v>
      </c>
      <c r="B206" s="97" t="s">
        <v>2470</v>
      </c>
      <c r="C206" s="142" t="s">
        <v>2440</v>
      </c>
      <c r="D206" s="143">
        <f t="shared" si="51"/>
        <v>31</v>
      </c>
      <c r="E206" s="98">
        <f t="shared" si="52"/>
        <v>0</v>
      </c>
      <c r="F206" s="144">
        <f t="shared" si="49"/>
        <v>31</v>
      </c>
      <c r="G206" s="145">
        <f t="shared" si="50"/>
        <v>31</v>
      </c>
      <c r="H206" s="146">
        <v>0</v>
      </c>
      <c r="I206" s="146">
        <v>31</v>
      </c>
      <c r="J206" s="147">
        <f t="shared" si="53"/>
        <v>31</v>
      </c>
      <c r="K206" s="147">
        <v>0</v>
      </c>
      <c r="L206" s="147">
        <v>0</v>
      </c>
      <c r="M206" s="147">
        <f t="shared" si="54"/>
        <v>0</v>
      </c>
      <c r="N206" s="101">
        <f t="shared" si="55"/>
        <v>0</v>
      </c>
      <c r="O206" s="145">
        <v>0</v>
      </c>
      <c r="P206" s="147">
        <f t="shared" si="56"/>
        <v>0</v>
      </c>
      <c r="Q206" s="100">
        <v>0</v>
      </c>
      <c r="R206" s="147">
        <v>0</v>
      </c>
      <c r="S206" s="101">
        <f t="shared" si="57"/>
        <v>0</v>
      </c>
      <c r="T206" s="100">
        <v>0</v>
      </c>
      <c r="U206" s="101">
        <f t="shared" si="58"/>
        <v>0</v>
      </c>
      <c r="V206" s="100">
        <f t="shared" si="59"/>
        <v>0</v>
      </c>
      <c r="W206" s="148">
        <v>0</v>
      </c>
      <c r="X206" s="148">
        <v>0</v>
      </c>
      <c r="Y206" s="147">
        <f t="shared" si="60"/>
        <v>0</v>
      </c>
      <c r="Z206" s="102">
        <v>0</v>
      </c>
      <c r="AA206" s="102">
        <v>0</v>
      </c>
      <c r="AB206" s="101">
        <f t="shared" si="61"/>
        <v>0</v>
      </c>
      <c r="AC206" s="107">
        <f t="shared" si="62"/>
        <v>31</v>
      </c>
      <c r="AD206" s="108">
        <f t="shared" si="63"/>
        <v>0</v>
      </c>
      <c r="AE206" s="97">
        <v>22</v>
      </c>
      <c r="AF206" s="109">
        <f t="shared" si="64"/>
        <v>1</v>
      </c>
    </row>
    <row r="207" spans="1:32" x14ac:dyDescent="0.35">
      <c r="A207" s="31" t="s">
        <v>212</v>
      </c>
      <c r="B207" s="97" t="s">
        <v>2471</v>
      </c>
      <c r="C207" s="142" t="s">
        <v>2440</v>
      </c>
      <c r="D207" s="143">
        <f t="shared" si="51"/>
        <v>20</v>
      </c>
      <c r="E207" s="98">
        <f t="shared" si="52"/>
        <v>0</v>
      </c>
      <c r="F207" s="144">
        <f t="shared" si="49"/>
        <v>20</v>
      </c>
      <c r="G207" s="145">
        <f t="shared" si="50"/>
        <v>0</v>
      </c>
      <c r="H207" s="146">
        <v>0</v>
      </c>
      <c r="I207" s="146">
        <v>0</v>
      </c>
      <c r="J207" s="147">
        <f t="shared" si="53"/>
        <v>0</v>
      </c>
      <c r="K207" s="147">
        <v>0</v>
      </c>
      <c r="L207" s="147">
        <v>0</v>
      </c>
      <c r="M207" s="147">
        <f t="shared" si="54"/>
        <v>0</v>
      </c>
      <c r="N207" s="101">
        <f t="shared" si="55"/>
        <v>0</v>
      </c>
      <c r="O207" s="145">
        <v>0</v>
      </c>
      <c r="P207" s="147">
        <f t="shared" si="56"/>
        <v>0</v>
      </c>
      <c r="Q207" s="100">
        <v>0</v>
      </c>
      <c r="R207" s="147">
        <v>0</v>
      </c>
      <c r="S207" s="101">
        <f t="shared" si="57"/>
        <v>0</v>
      </c>
      <c r="T207" s="100">
        <v>0</v>
      </c>
      <c r="U207" s="101">
        <f t="shared" si="58"/>
        <v>0</v>
      </c>
      <c r="V207" s="100">
        <f t="shared" si="59"/>
        <v>20</v>
      </c>
      <c r="W207" s="148">
        <v>9</v>
      </c>
      <c r="X207" s="148">
        <v>11</v>
      </c>
      <c r="Y207" s="147">
        <f t="shared" si="60"/>
        <v>20</v>
      </c>
      <c r="Z207" s="102">
        <v>0</v>
      </c>
      <c r="AA207" s="102">
        <v>0</v>
      </c>
      <c r="AB207" s="101">
        <f t="shared" si="61"/>
        <v>0</v>
      </c>
      <c r="AC207" s="107">
        <f t="shared" si="62"/>
        <v>11</v>
      </c>
      <c r="AD207" s="108">
        <f t="shared" si="63"/>
        <v>0</v>
      </c>
      <c r="AE207" s="97">
        <v>13</v>
      </c>
      <c r="AF207" s="109">
        <f t="shared" si="64"/>
        <v>0.84615384615384615</v>
      </c>
    </row>
    <row r="208" spans="1:32" x14ac:dyDescent="0.35">
      <c r="A208" s="31" t="s">
        <v>213</v>
      </c>
      <c r="B208" s="97" t="s">
        <v>2472</v>
      </c>
      <c r="C208" s="142" t="s">
        <v>2440</v>
      </c>
      <c r="D208" s="143">
        <f t="shared" si="51"/>
        <v>0</v>
      </c>
      <c r="E208" s="98">
        <f t="shared" si="52"/>
        <v>0</v>
      </c>
      <c r="F208" s="144">
        <f t="shared" si="49"/>
        <v>0</v>
      </c>
      <c r="G208" s="145">
        <f t="shared" si="50"/>
        <v>0</v>
      </c>
      <c r="H208" s="146">
        <v>0</v>
      </c>
      <c r="I208" s="146">
        <v>0</v>
      </c>
      <c r="J208" s="147">
        <f t="shared" si="53"/>
        <v>0</v>
      </c>
      <c r="K208" s="147">
        <v>0</v>
      </c>
      <c r="L208" s="147">
        <v>0</v>
      </c>
      <c r="M208" s="147">
        <f t="shared" si="54"/>
        <v>0</v>
      </c>
      <c r="N208" s="101">
        <f t="shared" si="55"/>
        <v>0</v>
      </c>
      <c r="O208" s="145">
        <v>0</v>
      </c>
      <c r="P208" s="147">
        <f t="shared" si="56"/>
        <v>0</v>
      </c>
      <c r="Q208" s="100">
        <v>0</v>
      </c>
      <c r="R208" s="147">
        <v>0</v>
      </c>
      <c r="S208" s="101">
        <f t="shared" si="57"/>
        <v>0</v>
      </c>
      <c r="T208" s="100">
        <v>0</v>
      </c>
      <c r="U208" s="101">
        <f t="shared" si="58"/>
        <v>0</v>
      </c>
      <c r="V208" s="100">
        <f t="shared" si="59"/>
        <v>0</v>
      </c>
      <c r="W208" s="148">
        <v>0</v>
      </c>
      <c r="X208" s="148">
        <v>0</v>
      </c>
      <c r="Y208" s="147">
        <f t="shared" si="60"/>
        <v>0</v>
      </c>
      <c r="Z208" s="102">
        <v>0</v>
      </c>
      <c r="AA208" s="102">
        <v>0</v>
      </c>
      <c r="AB208" s="101">
        <f t="shared" si="61"/>
        <v>0</v>
      </c>
      <c r="AC208" s="107">
        <f t="shared" si="62"/>
        <v>0</v>
      </c>
      <c r="AD208" s="108">
        <f t="shared" si="63"/>
        <v>0</v>
      </c>
      <c r="AE208" s="97">
        <v>17</v>
      </c>
      <c r="AF208" s="109">
        <f t="shared" si="64"/>
        <v>0</v>
      </c>
    </row>
    <row r="209" spans="1:32" x14ac:dyDescent="0.35">
      <c r="A209" s="31" t="s">
        <v>214</v>
      </c>
      <c r="B209" s="97" t="s">
        <v>2473</v>
      </c>
      <c r="C209" s="142" t="s">
        <v>2440</v>
      </c>
      <c r="D209" s="143">
        <f t="shared" si="51"/>
        <v>59</v>
      </c>
      <c r="E209" s="98">
        <f t="shared" si="52"/>
        <v>0</v>
      </c>
      <c r="F209" s="144">
        <f t="shared" si="49"/>
        <v>59</v>
      </c>
      <c r="G209" s="145">
        <f t="shared" si="50"/>
        <v>59</v>
      </c>
      <c r="H209" s="146">
        <v>0</v>
      </c>
      <c r="I209" s="146">
        <v>59</v>
      </c>
      <c r="J209" s="147">
        <f t="shared" si="53"/>
        <v>59</v>
      </c>
      <c r="K209" s="147">
        <v>0</v>
      </c>
      <c r="L209" s="147">
        <v>0</v>
      </c>
      <c r="M209" s="147">
        <f t="shared" si="54"/>
        <v>0</v>
      </c>
      <c r="N209" s="101">
        <f t="shared" si="55"/>
        <v>0</v>
      </c>
      <c r="O209" s="145">
        <v>0</v>
      </c>
      <c r="P209" s="147">
        <f t="shared" si="56"/>
        <v>0</v>
      </c>
      <c r="Q209" s="100">
        <v>0</v>
      </c>
      <c r="R209" s="147">
        <v>0</v>
      </c>
      <c r="S209" s="101">
        <f t="shared" si="57"/>
        <v>0</v>
      </c>
      <c r="T209" s="100">
        <v>0</v>
      </c>
      <c r="U209" s="101">
        <f t="shared" si="58"/>
        <v>0</v>
      </c>
      <c r="V209" s="100">
        <f t="shared" si="59"/>
        <v>0</v>
      </c>
      <c r="W209" s="148">
        <v>0</v>
      </c>
      <c r="X209" s="148">
        <v>0</v>
      </c>
      <c r="Y209" s="147">
        <f t="shared" si="60"/>
        <v>0</v>
      </c>
      <c r="Z209" s="102">
        <v>0</v>
      </c>
      <c r="AA209" s="102">
        <v>0</v>
      </c>
      <c r="AB209" s="101">
        <f t="shared" si="61"/>
        <v>0</v>
      </c>
      <c r="AC209" s="107">
        <f t="shared" si="62"/>
        <v>59</v>
      </c>
      <c r="AD209" s="108">
        <f t="shared" si="63"/>
        <v>0</v>
      </c>
      <c r="AE209" s="97">
        <v>78</v>
      </c>
      <c r="AF209" s="109">
        <f t="shared" si="64"/>
        <v>0.75641025641025639</v>
      </c>
    </row>
    <row r="210" spans="1:32" x14ac:dyDescent="0.35">
      <c r="A210" s="31" t="s">
        <v>215</v>
      </c>
      <c r="B210" s="97" t="s">
        <v>2474</v>
      </c>
      <c r="C210" s="142" t="s">
        <v>2440</v>
      </c>
      <c r="D210" s="143">
        <f t="shared" si="51"/>
        <v>101</v>
      </c>
      <c r="E210" s="98">
        <f t="shared" si="52"/>
        <v>87</v>
      </c>
      <c r="F210" s="144">
        <f t="shared" si="49"/>
        <v>14</v>
      </c>
      <c r="G210" s="145">
        <f t="shared" si="50"/>
        <v>87</v>
      </c>
      <c r="H210" s="146">
        <v>0</v>
      </c>
      <c r="I210" s="146">
        <v>0</v>
      </c>
      <c r="J210" s="147">
        <f t="shared" si="53"/>
        <v>0</v>
      </c>
      <c r="K210" s="147">
        <v>0</v>
      </c>
      <c r="L210" s="147">
        <v>87</v>
      </c>
      <c r="M210" s="147">
        <f t="shared" si="54"/>
        <v>87</v>
      </c>
      <c r="N210" s="101">
        <f t="shared" si="55"/>
        <v>0</v>
      </c>
      <c r="O210" s="145">
        <v>0</v>
      </c>
      <c r="P210" s="147">
        <f t="shared" si="56"/>
        <v>0</v>
      </c>
      <c r="Q210" s="100">
        <v>0</v>
      </c>
      <c r="R210" s="147">
        <v>0</v>
      </c>
      <c r="S210" s="101">
        <f t="shared" si="57"/>
        <v>0</v>
      </c>
      <c r="T210" s="100">
        <v>0</v>
      </c>
      <c r="U210" s="101">
        <f t="shared" si="58"/>
        <v>0</v>
      </c>
      <c r="V210" s="100">
        <f t="shared" si="59"/>
        <v>14</v>
      </c>
      <c r="W210" s="148">
        <v>8</v>
      </c>
      <c r="X210" s="148">
        <v>6</v>
      </c>
      <c r="Y210" s="147">
        <f t="shared" si="60"/>
        <v>14</v>
      </c>
      <c r="Z210" s="102">
        <v>0</v>
      </c>
      <c r="AA210" s="102">
        <v>0</v>
      </c>
      <c r="AB210" s="101">
        <f t="shared" si="61"/>
        <v>0</v>
      </c>
      <c r="AC210" s="107">
        <f t="shared" si="62"/>
        <v>6</v>
      </c>
      <c r="AD210" s="108">
        <f t="shared" si="63"/>
        <v>87</v>
      </c>
      <c r="AE210" s="97">
        <v>117</v>
      </c>
      <c r="AF210" s="109">
        <f t="shared" si="64"/>
        <v>0.79487179487179482</v>
      </c>
    </row>
    <row r="211" spans="1:32" x14ac:dyDescent="0.35">
      <c r="A211" s="31" t="s">
        <v>216</v>
      </c>
      <c r="B211" s="97" t="s">
        <v>2475</v>
      </c>
      <c r="C211" s="142" t="s">
        <v>2348</v>
      </c>
      <c r="D211" s="143">
        <f t="shared" si="51"/>
        <v>80</v>
      </c>
      <c r="E211" s="98">
        <f t="shared" si="52"/>
        <v>0</v>
      </c>
      <c r="F211" s="144">
        <f t="shared" si="49"/>
        <v>80</v>
      </c>
      <c r="G211" s="145">
        <f t="shared" si="50"/>
        <v>80</v>
      </c>
      <c r="H211" s="146">
        <v>0</v>
      </c>
      <c r="I211" s="146">
        <v>80</v>
      </c>
      <c r="J211" s="147">
        <f t="shared" si="53"/>
        <v>80</v>
      </c>
      <c r="K211" s="147">
        <v>0</v>
      </c>
      <c r="L211" s="147">
        <v>0</v>
      </c>
      <c r="M211" s="147">
        <f t="shared" si="54"/>
        <v>0</v>
      </c>
      <c r="N211" s="101">
        <f t="shared" si="55"/>
        <v>0</v>
      </c>
      <c r="O211" s="145">
        <v>0</v>
      </c>
      <c r="P211" s="147">
        <f t="shared" si="56"/>
        <v>0</v>
      </c>
      <c r="Q211" s="100">
        <v>0</v>
      </c>
      <c r="R211" s="147">
        <v>0</v>
      </c>
      <c r="S211" s="101">
        <f t="shared" si="57"/>
        <v>0</v>
      </c>
      <c r="T211" s="100">
        <v>0</v>
      </c>
      <c r="U211" s="101">
        <f t="shared" si="58"/>
        <v>0</v>
      </c>
      <c r="V211" s="100">
        <f t="shared" si="59"/>
        <v>0</v>
      </c>
      <c r="W211" s="148">
        <v>0</v>
      </c>
      <c r="X211" s="148">
        <v>0</v>
      </c>
      <c r="Y211" s="147">
        <f t="shared" si="60"/>
        <v>0</v>
      </c>
      <c r="Z211" s="102">
        <v>0</v>
      </c>
      <c r="AA211" s="102">
        <v>0</v>
      </c>
      <c r="AB211" s="101">
        <f t="shared" si="61"/>
        <v>0</v>
      </c>
      <c r="AC211" s="107">
        <f t="shared" si="62"/>
        <v>80</v>
      </c>
      <c r="AD211" s="108">
        <f t="shared" si="63"/>
        <v>0</v>
      </c>
      <c r="AE211" s="97">
        <v>101</v>
      </c>
      <c r="AF211" s="109">
        <f t="shared" si="64"/>
        <v>0.79207920792079212</v>
      </c>
    </row>
    <row r="212" spans="1:32" x14ac:dyDescent="0.35">
      <c r="A212" s="31" t="s">
        <v>217</v>
      </c>
      <c r="B212" s="97" t="s">
        <v>2476</v>
      </c>
      <c r="C212" s="142" t="s">
        <v>2348</v>
      </c>
      <c r="D212" s="143">
        <f t="shared" si="51"/>
        <v>18</v>
      </c>
      <c r="E212" s="98">
        <f t="shared" si="52"/>
        <v>18</v>
      </c>
      <c r="F212" s="144">
        <f t="shared" si="49"/>
        <v>0</v>
      </c>
      <c r="G212" s="145">
        <f t="shared" si="50"/>
        <v>18</v>
      </c>
      <c r="H212" s="146">
        <v>0</v>
      </c>
      <c r="I212" s="146">
        <v>0</v>
      </c>
      <c r="J212" s="147">
        <f t="shared" si="53"/>
        <v>0</v>
      </c>
      <c r="K212" s="147">
        <v>0</v>
      </c>
      <c r="L212" s="147">
        <v>18</v>
      </c>
      <c r="M212" s="147">
        <f t="shared" si="54"/>
        <v>18</v>
      </c>
      <c r="N212" s="101">
        <f t="shared" si="55"/>
        <v>0</v>
      </c>
      <c r="O212" s="145">
        <v>0</v>
      </c>
      <c r="P212" s="147">
        <f t="shared" si="56"/>
        <v>0</v>
      </c>
      <c r="Q212" s="100">
        <v>0</v>
      </c>
      <c r="R212" s="147">
        <v>0</v>
      </c>
      <c r="S212" s="101">
        <f t="shared" si="57"/>
        <v>0</v>
      </c>
      <c r="T212" s="100">
        <v>0</v>
      </c>
      <c r="U212" s="101">
        <f t="shared" si="58"/>
        <v>0</v>
      </c>
      <c r="V212" s="100">
        <f t="shared" si="59"/>
        <v>0</v>
      </c>
      <c r="W212" s="148">
        <v>0</v>
      </c>
      <c r="X212" s="148">
        <v>0</v>
      </c>
      <c r="Y212" s="147">
        <f t="shared" si="60"/>
        <v>0</v>
      </c>
      <c r="Z212" s="102">
        <v>0</v>
      </c>
      <c r="AA212" s="102">
        <v>0</v>
      </c>
      <c r="AB212" s="101">
        <f t="shared" si="61"/>
        <v>0</v>
      </c>
      <c r="AC212" s="107">
        <f t="shared" si="62"/>
        <v>0</v>
      </c>
      <c r="AD212" s="108">
        <f t="shared" si="63"/>
        <v>18</v>
      </c>
      <c r="AE212" s="97">
        <v>28</v>
      </c>
      <c r="AF212" s="109">
        <f t="shared" si="64"/>
        <v>0.6428571428571429</v>
      </c>
    </row>
    <row r="213" spans="1:32" x14ac:dyDescent="0.35">
      <c r="A213" s="31" t="s">
        <v>218</v>
      </c>
      <c r="B213" s="97" t="s">
        <v>2477</v>
      </c>
      <c r="C213" s="142" t="s">
        <v>2348</v>
      </c>
      <c r="D213" s="143">
        <f t="shared" si="51"/>
        <v>206</v>
      </c>
      <c r="E213" s="98">
        <f t="shared" si="52"/>
        <v>0</v>
      </c>
      <c r="F213" s="144">
        <f t="shared" si="49"/>
        <v>206</v>
      </c>
      <c r="G213" s="145">
        <f t="shared" si="50"/>
        <v>206</v>
      </c>
      <c r="H213" s="146">
        <v>0</v>
      </c>
      <c r="I213" s="146">
        <v>206</v>
      </c>
      <c r="J213" s="147">
        <f t="shared" si="53"/>
        <v>206</v>
      </c>
      <c r="K213" s="147">
        <v>0</v>
      </c>
      <c r="L213" s="147">
        <v>0</v>
      </c>
      <c r="M213" s="147">
        <f t="shared" si="54"/>
        <v>0</v>
      </c>
      <c r="N213" s="101">
        <f t="shared" si="55"/>
        <v>0</v>
      </c>
      <c r="O213" s="145">
        <v>0</v>
      </c>
      <c r="P213" s="147">
        <f t="shared" si="56"/>
        <v>0</v>
      </c>
      <c r="Q213" s="100">
        <v>0</v>
      </c>
      <c r="R213" s="147">
        <v>0</v>
      </c>
      <c r="S213" s="101">
        <f t="shared" si="57"/>
        <v>0</v>
      </c>
      <c r="T213" s="100">
        <v>0</v>
      </c>
      <c r="U213" s="101">
        <f t="shared" si="58"/>
        <v>0</v>
      </c>
      <c r="V213" s="100">
        <f t="shared" si="59"/>
        <v>0</v>
      </c>
      <c r="W213" s="148">
        <v>0</v>
      </c>
      <c r="X213" s="148">
        <v>0</v>
      </c>
      <c r="Y213" s="147">
        <f t="shared" si="60"/>
        <v>0</v>
      </c>
      <c r="Z213" s="102">
        <v>0</v>
      </c>
      <c r="AA213" s="102">
        <v>0</v>
      </c>
      <c r="AB213" s="101">
        <f t="shared" si="61"/>
        <v>0</v>
      </c>
      <c r="AC213" s="107">
        <f t="shared" si="62"/>
        <v>206</v>
      </c>
      <c r="AD213" s="108">
        <f t="shared" si="63"/>
        <v>0</v>
      </c>
      <c r="AE213" s="97">
        <v>324</v>
      </c>
      <c r="AF213" s="109">
        <f t="shared" si="64"/>
        <v>0.63580246913580252</v>
      </c>
    </row>
    <row r="214" spans="1:32" x14ac:dyDescent="0.35">
      <c r="A214" s="31" t="s">
        <v>219</v>
      </c>
      <c r="B214" s="97" t="s">
        <v>2478</v>
      </c>
      <c r="C214" s="142" t="s">
        <v>2348</v>
      </c>
      <c r="D214" s="143">
        <f t="shared" si="51"/>
        <v>51</v>
      </c>
      <c r="E214" s="98">
        <f t="shared" si="52"/>
        <v>0</v>
      </c>
      <c r="F214" s="144">
        <f t="shared" si="49"/>
        <v>51</v>
      </c>
      <c r="G214" s="145">
        <f t="shared" si="50"/>
        <v>51</v>
      </c>
      <c r="H214" s="146">
        <v>0</v>
      </c>
      <c r="I214" s="146">
        <v>51</v>
      </c>
      <c r="J214" s="147">
        <f t="shared" si="53"/>
        <v>51</v>
      </c>
      <c r="K214" s="147">
        <v>0</v>
      </c>
      <c r="L214" s="147">
        <v>0</v>
      </c>
      <c r="M214" s="147">
        <f t="shared" si="54"/>
        <v>0</v>
      </c>
      <c r="N214" s="101">
        <f t="shared" si="55"/>
        <v>0</v>
      </c>
      <c r="O214" s="145">
        <v>0</v>
      </c>
      <c r="P214" s="147">
        <f t="shared" si="56"/>
        <v>0</v>
      </c>
      <c r="Q214" s="100">
        <v>0</v>
      </c>
      <c r="R214" s="147">
        <v>0</v>
      </c>
      <c r="S214" s="101">
        <f t="shared" si="57"/>
        <v>0</v>
      </c>
      <c r="T214" s="100">
        <v>0</v>
      </c>
      <c r="U214" s="101">
        <f t="shared" si="58"/>
        <v>0</v>
      </c>
      <c r="V214" s="100">
        <f t="shared" si="59"/>
        <v>0</v>
      </c>
      <c r="W214" s="148">
        <v>0</v>
      </c>
      <c r="X214" s="148">
        <v>0</v>
      </c>
      <c r="Y214" s="147">
        <f t="shared" si="60"/>
        <v>0</v>
      </c>
      <c r="Z214" s="102">
        <v>0</v>
      </c>
      <c r="AA214" s="102">
        <v>0</v>
      </c>
      <c r="AB214" s="101">
        <f t="shared" si="61"/>
        <v>0</v>
      </c>
      <c r="AC214" s="107">
        <f t="shared" si="62"/>
        <v>51</v>
      </c>
      <c r="AD214" s="108">
        <f t="shared" si="63"/>
        <v>0</v>
      </c>
      <c r="AE214" s="97">
        <v>84</v>
      </c>
      <c r="AF214" s="109">
        <f t="shared" si="64"/>
        <v>0.6071428571428571</v>
      </c>
    </row>
    <row r="215" spans="1:32" x14ac:dyDescent="0.35">
      <c r="A215" s="31" t="s">
        <v>220</v>
      </c>
      <c r="B215" s="97" t="s">
        <v>2479</v>
      </c>
      <c r="C215" s="142" t="s">
        <v>2348</v>
      </c>
      <c r="D215" s="143">
        <f t="shared" si="51"/>
        <v>58</v>
      </c>
      <c r="E215" s="98">
        <f t="shared" si="52"/>
        <v>58</v>
      </c>
      <c r="F215" s="144">
        <f t="shared" si="49"/>
        <v>0</v>
      </c>
      <c r="G215" s="145">
        <f t="shared" si="50"/>
        <v>0</v>
      </c>
      <c r="H215" s="146">
        <v>0</v>
      </c>
      <c r="I215" s="146">
        <v>0</v>
      </c>
      <c r="J215" s="147">
        <f t="shared" si="53"/>
        <v>0</v>
      </c>
      <c r="K215" s="147">
        <v>0</v>
      </c>
      <c r="L215" s="147">
        <v>0</v>
      </c>
      <c r="M215" s="147">
        <f t="shared" si="54"/>
        <v>0</v>
      </c>
      <c r="N215" s="101">
        <f t="shared" si="55"/>
        <v>0</v>
      </c>
      <c r="O215" s="145">
        <v>20</v>
      </c>
      <c r="P215" s="147">
        <f t="shared" si="56"/>
        <v>20</v>
      </c>
      <c r="Q215" s="100">
        <v>0</v>
      </c>
      <c r="R215" s="147">
        <v>0</v>
      </c>
      <c r="S215" s="101">
        <f t="shared" si="57"/>
        <v>0</v>
      </c>
      <c r="T215" s="100">
        <v>38</v>
      </c>
      <c r="U215" s="101">
        <f t="shared" si="58"/>
        <v>38</v>
      </c>
      <c r="V215" s="100">
        <f t="shared" si="59"/>
        <v>0</v>
      </c>
      <c r="W215" s="148">
        <v>0</v>
      </c>
      <c r="X215" s="148">
        <v>0</v>
      </c>
      <c r="Y215" s="147">
        <f t="shared" si="60"/>
        <v>0</v>
      </c>
      <c r="Z215" s="102">
        <v>0</v>
      </c>
      <c r="AA215" s="102">
        <v>0</v>
      </c>
      <c r="AB215" s="101">
        <f t="shared" si="61"/>
        <v>0</v>
      </c>
      <c r="AC215" s="107">
        <f t="shared" si="62"/>
        <v>0</v>
      </c>
      <c r="AD215" s="108">
        <f t="shared" si="63"/>
        <v>58</v>
      </c>
      <c r="AE215" s="97">
        <v>40</v>
      </c>
      <c r="AF215" s="109">
        <f t="shared" si="64"/>
        <v>1</v>
      </c>
    </row>
    <row r="216" spans="1:32" x14ac:dyDescent="0.35">
      <c r="A216" s="31" t="s">
        <v>221</v>
      </c>
      <c r="B216" s="97" t="s">
        <v>2480</v>
      </c>
      <c r="C216" s="142" t="s">
        <v>2348</v>
      </c>
      <c r="D216" s="143">
        <f t="shared" si="51"/>
        <v>29</v>
      </c>
      <c r="E216" s="98">
        <f t="shared" si="52"/>
        <v>0</v>
      </c>
      <c r="F216" s="144">
        <f t="shared" si="49"/>
        <v>29</v>
      </c>
      <c r="G216" s="145">
        <f t="shared" si="50"/>
        <v>29</v>
      </c>
      <c r="H216" s="146">
        <v>0</v>
      </c>
      <c r="I216" s="146">
        <v>29</v>
      </c>
      <c r="J216" s="147">
        <f t="shared" si="53"/>
        <v>29</v>
      </c>
      <c r="K216" s="147">
        <v>0</v>
      </c>
      <c r="L216" s="147">
        <v>0</v>
      </c>
      <c r="M216" s="147">
        <f t="shared" si="54"/>
        <v>0</v>
      </c>
      <c r="N216" s="101">
        <f t="shared" si="55"/>
        <v>0</v>
      </c>
      <c r="O216" s="145">
        <v>0</v>
      </c>
      <c r="P216" s="147">
        <f t="shared" si="56"/>
        <v>0</v>
      </c>
      <c r="Q216" s="100">
        <v>0</v>
      </c>
      <c r="R216" s="147">
        <v>0</v>
      </c>
      <c r="S216" s="101">
        <f t="shared" si="57"/>
        <v>0</v>
      </c>
      <c r="T216" s="100">
        <v>0</v>
      </c>
      <c r="U216" s="101">
        <f t="shared" si="58"/>
        <v>0</v>
      </c>
      <c r="V216" s="100">
        <f t="shared" si="59"/>
        <v>0</v>
      </c>
      <c r="W216" s="148">
        <v>0</v>
      </c>
      <c r="X216" s="148">
        <v>0</v>
      </c>
      <c r="Y216" s="147">
        <f t="shared" si="60"/>
        <v>0</v>
      </c>
      <c r="Z216" s="102">
        <v>0</v>
      </c>
      <c r="AA216" s="102">
        <v>0</v>
      </c>
      <c r="AB216" s="101">
        <f t="shared" si="61"/>
        <v>0</v>
      </c>
      <c r="AC216" s="107">
        <f t="shared" si="62"/>
        <v>29</v>
      </c>
      <c r="AD216" s="108">
        <f t="shared" si="63"/>
        <v>0</v>
      </c>
      <c r="AE216" s="97">
        <v>37</v>
      </c>
      <c r="AF216" s="109">
        <f t="shared" si="64"/>
        <v>0.78378378378378377</v>
      </c>
    </row>
    <row r="217" spans="1:32" x14ac:dyDescent="0.35">
      <c r="A217" s="31" t="s">
        <v>222</v>
      </c>
      <c r="B217" s="97" t="s">
        <v>2481</v>
      </c>
      <c r="C217" s="142" t="s">
        <v>2348</v>
      </c>
      <c r="D217" s="143">
        <f t="shared" si="51"/>
        <v>19</v>
      </c>
      <c r="E217" s="98">
        <f t="shared" si="52"/>
        <v>19</v>
      </c>
      <c r="F217" s="144">
        <f t="shared" si="49"/>
        <v>0</v>
      </c>
      <c r="G217" s="145">
        <f t="shared" si="50"/>
        <v>19</v>
      </c>
      <c r="H217" s="146">
        <v>0</v>
      </c>
      <c r="I217" s="146">
        <v>0</v>
      </c>
      <c r="J217" s="147">
        <f t="shared" si="53"/>
        <v>0</v>
      </c>
      <c r="K217" s="147">
        <v>0</v>
      </c>
      <c r="L217" s="147">
        <v>19</v>
      </c>
      <c r="M217" s="147">
        <f t="shared" si="54"/>
        <v>19</v>
      </c>
      <c r="N217" s="101">
        <f t="shared" si="55"/>
        <v>0</v>
      </c>
      <c r="O217" s="145">
        <v>0</v>
      </c>
      <c r="P217" s="147">
        <f t="shared" si="56"/>
        <v>0</v>
      </c>
      <c r="Q217" s="100">
        <v>0</v>
      </c>
      <c r="R217" s="147">
        <v>0</v>
      </c>
      <c r="S217" s="101">
        <f t="shared" si="57"/>
        <v>0</v>
      </c>
      <c r="T217" s="100">
        <v>0</v>
      </c>
      <c r="U217" s="101">
        <f t="shared" si="58"/>
        <v>0</v>
      </c>
      <c r="V217" s="100">
        <f t="shared" si="59"/>
        <v>0</v>
      </c>
      <c r="W217" s="148">
        <v>0</v>
      </c>
      <c r="X217" s="148">
        <v>0</v>
      </c>
      <c r="Y217" s="147">
        <f t="shared" si="60"/>
        <v>0</v>
      </c>
      <c r="Z217" s="102">
        <v>0</v>
      </c>
      <c r="AA217" s="102">
        <v>0</v>
      </c>
      <c r="AB217" s="101">
        <f t="shared" si="61"/>
        <v>0</v>
      </c>
      <c r="AC217" s="107">
        <f t="shared" si="62"/>
        <v>0</v>
      </c>
      <c r="AD217" s="108">
        <f t="shared" si="63"/>
        <v>19</v>
      </c>
      <c r="AE217" s="97">
        <v>26</v>
      </c>
      <c r="AF217" s="109">
        <f t="shared" si="64"/>
        <v>0.73076923076923073</v>
      </c>
    </row>
    <row r="218" spans="1:32" x14ac:dyDescent="0.35">
      <c r="A218" s="31" t="s">
        <v>223</v>
      </c>
      <c r="B218" s="97" t="s">
        <v>2482</v>
      </c>
      <c r="C218" s="142" t="s">
        <v>2348</v>
      </c>
      <c r="D218" s="143">
        <f t="shared" si="51"/>
        <v>12</v>
      </c>
      <c r="E218" s="98">
        <f t="shared" si="52"/>
        <v>12</v>
      </c>
      <c r="F218" s="144">
        <f t="shared" si="49"/>
        <v>0</v>
      </c>
      <c r="G218" s="145">
        <f t="shared" si="50"/>
        <v>12</v>
      </c>
      <c r="H218" s="146">
        <v>0</v>
      </c>
      <c r="I218" s="146">
        <v>0</v>
      </c>
      <c r="J218" s="147">
        <f t="shared" si="53"/>
        <v>0</v>
      </c>
      <c r="K218" s="147">
        <v>0</v>
      </c>
      <c r="L218" s="147">
        <v>12</v>
      </c>
      <c r="M218" s="147">
        <f t="shared" si="54"/>
        <v>12</v>
      </c>
      <c r="N218" s="101">
        <f t="shared" si="55"/>
        <v>0</v>
      </c>
      <c r="O218" s="145">
        <v>0</v>
      </c>
      <c r="P218" s="147">
        <f t="shared" si="56"/>
        <v>0</v>
      </c>
      <c r="Q218" s="100">
        <v>0</v>
      </c>
      <c r="R218" s="147">
        <v>0</v>
      </c>
      <c r="S218" s="101">
        <f t="shared" si="57"/>
        <v>0</v>
      </c>
      <c r="T218" s="100">
        <v>0</v>
      </c>
      <c r="U218" s="101">
        <f t="shared" si="58"/>
        <v>0</v>
      </c>
      <c r="V218" s="100">
        <f t="shared" si="59"/>
        <v>0</v>
      </c>
      <c r="W218" s="148">
        <v>0</v>
      </c>
      <c r="X218" s="148">
        <v>0</v>
      </c>
      <c r="Y218" s="147">
        <f t="shared" si="60"/>
        <v>0</v>
      </c>
      <c r="Z218" s="102">
        <v>0</v>
      </c>
      <c r="AA218" s="102">
        <v>0</v>
      </c>
      <c r="AB218" s="101">
        <f t="shared" si="61"/>
        <v>0</v>
      </c>
      <c r="AC218" s="107">
        <f t="shared" si="62"/>
        <v>0</v>
      </c>
      <c r="AD218" s="108">
        <f t="shared" si="63"/>
        <v>12</v>
      </c>
      <c r="AE218" s="97">
        <v>19</v>
      </c>
      <c r="AF218" s="109">
        <f t="shared" si="64"/>
        <v>0.63157894736842102</v>
      </c>
    </row>
    <row r="219" spans="1:32" x14ac:dyDescent="0.35">
      <c r="A219" s="31" t="s">
        <v>224</v>
      </c>
      <c r="B219" s="97" t="s">
        <v>2483</v>
      </c>
      <c r="C219" s="142" t="s">
        <v>2348</v>
      </c>
      <c r="D219" s="143">
        <f t="shared" si="51"/>
        <v>29</v>
      </c>
      <c r="E219" s="98">
        <f t="shared" si="52"/>
        <v>0</v>
      </c>
      <c r="F219" s="144">
        <f t="shared" si="49"/>
        <v>29</v>
      </c>
      <c r="G219" s="145">
        <f t="shared" si="50"/>
        <v>29</v>
      </c>
      <c r="H219" s="146">
        <v>0</v>
      </c>
      <c r="I219" s="146">
        <v>29</v>
      </c>
      <c r="J219" s="147">
        <f t="shared" si="53"/>
        <v>29</v>
      </c>
      <c r="K219" s="147">
        <v>0</v>
      </c>
      <c r="L219" s="147">
        <v>0</v>
      </c>
      <c r="M219" s="147">
        <f t="shared" si="54"/>
        <v>0</v>
      </c>
      <c r="N219" s="101">
        <f t="shared" si="55"/>
        <v>0</v>
      </c>
      <c r="O219" s="145">
        <v>0</v>
      </c>
      <c r="P219" s="147">
        <f t="shared" si="56"/>
        <v>0</v>
      </c>
      <c r="Q219" s="100">
        <v>0</v>
      </c>
      <c r="R219" s="147">
        <v>0</v>
      </c>
      <c r="S219" s="101">
        <f t="shared" si="57"/>
        <v>0</v>
      </c>
      <c r="T219" s="100">
        <v>0</v>
      </c>
      <c r="U219" s="101">
        <f t="shared" si="58"/>
        <v>0</v>
      </c>
      <c r="V219" s="100">
        <f t="shared" si="59"/>
        <v>0</v>
      </c>
      <c r="W219" s="148">
        <v>0</v>
      </c>
      <c r="X219" s="148">
        <v>0</v>
      </c>
      <c r="Y219" s="147">
        <f t="shared" si="60"/>
        <v>0</v>
      </c>
      <c r="Z219" s="102">
        <v>0</v>
      </c>
      <c r="AA219" s="102">
        <v>0</v>
      </c>
      <c r="AB219" s="101">
        <f t="shared" si="61"/>
        <v>0</v>
      </c>
      <c r="AC219" s="107">
        <f t="shared" si="62"/>
        <v>29</v>
      </c>
      <c r="AD219" s="108">
        <f t="shared" si="63"/>
        <v>0</v>
      </c>
      <c r="AE219" s="97">
        <v>34</v>
      </c>
      <c r="AF219" s="109">
        <f t="shared" si="64"/>
        <v>0.8529411764705882</v>
      </c>
    </row>
    <row r="220" spans="1:32" x14ac:dyDescent="0.35">
      <c r="A220" s="31" t="s">
        <v>225</v>
      </c>
      <c r="B220" s="97" t="s">
        <v>2484</v>
      </c>
      <c r="C220" s="142" t="s">
        <v>2348</v>
      </c>
      <c r="D220" s="143">
        <f t="shared" si="51"/>
        <v>395</v>
      </c>
      <c r="E220" s="98">
        <f t="shared" si="52"/>
        <v>361</v>
      </c>
      <c r="F220" s="144">
        <f t="shared" si="49"/>
        <v>34</v>
      </c>
      <c r="G220" s="145">
        <f t="shared" si="50"/>
        <v>395</v>
      </c>
      <c r="H220" s="146">
        <v>0</v>
      </c>
      <c r="I220" s="146">
        <v>34</v>
      </c>
      <c r="J220" s="147">
        <f t="shared" si="53"/>
        <v>34</v>
      </c>
      <c r="K220" s="147">
        <v>147</v>
      </c>
      <c r="L220" s="147">
        <v>214</v>
      </c>
      <c r="M220" s="147">
        <f t="shared" si="54"/>
        <v>361</v>
      </c>
      <c r="N220" s="101">
        <f t="shared" si="55"/>
        <v>0</v>
      </c>
      <c r="O220" s="145">
        <v>0</v>
      </c>
      <c r="P220" s="147">
        <f t="shared" si="56"/>
        <v>0</v>
      </c>
      <c r="Q220" s="100">
        <v>0</v>
      </c>
      <c r="R220" s="147">
        <v>0</v>
      </c>
      <c r="S220" s="101">
        <f t="shared" si="57"/>
        <v>0</v>
      </c>
      <c r="T220" s="100">
        <v>0</v>
      </c>
      <c r="U220" s="101">
        <f t="shared" si="58"/>
        <v>0</v>
      </c>
      <c r="V220" s="100">
        <f t="shared" si="59"/>
        <v>0</v>
      </c>
      <c r="W220" s="148">
        <v>0</v>
      </c>
      <c r="X220" s="148">
        <v>0</v>
      </c>
      <c r="Y220" s="147">
        <f t="shared" si="60"/>
        <v>0</v>
      </c>
      <c r="Z220" s="102">
        <v>0</v>
      </c>
      <c r="AA220" s="102">
        <v>0</v>
      </c>
      <c r="AB220" s="101">
        <f t="shared" si="61"/>
        <v>0</v>
      </c>
      <c r="AC220" s="107">
        <f t="shared" si="62"/>
        <v>34</v>
      </c>
      <c r="AD220" s="108">
        <f t="shared" si="63"/>
        <v>214</v>
      </c>
      <c r="AE220" s="97">
        <v>345</v>
      </c>
      <c r="AF220" s="109">
        <f t="shared" si="64"/>
        <v>0.71884057971014492</v>
      </c>
    </row>
    <row r="221" spans="1:32" x14ac:dyDescent="0.35">
      <c r="A221" s="31" t="s">
        <v>226</v>
      </c>
      <c r="B221" s="97" t="s">
        <v>2485</v>
      </c>
      <c r="C221" s="142" t="s">
        <v>2348</v>
      </c>
      <c r="D221" s="143">
        <f t="shared" si="51"/>
        <v>144</v>
      </c>
      <c r="E221" s="98">
        <f t="shared" si="52"/>
        <v>144</v>
      </c>
      <c r="F221" s="144">
        <f t="shared" si="49"/>
        <v>0</v>
      </c>
      <c r="G221" s="145">
        <f t="shared" si="50"/>
        <v>144</v>
      </c>
      <c r="H221" s="146">
        <v>0</v>
      </c>
      <c r="I221" s="146">
        <v>0</v>
      </c>
      <c r="J221" s="147">
        <f t="shared" si="53"/>
        <v>0</v>
      </c>
      <c r="K221" s="147">
        <v>1</v>
      </c>
      <c r="L221" s="147">
        <v>143</v>
      </c>
      <c r="M221" s="147">
        <f t="shared" si="54"/>
        <v>144</v>
      </c>
      <c r="N221" s="101">
        <f t="shared" si="55"/>
        <v>0</v>
      </c>
      <c r="O221" s="145">
        <v>0</v>
      </c>
      <c r="P221" s="147">
        <f t="shared" si="56"/>
        <v>0</v>
      </c>
      <c r="Q221" s="100">
        <v>0</v>
      </c>
      <c r="R221" s="147">
        <v>0</v>
      </c>
      <c r="S221" s="101">
        <f t="shared" si="57"/>
        <v>0</v>
      </c>
      <c r="T221" s="100">
        <v>0</v>
      </c>
      <c r="U221" s="101">
        <f t="shared" si="58"/>
        <v>0</v>
      </c>
      <c r="V221" s="100">
        <f t="shared" si="59"/>
        <v>0</v>
      </c>
      <c r="W221" s="148">
        <v>0</v>
      </c>
      <c r="X221" s="148">
        <v>0</v>
      </c>
      <c r="Y221" s="147">
        <f t="shared" si="60"/>
        <v>0</v>
      </c>
      <c r="Z221" s="102">
        <v>0</v>
      </c>
      <c r="AA221" s="102">
        <v>0</v>
      </c>
      <c r="AB221" s="101">
        <f t="shared" si="61"/>
        <v>0</v>
      </c>
      <c r="AC221" s="107">
        <f t="shared" si="62"/>
        <v>0</v>
      </c>
      <c r="AD221" s="108">
        <f t="shared" si="63"/>
        <v>143</v>
      </c>
      <c r="AE221" s="97">
        <v>218</v>
      </c>
      <c r="AF221" s="109">
        <f t="shared" si="64"/>
        <v>0.65596330275229353</v>
      </c>
    </row>
    <row r="222" spans="1:32" x14ac:dyDescent="0.35">
      <c r="A222" s="31" t="s">
        <v>227</v>
      </c>
      <c r="B222" s="97" t="s">
        <v>2486</v>
      </c>
      <c r="C222" s="142" t="s">
        <v>2348</v>
      </c>
      <c r="D222" s="143">
        <f t="shared" si="51"/>
        <v>46</v>
      </c>
      <c r="E222" s="98">
        <f t="shared" si="52"/>
        <v>22</v>
      </c>
      <c r="F222" s="144">
        <f t="shared" si="49"/>
        <v>24</v>
      </c>
      <c r="G222" s="145">
        <f t="shared" si="50"/>
        <v>46</v>
      </c>
      <c r="H222" s="146">
        <v>24</v>
      </c>
      <c r="I222" s="146">
        <v>0</v>
      </c>
      <c r="J222" s="147">
        <f t="shared" si="53"/>
        <v>24</v>
      </c>
      <c r="K222" s="147">
        <v>0</v>
      </c>
      <c r="L222" s="147">
        <v>22</v>
      </c>
      <c r="M222" s="147">
        <f t="shared" si="54"/>
        <v>22</v>
      </c>
      <c r="N222" s="101">
        <f t="shared" si="55"/>
        <v>0</v>
      </c>
      <c r="O222" s="145">
        <v>0</v>
      </c>
      <c r="P222" s="147">
        <f t="shared" si="56"/>
        <v>0</v>
      </c>
      <c r="Q222" s="100">
        <v>0</v>
      </c>
      <c r="R222" s="147">
        <v>0</v>
      </c>
      <c r="S222" s="101">
        <f t="shared" si="57"/>
        <v>0</v>
      </c>
      <c r="T222" s="100">
        <v>0</v>
      </c>
      <c r="U222" s="101">
        <f t="shared" si="58"/>
        <v>0</v>
      </c>
      <c r="V222" s="100">
        <f t="shared" si="59"/>
        <v>0</v>
      </c>
      <c r="W222" s="148">
        <v>0</v>
      </c>
      <c r="X222" s="148">
        <v>0</v>
      </c>
      <c r="Y222" s="147">
        <f t="shared" si="60"/>
        <v>0</v>
      </c>
      <c r="Z222" s="102">
        <v>0</v>
      </c>
      <c r="AA222" s="102">
        <v>0</v>
      </c>
      <c r="AB222" s="101">
        <f t="shared" si="61"/>
        <v>0</v>
      </c>
      <c r="AC222" s="107">
        <f t="shared" si="62"/>
        <v>0</v>
      </c>
      <c r="AD222" s="108">
        <f t="shared" si="63"/>
        <v>22</v>
      </c>
      <c r="AE222" s="97">
        <v>33</v>
      </c>
      <c r="AF222" s="109">
        <f t="shared" si="64"/>
        <v>0.66666666666666663</v>
      </c>
    </row>
    <row r="223" spans="1:32" x14ac:dyDescent="0.35">
      <c r="A223" s="31" t="s">
        <v>228</v>
      </c>
      <c r="B223" s="97" t="s">
        <v>2487</v>
      </c>
      <c r="C223" s="142" t="s">
        <v>2348</v>
      </c>
      <c r="D223" s="143">
        <f t="shared" si="51"/>
        <v>21</v>
      </c>
      <c r="E223" s="98">
        <f t="shared" si="52"/>
        <v>0</v>
      </c>
      <c r="F223" s="144">
        <f t="shared" si="49"/>
        <v>21</v>
      </c>
      <c r="G223" s="145">
        <f t="shared" si="50"/>
        <v>21</v>
      </c>
      <c r="H223" s="146">
        <v>0</v>
      </c>
      <c r="I223" s="146">
        <v>21</v>
      </c>
      <c r="J223" s="147">
        <f t="shared" si="53"/>
        <v>21</v>
      </c>
      <c r="K223" s="147">
        <v>0</v>
      </c>
      <c r="L223" s="147">
        <v>0</v>
      </c>
      <c r="M223" s="147">
        <f t="shared" si="54"/>
        <v>0</v>
      </c>
      <c r="N223" s="101">
        <f t="shared" si="55"/>
        <v>0</v>
      </c>
      <c r="O223" s="145">
        <v>0</v>
      </c>
      <c r="P223" s="147">
        <f t="shared" si="56"/>
        <v>0</v>
      </c>
      <c r="Q223" s="100">
        <v>0</v>
      </c>
      <c r="R223" s="147">
        <v>0</v>
      </c>
      <c r="S223" s="101">
        <f t="shared" si="57"/>
        <v>0</v>
      </c>
      <c r="T223" s="100">
        <v>0</v>
      </c>
      <c r="U223" s="101">
        <f t="shared" si="58"/>
        <v>0</v>
      </c>
      <c r="V223" s="100">
        <f t="shared" si="59"/>
        <v>0</v>
      </c>
      <c r="W223" s="148">
        <v>0</v>
      </c>
      <c r="X223" s="148">
        <v>0</v>
      </c>
      <c r="Y223" s="147">
        <f t="shared" si="60"/>
        <v>0</v>
      </c>
      <c r="Z223" s="102">
        <v>0</v>
      </c>
      <c r="AA223" s="102">
        <v>0</v>
      </c>
      <c r="AB223" s="101">
        <f t="shared" si="61"/>
        <v>0</v>
      </c>
      <c r="AC223" s="107">
        <f t="shared" si="62"/>
        <v>21</v>
      </c>
      <c r="AD223" s="108">
        <f t="shared" si="63"/>
        <v>0</v>
      </c>
      <c r="AE223" s="97">
        <v>18</v>
      </c>
      <c r="AF223" s="109">
        <f t="shared" si="64"/>
        <v>1</v>
      </c>
    </row>
    <row r="224" spans="1:32" x14ac:dyDescent="0.35">
      <c r="A224" s="31" t="s">
        <v>229</v>
      </c>
      <c r="B224" s="97" t="s">
        <v>2488</v>
      </c>
      <c r="C224" s="142" t="s">
        <v>2348</v>
      </c>
      <c r="D224" s="143">
        <f t="shared" si="51"/>
        <v>36</v>
      </c>
      <c r="E224" s="98">
        <f t="shared" si="52"/>
        <v>0</v>
      </c>
      <c r="F224" s="144">
        <f t="shared" si="49"/>
        <v>36</v>
      </c>
      <c r="G224" s="145">
        <f t="shared" si="50"/>
        <v>36</v>
      </c>
      <c r="H224" s="146">
        <v>0</v>
      </c>
      <c r="I224" s="146">
        <v>36</v>
      </c>
      <c r="J224" s="147">
        <f t="shared" si="53"/>
        <v>36</v>
      </c>
      <c r="K224" s="147">
        <v>0</v>
      </c>
      <c r="L224" s="147">
        <v>0</v>
      </c>
      <c r="M224" s="147">
        <f t="shared" si="54"/>
        <v>0</v>
      </c>
      <c r="N224" s="101">
        <f t="shared" si="55"/>
        <v>0</v>
      </c>
      <c r="O224" s="145">
        <v>0</v>
      </c>
      <c r="P224" s="147">
        <f t="shared" si="56"/>
        <v>0</v>
      </c>
      <c r="Q224" s="100">
        <v>0</v>
      </c>
      <c r="R224" s="147">
        <v>0</v>
      </c>
      <c r="S224" s="101">
        <f t="shared" si="57"/>
        <v>0</v>
      </c>
      <c r="T224" s="100">
        <v>0</v>
      </c>
      <c r="U224" s="101">
        <f t="shared" si="58"/>
        <v>0</v>
      </c>
      <c r="V224" s="100">
        <f t="shared" si="59"/>
        <v>0</v>
      </c>
      <c r="W224" s="148">
        <v>0</v>
      </c>
      <c r="X224" s="148">
        <v>0</v>
      </c>
      <c r="Y224" s="147">
        <f t="shared" si="60"/>
        <v>0</v>
      </c>
      <c r="Z224" s="102">
        <v>0</v>
      </c>
      <c r="AA224" s="102">
        <v>0</v>
      </c>
      <c r="AB224" s="101">
        <f t="shared" si="61"/>
        <v>0</v>
      </c>
      <c r="AC224" s="107">
        <f t="shared" si="62"/>
        <v>36</v>
      </c>
      <c r="AD224" s="108">
        <f t="shared" si="63"/>
        <v>0</v>
      </c>
      <c r="AE224" s="97">
        <v>76</v>
      </c>
      <c r="AF224" s="109">
        <f t="shared" si="64"/>
        <v>0.47368421052631576</v>
      </c>
    </row>
    <row r="225" spans="1:32" x14ac:dyDescent="0.35">
      <c r="A225" s="31" t="s">
        <v>230</v>
      </c>
      <c r="B225" s="97" t="s">
        <v>2489</v>
      </c>
      <c r="C225" s="142" t="s">
        <v>2348</v>
      </c>
      <c r="D225" s="143">
        <f t="shared" si="51"/>
        <v>35</v>
      </c>
      <c r="E225" s="98">
        <f t="shared" si="52"/>
        <v>0</v>
      </c>
      <c r="F225" s="144">
        <f t="shared" si="49"/>
        <v>35</v>
      </c>
      <c r="G225" s="145">
        <f t="shared" si="50"/>
        <v>35</v>
      </c>
      <c r="H225" s="146">
        <v>0</v>
      </c>
      <c r="I225" s="146">
        <v>35</v>
      </c>
      <c r="J225" s="147">
        <f t="shared" si="53"/>
        <v>35</v>
      </c>
      <c r="K225" s="147">
        <v>0</v>
      </c>
      <c r="L225" s="147">
        <v>0</v>
      </c>
      <c r="M225" s="147">
        <f t="shared" si="54"/>
        <v>0</v>
      </c>
      <c r="N225" s="101">
        <f t="shared" si="55"/>
        <v>0</v>
      </c>
      <c r="O225" s="145">
        <v>0</v>
      </c>
      <c r="P225" s="147">
        <f t="shared" si="56"/>
        <v>0</v>
      </c>
      <c r="Q225" s="100">
        <v>0</v>
      </c>
      <c r="R225" s="147">
        <v>0</v>
      </c>
      <c r="S225" s="101">
        <f t="shared" si="57"/>
        <v>0</v>
      </c>
      <c r="T225" s="100">
        <v>0</v>
      </c>
      <c r="U225" s="101">
        <f t="shared" si="58"/>
        <v>0</v>
      </c>
      <c r="V225" s="100">
        <f t="shared" si="59"/>
        <v>0</v>
      </c>
      <c r="W225" s="148">
        <v>0</v>
      </c>
      <c r="X225" s="148">
        <v>0</v>
      </c>
      <c r="Y225" s="147">
        <f t="shared" si="60"/>
        <v>0</v>
      </c>
      <c r="Z225" s="102">
        <v>0</v>
      </c>
      <c r="AA225" s="102">
        <v>0</v>
      </c>
      <c r="AB225" s="101">
        <f t="shared" si="61"/>
        <v>0</v>
      </c>
      <c r="AC225" s="107">
        <f t="shared" si="62"/>
        <v>35</v>
      </c>
      <c r="AD225" s="108">
        <f t="shared" si="63"/>
        <v>0</v>
      </c>
      <c r="AE225" s="97">
        <v>73</v>
      </c>
      <c r="AF225" s="109">
        <f t="shared" si="64"/>
        <v>0.47945205479452052</v>
      </c>
    </row>
    <row r="226" spans="1:32" x14ac:dyDescent="0.35">
      <c r="A226" s="31" t="s">
        <v>231</v>
      </c>
      <c r="B226" s="97" t="s">
        <v>2490</v>
      </c>
      <c r="C226" s="142" t="s">
        <v>2348</v>
      </c>
      <c r="D226" s="143">
        <f t="shared" si="51"/>
        <v>0</v>
      </c>
      <c r="E226" s="98">
        <f t="shared" si="52"/>
        <v>0</v>
      </c>
      <c r="F226" s="144">
        <f t="shared" si="49"/>
        <v>0</v>
      </c>
      <c r="G226" s="145">
        <f t="shared" si="50"/>
        <v>0</v>
      </c>
      <c r="H226" s="146">
        <v>0</v>
      </c>
      <c r="I226" s="146">
        <v>0</v>
      </c>
      <c r="J226" s="147">
        <f t="shared" si="53"/>
        <v>0</v>
      </c>
      <c r="K226" s="147">
        <v>0</v>
      </c>
      <c r="L226" s="147">
        <v>0</v>
      </c>
      <c r="M226" s="147">
        <f t="shared" si="54"/>
        <v>0</v>
      </c>
      <c r="N226" s="101">
        <f t="shared" si="55"/>
        <v>0</v>
      </c>
      <c r="O226" s="145">
        <v>0</v>
      </c>
      <c r="P226" s="147">
        <f t="shared" si="56"/>
        <v>0</v>
      </c>
      <c r="Q226" s="100">
        <v>0</v>
      </c>
      <c r="R226" s="147">
        <v>0</v>
      </c>
      <c r="S226" s="101">
        <f t="shared" si="57"/>
        <v>0</v>
      </c>
      <c r="T226" s="100">
        <v>0</v>
      </c>
      <c r="U226" s="101">
        <f t="shared" si="58"/>
        <v>0</v>
      </c>
      <c r="V226" s="100">
        <f t="shared" si="59"/>
        <v>0</v>
      </c>
      <c r="W226" s="148">
        <v>0</v>
      </c>
      <c r="X226" s="148">
        <v>0</v>
      </c>
      <c r="Y226" s="147">
        <f t="shared" si="60"/>
        <v>0</v>
      </c>
      <c r="Z226" s="102">
        <v>0</v>
      </c>
      <c r="AA226" s="102">
        <v>0</v>
      </c>
      <c r="AB226" s="101">
        <f t="shared" si="61"/>
        <v>0</v>
      </c>
      <c r="AC226" s="107">
        <f t="shared" si="62"/>
        <v>0</v>
      </c>
      <c r="AD226" s="108">
        <f t="shared" si="63"/>
        <v>0</v>
      </c>
      <c r="AE226" s="97">
        <v>55</v>
      </c>
      <c r="AF226" s="109">
        <f t="shared" si="64"/>
        <v>0</v>
      </c>
    </row>
    <row r="227" spans="1:32" x14ac:dyDescent="0.35">
      <c r="A227" s="31" t="s">
        <v>232</v>
      </c>
      <c r="B227" s="97" t="s">
        <v>2491</v>
      </c>
      <c r="C227" s="142" t="s">
        <v>2447</v>
      </c>
      <c r="D227" s="143">
        <f t="shared" si="51"/>
        <v>19</v>
      </c>
      <c r="E227" s="98">
        <f t="shared" si="52"/>
        <v>19</v>
      </c>
      <c r="F227" s="144">
        <f t="shared" si="49"/>
        <v>0</v>
      </c>
      <c r="G227" s="145">
        <f t="shared" si="50"/>
        <v>0</v>
      </c>
      <c r="H227" s="146">
        <v>0</v>
      </c>
      <c r="I227" s="146">
        <v>0</v>
      </c>
      <c r="J227" s="147">
        <f t="shared" si="53"/>
        <v>0</v>
      </c>
      <c r="K227" s="147">
        <v>0</v>
      </c>
      <c r="L227" s="147">
        <v>0</v>
      </c>
      <c r="M227" s="147">
        <f t="shared" si="54"/>
        <v>0</v>
      </c>
      <c r="N227" s="101">
        <f t="shared" si="55"/>
        <v>0</v>
      </c>
      <c r="O227" s="145">
        <v>19</v>
      </c>
      <c r="P227" s="147">
        <f t="shared" si="56"/>
        <v>19</v>
      </c>
      <c r="Q227" s="100">
        <v>0</v>
      </c>
      <c r="R227" s="147">
        <v>0</v>
      </c>
      <c r="S227" s="101">
        <f t="shared" si="57"/>
        <v>0</v>
      </c>
      <c r="T227" s="100">
        <v>0</v>
      </c>
      <c r="U227" s="101">
        <f t="shared" si="58"/>
        <v>0</v>
      </c>
      <c r="V227" s="100">
        <f t="shared" si="59"/>
        <v>0</v>
      </c>
      <c r="W227" s="148">
        <v>0</v>
      </c>
      <c r="X227" s="148">
        <v>0</v>
      </c>
      <c r="Y227" s="147">
        <f t="shared" si="60"/>
        <v>0</v>
      </c>
      <c r="Z227" s="102">
        <v>0</v>
      </c>
      <c r="AA227" s="102">
        <v>0</v>
      </c>
      <c r="AB227" s="101">
        <f t="shared" si="61"/>
        <v>0</v>
      </c>
      <c r="AC227" s="107">
        <f t="shared" si="62"/>
        <v>0</v>
      </c>
      <c r="AD227" s="108">
        <f t="shared" si="63"/>
        <v>19</v>
      </c>
      <c r="AE227" s="97">
        <v>49</v>
      </c>
      <c r="AF227" s="109">
        <f t="shared" si="64"/>
        <v>0.38775510204081631</v>
      </c>
    </row>
    <row r="228" spans="1:32" x14ac:dyDescent="0.35">
      <c r="A228" s="31" t="s">
        <v>233</v>
      </c>
      <c r="B228" s="97" t="s">
        <v>2492</v>
      </c>
      <c r="C228" s="142" t="s">
        <v>2447</v>
      </c>
      <c r="D228" s="143">
        <f t="shared" si="51"/>
        <v>41</v>
      </c>
      <c r="E228" s="98">
        <f t="shared" si="52"/>
        <v>0</v>
      </c>
      <c r="F228" s="144">
        <f t="shared" si="49"/>
        <v>41</v>
      </c>
      <c r="G228" s="145">
        <f t="shared" si="50"/>
        <v>41</v>
      </c>
      <c r="H228" s="146">
        <v>0</v>
      </c>
      <c r="I228" s="146">
        <v>41</v>
      </c>
      <c r="J228" s="147">
        <f t="shared" si="53"/>
        <v>41</v>
      </c>
      <c r="K228" s="147">
        <v>0</v>
      </c>
      <c r="L228" s="147">
        <v>0</v>
      </c>
      <c r="M228" s="147">
        <f t="shared" si="54"/>
        <v>0</v>
      </c>
      <c r="N228" s="101">
        <f t="shared" si="55"/>
        <v>0</v>
      </c>
      <c r="O228" s="145">
        <v>0</v>
      </c>
      <c r="P228" s="147">
        <f t="shared" si="56"/>
        <v>0</v>
      </c>
      <c r="Q228" s="100">
        <v>0</v>
      </c>
      <c r="R228" s="147">
        <v>0</v>
      </c>
      <c r="S228" s="101">
        <f t="shared" si="57"/>
        <v>0</v>
      </c>
      <c r="T228" s="100">
        <v>0</v>
      </c>
      <c r="U228" s="101">
        <f t="shared" si="58"/>
        <v>0</v>
      </c>
      <c r="V228" s="100">
        <f t="shared" si="59"/>
        <v>0</v>
      </c>
      <c r="W228" s="148">
        <v>0</v>
      </c>
      <c r="X228" s="148">
        <v>0</v>
      </c>
      <c r="Y228" s="147">
        <f t="shared" si="60"/>
        <v>0</v>
      </c>
      <c r="Z228" s="102">
        <v>0</v>
      </c>
      <c r="AA228" s="102">
        <v>0</v>
      </c>
      <c r="AB228" s="101">
        <f t="shared" si="61"/>
        <v>0</v>
      </c>
      <c r="AC228" s="107">
        <f t="shared" si="62"/>
        <v>41</v>
      </c>
      <c r="AD228" s="108">
        <f t="shared" si="63"/>
        <v>0</v>
      </c>
      <c r="AE228" s="97">
        <v>43</v>
      </c>
      <c r="AF228" s="109">
        <f t="shared" si="64"/>
        <v>0.95348837209302328</v>
      </c>
    </row>
    <row r="229" spans="1:32" x14ac:dyDescent="0.35">
      <c r="A229" s="31" t="s">
        <v>234</v>
      </c>
      <c r="B229" s="97" t="s">
        <v>2493</v>
      </c>
      <c r="C229" s="142" t="s">
        <v>2447</v>
      </c>
      <c r="D229" s="143">
        <f t="shared" si="51"/>
        <v>19</v>
      </c>
      <c r="E229" s="98">
        <f t="shared" si="52"/>
        <v>19</v>
      </c>
      <c r="F229" s="144">
        <f t="shared" si="49"/>
        <v>0</v>
      </c>
      <c r="G229" s="145">
        <f t="shared" si="50"/>
        <v>19</v>
      </c>
      <c r="H229" s="146">
        <v>0</v>
      </c>
      <c r="I229" s="146">
        <v>0</v>
      </c>
      <c r="J229" s="147">
        <f t="shared" si="53"/>
        <v>0</v>
      </c>
      <c r="K229" s="147">
        <v>0</v>
      </c>
      <c r="L229" s="147">
        <v>19</v>
      </c>
      <c r="M229" s="147">
        <f t="shared" si="54"/>
        <v>19</v>
      </c>
      <c r="N229" s="101">
        <f t="shared" si="55"/>
        <v>0</v>
      </c>
      <c r="O229" s="145">
        <v>0</v>
      </c>
      <c r="P229" s="147">
        <f t="shared" si="56"/>
        <v>0</v>
      </c>
      <c r="Q229" s="100">
        <v>0</v>
      </c>
      <c r="R229" s="147">
        <v>0</v>
      </c>
      <c r="S229" s="101">
        <f t="shared" si="57"/>
        <v>0</v>
      </c>
      <c r="T229" s="100">
        <v>0</v>
      </c>
      <c r="U229" s="101">
        <f t="shared" si="58"/>
        <v>0</v>
      </c>
      <c r="V229" s="100">
        <f t="shared" si="59"/>
        <v>0</v>
      </c>
      <c r="W229" s="148">
        <v>0</v>
      </c>
      <c r="X229" s="148">
        <v>0</v>
      </c>
      <c r="Y229" s="147">
        <f t="shared" si="60"/>
        <v>0</v>
      </c>
      <c r="Z229" s="102">
        <v>0</v>
      </c>
      <c r="AA229" s="102">
        <v>0</v>
      </c>
      <c r="AB229" s="101">
        <f t="shared" si="61"/>
        <v>0</v>
      </c>
      <c r="AC229" s="107">
        <f t="shared" si="62"/>
        <v>0</v>
      </c>
      <c r="AD229" s="108">
        <f t="shared" si="63"/>
        <v>19</v>
      </c>
      <c r="AE229" s="97">
        <v>51</v>
      </c>
      <c r="AF229" s="109">
        <f t="shared" si="64"/>
        <v>0.37254901960784315</v>
      </c>
    </row>
    <row r="230" spans="1:32" x14ac:dyDescent="0.35">
      <c r="A230" s="31" t="s">
        <v>235</v>
      </c>
      <c r="B230" s="97" t="s">
        <v>2494</v>
      </c>
      <c r="C230" s="142" t="s">
        <v>2447</v>
      </c>
      <c r="D230" s="143">
        <f t="shared" si="51"/>
        <v>56</v>
      </c>
      <c r="E230" s="98">
        <f t="shared" si="52"/>
        <v>0</v>
      </c>
      <c r="F230" s="144">
        <f t="shared" si="49"/>
        <v>56</v>
      </c>
      <c r="G230" s="145">
        <f t="shared" si="50"/>
        <v>56</v>
      </c>
      <c r="H230" s="146">
        <v>0</v>
      </c>
      <c r="I230" s="146">
        <v>56</v>
      </c>
      <c r="J230" s="147">
        <f t="shared" si="53"/>
        <v>56</v>
      </c>
      <c r="K230" s="147">
        <v>0</v>
      </c>
      <c r="L230" s="147">
        <v>0</v>
      </c>
      <c r="M230" s="147">
        <f t="shared" si="54"/>
        <v>0</v>
      </c>
      <c r="N230" s="101">
        <f t="shared" si="55"/>
        <v>0</v>
      </c>
      <c r="O230" s="145">
        <v>0</v>
      </c>
      <c r="P230" s="147">
        <f t="shared" si="56"/>
        <v>0</v>
      </c>
      <c r="Q230" s="100">
        <v>0</v>
      </c>
      <c r="R230" s="147">
        <v>0</v>
      </c>
      <c r="S230" s="101">
        <f t="shared" si="57"/>
        <v>0</v>
      </c>
      <c r="T230" s="100">
        <v>0</v>
      </c>
      <c r="U230" s="101">
        <f t="shared" si="58"/>
        <v>0</v>
      </c>
      <c r="V230" s="100">
        <f t="shared" si="59"/>
        <v>0</v>
      </c>
      <c r="W230" s="148">
        <v>0</v>
      </c>
      <c r="X230" s="148">
        <v>0</v>
      </c>
      <c r="Y230" s="147">
        <f t="shared" si="60"/>
        <v>0</v>
      </c>
      <c r="Z230" s="102">
        <v>0</v>
      </c>
      <c r="AA230" s="102">
        <v>0</v>
      </c>
      <c r="AB230" s="101">
        <f t="shared" si="61"/>
        <v>0</v>
      </c>
      <c r="AC230" s="107">
        <f t="shared" si="62"/>
        <v>56</v>
      </c>
      <c r="AD230" s="108">
        <f t="shared" si="63"/>
        <v>0</v>
      </c>
      <c r="AE230" s="97">
        <v>70</v>
      </c>
      <c r="AF230" s="109">
        <f t="shared" si="64"/>
        <v>0.8</v>
      </c>
    </row>
    <row r="231" spans="1:32" x14ac:dyDescent="0.35">
      <c r="A231" s="31" t="s">
        <v>236</v>
      </c>
      <c r="B231" s="97" t="s">
        <v>2495</v>
      </c>
      <c r="C231" s="142" t="s">
        <v>2447</v>
      </c>
      <c r="D231" s="143">
        <f t="shared" si="51"/>
        <v>17</v>
      </c>
      <c r="E231" s="98">
        <f t="shared" si="52"/>
        <v>17</v>
      </c>
      <c r="F231" s="144">
        <f t="shared" si="49"/>
        <v>0</v>
      </c>
      <c r="G231" s="145">
        <f t="shared" si="50"/>
        <v>17</v>
      </c>
      <c r="H231" s="146">
        <v>0</v>
      </c>
      <c r="I231" s="146">
        <v>0</v>
      </c>
      <c r="J231" s="147">
        <f t="shared" si="53"/>
        <v>0</v>
      </c>
      <c r="K231" s="147">
        <v>0</v>
      </c>
      <c r="L231" s="147">
        <v>17</v>
      </c>
      <c r="M231" s="147">
        <f t="shared" si="54"/>
        <v>17</v>
      </c>
      <c r="N231" s="101">
        <f t="shared" si="55"/>
        <v>0</v>
      </c>
      <c r="O231" s="145">
        <v>0</v>
      </c>
      <c r="P231" s="147">
        <f t="shared" si="56"/>
        <v>0</v>
      </c>
      <c r="Q231" s="100">
        <v>0</v>
      </c>
      <c r="R231" s="147">
        <v>0</v>
      </c>
      <c r="S231" s="101">
        <f t="shared" si="57"/>
        <v>0</v>
      </c>
      <c r="T231" s="100">
        <v>0</v>
      </c>
      <c r="U231" s="101">
        <f t="shared" si="58"/>
        <v>0</v>
      </c>
      <c r="V231" s="100">
        <f t="shared" si="59"/>
        <v>0</v>
      </c>
      <c r="W231" s="148">
        <v>0</v>
      </c>
      <c r="X231" s="148">
        <v>0</v>
      </c>
      <c r="Y231" s="147">
        <f t="shared" si="60"/>
        <v>0</v>
      </c>
      <c r="Z231" s="102">
        <v>0</v>
      </c>
      <c r="AA231" s="102">
        <v>0</v>
      </c>
      <c r="AB231" s="101">
        <f t="shared" si="61"/>
        <v>0</v>
      </c>
      <c r="AC231" s="107">
        <f t="shared" si="62"/>
        <v>0</v>
      </c>
      <c r="AD231" s="108">
        <f t="shared" si="63"/>
        <v>17</v>
      </c>
      <c r="AE231" s="97">
        <v>39</v>
      </c>
      <c r="AF231" s="109">
        <f t="shared" si="64"/>
        <v>0.4358974358974359</v>
      </c>
    </row>
    <row r="232" spans="1:32" x14ac:dyDescent="0.35">
      <c r="A232" s="31" t="s">
        <v>237</v>
      </c>
      <c r="B232" s="97" t="s">
        <v>2496</v>
      </c>
      <c r="C232" s="142" t="s">
        <v>2447</v>
      </c>
      <c r="D232" s="143">
        <f t="shared" si="51"/>
        <v>119</v>
      </c>
      <c r="E232" s="98">
        <f t="shared" si="52"/>
        <v>69</v>
      </c>
      <c r="F232" s="144">
        <f t="shared" si="49"/>
        <v>50</v>
      </c>
      <c r="G232" s="145">
        <f t="shared" si="50"/>
        <v>119</v>
      </c>
      <c r="H232" s="146">
        <v>50</v>
      </c>
      <c r="I232" s="146">
        <v>0</v>
      </c>
      <c r="J232" s="147">
        <f t="shared" si="53"/>
        <v>50</v>
      </c>
      <c r="K232" s="147">
        <v>1</v>
      </c>
      <c r="L232" s="147">
        <v>68</v>
      </c>
      <c r="M232" s="147">
        <f t="shared" si="54"/>
        <v>69</v>
      </c>
      <c r="N232" s="101">
        <f t="shared" si="55"/>
        <v>0</v>
      </c>
      <c r="O232" s="145">
        <v>0</v>
      </c>
      <c r="P232" s="147">
        <f t="shared" si="56"/>
        <v>0</v>
      </c>
      <c r="Q232" s="100">
        <v>0</v>
      </c>
      <c r="R232" s="147">
        <v>0</v>
      </c>
      <c r="S232" s="101">
        <f t="shared" si="57"/>
        <v>0</v>
      </c>
      <c r="T232" s="100">
        <v>0</v>
      </c>
      <c r="U232" s="101">
        <f t="shared" si="58"/>
        <v>0</v>
      </c>
      <c r="V232" s="100">
        <f t="shared" si="59"/>
        <v>0</v>
      </c>
      <c r="W232" s="148">
        <v>0</v>
      </c>
      <c r="X232" s="148">
        <v>0</v>
      </c>
      <c r="Y232" s="147">
        <f t="shared" si="60"/>
        <v>0</v>
      </c>
      <c r="Z232" s="102">
        <v>0</v>
      </c>
      <c r="AA232" s="102">
        <v>0</v>
      </c>
      <c r="AB232" s="101">
        <f t="shared" si="61"/>
        <v>0</v>
      </c>
      <c r="AC232" s="107">
        <f t="shared" si="62"/>
        <v>0</v>
      </c>
      <c r="AD232" s="108">
        <f t="shared" si="63"/>
        <v>68</v>
      </c>
      <c r="AE232" s="97">
        <v>71</v>
      </c>
      <c r="AF232" s="109">
        <f t="shared" si="64"/>
        <v>0.95774647887323938</v>
      </c>
    </row>
    <row r="233" spans="1:32" x14ac:dyDescent="0.35">
      <c r="A233" s="31" t="s">
        <v>238</v>
      </c>
      <c r="B233" s="97" t="s">
        <v>2497</v>
      </c>
      <c r="C233" s="142" t="s">
        <v>2447</v>
      </c>
      <c r="D233" s="143">
        <f t="shared" si="51"/>
        <v>35</v>
      </c>
      <c r="E233" s="98">
        <f t="shared" si="52"/>
        <v>35</v>
      </c>
      <c r="F233" s="144">
        <f t="shared" si="49"/>
        <v>0</v>
      </c>
      <c r="G233" s="145">
        <f t="shared" si="50"/>
        <v>35</v>
      </c>
      <c r="H233" s="146">
        <v>0</v>
      </c>
      <c r="I233" s="146">
        <v>0</v>
      </c>
      <c r="J233" s="147">
        <f t="shared" si="53"/>
        <v>0</v>
      </c>
      <c r="K233" s="147">
        <v>0</v>
      </c>
      <c r="L233" s="147">
        <v>35</v>
      </c>
      <c r="M233" s="147">
        <f t="shared" si="54"/>
        <v>35</v>
      </c>
      <c r="N233" s="101">
        <f t="shared" si="55"/>
        <v>0</v>
      </c>
      <c r="O233" s="145">
        <v>0</v>
      </c>
      <c r="P233" s="147">
        <f t="shared" si="56"/>
        <v>0</v>
      </c>
      <c r="Q233" s="100">
        <v>0</v>
      </c>
      <c r="R233" s="147">
        <v>0</v>
      </c>
      <c r="S233" s="101">
        <f t="shared" si="57"/>
        <v>0</v>
      </c>
      <c r="T233" s="100">
        <v>0</v>
      </c>
      <c r="U233" s="101">
        <f t="shared" si="58"/>
        <v>0</v>
      </c>
      <c r="V233" s="100">
        <f t="shared" si="59"/>
        <v>0</v>
      </c>
      <c r="W233" s="148">
        <v>0</v>
      </c>
      <c r="X233" s="148">
        <v>0</v>
      </c>
      <c r="Y233" s="147">
        <f t="shared" si="60"/>
        <v>0</v>
      </c>
      <c r="Z233" s="102">
        <v>0</v>
      </c>
      <c r="AA233" s="102">
        <v>0</v>
      </c>
      <c r="AB233" s="101">
        <f t="shared" si="61"/>
        <v>0</v>
      </c>
      <c r="AC233" s="107">
        <f t="shared" si="62"/>
        <v>0</v>
      </c>
      <c r="AD233" s="108">
        <f t="shared" si="63"/>
        <v>35</v>
      </c>
      <c r="AE233" s="97">
        <v>34</v>
      </c>
      <c r="AF233" s="109">
        <f t="shared" si="64"/>
        <v>1</v>
      </c>
    </row>
    <row r="234" spans="1:32" x14ac:dyDescent="0.35">
      <c r="A234" s="31" t="s">
        <v>239</v>
      </c>
      <c r="B234" s="97" t="s">
        <v>2498</v>
      </c>
      <c r="C234" s="142" t="s">
        <v>2447</v>
      </c>
      <c r="D234" s="143">
        <f t="shared" si="51"/>
        <v>23</v>
      </c>
      <c r="E234" s="98">
        <f t="shared" si="52"/>
        <v>23</v>
      </c>
      <c r="F234" s="144">
        <f t="shared" si="49"/>
        <v>0</v>
      </c>
      <c r="G234" s="145">
        <f t="shared" si="50"/>
        <v>23</v>
      </c>
      <c r="H234" s="146">
        <v>0</v>
      </c>
      <c r="I234" s="146">
        <v>0</v>
      </c>
      <c r="J234" s="147">
        <f t="shared" si="53"/>
        <v>0</v>
      </c>
      <c r="K234" s="147">
        <v>0</v>
      </c>
      <c r="L234" s="147">
        <v>23</v>
      </c>
      <c r="M234" s="147">
        <f t="shared" si="54"/>
        <v>23</v>
      </c>
      <c r="N234" s="101">
        <f t="shared" si="55"/>
        <v>0</v>
      </c>
      <c r="O234" s="145">
        <v>0</v>
      </c>
      <c r="P234" s="147">
        <f t="shared" si="56"/>
        <v>0</v>
      </c>
      <c r="Q234" s="100">
        <v>0</v>
      </c>
      <c r="R234" s="147">
        <v>0</v>
      </c>
      <c r="S234" s="101">
        <f t="shared" si="57"/>
        <v>0</v>
      </c>
      <c r="T234" s="100">
        <v>0</v>
      </c>
      <c r="U234" s="101">
        <f t="shared" si="58"/>
        <v>0</v>
      </c>
      <c r="V234" s="100">
        <f t="shared" si="59"/>
        <v>0</v>
      </c>
      <c r="W234" s="148">
        <v>0</v>
      </c>
      <c r="X234" s="148">
        <v>0</v>
      </c>
      <c r="Y234" s="147">
        <f t="shared" si="60"/>
        <v>0</v>
      </c>
      <c r="Z234" s="102">
        <v>0</v>
      </c>
      <c r="AA234" s="102">
        <v>0</v>
      </c>
      <c r="AB234" s="101">
        <f t="shared" si="61"/>
        <v>0</v>
      </c>
      <c r="AC234" s="107">
        <f t="shared" si="62"/>
        <v>0</v>
      </c>
      <c r="AD234" s="108">
        <f t="shared" si="63"/>
        <v>23</v>
      </c>
      <c r="AE234" s="97">
        <v>31</v>
      </c>
      <c r="AF234" s="109">
        <f t="shared" si="64"/>
        <v>0.74193548387096775</v>
      </c>
    </row>
    <row r="235" spans="1:32" x14ac:dyDescent="0.35">
      <c r="A235" s="31" t="s">
        <v>240</v>
      </c>
      <c r="B235" s="97" t="s">
        <v>2499</v>
      </c>
      <c r="C235" s="142" t="s">
        <v>2311</v>
      </c>
      <c r="D235" s="143">
        <f t="shared" si="51"/>
        <v>12</v>
      </c>
      <c r="E235" s="98">
        <f t="shared" si="52"/>
        <v>0</v>
      </c>
      <c r="F235" s="144">
        <f t="shared" si="49"/>
        <v>12</v>
      </c>
      <c r="G235" s="145">
        <f t="shared" si="50"/>
        <v>12</v>
      </c>
      <c r="H235" s="146">
        <v>0</v>
      </c>
      <c r="I235" s="146">
        <v>12</v>
      </c>
      <c r="J235" s="147">
        <f t="shared" si="53"/>
        <v>12</v>
      </c>
      <c r="K235" s="147">
        <v>0</v>
      </c>
      <c r="L235" s="147">
        <v>0</v>
      </c>
      <c r="M235" s="147">
        <f t="shared" si="54"/>
        <v>0</v>
      </c>
      <c r="N235" s="101">
        <f t="shared" si="55"/>
        <v>0</v>
      </c>
      <c r="O235" s="145">
        <v>0</v>
      </c>
      <c r="P235" s="147">
        <f t="shared" si="56"/>
        <v>0</v>
      </c>
      <c r="Q235" s="100">
        <v>0</v>
      </c>
      <c r="R235" s="147">
        <v>0</v>
      </c>
      <c r="S235" s="101">
        <f t="shared" si="57"/>
        <v>0</v>
      </c>
      <c r="T235" s="100">
        <v>0</v>
      </c>
      <c r="U235" s="101">
        <f t="shared" si="58"/>
        <v>0</v>
      </c>
      <c r="V235" s="100">
        <f t="shared" si="59"/>
        <v>0</v>
      </c>
      <c r="W235" s="148">
        <v>0</v>
      </c>
      <c r="X235" s="148">
        <v>0</v>
      </c>
      <c r="Y235" s="147">
        <f t="shared" si="60"/>
        <v>0</v>
      </c>
      <c r="Z235" s="102">
        <v>0</v>
      </c>
      <c r="AA235" s="102">
        <v>0</v>
      </c>
      <c r="AB235" s="101">
        <f t="shared" si="61"/>
        <v>0</v>
      </c>
      <c r="AC235" s="107">
        <f t="shared" si="62"/>
        <v>12</v>
      </c>
      <c r="AD235" s="108">
        <f t="shared" si="63"/>
        <v>0</v>
      </c>
      <c r="AE235" s="97">
        <v>13</v>
      </c>
      <c r="AF235" s="109">
        <f t="shared" si="64"/>
        <v>0.92307692307692313</v>
      </c>
    </row>
    <row r="236" spans="1:32" x14ac:dyDescent="0.35">
      <c r="A236" s="31" t="s">
        <v>241</v>
      </c>
      <c r="B236" s="97" t="s">
        <v>2500</v>
      </c>
      <c r="C236" s="142" t="s">
        <v>2311</v>
      </c>
      <c r="D236" s="143">
        <f t="shared" si="51"/>
        <v>0</v>
      </c>
      <c r="E236" s="98">
        <f t="shared" si="52"/>
        <v>0</v>
      </c>
      <c r="F236" s="144">
        <f t="shared" si="49"/>
        <v>0</v>
      </c>
      <c r="G236" s="145">
        <f t="shared" si="50"/>
        <v>0</v>
      </c>
      <c r="H236" s="146">
        <v>0</v>
      </c>
      <c r="I236" s="146">
        <v>0</v>
      </c>
      <c r="J236" s="147">
        <f t="shared" si="53"/>
        <v>0</v>
      </c>
      <c r="K236" s="147">
        <v>0</v>
      </c>
      <c r="L236" s="147">
        <v>0</v>
      </c>
      <c r="M236" s="147">
        <f t="shared" si="54"/>
        <v>0</v>
      </c>
      <c r="N236" s="101">
        <f t="shared" si="55"/>
        <v>0</v>
      </c>
      <c r="O236" s="145">
        <v>0</v>
      </c>
      <c r="P236" s="147">
        <f t="shared" si="56"/>
        <v>0</v>
      </c>
      <c r="Q236" s="100">
        <v>0</v>
      </c>
      <c r="R236" s="147">
        <v>0</v>
      </c>
      <c r="S236" s="101">
        <f t="shared" si="57"/>
        <v>0</v>
      </c>
      <c r="T236" s="100">
        <v>0</v>
      </c>
      <c r="U236" s="101">
        <f t="shared" si="58"/>
        <v>0</v>
      </c>
      <c r="V236" s="100">
        <f t="shared" si="59"/>
        <v>0</v>
      </c>
      <c r="W236" s="148">
        <v>0</v>
      </c>
      <c r="X236" s="148">
        <v>0</v>
      </c>
      <c r="Y236" s="147">
        <f t="shared" si="60"/>
        <v>0</v>
      </c>
      <c r="Z236" s="102">
        <v>0</v>
      </c>
      <c r="AA236" s="102">
        <v>0</v>
      </c>
      <c r="AB236" s="101">
        <f t="shared" si="61"/>
        <v>0</v>
      </c>
      <c r="AC236" s="107">
        <f t="shared" si="62"/>
        <v>0</v>
      </c>
      <c r="AD236" s="108">
        <f t="shared" si="63"/>
        <v>0</v>
      </c>
      <c r="AE236" s="97">
        <v>68</v>
      </c>
      <c r="AF236" s="109">
        <f t="shared" si="64"/>
        <v>0</v>
      </c>
    </row>
    <row r="237" spans="1:32" x14ac:dyDescent="0.35">
      <c r="A237" s="31" t="s">
        <v>242</v>
      </c>
      <c r="B237" s="97" t="s">
        <v>2501</v>
      </c>
      <c r="C237" s="142" t="s">
        <v>2311</v>
      </c>
      <c r="D237" s="143">
        <f t="shared" si="51"/>
        <v>23</v>
      </c>
      <c r="E237" s="98">
        <f t="shared" si="52"/>
        <v>23</v>
      </c>
      <c r="F237" s="144">
        <f t="shared" si="49"/>
        <v>0</v>
      </c>
      <c r="G237" s="145">
        <f t="shared" si="50"/>
        <v>23</v>
      </c>
      <c r="H237" s="146">
        <v>0</v>
      </c>
      <c r="I237" s="146">
        <v>0</v>
      </c>
      <c r="J237" s="147">
        <f t="shared" si="53"/>
        <v>0</v>
      </c>
      <c r="K237" s="147">
        <v>0</v>
      </c>
      <c r="L237" s="147">
        <v>23</v>
      </c>
      <c r="M237" s="147">
        <f t="shared" si="54"/>
        <v>23</v>
      </c>
      <c r="N237" s="101">
        <f t="shared" si="55"/>
        <v>0</v>
      </c>
      <c r="O237" s="145">
        <v>0</v>
      </c>
      <c r="P237" s="147">
        <f t="shared" si="56"/>
        <v>0</v>
      </c>
      <c r="Q237" s="100">
        <v>0</v>
      </c>
      <c r="R237" s="147">
        <v>0</v>
      </c>
      <c r="S237" s="101">
        <f t="shared" si="57"/>
        <v>0</v>
      </c>
      <c r="T237" s="100">
        <v>0</v>
      </c>
      <c r="U237" s="101">
        <f t="shared" si="58"/>
        <v>0</v>
      </c>
      <c r="V237" s="100">
        <f t="shared" si="59"/>
        <v>0</v>
      </c>
      <c r="W237" s="148">
        <v>0</v>
      </c>
      <c r="X237" s="148">
        <v>0</v>
      </c>
      <c r="Y237" s="147">
        <f t="shared" si="60"/>
        <v>0</v>
      </c>
      <c r="Z237" s="102">
        <v>0</v>
      </c>
      <c r="AA237" s="102">
        <v>0</v>
      </c>
      <c r="AB237" s="101">
        <f t="shared" si="61"/>
        <v>0</v>
      </c>
      <c r="AC237" s="107">
        <f t="shared" si="62"/>
        <v>0</v>
      </c>
      <c r="AD237" s="108">
        <f t="shared" si="63"/>
        <v>23</v>
      </c>
      <c r="AE237" s="97">
        <v>15</v>
      </c>
      <c r="AF237" s="109">
        <f t="shared" si="64"/>
        <v>1</v>
      </c>
    </row>
    <row r="238" spans="1:32" x14ac:dyDescent="0.35">
      <c r="A238" s="31" t="s">
        <v>243</v>
      </c>
      <c r="B238" s="97" t="s">
        <v>2502</v>
      </c>
      <c r="C238" s="142" t="s">
        <v>2311</v>
      </c>
      <c r="D238" s="143">
        <f t="shared" si="51"/>
        <v>44</v>
      </c>
      <c r="E238" s="98">
        <f t="shared" si="52"/>
        <v>0</v>
      </c>
      <c r="F238" s="144">
        <f t="shared" si="49"/>
        <v>44</v>
      </c>
      <c r="G238" s="145">
        <f t="shared" si="50"/>
        <v>31</v>
      </c>
      <c r="H238" s="146">
        <v>0</v>
      </c>
      <c r="I238" s="146">
        <v>31</v>
      </c>
      <c r="J238" s="147">
        <f t="shared" si="53"/>
        <v>31</v>
      </c>
      <c r="K238" s="147">
        <v>0</v>
      </c>
      <c r="L238" s="147">
        <v>0</v>
      </c>
      <c r="M238" s="147">
        <f t="shared" si="54"/>
        <v>0</v>
      </c>
      <c r="N238" s="101">
        <f t="shared" si="55"/>
        <v>0</v>
      </c>
      <c r="O238" s="145">
        <v>0</v>
      </c>
      <c r="P238" s="147">
        <f t="shared" si="56"/>
        <v>0</v>
      </c>
      <c r="Q238" s="100">
        <v>0</v>
      </c>
      <c r="R238" s="147">
        <v>0</v>
      </c>
      <c r="S238" s="101">
        <f t="shared" si="57"/>
        <v>0</v>
      </c>
      <c r="T238" s="100">
        <v>0</v>
      </c>
      <c r="U238" s="101">
        <f t="shared" si="58"/>
        <v>0</v>
      </c>
      <c r="V238" s="100">
        <f t="shared" si="59"/>
        <v>13</v>
      </c>
      <c r="W238" s="148">
        <v>8</v>
      </c>
      <c r="X238" s="148">
        <v>5</v>
      </c>
      <c r="Y238" s="147">
        <f t="shared" si="60"/>
        <v>13</v>
      </c>
      <c r="Z238" s="102">
        <v>0</v>
      </c>
      <c r="AA238" s="102">
        <v>0</v>
      </c>
      <c r="AB238" s="101">
        <f t="shared" si="61"/>
        <v>0</v>
      </c>
      <c r="AC238" s="107">
        <f t="shared" si="62"/>
        <v>36</v>
      </c>
      <c r="AD238" s="108">
        <f t="shared" si="63"/>
        <v>0</v>
      </c>
      <c r="AE238" s="97">
        <v>37</v>
      </c>
      <c r="AF238" s="109">
        <f t="shared" si="64"/>
        <v>0.97297297297297303</v>
      </c>
    </row>
    <row r="239" spans="1:32" x14ac:dyDescent="0.35">
      <c r="A239" s="31" t="s">
        <v>244</v>
      </c>
      <c r="B239" s="97" t="s">
        <v>2503</v>
      </c>
      <c r="C239" s="142" t="s">
        <v>2311</v>
      </c>
      <c r="D239" s="143">
        <f t="shared" si="51"/>
        <v>22</v>
      </c>
      <c r="E239" s="98">
        <f t="shared" si="52"/>
        <v>0</v>
      </c>
      <c r="F239" s="144">
        <f t="shared" si="49"/>
        <v>22</v>
      </c>
      <c r="G239" s="145">
        <f t="shared" si="50"/>
        <v>22</v>
      </c>
      <c r="H239" s="146">
        <v>0</v>
      </c>
      <c r="I239" s="146">
        <v>22</v>
      </c>
      <c r="J239" s="147">
        <f t="shared" si="53"/>
        <v>22</v>
      </c>
      <c r="K239" s="147">
        <v>0</v>
      </c>
      <c r="L239" s="147">
        <v>0</v>
      </c>
      <c r="M239" s="147">
        <f t="shared" si="54"/>
        <v>0</v>
      </c>
      <c r="N239" s="101">
        <f t="shared" si="55"/>
        <v>0</v>
      </c>
      <c r="O239" s="145">
        <v>0</v>
      </c>
      <c r="P239" s="147">
        <f t="shared" si="56"/>
        <v>0</v>
      </c>
      <c r="Q239" s="100">
        <v>0</v>
      </c>
      <c r="R239" s="147">
        <v>0</v>
      </c>
      <c r="S239" s="101">
        <f t="shared" si="57"/>
        <v>0</v>
      </c>
      <c r="T239" s="100">
        <v>0</v>
      </c>
      <c r="U239" s="101">
        <f t="shared" si="58"/>
        <v>0</v>
      </c>
      <c r="V239" s="100">
        <f t="shared" si="59"/>
        <v>0</v>
      </c>
      <c r="W239" s="148">
        <v>0</v>
      </c>
      <c r="X239" s="148">
        <v>0</v>
      </c>
      <c r="Y239" s="147">
        <f t="shared" si="60"/>
        <v>0</v>
      </c>
      <c r="Z239" s="102">
        <v>0</v>
      </c>
      <c r="AA239" s="102">
        <v>0</v>
      </c>
      <c r="AB239" s="101">
        <f t="shared" si="61"/>
        <v>0</v>
      </c>
      <c r="AC239" s="107">
        <f t="shared" si="62"/>
        <v>22</v>
      </c>
      <c r="AD239" s="108">
        <f t="shared" si="63"/>
        <v>0</v>
      </c>
      <c r="AE239" s="97">
        <v>33</v>
      </c>
      <c r="AF239" s="109">
        <f t="shared" si="64"/>
        <v>0.66666666666666663</v>
      </c>
    </row>
    <row r="240" spans="1:32" x14ac:dyDescent="0.35">
      <c r="A240" s="31" t="s">
        <v>245</v>
      </c>
      <c r="B240" s="97" t="s">
        <v>2504</v>
      </c>
      <c r="C240" s="142" t="s">
        <v>2311</v>
      </c>
      <c r="D240" s="143">
        <f t="shared" si="51"/>
        <v>84</v>
      </c>
      <c r="E240" s="98">
        <f t="shared" si="52"/>
        <v>36</v>
      </c>
      <c r="F240" s="144">
        <f t="shared" si="49"/>
        <v>48</v>
      </c>
      <c r="G240" s="145">
        <f t="shared" si="50"/>
        <v>8</v>
      </c>
      <c r="H240" s="146">
        <v>0</v>
      </c>
      <c r="I240" s="146">
        <v>0</v>
      </c>
      <c r="J240" s="147">
        <f t="shared" si="53"/>
        <v>0</v>
      </c>
      <c r="K240" s="147">
        <v>0</v>
      </c>
      <c r="L240" s="147">
        <v>8</v>
      </c>
      <c r="M240" s="147">
        <f t="shared" si="54"/>
        <v>8</v>
      </c>
      <c r="N240" s="101">
        <f t="shared" si="55"/>
        <v>0</v>
      </c>
      <c r="O240" s="145">
        <v>28</v>
      </c>
      <c r="P240" s="147">
        <f t="shared" si="56"/>
        <v>28</v>
      </c>
      <c r="Q240" s="100">
        <v>0</v>
      </c>
      <c r="R240" s="147">
        <v>0</v>
      </c>
      <c r="S240" s="101">
        <f t="shared" si="57"/>
        <v>0</v>
      </c>
      <c r="T240" s="100">
        <v>0</v>
      </c>
      <c r="U240" s="101">
        <f t="shared" si="58"/>
        <v>0</v>
      </c>
      <c r="V240" s="100">
        <f t="shared" si="59"/>
        <v>48</v>
      </c>
      <c r="W240" s="148">
        <v>5</v>
      </c>
      <c r="X240" s="148">
        <v>43</v>
      </c>
      <c r="Y240" s="147">
        <f t="shared" si="60"/>
        <v>48</v>
      </c>
      <c r="Z240" s="102">
        <v>0</v>
      </c>
      <c r="AA240" s="102">
        <v>0</v>
      </c>
      <c r="AB240" s="101">
        <f t="shared" si="61"/>
        <v>0</v>
      </c>
      <c r="AC240" s="107">
        <f t="shared" si="62"/>
        <v>43</v>
      </c>
      <c r="AD240" s="108">
        <f t="shared" si="63"/>
        <v>36</v>
      </c>
      <c r="AE240" s="97">
        <v>71</v>
      </c>
      <c r="AF240" s="109">
        <f t="shared" si="64"/>
        <v>1</v>
      </c>
    </row>
    <row r="241" spans="1:32" x14ac:dyDescent="0.35">
      <c r="A241" s="31" t="s">
        <v>246</v>
      </c>
      <c r="B241" s="97" t="s">
        <v>2505</v>
      </c>
      <c r="C241" s="142" t="s">
        <v>2311</v>
      </c>
      <c r="D241" s="143">
        <f t="shared" si="51"/>
        <v>29</v>
      </c>
      <c r="E241" s="98">
        <f t="shared" si="52"/>
        <v>29</v>
      </c>
      <c r="F241" s="144">
        <f t="shared" si="49"/>
        <v>0</v>
      </c>
      <c r="G241" s="145">
        <f t="shared" si="50"/>
        <v>19</v>
      </c>
      <c r="H241" s="146">
        <v>0</v>
      </c>
      <c r="I241" s="146">
        <v>0</v>
      </c>
      <c r="J241" s="147">
        <f t="shared" si="53"/>
        <v>0</v>
      </c>
      <c r="K241" s="147">
        <v>0</v>
      </c>
      <c r="L241" s="147">
        <v>19</v>
      </c>
      <c r="M241" s="147">
        <f t="shared" si="54"/>
        <v>19</v>
      </c>
      <c r="N241" s="101">
        <f t="shared" si="55"/>
        <v>11</v>
      </c>
      <c r="O241" s="145">
        <v>0</v>
      </c>
      <c r="P241" s="147">
        <f t="shared" si="56"/>
        <v>0</v>
      </c>
      <c r="Q241" s="100">
        <v>10</v>
      </c>
      <c r="R241" s="147">
        <v>11</v>
      </c>
      <c r="S241" s="101">
        <f t="shared" si="57"/>
        <v>21</v>
      </c>
      <c r="T241" s="100">
        <v>0</v>
      </c>
      <c r="U241" s="101">
        <f t="shared" si="58"/>
        <v>0</v>
      </c>
      <c r="V241" s="100">
        <f t="shared" si="59"/>
        <v>0</v>
      </c>
      <c r="W241" s="148">
        <v>0</v>
      </c>
      <c r="X241" s="148">
        <v>0</v>
      </c>
      <c r="Y241" s="147">
        <f t="shared" si="60"/>
        <v>0</v>
      </c>
      <c r="Z241" s="102">
        <v>0</v>
      </c>
      <c r="AA241" s="102">
        <v>0</v>
      </c>
      <c r="AB241" s="101">
        <f t="shared" si="61"/>
        <v>0</v>
      </c>
      <c r="AC241" s="107">
        <f t="shared" si="62"/>
        <v>0</v>
      </c>
      <c r="AD241" s="108">
        <f t="shared" si="63"/>
        <v>29</v>
      </c>
      <c r="AE241" s="97">
        <v>28</v>
      </c>
      <c r="AF241" s="109">
        <f t="shared" si="64"/>
        <v>1</v>
      </c>
    </row>
    <row r="242" spans="1:32" x14ac:dyDescent="0.35">
      <c r="A242" s="31" t="s">
        <v>247</v>
      </c>
      <c r="B242" s="97" t="s">
        <v>2506</v>
      </c>
      <c r="C242" s="142" t="s">
        <v>2311</v>
      </c>
      <c r="D242" s="143">
        <f t="shared" si="51"/>
        <v>73</v>
      </c>
      <c r="E242" s="98">
        <f t="shared" si="52"/>
        <v>0</v>
      </c>
      <c r="F242" s="144">
        <f t="shared" si="49"/>
        <v>73</v>
      </c>
      <c r="G242" s="145">
        <f t="shared" si="50"/>
        <v>73</v>
      </c>
      <c r="H242" s="146">
        <v>0</v>
      </c>
      <c r="I242" s="146">
        <v>73</v>
      </c>
      <c r="J242" s="147">
        <f t="shared" si="53"/>
        <v>73</v>
      </c>
      <c r="K242" s="147">
        <v>0</v>
      </c>
      <c r="L242" s="147">
        <v>0</v>
      </c>
      <c r="M242" s="147">
        <f t="shared" si="54"/>
        <v>0</v>
      </c>
      <c r="N242" s="101">
        <f t="shared" si="55"/>
        <v>0</v>
      </c>
      <c r="O242" s="145">
        <v>0</v>
      </c>
      <c r="P242" s="147">
        <f t="shared" si="56"/>
        <v>0</v>
      </c>
      <c r="Q242" s="100">
        <v>0</v>
      </c>
      <c r="R242" s="147">
        <v>0</v>
      </c>
      <c r="S242" s="101">
        <f t="shared" si="57"/>
        <v>0</v>
      </c>
      <c r="T242" s="100">
        <v>0</v>
      </c>
      <c r="U242" s="101">
        <f t="shared" si="58"/>
        <v>0</v>
      </c>
      <c r="V242" s="100">
        <f t="shared" si="59"/>
        <v>0</v>
      </c>
      <c r="W242" s="148">
        <v>0</v>
      </c>
      <c r="X242" s="148">
        <v>0</v>
      </c>
      <c r="Y242" s="147">
        <f t="shared" si="60"/>
        <v>0</v>
      </c>
      <c r="Z242" s="102">
        <v>0</v>
      </c>
      <c r="AA242" s="102">
        <v>0</v>
      </c>
      <c r="AB242" s="101">
        <f t="shared" si="61"/>
        <v>0</v>
      </c>
      <c r="AC242" s="107">
        <f t="shared" si="62"/>
        <v>73</v>
      </c>
      <c r="AD242" s="108">
        <f t="shared" si="63"/>
        <v>0</v>
      </c>
      <c r="AE242" s="97">
        <v>120</v>
      </c>
      <c r="AF242" s="109">
        <f t="shared" si="64"/>
        <v>0.60833333333333328</v>
      </c>
    </row>
    <row r="243" spans="1:32" x14ac:dyDescent="0.35">
      <c r="A243" s="31" t="s">
        <v>248</v>
      </c>
      <c r="B243" s="97" t="s">
        <v>2507</v>
      </c>
      <c r="C243" s="142" t="s">
        <v>2311</v>
      </c>
      <c r="D243" s="143">
        <f t="shared" si="51"/>
        <v>64</v>
      </c>
      <c r="E243" s="98">
        <f t="shared" si="52"/>
        <v>31</v>
      </c>
      <c r="F243" s="144">
        <f t="shared" si="49"/>
        <v>33</v>
      </c>
      <c r="G243" s="145">
        <f t="shared" si="50"/>
        <v>16</v>
      </c>
      <c r="H243" s="146">
        <v>0</v>
      </c>
      <c r="I243" s="146">
        <v>16</v>
      </c>
      <c r="J243" s="147">
        <f t="shared" si="53"/>
        <v>16</v>
      </c>
      <c r="K243" s="147">
        <v>0</v>
      </c>
      <c r="L243" s="147">
        <v>0</v>
      </c>
      <c r="M243" s="147">
        <f t="shared" si="54"/>
        <v>0</v>
      </c>
      <c r="N243" s="101">
        <f t="shared" si="55"/>
        <v>0</v>
      </c>
      <c r="O243" s="145">
        <v>0</v>
      </c>
      <c r="P243" s="147">
        <f t="shared" si="56"/>
        <v>0</v>
      </c>
      <c r="Q243" s="100">
        <v>0</v>
      </c>
      <c r="R243" s="147">
        <v>0</v>
      </c>
      <c r="S243" s="101">
        <f t="shared" si="57"/>
        <v>0</v>
      </c>
      <c r="T243" s="100">
        <v>0</v>
      </c>
      <c r="U243" s="101">
        <f t="shared" si="58"/>
        <v>0</v>
      </c>
      <c r="V243" s="100">
        <f t="shared" si="59"/>
        <v>48</v>
      </c>
      <c r="W243" s="148">
        <v>2</v>
      </c>
      <c r="X243" s="148">
        <v>15</v>
      </c>
      <c r="Y243" s="147">
        <f t="shared" si="60"/>
        <v>17</v>
      </c>
      <c r="Z243" s="102">
        <v>0</v>
      </c>
      <c r="AA243" s="102">
        <v>31</v>
      </c>
      <c r="AB243" s="101">
        <f t="shared" si="61"/>
        <v>31</v>
      </c>
      <c r="AC243" s="107">
        <f t="shared" si="62"/>
        <v>31</v>
      </c>
      <c r="AD243" s="108">
        <f t="shared" si="63"/>
        <v>31</v>
      </c>
      <c r="AE243" s="97">
        <v>26</v>
      </c>
      <c r="AF243" s="109">
        <f t="shared" si="64"/>
        <v>1</v>
      </c>
    </row>
    <row r="244" spans="1:32" x14ac:dyDescent="0.35">
      <c r="A244" s="31" t="s">
        <v>249</v>
      </c>
      <c r="B244" s="97" t="s">
        <v>2508</v>
      </c>
      <c r="C244" s="142" t="s">
        <v>2311</v>
      </c>
      <c r="D244" s="143">
        <f t="shared" si="51"/>
        <v>108</v>
      </c>
      <c r="E244" s="98">
        <f t="shared" si="52"/>
        <v>96</v>
      </c>
      <c r="F244" s="144">
        <f t="shared" si="49"/>
        <v>12</v>
      </c>
      <c r="G244" s="145">
        <f t="shared" si="50"/>
        <v>54</v>
      </c>
      <c r="H244" s="146">
        <v>0</v>
      </c>
      <c r="I244" s="146">
        <v>0</v>
      </c>
      <c r="J244" s="147">
        <f t="shared" si="53"/>
        <v>0</v>
      </c>
      <c r="K244" s="147">
        <v>0</v>
      </c>
      <c r="L244" s="147">
        <v>54</v>
      </c>
      <c r="M244" s="147">
        <f t="shared" si="54"/>
        <v>54</v>
      </c>
      <c r="N244" s="101">
        <f t="shared" si="55"/>
        <v>0</v>
      </c>
      <c r="O244" s="145">
        <v>42</v>
      </c>
      <c r="P244" s="147">
        <f t="shared" si="56"/>
        <v>42</v>
      </c>
      <c r="Q244" s="100">
        <v>0</v>
      </c>
      <c r="R244" s="147">
        <v>0</v>
      </c>
      <c r="S244" s="101">
        <f t="shared" si="57"/>
        <v>0</v>
      </c>
      <c r="T244" s="100">
        <v>0</v>
      </c>
      <c r="U244" s="101">
        <f t="shared" si="58"/>
        <v>0</v>
      </c>
      <c r="V244" s="100">
        <f t="shared" si="59"/>
        <v>12</v>
      </c>
      <c r="W244" s="148">
        <v>12</v>
      </c>
      <c r="X244" s="148">
        <v>0</v>
      </c>
      <c r="Y244" s="147">
        <f t="shared" si="60"/>
        <v>12</v>
      </c>
      <c r="Z244" s="102">
        <v>0</v>
      </c>
      <c r="AA244" s="102">
        <v>0</v>
      </c>
      <c r="AB244" s="101">
        <f t="shared" si="61"/>
        <v>0</v>
      </c>
      <c r="AC244" s="107">
        <f t="shared" si="62"/>
        <v>0</v>
      </c>
      <c r="AD244" s="108">
        <f t="shared" si="63"/>
        <v>96</v>
      </c>
      <c r="AE244" s="97">
        <v>116</v>
      </c>
      <c r="AF244" s="109">
        <f t="shared" si="64"/>
        <v>0.82758620689655171</v>
      </c>
    </row>
    <row r="245" spans="1:32" x14ac:dyDescent="0.35">
      <c r="A245" s="31" t="s">
        <v>250</v>
      </c>
      <c r="B245" s="97" t="s">
        <v>2509</v>
      </c>
      <c r="C245" s="142" t="s">
        <v>2447</v>
      </c>
      <c r="D245" s="143">
        <f t="shared" si="51"/>
        <v>0</v>
      </c>
      <c r="E245" s="98">
        <f t="shared" si="52"/>
        <v>0</v>
      </c>
      <c r="F245" s="144">
        <f t="shared" si="49"/>
        <v>0</v>
      </c>
      <c r="G245" s="145">
        <f t="shared" si="50"/>
        <v>0</v>
      </c>
      <c r="H245" s="146">
        <v>0</v>
      </c>
      <c r="I245" s="146">
        <v>0</v>
      </c>
      <c r="J245" s="147">
        <f t="shared" si="53"/>
        <v>0</v>
      </c>
      <c r="K245" s="147">
        <v>0</v>
      </c>
      <c r="L245" s="147">
        <v>0</v>
      </c>
      <c r="M245" s="147">
        <f t="shared" si="54"/>
        <v>0</v>
      </c>
      <c r="N245" s="101">
        <f t="shared" si="55"/>
        <v>0</v>
      </c>
      <c r="O245" s="145">
        <v>0</v>
      </c>
      <c r="P245" s="147">
        <f t="shared" si="56"/>
        <v>0</v>
      </c>
      <c r="Q245" s="100">
        <v>0</v>
      </c>
      <c r="R245" s="147">
        <v>0</v>
      </c>
      <c r="S245" s="101">
        <f t="shared" si="57"/>
        <v>0</v>
      </c>
      <c r="T245" s="100">
        <v>0</v>
      </c>
      <c r="U245" s="101">
        <f t="shared" si="58"/>
        <v>0</v>
      </c>
      <c r="V245" s="100">
        <f t="shared" si="59"/>
        <v>0</v>
      </c>
      <c r="W245" s="148">
        <v>0</v>
      </c>
      <c r="X245" s="148">
        <v>0</v>
      </c>
      <c r="Y245" s="147">
        <f t="shared" si="60"/>
        <v>0</v>
      </c>
      <c r="Z245" s="102">
        <v>0</v>
      </c>
      <c r="AA245" s="102">
        <v>0</v>
      </c>
      <c r="AB245" s="101">
        <f t="shared" si="61"/>
        <v>0</v>
      </c>
      <c r="AC245" s="107">
        <f t="shared" si="62"/>
        <v>0</v>
      </c>
      <c r="AD245" s="108">
        <f t="shared" si="63"/>
        <v>0</v>
      </c>
      <c r="AE245" s="97">
        <v>268</v>
      </c>
      <c r="AF245" s="109">
        <f t="shared" si="64"/>
        <v>0</v>
      </c>
    </row>
    <row r="246" spans="1:32" x14ac:dyDescent="0.35">
      <c r="A246" s="31" t="s">
        <v>251</v>
      </c>
      <c r="B246" s="97" t="s">
        <v>2510</v>
      </c>
      <c r="C246" s="142" t="s">
        <v>2447</v>
      </c>
      <c r="D246" s="143">
        <f t="shared" si="51"/>
        <v>125</v>
      </c>
      <c r="E246" s="98">
        <f t="shared" si="52"/>
        <v>125</v>
      </c>
      <c r="F246" s="144">
        <f t="shared" si="49"/>
        <v>0</v>
      </c>
      <c r="G246" s="145">
        <f t="shared" si="50"/>
        <v>0</v>
      </c>
      <c r="H246" s="146">
        <v>0</v>
      </c>
      <c r="I246" s="146">
        <v>0</v>
      </c>
      <c r="J246" s="147">
        <f t="shared" si="53"/>
        <v>0</v>
      </c>
      <c r="K246" s="147">
        <v>0</v>
      </c>
      <c r="L246" s="147">
        <v>0</v>
      </c>
      <c r="M246" s="147">
        <f t="shared" si="54"/>
        <v>0</v>
      </c>
      <c r="N246" s="101">
        <f t="shared" si="55"/>
        <v>0</v>
      </c>
      <c r="O246" s="145">
        <v>0</v>
      </c>
      <c r="P246" s="147">
        <f t="shared" si="56"/>
        <v>0</v>
      </c>
      <c r="Q246" s="100">
        <v>125</v>
      </c>
      <c r="R246" s="147">
        <v>0</v>
      </c>
      <c r="S246" s="101">
        <f t="shared" si="57"/>
        <v>125</v>
      </c>
      <c r="T246" s="100">
        <v>0</v>
      </c>
      <c r="U246" s="101">
        <f t="shared" si="58"/>
        <v>0</v>
      </c>
      <c r="V246" s="100">
        <f t="shared" si="59"/>
        <v>0</v>
      </c>
      <c r="W246" s="148">
        <v>0</v>
      </c>
      <c r="X246" s="148">
        <v>0</v>
      </c>
      <c r="Y246" s="147">
        <f t="shared" si="60"/>
        <v>0</v>
      </c>
      <c r="Z246" s="102">
        <v>0</v>
      </c>
      <c r="AA246" s="102">
        <v>0</v>
      </c>
      <c r="AB246" s="101">
        <f t="shared" si="61"/>
        <v>0</v>
      </c>
      <c r="AC246" s="107">
        <f t="shared" si="62"/>
        <v>0</v>
      </c>
      <c r="AD246" s="108">
        <f t="shared" si="63"/>
        <v>125</v>
      </c>
      <c r="AE246" s="97">
        <v>252</v>
      </c>
      <c r="AF246" s="109">
        <f t="shared" si="64"/>
        <v>0.49603174603174605</v>
      </c>
    </row>
    <row r="247" spans="1:32" x14ac:dyDescent="0.35">
      <c r="A247" s="31" t="s">
        <v>252</v>
      </c>
      <c r="B247" s="97" t="s">
        <v>2511</v>
      </c>
      <c r="C247" s="142" t="s">
        <v>2447</v>
      </c>
      <c r="D247" s="143">
        <f t="shared" si="51"/>
        <v>385</v>
      </c>
      <c r="E247" s="98">
        <f t="shared" si="52"/>
        <v>0</v>
      </c>
      <c r="F247" s="144">
        <f t="shared" si="49"/>
        <v>385</v>
      </c>
      <c r="G247" s="145">
        <f t="shared" si="50"/>
        <v>385</v>
      </c>
      <c r="H247" s="146">
        <v>0</v>
      </c>
      <c r="I247" s="146">
        <v>385</v>
      </c>
      <c r="J247" s="147">
        <f t="shared" si="53"/>
        <v>385</v>
      </c>
      <c r="K247" s="147">
        <v>0</v>
      </c>
      <c r="L247" s="147">
        <v>0</v>
      </c>
      <c r="M247" s="147">
        <f t="shared" si="54"/>
        <v>0</v>
      </c>
      <c r="N247" s="101">
        <f t="shared" si="55"/>
        <v>0</v>
      </c>
      <c r="O247" s="145">
        <v>0</v>
      </c>
      <c r="P247" s="147">
        <f t="shared" si="56"/>
        <v>0</v>
      </c>
      <c r="Q247" s="100">
        <v>0</v>
      </c>
      <c r="R247" s="147">
        <v>0</v>
      </c>
      <c r="S247" s="101">
        <f t="shared" si="57"/>
        <v>0</v>
      </c>
      <c r="T247" s="100">
        <v>0</v>
      </c>
      <c r="U247" s="101">
        <f t="shared" si="58"/>
        <v>0</v>
      </c>
      <c r="V247" s="100">
        <f t="shared" si="59"/>
        <v>0</v>
      </c>
      <c r="W247" s="148">
        <v>0</v>
      </c>
      <c r="X247" s="148">
        <v>0</v>
      </c>
      <c r="Y247" s="147">
        <f t="shared" si="60"/>
        <v>0</v>
      </c>
      <c r="Z247" s="102">
        <v>0</v>
      </c>
      <c r="AA247" s="102">
        <v>0</v>
      </c>
      <c r="AB247" s="101">
        <f t="shared" si="61"/>
        <v>0</v>
      </c>
      <c r="AC247" s="107">
        <f t="shared" si="62"/>
        <v>385</v>
      </c>
      <c r="AD247" s="108">
        <f t="shared" si="63"/>
        <v>0</v>
      </c>
      <c r="AE247" s="97">
        <v>674</v>
      </c>
      <c r="AF247" s="109">
        <f t="shared" si="64"/>
        <v>0.57121661721068251</v>
      </c>
    </row>
    <row r="248" spans="1:32" x14ac:dyDescent="0.35">
      <c r="A248" s="31" t="s">
        <v>253</v>
      </c>
      <c r="B248" s="97" t="s">
        <v>2512</v>
      </c>
      <c r="C248" s="142" t="s">
        <v>2447</v>
      </c>
      <c r="D248" s="143">
        <f t="shared" si="51"/>
        <v>102</v>
      </c>
      <c r="E248" s="98">
        <f t="shared" si="52"/>
        <v>8</v>
      </c>
      <c r="F248" s="144">
        <f t="shared" si="49"/>
        <v>94</v>
      </c>
      <c r="G248" s="145">
        <f t="shared" si="50"/>
        <v>94</v>
      </c>
      <c r="H248" s="146">
        <v>0</v>
      </c>
      <c r="I248" s="146">
        <v>94</v>
      </c>
      <c r="J248" s="147">
        <f t="shared" si="53"/>
        <v>94</v>
      </c>
      <c r="K248" s="147">
        <v>0</v>
      </c>
      <c r="L248" s="147">
        <v>0</v>
      </c>
      <c r="M248" s="147">
        <f t="shared" si="54"/>
        <v>0</v>
      </c>
      <c r="N248" s="101">
        <f t="shared" si="55"/>
        <v>0</v>
      </c>
      <c r="O248" s="145">
        <v>8</v>
      </c>
      <c r="P248" s="147">
        <f t="shared" si="56"/>
        <v>8</v>
      </c>
      <c r="Q248" s="100">
        <v>0</v>
      </c>
      <c r="R248" s="147">
        <v>0</v>
      </c>
      <c r="S248" s="101">
        <f t="shared" si="57"/>
        <v>0</v>
      </c>
      <c r="T248" s="100">
        <v>0</v>
      </c>
      <c r="U248" s="101">
        <f t="shared" si="58"/>
        <v>0</v>
      </c>
      <c r="V248" s="100">
        <f t="shared" si="59"/>
        <v>0</v>
      </c>
      <c r="W248" s="148">
        <v>0</v>
      </c>
      <c r="X248" s="148">
        <v>0</v>
      </c>
      <c r="Y248" s="147">
        <f t="shared" si="60"/>
        <v>0</v>
      </c>
      <c r="Z248" s="102">
        <v>0</v>
      </c>
      <c r="AA248" s="102">
        <v>0</v>
      </c>
      <c r="AB248" s="101">
        <f t="shared" si="61"/>
        <v>0</v>
      </c>
      <c r="AC248" s="107">
        <f t="shared" si="62"/>
        <v>94</v>
      </c>
      <c r="AD248" s="108">
        <f t="shared" si="63"/>
        <v>8</v>
      </c>
      <c r="AE248" s="97">
        <v>179</v>
      </c>
      <c r="AF248" s="109">
        <f t="shared" si="64"/>
        <v>0.56983240223463683</v>
      </c>
    </row>
    <row r="249" spans="1:32" x14ac:dyDescent="0.35">
      <c r="A249" s="31" t="s">
        <v>254</v>
      </c>
      <c r="B249" s="97" t="s">
        <v>2513</v>
      </c>
      <c r="C249" s="142" t="s">
        <v>2447</v>
      </c>
      <c r="D249" s="143">
        <f t="shared" si="51"/>
        <v>0</v>
      </c>
      <c r="E249" s="98">
        <f t="shared" si="52"/>
        <v>0</v>
      </c>
      <c r="F249" s="144">
        <f t="shared" si="49"/>
        <v>0</v>
      </c>
      <c r="G249" s="145">
        <f t="shared" si="50"/>
        <v>0</v>
      </c>
      <c r="H249" s="146">
        <v>0</v>
      </c>
      <c r="I249" s="146">
        <v>0</v>
      </c>
      <c r="J249" s="147">
        <f t="shared" si="53"/>
        <v>0</v>
      </c>
      <c r="K249" s="147">
        <v>0</v>
      </c>
      <c r="L249" s="147">
        <v>0</v>
      </c>
      <c r="M249" s="147">
        <f t="shared" si="54"/>
        <v>0</v>
      </c>
      <c r="N249" s="101">
        <f t="shared" si="55"/>
        <v>0</v>
      </c>
      <c r="O249" s="145">
        <v>0</v>
      </c>
      <c r="P249" s="147">
        <f t="shared" si="56"/>
        <v>0</v>
      </c>
      <c r="Q249" s="100">
        <v>0</v>
      </c>
      <c r="R249" s="147">
        <v>0</v>
      </c>
      <c r="S249" s="101">
        <f t="shared" si="57"/>
        <v>0</v>
      </c>
      <c r="T249" s="100">
        <v>0</v>
      </c>
      <c r="U249" s="101">
        <f t="shared" si="58"/>
        <v>0</v>
      </c>
      <c r="V249" s="100">
        <f t="shared" si="59"/>
        <v>0</v>
      </c>
      <c r="W249" s="148">
        <v>0</v>
      </c>
      <c r="X249" s="148">
        <v>0</v>
      </c>
      <c r="Y249" s="147">
        <f t="shared" si="60"/>
        <v>0</v>
      </c>
      <c r="Z249" s="102">
        <v>0</v>
      </c>
      <c r="AA249" s="102">
        <v>0</v>
      </c>
      <c r="AB249" s="101">
        <f t="shared" si="61"/>
        <v>0</v>
      </c>
      <c r="AC249" s="107">
        <f t="shared" si="62"/>
        <v>0</v>
      </c>
      <c r="AD249" s="108">
        <f t="shared" si="63"/>
        <v>0</v>
      </c>
      <c r="AE249" s="97">
        <v>213</v>
      </c>
      <c r="AF249" s="109">
        <f t="shared" si="64"/>
        <v>0</v>
      </c>
    </row>
    <row r="250" spans="1:32" x14ac:dyDescent="0.35">
      <c r="A250" s="31" t="s">
        <v>255</v>
      </c>
      <c r="B250" s="97" t="s">
        <v>2514</v>
      </c>
      <c r="C250" s="142" t="s">
        <v>2447</v>
      </c>
      <c r="D250" s="143">
        <f t="shared" si="51"/>
        <v>49</v>
      </c>
      <c r="E250" s="98">
        <f t="shared" si="52"/>
        <v>49</v>
      </c>
      <c r="F250" s="144">
        <f t="shared" si="49"/>
        <v>0</v>
      </c>
      <c r="G250" s="145">
        <f t="shared" si="50"/>
        <v>14</v>
      </c>
      <c r="H250" s="146">
        <v>0</v>
      </c>
      <c r="I250" s="146">
        <v>0</v>
      </c>
      <c r="J250" s="147">
        <f t="shared" si="53"/>
        <v>0</v>
      </c>
      <c r="K250" s="147">
        <v>0</v>
      </c>
      <c r="L250" s="147">
        <v>14</v>
      </c>
      <c r="M250" s="147">
        <f t="shared" si="54"/>
        <v>14</v>
      </c>
      <c r="N250" s="101">
        <f t="shared" si="55"/>
        <v>0</v>
      </c>
      <c r="O250" s="145">
        <v>35</v>
      </c>
      <c r="P250" s="147">
        <f t="shared" si="56"/>
        <v>35</v>
      </c>
      <c r="Q250" s="100">
        <v>0</v>
      </c>
      <c r="R250" s="147">
        <v>0</v>
      </c>
      <c r="S250" s="101">
        <f t="shared" si="57"/>
        <v>0</v>
      </c>
      <c r="T250" s="100">
        <v>0</v>
      </c>
      <c r="U250" s="101">
        <f t="shared" si="58"/>
        <v>0</v>
      </c>
      <c r="V250" s="100">
        <f t="shared" si="59"/>
        <v>0</v>
      </c>
      <c r="W250" s="148">
        <v>0</v>
      </c>
      <c r="X250" s="148">
        <v>0</v>
      </c>
      <c r="Y250" s="147">
        <f t="shared" si="60"/>
        <v>0</v>
      </c>
      <c r="Z250" s="102">
        <v>0</v>
      </c>
      <c r="AA250" s="102">
        <v>0</v>
      </c>
      <c r="AB250" s="101">
        <f t="shared" si="61"/>
        <v>0</v>
      </c>
      <c r="AC250" s="107">
        <f t="shared" si="62"/>
        <v>0</v>
      </c>
      <c r="AD250" s="108">
        <f t="shared" si="63"/>
        <v>49</v>
      </c>
      <c r="AE250" s="97">
        <v>127</v>
      </c>
      <c r="AF250" s="109">
        <f t="shared" si="64"/>
        <v>0.38582677165354329</v>
      </c>
    </row>
    <row r="251" spans="1:32" x14ac:dyDescent="0.35">
      <c r="A251" s="31" t="s">
        <v>256</v>
      </c>
      <c r="B251" s="97" t="s">
        <v>2515</v>
      </c>
      <c r="C251" s="142" t="s">
        <v>2447</v>
      </c>
      <c r="D251" s="143">
        <f t="shared" si="51"/>
        <v>68</v>
      </c>
      <c r="E251" s="98">
        <f t="shared" si="52"/>
        <v>68</v>
      </c>
      <c r="F251" s="144">
        <f t="shared" si="49"/>
        <v>0</v>
      </c>
      <c r="G251" s="145">
        <f t="shared" si="50"/>
        <v>0</v>
      </c>
      <c r="H251" s="146">
        <v>0</v>
      </c>
      <c r="I251" s="146">
        <v>0</v>
      </c>
      <c r="J251" s="147">
        <f t="shared" si="53"/>
        <v>0</v>
      </c>
      <c r="K251" s="147">
        <v>0</v>
      </c>
      <c r="L251" s="147">
        <v>0</v>
      </c>
      <c r="M251" s="147">
        <f t="shared" si="54"/>
        <v>0</v>
      </c>
      <c r="N251" s="101">
        <f t="shared" si="55"/>
        <v>0</v>
      </c>
      <c r="O251" s="145">
        <v>68</v>
      </c>
      <c r="P251" s="147">
        <f t="shared" si="56"/>
        <v>68</v>
      </c>
      <c r="Q251" s="100">
        <v>0</v>
      </c>
      <c r="R251" s="147">
        <v>0</v>
      </c>
      <c r="S251" s="101">
        <f t="shared" si="57"/>
        <v>0</v>
      </c>
      <c r="T251" s="100">
        <v>0</v>
      </c>
      <c r="U251" s="101">
        <f t="shared" si="58"/>
        <v>0</v>
      </c>
      <c r="V251" s="100">
        <f t="shared" si="59"/>
        <v>0</v>
      </c>
      <c r="W251" s="148">
        <v>0</v>
      </c>
      <c r="X251" s="148">
        <v>0</v>
      </c>
      <c r="Y251" s="147">
        <f t="shared" si="60"/>
        <v>0</v>
      </c>
      <c r="Z251" s="102">
        <v>0</v>
      </c>
      <c r="AA251" s="102">
        <v>0</v>
      </c>
      <c r="AB251" s="101">
        <f t="shared" si="61"/>
        <v>0</v>
      </c>
      <c r="AC251" s="107">
        <f t="shared" si="62"/>
        <v>0</v>
      </c>
      <c r="AD251" s="108">
        <f t="shared" si="63"/>
        <v>68</v>
      </c>
      <c r="AE251" s="97">
        <v>201</v>
      </c>
      <c r="AF251" s="109">
        <f t="shared" si="64"/>
        <v>0.3383084577114428</v>
      </c>
    </row>
    <row r="252" spans="1:32" x14ac:dyDescent="0.35">
      <c r="A252" s="31" t="s">
        <v>257</v>
      </c>
      <c r="B252" s="97" t="s">
        <v>2516</v>
      </c>
      <c r="C252" s="142" t="s">
        <v>2447</v>
      </c>
      <c r="D252" s="143">
        <f t="shared" si="51"/>
        <v>147</v>
      </c>
      <c r="E252" s="98">
        <f t="shared" si="52"/>
        <v>43</v>
      </c>
      <c r="F252" s="144">
        <f t="shared" si="49"/>
        <v>104</v>
      </c>
      <c r="G252" s="145">
        <f t="shared" si="50"/>
        <v>104</v>
      </c>
      <c r="H252" s="146">
        <v>0</v>
      </c>
      <c r="I252" s="146">
        <v>104</v>
      </c>
      <c r="J252" s="147">
        <f t="shared" si="53"/>
        <v>104</v>
      </c>
      <c r="K252" s="147">
        <v>0</v>
      </c>
      <c r="L252" s="147">
        <v>0</v>
      </c>
      <c r="M252" s="147">
        <f t="shared" si="54"/>
        <v>0</v>
      </c>
      <c r="N252" s="101">
        <f t="shared" si="55"/>
        <v>0</v>
      </c>
      <c r="O252" s="145">
        <v>43</v>
      </c>
      <c r="P252" s="147">
        <f t="shared" si="56"/>
        <v>43</v>
      </c>
      <c r="Q252" s="100">
        <v>0</v>
      </c>
      <c r="R252" s="147">
        <v>0</v>
      </c>
      <c r="S252" s="101">
        <f t="shared" si="57"/>
        <v>0</v>
      </c>
      <c r="T252" s="100">
        <v>0</v>
      </c>
      <c r="U252" s="101">
        <f t="shared" si="58"/>
        <v>0</v>
      </c>
      <c r="V252" s="100">
        <f t="shared" si="59"/>
        <v>0</v>
      </c>
      <c r="W252" s="148">
        <v>0</v>
      </c>
      <c r="X252" s="148">
        <v>0</v>
      </c>
      <c r="Y252" s="147">
        <f t="shared" si="60"/>
        <v>0</v>
      </c>
      <c r="Z252" s="102">
        <v>0</v>
      </c>
      <c r="AA252" s="102">
        <v>0</v>
      </c>
      <c r="AB252" s="101">
        <f t="shared" si="61"/>
        <v>0</v>
      </c>
      <c r="AC252" s="107">
        <f t="shared" si="62"/>
        <v>104</v>
      </c>
      <c r="AD252" s="108">
        <f t="shared" si="63"/>
        <v>43</v>
      </c>
      <c r="AE252" s="97">
        <v>260</v>
      </c>
      <c r="AF252" s="109">
        <f t="shared" si="64"/>
        <v>0.56538461538461537</v>
      </c>
    </row>
    <row r="253" spans="1:32" x14ac:dyDescent="0.35">
      <c r="A253" s="31" t="s">
        <v>258</v>
      </c>
      <c r="B253" s="97" t="s">
        <v>2517</v>
      </c>
      <c r="C253" s="142" t="s">
        <v>2447</v>
      </c>
      <c r="D253" s="143">
        <f t="shared" si="51"/>
        <v>0</v>
      </c>
      <c r="E253" s="98">
        <f t="shared" si="52"/>
        <v>0</v>
      </c>
      <c r="F253" s="144">
        <f t="shared" si="49"/>
        <v>0</v>
      </c>
      <c r="G253" s="145">
        <f t="shared" si="50"/>
        <v>0</v>
      </c>
      <c r="H253" s="146">
        <v>0</v>
      </c>
      <c r="I253" s="146">
        <v>0</v>
      </c>
      <c r="J253" s="147">
        <f t="shared" si="53"/>
        <v>0</v>
      </c>
      <c r="K253" s="147">
        <v>0</v>
      </c>
      <c r="L253" s="147">
        <v>0</v>
      </c>
      <c r="M253" s="147">
        <f t="shared" si="54"/>
        <v>0</v>
      </c>
      <c r="N253" s="101">
        <f t="shared" si="55"/>
        <v>0</v>
      </c>
      <c r="O253" s="145">
        <v>0</v>
      </c>
      <c r="P253" s="147">
        <f t="shared" si="56"/>
        <v>0</v>
      </c>
      <c r="Q253" s="100">
        <v>0</v>
      </c>
      <c r="R253" s="147">
        <v>0</v>
      </c>
      <c r="S253" s="101">
        <f t="shared" si="57"/>
        <v>0</v>
      </c>
      <c r="T253" s="100">
        <v>0</v>
      </c>
      <c r="U253" s="101">
        <f t="shared" si="58"/>
        <v>0</v>
      </c>
      <c r="V253" s="100">
        <f t="shared" si="59"/>
        <v>0</v>
      </c>
      <c r="W253" s="148">
        <v>0</v>
      </c>
      <c r="X253" s="148">
        <v>0</v>
      </c>
      <c r="Y253" s="147">
        <f t="shared" si="60"/>
        <v>0</v>
      </c>
      <c r="Z253" s="102">
        <v>0</v>
      </c>
      <c r="AA253" s="102">
        <v>0</v>
      </c>
      <c r="AB253" s="101">
        <f t="shared" si="61"/>
        <v>0</v>
      </c>
      <c r="AC253" s="107">
        <f t="shared" si="62"/>
        <v>0</v>
      </c>
      <c r="AD253" s="108">
        <f t="shared" si="63"/>
        <v>0</v>
      </c>
      <c r="AE253" s="97">
        <v>335</v>
      </c>
      <c r="AF253" s="109">
        <f t="shared" si="64"/>
        <v>0</v>
      </c>
    </row>
    <row r="254" spans="1:32" x14ac:dyDescent="0.35">
      <c r="A254" s="31" t="s">
        <v>259</v>
      </c>
      <c r="B254" s="97" t="s">
        <v>2518</v>
      </c>
      <c r="C254" s="142" t="s">
        <v>2447</v>
      </c>
      <c r="D254" s="143">
        <f t="shared" si="51"/>
        <v>93</v>
      </c>
      <c r="E254" s="98">
        <f t="shared" si="52"/>
        <v>93</v>
      </c>
      <c r="F254" s="144">
        <f t="shared" si="49"/>
        <v>0</v>
      </c>
      <c r="G254" s="145">
        <f t="shared" si="50"/>
        <v>0</v>
      </c>
      <c r="H254" s="146">
        <v>0</v>
      </c>
      <c r="I254" s="146">
        <v>0</v>
      </c>
      <c r="J254" s="147">
        <f t="shared" si="53"/>
        <v>0</v>
      </c>
      <c r="K254" s="147">
        <v>0</v>
      </c>
      <c r="L254" s="147">
        <v>0</v>
      </c>
      <c r="M254" s="147">
        <f t="shared" si="54"/>
        <v>0</v>
      </c>
      <c r="N254" s="101">
        <f t="shared" si="55"/>
        <v>0</v>
      </c>
      <c r="O254" s="145">
        <v>57</v>
      </c>
      <c r="P254" s="147">
        <f t="shared" si="56"/>
        <v>57</v>
      </c>
      <c r="Q254" s="100">
        <v>36</v>
      </c>
      <c r="R254" s="147">
        <v>0</v>
      </c>
      <c r="S254" s="101">
        <f t="shared" si="57"/>
        <v>36</v>
      </c>
      <c r="T254" s="100">
        <v>0</v>
      </c>
      <c r="U254" s="101">
        <f t="shared" si="58"/>
        <v>0</v>
      </c>
      <c r="V254" s="100">
        <f t="shared" si="59"/>
        <v>0</v>
      </c>
      <c r="W254" s="148">
        <v>0</v>
      </c>
      <c r="X254" s="148">
        <v>0</v>
      </c>
      <c r="Y254" s="147">
        <f t="shared" si="60"/>
        <v>0</v>
      </c>
      <c r="Z254" s="102">
        <v>0</v>
      </c>
      <c r="AA254" s="102">
        <v>0</v>
      </c>
      <c r="AB254" s="101">
        <f t="shared" si="61"/>
        <v>0</v>
      </c>
      <c r="AC254" s="107">
        <f t="shared" si="62"/>
        <v>0</v>
      </c>
      <c r="AD254" s="108">
        <f t="shared" si="63"/>
        <v>93</v>
      </c>
      <c r="AE254" s="97">
        <v>340</v>
      </c>
      <c r="AF254" s="109">
        <f t="shared" si="64"/>
        <v>0.27352941176470591</v>
      </c>
    </row>
    <row r="255" spans="1:32" x14ac:dyDescent="0.35">
      <c r="A255" s="31" t="s">
        <v>260</v>
      </c>
      <c r="B255" s="97" t="s">
        <v>2519</v>
      </c>
      <c r="C255" s="142" t="s">
        <v>2447</v>
      </c>
      <c r="D255" s="143">
        <f t="shared" si="51"/>
        <v>47</v>
      </c>
      <c r="E255" s="98">
        <f t="shared" si="52"/>
        <v>0</v>
      </c>
      <c r="F255" s="144">
        <f t="shared" si="49"/>
        <v>47</v>
      </c>
      <c r="G255" s="145">
        <f t="shared" si="50"/>
        <v>47</v>
      </c>
      <c r="H255" s="146">
        <v>0</v>
      </c>
      <c r="I255" s="146">
        <v>47</v>
      </c>
      <c r="J255" s="147">
        <f t="shared" si="53"/>
        <v>47</v>
      </c>
      <c r="K255" s="147">
        <v>0</v>
      </c>
      <c r="L255" s="147">
        <v>0</v>
      </c>
      <c r="M255" s="147">
        <f t="shared" si="54"/>
        <v>0</v>
      </c>
      <c r="N255" s="101">
        <f t="shared" si="55"/>
        <v>0</v>
      </c>
      <c r="O255" s="145">
        <v>0</v>
      </c>
      <c r="P255" s="147">
        <f t="shared" si="56"/>
        <v>0</v>
      </c>
      <c r="Q255" s="100">
        <v>0</v>
      </c>
      <c r="R255" s="147">
        <v>0</v>
      </c>
      <c r="S255" s="101">
        <f t="shared" si="57"/>
        <v>0</v>
      </c>
      <c r="T255" s="100">
        <v>0</v>
      </c>
      <c r="U255" s="101">
        <f t="shared" si="58"/>
        <v>0</v>
      </c>
      <c r="V255" s="100">
        <f t="shared" si="59"/>
        <v>0</v>
      </c>
      <c r="W255" s="148">
        <v>0</v>
      </c>
      <c r="X255" s="148">
        <v>0</v>
      </c>
      <c r="Y255" s="147">
        <f t="shared" si="60"/>
        <v>0</v>
      </c>
      <c r="Z255" s="102">
        <v>0</v>
      </c>
      <c r="AA255" s="102">
        <v>0</v>
      </c>
      <c r="AB255" s="101">
        <f t="shared" si="61"/>
        <v>0</v>
      </c>
      <c r="AC255" s="107">
        <f t="shared" si="62"/>
        <v>47</v>
      </c>
      <c r="AD255" s="108">
        <f t="shared" si="63"/>
        <v>0</v>
      </c>
      <c r="AE255" s="97">
        <v>79</v>
      </c>
      <c r="AF255" s="109">
        <f t="shared" si="64"/>
        <v>0.59493670886075944</v>
      </c>
    </row>
    <row r="256" spans="1:32" x14ac:dyDescent="0.35">
      <c r="A256" s="31" t="s">
        <v>261</v>
      </c>
      <c r="B256" s="97" t="s">
        <v>2520</v>
      </c>
      <c r="C256" s="142" t="s">
        <v>2447</v>
      </c>
      <c r="D256" s="143">
        <f t="shared" si="51"/>
        <v>0</v>
      </c>
      <c r="E256" s="98">
        <f t="shared" si="52"/>
        <v>0</v>
      </c>
      <c r="F256" s="144">
        <f t="shared" si="49"/>
        <v>0</v>
      </c>
      <c r="G256" s="145">
        <f t="shared" si="50"/>
        <v>0</v>
      </c>
      <c r="H256" s="146">
        <v>0</v>
      </c>
      <c r="I256" s="146">
        <v>0</v>
      </c>
      <c r="J256" s="147">
        <f t="shared" si="53"/>
        <v>0</v>
      </c>
      <c r="K256" s="147">
        <v>0</v>
      </c>
      <c r="L256" s="147">
        <v>0</v>
      </c>
      <c r="M256" s="147">
        <f t="shared" si="54"/>
        <v>0</v>
      </c>
      <c r="N256" s="101">
        <f t="shared" si="55"/>
        <v>0</v>
      </c>
      <c r="O256" s="145">
        <v>0</v>
      </c>
      <c r="P256" s="147">
        <f t="shared" si="56"/>
        <v>0</v>
      </c>
      <c r="Q256" s="100">
        <v>0</v>
      </c>
      <c r="R256" s="147">
        <v>0</v>
      </c>
      <c r="S256" s="101">
        <f t="shared" si="57"/>
        <v>0</v>
      </c>
      <c r="T256" s="100">
        <v>0</v>
      </c>
      <c r="U256" s="101">
        <f t="shared" si="58"/>
        <v>0</v>
      </c>
      <c r="V256" s="100">
        <f t="shared" si="59"/>
        <v>0</v>
      </c>
      <c r="W256" s="148">
        <v>0</v>
      </c>
      <c r="X256" s="148">
        <v>0</v>
      </c>
      <c r="Y256" s="147">
        <f t="shared" si="60"/>
        <v>0</v>
      </c>
      <c r="Z256" s="102">
        <v>0</v>
      </c>
      <c r="AA256" s="102">
        <v>0</v>
      </c>
      <c r="AB256" s="101">
        <f t="shared" si="61"/>
        <v>0</v>
      </c>
      <c r="AC256" s="107">
        <f t="shared" si="62"/>
        <v>0</v>
      </c>
      <c r="AD256" s="108">
        <f t="shared" si="63"/>
        <v>0</v>
      </c>
      <c r="AE256" s="97">
        <v>418</v>
      </c>
      <c r="AF256" s="109">
        <f t="shared" si="64"/>
        <v>0</v>
      </c>
    </row>
    <row r="257" spans="1:32" x14ac:dyDescent="0.35">
      <c r="A257" s="31" t="s">
        <v>262</v>
      </c>
      <c r="B257" s="97" t="s">
        <v>2521</v>
      </c>
      <c r="C257" s="142" t="s">
        <v>2447</v>
      </c>
      <c r="D257" s="143">
        <f t="shared" si="51"/>
        <v>59</v>
      </c>
      <c r="E257" s="98">
        <f t="shared" si="52"/>
        <v>59</v>
      </c>
      <c r="F257" s="144">
        <f t="shared" si="49"/>
        <v>0</v>
      </c>
      <c r="G257" s="145">
        <f t="shared" si="50"/>
        <v>0</v>
      </c>
      <c r="H257" s="146">
        <v>0</v>
      </c>
      <c r="I257" s="146">
        <v>0</v>
      </c>
      <c r="J257" s="147">
        <f t="shared" si="53"/>
        <v>0</v>
      </c>
      <c r="K257" s="147">
        <v>0</v>
      </c>
      <c r="L257" s="147">
        <v>0</v>
      </c>
      <c r="M257" s="147">
        <f t="shared" si="54"/>
        <v>0</v>
      </c>
      <c r="N257" s="101">
        <f t="shared" si="55"/>
        <v>0</v>
      </c>
      <c r="O257" s="145">
        <v>59</v>
      </c>
      <c r="P257" s="147">
        <f t="shared" si="56"/>
        <v>59</v>
      </c>
      <c r="Q257" s="100">
        <v>0</v>
      </c>
      <c r="R257" s="147">
        <v>0</v>
      </c>
      <c r="S257" s="101">
        <f t="shared" si="57"/>
        <v>0</v>
      </c>
      <c r="T257" s="100">
        <v>0</v>
      </c>
      <c r="U257" s="101">
        <f t="shared" si="58"/>
        <v>0</v>
      </c>
      <c r="V257" s="100">
        <f t="shared" si="59"/>
        <v>0</v>
      </c>
      <c r="W257" s="148">
        <v>0</v>
      </c>
      <c r="X257" s="148">
        <v>0</v>
      </c>
      <c r="Y257" s="147">
        <f t="shared" si="60"/>
        <v>0</v>
      </c>
      <c r="Z257" s="102">
        <v>0</v>
      </c>
      <c r="AA257" s="102">
        <v>0</v>
      </c>
      <c r="AB257" s="101">
        <f t="shared" si="61"/>
        <v>0</v>
      </c>
      <c r="AC257" s="107">
        <f t="shared" si="62"/>
        <v>0</v>
      </c>
      <c r="AD257" s="108">
        <f t="shared" si="63"/>
        <v>59</v>
      </c>
      <c r="AE257" s="97">
        <v>222</v>
      </c>
      <c r="AF257" s="109">
        <f t="shared" si="64"/>
        <v>0.26576576576576577</v>
      </c>
    </row>
    <row r="258" spans="1:32" x14ac:dyDescent="0.35">
      <c r="A258" s="31" t="s">
        <v>263</v>
      </c>
      <c r="B258" s="97" t="s">
        <v>2522</v>
      </c>
      <c r="C258" s="142" t="s">
        <v>2447</v>
      </c>
      <c r="D258" s="143">
        <f t="shared" si="51"/>
        <v>3032</v>
      </c>
      <c r="E258" s="98">
        <f t="shared" si="52"/>
        <v>2430</v>
      </c>
      <c r="F258" s="144">
        <f t="shared" si="49"/>
        <v>602</v>
      </c>
      <c r="G258" s="145">
        <f t="shared" si="50"/>
        <v>3017</v>
      </c>
      <c r="H258" s="146">
        <v>266</v>
      </c>
      <c r="I258" s="146">
        <v>336</v>
      </c>
      <c r="J258" s="147">
        <f t="shared" si="53"/>
        <v>602</v>
      </c>
      <c r="K258" s="147">
        <v>973</v>
      </c>
      <c r="L258" s="147">
        <v>1442</v>
      </c>
      <c r="M258" s="147">
        <f t="shared" si="54"/>
        <v>2415</v>
      </c>
      <c r="N258" s="101">
        <f t="shared" si="55"/>
        <v>0</v>
      </c>
      <c r="O258" s="145">
        <v>0</v>
      </c>
      <c r="P258" s="147">
        <f t="shared" si="56"/>
        <v>0</v>
      </c>
      <c r="Q258" s="100">
        <v>15</v>
      </c>
      <c r="R258" s="147">
        <v>0</v>
      </c>
      <c r="S258" s="101">
        <f t="shared" si="57"/>
        <v>15</v>
      </c>
      <c r="T258" s="100">
        <v>0</v>
      </c>
      <c r="U258" s="101">
        <f t="shared" si="58"/>
        <v>0</v>
      </c>
      <c r="V258" s="100">
        <f t="shared" si="59"/>
        <v>0</v>
      </c>
      <c r="W258" s="148">
        <v>0</v>
      </c>
      <c r="X258" s="148">
        <v>0</v>
      </c>
      <c r="Y258" s="147">
        <f t="shared" si="60"/>
        <v>0</v>
      </c>
      <c r="Z258" s="102">
        <v>0</v>
      </c>
      <c r="AA258" s="102">
        <v>0</v>
      </c>
      <c r="AB258" s="101">
        <f t="shared" si="61"/>
        <v>0</v>
      </c>
      <c r="AC258" s="107">
        <f t="shared" si="62"/>
        <v>336</v>
      </c>
      <c r="AD258" s="108">
        <f t="shared" si="63"/>
        <v>1457</v>
      </c>
      <c r="AE258" s="97">
        <v>1794</v>
      </c>
      <c r="AF258" s="109">
        <f t="shared" si="64"/>
        <v>0.9994425863991081</v>
      </c>
    </row>
    <row r="259" spans="1:32" x14ac:dyDescent="0.35">
      <c r="A259" s="31" t="s">
        <v>264</v>
      </c>
      <c r="B259" s="97" t="s">
        <v>2523</v>
      </c>
      <c r="C259" s="142" t="s">
        <v>2447</v>
      </c>
      <c r="D259" s="143">
        <f t="shared" si="51"/>
        <v>222</v>
      </c>
      <c r="E259" s="98">
        <f t="shared" si="52"/>
        <v>0</v>
      </c>
      <c r="F259" s="144">
        <f t="shared" si="49"/>
        <v>222</v>
      </c>
      <c r="G259" s="145">
        <f t="shared" si="50"/>
        <v>222</v>
      </c>
      <c r="H259" s="146">
        <v>0</v>
      </c>
      <c r="I259" s="146">
        <v>222</v>
      </c>
      <c r="J259" s="147">
        <f t="shared" si="53"/>
        <v>222</v>
      </c>
      <c r="K259" s="147">
        <v>0</v>
      </c>
      <c r="L259" s="147">
        <v>0</v>
      </c>
      <c r="M259" s="147">
        <f t="shared" si="54"/>
        <v>0</v>
      </c>
      <c r="N259" s="101">
        <f t="shared" si="55"/>
        <v>0</v>
      </c>
      <c r="O259" s="145">
        <v>0</v>
      </c>
      <c r="P259" s="147">
        <f t="shared" si="56"/>
        <v>0</v>
      </c>
      <c r="Q259" s="100">
        <v>0</v>
      </c>
      <c r="R259" s="147">
        <v>0</v>
      </c>
      <c r="S259" s="101">
        <f t="shared" si="57"/>
        <v>0</v>
      </c>
      <c r="T259" s="100">
        <v>0</v>
      </c>
      <c r="U259" s="101">
        <f t="shared" si="58"/>
        <v>0</v>
      </c>
      <c r="V259" s="100">
        <f t="shared" si="59"/>
        <v>0</v>
      </c>
      <c r="W259" s="148">
        <v>0</v>
      </c>
      <c r="X259" s="148">
        <v>0</v>
      </c>
      <c r="Y259" s="147">
        <f t="shared" si="60"/>
        <v>0</v>
      </c>
      <c r="Z259" s="102">
        <v>0</v>
      </c>
      <c r="AA259" s="102">
        <v>0</v>
      </c>
      <c r="AB259" s="101">
        <f t="shared" si="61"/>
        <v>0</v>
      </c>
      <c r="AC259" s="107">
        <f t="shared" si="62"/>
        <v>222</v>
      </c>
      <c r="AD259" s="108">
        <f t="shared" si="63"/>
        <v>0</v>
      </c>
      <c r="AE259" s="97">
        <v>357</v>
      </c>
      <c r="AF259" s="109">
        <f t="shared" si="64"/>
        <v>0.62184873949579833</v>
      </c>
    </row>
    <row r="260" spans="1:32" x14ac:dyDescent="0.35">
      <c r="A260" s="31" t="s">
        <v>265</v>
      </c>
      <c r="B260" s="97" t="s">
        <v>2524</v>
      </c>
      <c r="C260" s="142" t="s">
        <v>2447</v>
      </c>
      <c r="D260" s="143">
        <f t="shared" si="51"/>
        <v>110</v>
      </c>
      <c r="E260" s="98">
        <f t="shared" si="52"/>
        <v>0</v>
      </c>
      <c r="F260" s="144">
        <f t="shared" ref="F260:F323" si="65">J260+Y260</f>
        <v>110</v>
      </c>
      <c r="G260" s="145">
        <f t="shared" ref="G260:G323" si="66">J260+M260</f>
        <v>110</v>
      </c>
      <c r="H260" s="146">
        <v>0</v>
      </c>
      <c r="I260" s="146">
        <v>110</v>
      </c>
      <c r="J260" s="147">
        <f t="shared" si="53"/>
        <v>110</v>
      </c>
      <c r="K260" s="147">
        <v>0</v>
      </c>
      <c r="L260" s="147">
        <v>0</v>
      </c>
      <c r="M260" s="147">
        <f t="shared" si="54"/>
        <v>0</v>
      </c>
      <c r="N260" s="101">
        <f t="shared" si="55"/>
        <v>0</v>
      </c>
      <c r="O260" s="145">
        <v>0</v>
      </c>
      <c r="P260" s="147">
        <f t="shared" si="56"/>
        <v>0</v>
      </c>
      <c r="Q260" s="100">
        <v>0</v>
      </c>
      <c r="R260" s="147">
        <v>0</v>
      </c>
      <c r="S260" s="101">
        <f t="shared" si="57"/>
        <v>0</v>
      </c>
      <c r="T260" s="100">
        <v>0</v>
      </c>
      <c r="U260" s="101">
        <f t="shared" si="58"/>
        <v>0</v>
      </c>
      <c r="V260" s="100">
        <f t="shared" si="59"/>
        <v>0</v>
      </c>
      <c r="W260" s="148">
        <v>0</v>
      </c>
      <c r="X260" s="148">
        <v>0</v>
      </c>
      <c r="Y260" s="147">
        <f t="shared" si="60"/>
        <v>0</v>
      </c>
      <c r="Z260" s="102">
        <v>0</v>
      </c>
      <c r="AA260" s="102">
        <v>0</v>
      </c>
      <c r="AB260" s="101">
        <f t="shared" si="61"/>
        <v>0</v>
      </c>
      <c r="AC260" s="107">
        <f t="shared" si="62"/>
        <v>110</v>
      </c>
      <c r="AD260" s="108">
        <f t="shared" si="63"/>
        <v>0</v>
      </c>
      <c r="AE260" s="97">
        <v>198</v>
      </c>
      <c r="AF260" s="109">
        <f t="shared" si="64"/>
        <v>0.55555555555555558</v>
      </c>
    </row>
    <row r="261" spans="1:32" x14ac:dyDescent="0.35">
      <c r="A261" s="31" t="s">
        <v>266</v>
      </c>
      <c r="B261" s="97" t="s">
        <v>2525</v>
      </c>
      <c r="C261" s="142" t="s">
        <v>2447</v>
      </c>
      <c r="D261" s="143">
        <f t="shared" ref="D261:D324" si="67">E261+F261</f>
        <v>296</v>
      </c>
      <c r="E261" s="98">
        <f t="shared" ref="E261:E324" si="68">M261+P261+Q261+T261+AB261</f>
        <v>229</v>
      </c>
      <c r="F261" s="144">
        <f t="shared" si="65"/>
        <v>67</v>
      </c>
      <c r="G261" s="145">
        <f t="shared" si="66"/>
        <v>97</v>
      </c>
      <c r="H261" s="146">
        <v>0</v>
      </c>
      <c r="I261" s="146">
        <v>67</v>
      </c>
      <c r="J261" s="147">
        <f t="shared" ref="J261:J324" si="69">H261+I261</f>
        <v>67</v>
      </c>
      <c r="K261" s="147">
        <v>0</v>
      </c>
      <c r="L261" s="147">
        <v>30</v>
      </c>
      <c r="M261" s="147">
        <f t="shared" ref="M261:M324" si="70">K261+L261</f>
        <v>30</v>
      </c>
      <c r="N261" s="101">
        <f t="shared" ref="N261:N324" si="71">R261</f>
        <v>0</v>
      </c>
      <c r="O261" s="145">
        <v>199</v>
      </c>
      <c r="P261" s="147">
        <f t="shared" ref="P261:P324" si="72">O261</f>
        <v>199</v>
      </c>
      <c r="Q261" s="100">
        <v>0</v>
      </c>
      <c r="R261" s="147">
        <v>0</v>
      </c>
      <c r="S261" s="101">
        <f t="shared" ref="S261:S324" si="73">Q261+R261</f>
        <v>0</v>
      </c>
      <c r="T261" s="100">
        <v>0</v>
      </c>
      <c r="U261" s="101">
        <f t="shared" ref="U261:U324" si="74">T261</f>
        <v>0</v>
      </c>
      <c r="V261" s="100">
        <f t="shared" ref="V261:V324" si="75">Y261+AB261</f>
        <v>0</v>
      </c>
      <c r="W261" s="148">
        <v>0</v>
      </c>
      <c r="X261" s="148">
        <v>0</v>
      </c>
      <c r="Y261" s="147">
        <f t="shared" ref="Y261:Y324" si="76">W261+X261</f>
        <v>0</v>
      </c>
      <c r="Z261" s="102">
        <v>0</v>
      </c>
      <c r="AA261" s="102">
        <v>0</v>
      </c>
      <c r="AB261" s="101">
        <f t="shared" ref="AB261:AB324" si="77">Z261+AA261</f>
        <v>0</v>
      </c>
      <c r="AC261" s="107">
        <f t="shared" ref="AC261:AC324" si="78">I261+X261</f>
        <v>67</v>
      </c>
      <c r="AD261" s="108">
        <f t="shared" ref="AD261:AD324" si="79">L261+O261+Q261+T261+AA261</f>
        <v>229</v>
      </c>
      <c r="AE261" s="97">
        <v>530</v>
      </c>
      <c r="AF261" s="109">
        <f t="shared" ref="AF261:AF324" si="80">MIN(100%,((AD261+AC261)/AE261))</f>
        <v>0.55849056603773584</v>
      </c>
    </row>
    <row r="262" spans="1:32" x14ac:dyDescent="0.35">
      <c r="A262" s="31" t="s">
        <v>267</v>
      </c>
      <c r="B262" s="97" t="s">
        <v>2526</v>
      </c>
      <c r="C262" s="142" t="s">
        <v>2447</v>
      </c>
      <c r="D262" s="143">
        <f t="shared" si="67"/>
        <v>36</v>
      </c>
      <c r="E262" s="98">
        <f t="shared" si="68"/>
        <v>2</v>
      </c>
      <c r="F262" s="144">
        <f t="shared" si="65"/>
        <v>34</v>
      </c>
      <c r="G262" s="145">
        <f t="shared" si="66"/>
        <v>34</v>
      </c>
      <c r="H262" s="146">
        <v>0</v>
      </c>
      <c r="I262" s="146">
        <v>34</v>
      </c>
      <c r="J262" s="147">
        <f t="shared" si="69"/>
        <v>34</v>
      </c>
      <c r="K262" s="147">
        <v>0</v>
      </c>
      <c r="L262" s="147">
        <v>0</v>
      </c>
      <c r="M262" s="147">
        <f t="shared" si="70"/>
        <v>0</v>
      </c>
      <c r="N262" s="101">
        <f t="shared" si="71"/>
        <v>0</v>
      </c>
      <c r="O262" s="145">
        <v>2</v>
      </c>
      <c r="P262" s="147">
        <f t="shared" si="72"/>
        <v>2</v>
      </c>
      <c r="Q262" s="100">
        <v>0</v>
      </c>
      <c r="R262" s="147">
        <v>0</v>
      </c>
      <c r="S262" s="101">
        <f t="shared" si="73"/>
        <v>0</v>
      </c>
      <c r="T262" s="100">
        <v>0</v>
      </c>
      <c r="U262" s="101">
        <f t="shared" si="74"/>
        <v>0</v>
      </c>
      <c r="V262" s="100">
        <f t="shared" si="75"/>
        <v>0</v>
      </c>
      <c r="W262" s="148">
        <v>0</v>
      </c>
      <c r="X262" s="148">
        <v>0</v>
      </c>
      <c r="Y262" s="147">
        <f t="shared" si="76"/>
        <v>0</v>
      </c>
      <c r="Z262" s="102">
        <v>0</v>
      </c>
      <c r="AA262" s="102">
        <v>0</v>
      </c>
      <c r="AB262" s="101">
        <f t="shared" si="77"/>
        <v>0</v>
      </c>
      <c r="AC262" s="107">
        <f t="shared" si="78"/>
        <v>34</v>
      </c>
      <c r="AD262" s="108">
        <f t="shared" si="79"/>
        <v>2</v>
      </c>
      <c r="AE262" s="97">
        <v>41</v>
      </c>
      <c r="AF262" s="109">
        <f t="shared" si="80"/>
        <v>0.87804878048780488</v>
      </c>
    </row>
    <row r="263" spans="1:32" x14ac:dyDescent="0.35">
      <c r="A263" s="31" t="s">
        <v>268</v>
      </c>
      <c r="B263" s="97" t="s">
        <v>2527</v>
      </c>
      <c r="C263" s="142" t="s">
        <v>2440</v>
      </c>
      <c r="D263" s="143">
        <f t="shared" si="67"/>
        <v>214</v>
      </c>
      <c r="E263" s="98">
        <f t="shared" si="68"/>
        <v>214</v>
      </c>
      <c r="F263" s="144">
        <f t="shared" si="65"/>
        <v>0</v>
      </c>
      <c r="G263" s="145">
        <f t="shared" si="66"/>
        <v>176</v>
      </c>
      <c r="H263" s="146">
        <v>0</v>
      </c>
      <c r="I263" s="146">
        <v>0</v>
      </c>
      <c r="J263" s="147">
        <f t="shared" si="69"/>
        <v>0</v>
      </c>
      <c r="K263" s="147">
        <v>84</v>
      </c>
      <c r="L263" s="147">
        <v>92</v>
      </c>
      <c r="M263" s="147">
        <f t="shared" si="70"/>
        <v>176</v>
      </c>
      <c r="N263" s="101">
        <f t="shared" si="71"/>
        <v>46</v>
      </c>
      <c r="O263" s="145">
        <v>0</v>
      </c>
      <c r="P263" s="147">
        <f t="shared" si="72"/>
        <v>0</v>
      </c>
      <c r="Q263" s="100">
        <v>38</v>
      </c>
      <c r="R263" s="147">
        <v>46</v>
      </c>
      <c r="S263" s="101">
        <f t="shared" si="73"/>
        <v>84</v>
      </c>
      <c r="T263" s="100">
        <v>0</v>
      </c>
      <c r="U263" s="101">
        <f t="shared" si="74"/>
        <v>0</v>
      </c>
      <c r="V263" s="100">
        <f t="shared" si="75"/>
        <v>0</v>
      </c>
      <c r="W263" s="148">
        <v>0</v>
      </c>
      <c r="X263" s="148">
        <v>0</v>
      </c>
      <c r="Y263" s="147">
        <f t="shared" si="76"/>
        <v>0</v>
      </c>
      <c r="Z263" s="102">
        <v>0</v>
      </c>
      <c r="AA263" s="102">
        <v>0</v>
      </c>
      <c r="AB263" s="101">
        <f t="shared" si="77"/>
        <v>0</v>
      </c>
      <c r="AC263" s="107">
        <f t="shared" si="78"/>
        <v>0</v>
      </c>
      <c r="AD263" s="108">
        <f t="shared" si="79"/>
        <v>130</v>
      </c>
      <c r="AE263" s="97">
        <v>171</v>
      </c>
      <c r="AF263" s="109">
        <f t="shared" si="80"/>
        <v>0.76023391812865493</v>
      </c>
    </row>
    <row r="264" spans="1:32" x14ac:dyDescent="0.35">
      <c r="A264" s="31" t="s">
        <v>269</v>
      </c>
      <c r="B264" s="97" t="s">
        <v>2528</v>
      </c>
      <c r="C264" s="142" t="s">
        <v>2440</v>
      </c>
      <c r="D264" s="143">
        <f t="shared" si="67"/>
        <v>52</v>
      </c>
      <c r="E264" s="98">
        <f t="shared" si="68"/>
        <v>52</v>
      </c>
      <c r="F264" s="144">
        <f t="shared" si="65"/>
        <v>0</v>
      </c>
      <c r="G264" s="145">
        <f t="shared" si="66"/>
        <v>52</v>
      </c>
      <c r="H264" s="146">
        <v>0</v>
      </c>
      <c r="I264" s="146">
        <v>0</v>
      </c>
      <c r="J264" s="147">
        <f t="shared" si="69"/>
        <v>0</v>
      </c>
      <c r="K264" s="147">
        <v>14</v>
      </c>
      <c r="L264" s="147">
        <v>38</v>
      </c>
      <c r="M264" s="147">
        <f t="shared" si="70"/>
        <v>52</v>
      </c>
      <c r="N264" s="101">
        <f t="shared" si="71"/>
        <v>0</v>
      </c>
      <c r="O264" s="145">
        <v>0</v>
      </c>
      <c r="P264" s="147">
        <f t="shared" si="72"/>
        <v>0</v>
      </c>
      <c r="Q264" s="100">
        <v>0</v>
      </c>
      <c r="R264" s="147">
        <v>0</v>
      </c>
      <c r="S264" s="101">
        <f t="shared" si="73"/>
        <v>0</v>
      </c>
      <c r="T264" s="100">
        <v>0</v>
      </c>
      <c r="U264" s="101">
        <f t="shared" si="74"/>
        <v>0</v>
      </c>
      <c r="V264" s="100">
        <f t="shared" si="75"/>
        <v>0</v>
      </c>
      <c r="W264" s="148">
        <v>0</v>
      </c>
      <c r="X264" s="148">
        <v>0</v>
      </c>
      <c r="Y264" s="147">
        <f t="shared" si="76"/>
        <v>0</v>
      </c>
      <c r="Z264" s="102">
        <v>0</v>
      </c>
      <c r="AA264" s="102">
        <v>0</v>
      </c>
      <c r="AB264" s="101">
        <f t="shared" si="77"/>
        <v>0</v>
      </c>
      <c r="AC264" s="107">
        <f t="shared" si="78"/>
        <v>0</v>
      </c>
      <c r="AD264" s="108">
        <f t="shared" si="79"/>
        <v>38</v>
      </c>
      <c r="AE264" s="97">
        <v>59</v>
      </c>
      <c r="AF264" s="109">
        <f t="shared" si="80"/>
        <v>0.64406779661016944</v>
      </c>
    </row>
    <row r="265" spans="1:32" x14ac:dyDescent="0.35">
      <c r="A265" s="31" t="s">
        <v>270</v>
      </c>
      <c r="B265" s="97" t="s">
        <v>2529</v>
      </c>
      <c r="C265" s="142" t="s">
        <v>2440</v>
      </c>
      <c r="D265" s="143">
        <f t="shared" si="67"/>
        <v>86</v>
      </c>
      <c r="E265" s="98">
        <f t="shared" si="68"/>
        <v>86</v>
      </c>
      <c r="F265" s="144">
        <f t="shared" si="65"/>
        <v>0</v>
      </c>
      <c r="G265" s="145">
        <f t="shared" si="66"/>
        <v>70</v>
      </c>
      <c r="H265" s="146">
        <v>0</v>
      </c>
      <c r="I265" s="146">
        <v>0</v>
      </c>
      <c r="J265" s="147">
        <f t="shared" si="69"/>
        <v>0</v>
      </c>
      <c r="K265" s="147">
        <v>0</v>
      </c>
      <c r="L265" s="147">
        <v>70</v>
      </c>
      <c r="M265" s="147">
        <f t="shared" si="70"/>
        <v>70</v>
      </c>
      <c r="N265" s="101">
        <f t="shared" si="71"/>
        <v>0</v>
      </c>
      <c r="O265" s="145">
        <v>0</v>
      </c>
      <c r="P265" s="147">
        <f t="shared" si="72"/>
        <v>0</v>
      </c>
      <c r="Q265" s="100">
        <v>0</v>
      </c>
      <c r="R265" s="147">
        <v>0</v>
      </c>
      <c r="S265" s="101">
        <f t="shared" si="73"/>
        <v>0</v>
      </c>
      <c r="T265" s="100">
        <v>16</v>
      </c>
      <c r="U265" s="101">
        <f t="shared" si="74"/>
        <v>16</v>
      </c>
      <c r="V265" s="100">
        <f t="shared" si="75"/>
        <v>0</v>
      </c>
      <c r="W265" s="148">
        <v>0</v>
      </c>
      <c r="X265" s="148">
        <v>0</v>
      </c>
      <c r="Y265" s="147">
        <f t="shared" si="76"/>
        <v>0</v>
      </c>
      <c r="Z265" s="102">
        <v>0</v>
      </c>
      <c r="AA265" s="102">
        <v>0</v>
      </c>
      <c r="AB265" s="101">
        <f t="shared" si="77"/>
        <v>0</v>
      </c>
      <c r="AC265" s="107">
        <f t="shared" si="78"/>
        <v>0</v>
      </c>
      <c r="AD265" s="108">
        <f t="shared" si="79"/>
        <v>86</v>
      </c>
      <c r="AE265" s="97">
        <v>73</v>
      </c>
      <c r="AF265" s="109">
        <f t="shared" si="80"/>
        <v>1</v>
      </c>
    </row>
    <row r="266" spans="1:32" x14ac:dyDescent="0.35">
      <c r="A266" s="31" t="s">
        <v>271</v>
      </c>
      <c r="B266" s="97" t="s">
        <v>2530</v>
      </c>
      <c r="C266" s="142" t="s">
        <v>2440</v>
      </c>
      <c r="D266" s="143">
        <f t="shared" si="67"/>
        <v>63</v>
      </c>
      <c r="E266" s="98">
        <f t="shared" si="68"/>
        <v>63</v>
      </c>
      <c r="F266" s="144">
        <f t="shared" si="65"/>
        <v>0</v>
      </c>
      <c r="G266" s="145">
        <f t="shared" si="66"/>
        <v>34</v>
      </c>
      <c r="H266" s="146">
        <v>0</v>
      </c>
      <c r="I266" s="146">
        <v>0</v>
      </c>
      <c r="J266" s="147">
        <f t="shared" si="69"/>
        <v>0</v>
      </c>
      <c r="K266" s="147">
        <v>0</v>
      </c>
      <c r="L266" s="147">
        <v>34</v>
      </c>
      <c r="M266" s="147">
        <f t="shared" si="70"/>
        <v>34</v>
      </c>
      <c r="N266" s="101">
        <f t="shared" si="71"/>
        <v>0</v>
      </c>
      <c r="O266" s="145">
        <v>0</v>
      </c>
      <c r="P266" s="147">
        <f t="shared" si="72"/>
        <v>0</v>
      </c>
      <c r="Q266" s="100">
        <v>29</v>
      </c>
      <c r="R266" s="147">
        <v>0</v>
      </c>
      <c r="S266" s="101">
        <f t="shared" si="73"/>
        <v>29</v>
      </c>
      <c r="T266" s="100">
        <v>0</v>
      </c>
      <c r="U266" s="101">
        <f t="shared" si="74"/>
        <v>0</v>
      </c>
      <c r="V266" s="100">
        <f t="shared" si="75"/>
        <v>0</v>
      </c>
      <c r="W266" s="148">
        <v>0</v>
      </c>
      <c r="X266" s="148">
        <v>0</v>
      </c>
      <c r="Y266" s="147">
        <f t="shared" si="76"/>
        <v>0</v>
      </c>
      <c r="Z266" s="102">
        <v>0</v>
      </c>
      <c r="AA266" s="102">
        <v>0</v>
      </c>
      <c r="AB266" s="101">
        <f t="shared" si="77"/>
        <v>0</v>
      </c>
      <c r="AC266" s="107">
        <f t="shared" si="78"/>
        <v>0</v>
      </c>
      <c r="AD266" s="108">
        <f t="shared" si="79"/>
        <v>63</v>
      </c>
      <c r="AE266" s="97">
        <v>34</v>
      </c>
      <c r="AF266" s="109">
        <f t="shared" si="80"/>
        <v>1</v>
      </c>
    </row>
    <row r="267" spans="1:32" x14ac:dyDescent="0.35">
      <c r="A267" s="31" t="s">
        <v>272</v>
      </c>
      <c r="B267" s="97" t="s">
        <v>2531</v>
      </c>
      <c r="C267" s="142" t="s">
        <v>2440</v>
      </c>
      <c r="D267" s="143">
        <f t="shared" si="67"/>
        <v>30</v>
      </c>
      <c r="E267" s="98">
        <f t="shared" si="68"/>
        <v>30</v>
      </c>
      <c r="F267" s="144">
        <f t="shared" si="65"/>
        <v>0</v>
      </c>
      <c r="G267" s="145">
        <f t="shared" si="66"/>
        <v>30</v>
      </c>
      <c r="H267" s="146">
        <v>0</v>
      </c>
      <c r="I267" s="146">
        <v>0</v>
      </c>
      <c r="J267" s="147">
        <f t="shared" si="69"/>
        <v>0</v>
      </c>
      <c r="K267" s="147">
        <v>0</v>
      </c>
      <c r="L267" s="147">
        <v>30</v>
      </c>
      <c r="M267" s="147">
        <f t="shared" si="70"/>
        <v>30</v>
      </c>
      <c r="N267" s="101">
        <f t="shared" si="71"/>
        <v>0</v>
      </c>
      <c r="O267" s="145">
        <v>0</v>
      </c>
      <c r="P267" s="147">
        <f t="shared" si="72"/>
        <v>0</v>
      </c>
      <c r="Q267" s="100">
        <v>0</v>
      </c>
      <c r="R267" s="147">
        <v>0</v>
      </c>
      <c r="S267" s="101">
        <f t="shared" si="73"/>
        <v>0</v>
      </c>
      <c r="T267" s="100">
        <v>0</v>
      </c>
      <c r="U267" s="101">
        <f t="shared" si="74"/>
        <v>0</v>
      </c>
      <c r="V267" s="100">
        <f t="shared" si="75"/>
        <v>0</v>
      </c>
      <c r="W267" s="148">
        <v>0</v>
      </c>
      <c r="X267" s="148">
        <v>0</v>
      </c>
      <c r="Y267" s="147">
        <f t="shared" si="76"/>
        <v>0</v>
      </c>
      <c r="Z267" s="102">
        <v>0</v>
      </c>
      <c r="AA267" s="102">
        <v>0</v>
      </c>
      <c r="AB267" s="101">
        <f t="shared" si="77"/>
        <v>0</v>
      </c>
      <c r="AC267" s="107">
        <f t="shared" si="78"/>
        <v>0</v>
      </c>
      <c r="AD267" s="108">
        <f t="shared" si="79"/>
        <v>30</v>
      </c>
      <c r="AE267" s="97">
        <v>50</v>
      </c>
      <c r="AF267" s="109">
        <f t="shared" si="80"/>
        <v>0.6</v>
      </c>
    </row>
    <row r="268" spans="1:32" x14ac:dyDescent="0.35">
      <c r="A268" s="31" t="s">
        <v>273</v>
      </c>
      <c r="B268" s="97" t="s">
        <v>2532</v>
      </c>
      <c r="C268" s="142" t="s">
        <v>2533</v>
      </c>
      <c r="D268" s="143">
        <f t="shared" si="67"/>
        <v>81</v>
      </c>
      <c r="E268" s="98">
        <f t="shared" si="68"/>
        <v>81</v>
      </c>
      <c r="F268" s="144">
        <f t="shared" si="65"/>
        <v>0</v>
      </c>
      <c r="G268" s="145">
        <f t="shared" si="66"/>
        <v>41</v>
      </c>
      <c r="H268" s="146">
        <v>0</v>
      </c>
      <c r="I268" s="146">
        <v>0</v>
      </c>
      <c r="J268" s="147">
        <f t="shared" si="69"/>
        <v>0</v>
      </c>
      <c r="K268" s="147">
        <v>0</v>
      </c>
      <c r="L268" s="147">
        <v>41</v>
      </c>
      <c r="M268" s="147">
        <f t="shared" si="70"/>
        <v>41</v>
      </c>
      <c r="N268" s="101">
        <f t="shared" si="71"/>
        <v>0</v>
      </c>
      <c r="O268" s="145">
        <v>0</v>
      </c>
      <c r="P268" s="147">
        <f t="shared" si="72"/>
        <v>0</v>
      </c>
      <c r="Q268" s="100">
        <v>40</v>
      </c>
      <c r="R268" s="147">
        <v>0</v>
      </c>
      <c r="S268" s="101">
        <f t="shared" si="73"/>
        <v>40</v>
      </c>
      <c r="T268" s="100">
        <v>0</v>
      </c>
      <c r="U268" s="101">
        <f t="shared" si="74"/>
        <v>0</v>
      </c>
      <c r="V268" s="100">
        <f t="shared" si="75"/>
        <v>0</v>
      </c>
      <c r="W268" s="148">
        <v>0</v>
      </c>
      <c r="X268" s="148">
        <v>0</v>
      </c>
      <c r="Y268" s="147">
        <f t="shared" si="76"/>
        <v>0</v>
      </c>
      <c r="Z268" s="102">
        <v>0</v>
      </c>
      <c r="AA268" s="102">
        <v>0</v>
      </c>
      <c r="AB268" s="101">
        <f t="shared" si="77"/>
        <v>0</v>
      </c>
      <c r="AC268" s="107">
        <f t="shared" si="78"/>
        <v>0</v>
      </c>
      <c r="AD268" s="108">
        <f t="shared" si="79"/>
        <v>81</v>
      </c>
      <c r="AE268" s="97">
        <v>225</v>
      </c>
      <c r="AF268" s="109">
        <f t="shared" si="80"/>
        <v>0.36</v>
      </c>
    </row>
    <row r="269" spans="1:32" x14ac:dyDescent="0.35">
      <c r="A269" s="31" t="s">
        <v>274</v>
      </c>
      <c r="B269" s="97" t="s">
        <v>2534</v>
      </c>
      <c r="C269" s="142" t="s">
        <v>2533</v>
      </c>
      <c r="D269" s="143">
        <f t="shared" si="67"/>
        <v>275</v>
      </c>
      <c r="E269" s="98">
        <f t="shared" si="68"/>
        <v>275</v>
      </c>
      <c r="F269" s="144">
        <f t="shared" si="65"/>
        <v>0</v>
      </c>
      <c r="G269" s="145">
        <f t="shared" si="66"/>
        <v>165</v>
      </c>
      <c r="H269" s="146">
        <v>0</v>
      </c>
      <c r="I269" s="146">
        <v>0</v>
      </c>
      <c r="J269" s="147">
        <f t="shared" si="69"/>
        <v>0</v>
      </c>
      <c r="K269" s="147">
        <v>0</v>
      </c>
      <c r="L269" s="147">
        <v>165</v>
      </c>
      <c r="M269" s="147">
        <f t="shared" si="70"/>
        <v>165</v>
      </c>
      <c r="N269" s="101">
        <f t="shared" si="71"/>
        <v>0</v>
      </c>
      <c r="O269" s="145">
        <v>110</v>
      </c>
      <c r="P269" s="147">
        <f t="shared" si="72"/>
        <v>110</v>
      </c>
      <c r="Q269" s="100">
        <v>0</v>
      </c>
      <c r="R269" s="147">
        <v>0</v>
      </c>
      <c r="S269" s="101">
        <f t="shared" si="73"/>
        <v>0</v>
      </c>
      <c r="T269" s="100">
        <v>0</v>
      </c>
      <c r="U269" s="101">
        <f t="shared" si="74"/>
        <v>0</v>
      </c>
      <c r="V269" s="100">
        <f t="shared" si="75"/>
        <v>0</v>
      </c>
      <c r="W269" s="148">
        <v>0</v>
      </c>
      <c r="X269" s="148">
        <v>0</v>
      </c>
      <c r="Y269" s="147">
        <f t="shared" si="76"/>
        <v>0</v>
      </c>
      <c r="Z269" s="102">
        <v>0</v>
      </c>
      <c r="AA269" s="102">
        <v>0</v>
      </c>
      <c r="AB269" s="101">
        <f t="shared" si="77"/>
        <v>0</v>
      </c>
      <c r="AC269" s="107">
        <f t="shared" si="78"/>
        <v>0</v>
      </c>
      <c r="AD269" s="108">
        <f t="shared" si="79"/>
        <v>275</v>
      </c>
      <c r="AE269" s="97">
        <v>544</v>
      </c>
      <c r="AF269" s="109">
        <f t="shared" si="80"/>
        <v>0.50551470588235292</v>
      </c>
    </row>
    <row r="270" spans="1:32" x14ac:dyDescent="0.35">
      <c r="A270" s="31" t="s">
        <v>275</v>
      </c>
      <c r="B270" s="97" t="s">
        <v>2535</v>
      </c>
      <c r="C270" s="142" t="s">
        <v>2533</v>
      </c>
      <c r="D270" s="143">
        <f t="shared" si="67"/>
        <v>291</v>
      </c>
      <c r="E270" s="98">
        <f t="shared" si="68"/>
        <v>291</v>
      </c>
      <c r="F270" s="144">
        <f t="shared" si="65"/>
        <v>0</v>
      </c>
      <c r="G270" s="145">
        <f t="shared" si="66"/>
        <v>291</v>
      </c>
      <c r="H270" s="146">
        <v>0</v>
      </c>
      <c r="I270" s="146">
        <v>0</v>
      </c>
      <c r="J270" s="147">
        <f t="shared" si="69"/>
        <v>0</v>
      </c>
      <c r="K270" s="147">
        <v>1</v>
      </c>
      <c r="L270" s="147">
        <v>290</v>
      </c>
      <c r="M270" s="147">
        <f t="shared" si="70"/>
        <v>291</v>
      </c>
      <c r="N270" s="101">
        <f t="shared" si="71"/>
        <v>0</v>
      </c>
      <c r="O270" s="145">
        <v>0</v>
      </c>
      <c r="P270" s="147">
        <f t="shared" si="72"/>
        <v>0</v>
      </c>
      <c r="Q270" s="100">
        <v>0</v>
      </c>
      <c r="R270" s="147">
        <v>0</v>
      </c>
      <c r="S270" s="101">
        <f t="shared" si="73"/>
        <v>0</v>
      </c>
      <c r="T270" s="100">
        <v>0</v>
      </c>
      <c r="U270" s="101">
        <f t="shared" si="74"/>
        <v>0</v>
      </c>
      <c r="V270" s="100">
        <f t="shared" si="75"/>
        <v>0</v>
      </c>
      <c r="W270" s="148">
        <v>0</v>
      </c>
      <c r="X270" s="148">
        <v>0</v>
      </c>
      <c r="Y270" s="147">
        <f t="shared" si="76"/>
        <v>0</v>
      </c>
      <c r="Z270" s="102">
        <v>0</v>
      </c>
      <c r="AA270" s="102">
        <v>0</v>
      </c>
      <c r="AB270" s="101">
        <f t="shared" si="77"/>
        <v>0</v>
      </c>
      <c r="AC270" s="107">
        <f t="shared" si="78"/>
        <v>0</v>
      </c>
      <c r="AD270" s="108">
        <f t="shared" si="79"/>
        <v>290</v>
      </c>
      <c r="AE270" s="97">
        <v>378</v>
      </c>
      <c r="AF270" s="109">
        <f t="shared" si="80"/>
        <v>0.76719576719576721</v>
      </c>
    </row>
    <row r="271" spans="1:32" x14ac:dyDescent="0.35">
      <c r="A271" s="31" t="s">
        <v>276</v>
      </c>
      <c r="B271" s="97" t="s">
        <v>2536</v>
      </c>
      <c r="C271" s="142" t="s">
        <v>2533</v>
      </c>
      <c r="D271" s="143">
        <f t="shared" si="67"/>
        <v>175</v>
      </c>
      <c r="E271" s="98">
        <f t="shared" si="68"/>
        <v>175</v>
      </c>
      <c r="F271" s="144">
        <f t="shared" si="65"/>
        <v>0</v>
      </c>
      <c r="G271" s="145">
        <f t="shared" si="66"/>
        <v>0</v>
      </c>
      <c r="H271" s="146">
        <v>0</v>
      </c>
      <c r="I271" s="146">
        <v>0</v>
      </c>
      <c r="J271" s="147">
        <f t="shared" si="69"/>
        <v>0</v>
      </c>
      <c r="K271" s="147">
        <v>0</v>
      </c>
      <c r="L271" s="147">
        <v>0</v>
      </c>
      <c r="M271" s="147">
        <f t="shared" si="70"/>
        <v>0</v>
      </c>
      <c r="N271" s="101">
        <f t="shared" si="71"/>
        <v>0</v>
      </c>
      <c r="O271" s="145">
        <v>175</v>
      </c>
      <c r="P271" s="147">
        <f t="shared" si="72"/>
        <v>175</v>
      </c>
      <c r="Q271" s="100">
        <v>0</v>
      </c>
      <c r="R271" s="147">
        <v>0</v>
      </c>
      <c r="S271" s="101">
        <f t="shared" si="73"/>
        <v>0</v>
      </c>
      <c r="T271" s="100">
        <v>0</v>
      </c>
      <c r="U271" s="101">
        <f t="shared" si="74"/>
        <v>0</v>
      </c>
      <c r="V271" s="100">
        <f t="shared" si="75"/>
        <v>0</v>
      </c>
      <c r="W271" s="148">
        <v>0</v>
      </c>
      <c r="X271" s="148">
        <v>0</v>
      </c>
      <c r="Y271" s="147">
        <f t="shared" si="76"/>
        <v>0</v>
      </c>
      <c r="Z271" s="102">
        <v>0</v>
      </c>
      <c r="AA271" s="102">
        <v>0</v>
      </c>
      <c r="AB271" s="101">
        <f t="shared" si="77"/>
        <v>0</v>
      </c>
      <c r="AC271" s="107">
        <f t="shared" si="78"/>
        <v>0</v>
      </c>
      <c r="AD271" s="108">
        <f t="shared" si="79"/>
        <v>175</v>
      </c>
      <c r="AE271" s="97">
        <v>463</v>
      </c>
      <c r="AF271" s="109">
        <f t="shared" si="80"/>
        <v>0.37796976241900648</v>
      </c>
    </row>
    <row r="272" spans="1:32" x14ac:dyDescent="0.35">
      <c r="A272" s="31" t="s">
        <v>277</v>
      </c>
      <c r="B272" s="97" t="s">
        <v>2537</v>
      </c>
      <c r="C272" s="142" t="s">
        <v>2533</v>
      </c>
      <c r="D272" s="143">
        <f t="shared" si="67"/>
        <v>138</v>
      </c>
      <c r="E272" s="98">
        <f t="shared" si="68"/>
        <v>97</v>
      </c>
      <c r="F272" s="144">
        <f t="shared" si="65"/>
        <v>41</v>
      </c>
      <c r="G272" s="145">
        <f t="shared" si="66"/>
        <v>54</v>
      </c>
      <c r="H272" s="146">
        <v>0</v>
      </c>
      <c r="I272" s="146">
        <v>41</v>
      </c>
      <c r="J272" s="147">
        <f t="shared" si="69"/>
        <v>41</v>
      </c>
      <c r="K272" s="147">
        <v>0</v>
      </c>
      <c r="L272" s="147">
        <v>13</v>
      </c>
      <c r="M272" s="147">
        <f t="shared" si="70"/>
        <v>13</v>
      </c>
      <c r="N272" s="101">
        <f t="shared" si="71"/>
        <v>0</v>
      </c>
      <c r="O272" s="145">
        <v>84</v>
      </c>
      <c r="P272" s="147">
        <f t="shared" si="72"/>
        <v>84</v>
      </c>
      <c r="Q272" s="100">
        <v>0</v>
      </c>
      <c r="R272" s="147">
        <v>0</v>
      </c>
      <c r="S272" s="101">
        <f t="shared" si="73"/>
        <v>0</v>
      </c>
      <c r="T272" s="100">
        <v>0</v>
      </c>
      <c r="U272" s="101">
        <f t="shared" si="74"/>
        <v>0</v>
      </c>
      <c r="V272" s="100">
        <f t="shared" si="75"/>
        <v>0</v>
      </c>
      <c r="W272" s="148">
        <v>0</v>
      </c>
      <c r="X272" s="148">
        <v>0</v>
      </c>
      <c r="Y272" s="147">
        <f t="shared" si="76"/>
        <v>0</v>
      </c>
      <c r="Z272" s="102">
        <v>0</v>
      </c>
      <c r="AA272" s="102">
        <v>0</v>
      </c>
      <c r="AB272" s="101">
        <f t="shared" si="77"/>
        <v>0</v>
      </c>
      <c r="AC272" s="107">
        <f t="shared" si="78"/>
        <v>41</v>
      </c>
      <c r="AD272" s="108">
        <f t="shared" si="79"/>
        <v>97</v>
      </c>
      <c r="AE272" s="97">
        <v>237</v>
      </c>
      <c r="AF272" s="109">
        <f t="shared" si="80"/>
        <v>0.58227848101265822</v>
      </c>
    </row>
    <row r="273" spans="1:32" x14ac:dyDescent="0.35">
      <c r="A273" s="31" t="s">
        <v>278</v>
      </c>
      <c r="B273" s="97" t="s">
        <v>2538</v>
      </c>
      <c r="C273" s="142" t="s">
        <v>2533</v>
      </c>
      <c r="D273" s="143">
        <f t="shared" si="67"/>
        <v>95</v>
      </c>
      <c r="E273" s="98">
        <f t="shared" si="68"/>
        <v>0</v>
      </c>
      <c r="F273" s="144">
        <f t="shared" si="65"/>
        <v>95</v>
      </c>
      <c r="G273" s="145">
        <f t="shared" si="66"/>
        <v>95</v>
      </c>
      <c r="H273" s="146">
        <v>0</v>
      </c>
      <c r="I273" s="146">
        <v>95</v>
      </c>
      <c r="J273" s="147">
        <f t="shared" si="69"/>
        <v>95</v>
      </c>
      <c r="K273" s="147">
        <v>0</v>
      </c>
      <c r="L273" s="147">
        <v>0</v>
      </c>
      <c r="M273" s="147">
        <f t="shared" si="70"/>
        <v>0</v>
      </c>
      <c r="N273" s="101">
        <f t="shared" si="71"/>
        <v>0</v>
      </c>
      <c r="O273" s="145">
        <v>0</v>
      </c>
      <c r="P273" s="147">
        <f t="shared" si="72"/>
        <v>0</v>
      </c>
      <c r="Q273" s="100">
        <v>0</v>
      </c>
      <c r="R273" s="147">
        <v>0</v>
      </c>
      <c r="S273" s="101">
        <f t="shared" si="73"/>
        <v>0</v>
      </c>
      <c r="T273" s="100">
        <v>0</v>
      </c>
      <c r="U273" s="101">
        <f t="shared" si="74"/>
        <v>0</v>
      </c>
      <c r="V273" s="100">
        <f t="shared" si="75"/>
        <v>0</v>
      </c>
      <c r="W273" s="148">
        <v>0</v>
      </c>
      <c r="X273" s="148">
        <v>0</v>
      </c>
      <c r="Y273" s="147">
        <f t="shared" si="76"/>
        <v>0</v>
      </c>
      <c r="Z273" s="102">
        <v>0</v>
      </c>
      <c r="AA273" s="102">
        <v>0</v>
      </c>
      <c r="AB273" s="101">
        <f t="shared" si="77"/>
        <v>0</v>
      </c>
      <c r="AC273" s="107">
        <f t="shared" si="78"/>
        <v>95</v>
      </c>
      <c r="AD273" s="108">
        <f t="shared" si="79"/>
        <v>0</v>
      </c>
      <c r="AE273" s="97">
        <v>432</v>
      </c>
      <c r="AF273" s="109">
        <f t="shared" si="80"/>
        <v>0.21990740740740741</v>
      </c>
    </row>
    <row r="274" spans="1:32" x14ac:dyDescent="0.35">
      <c r="A274" s="31" t="s">
        <v>279</v>
      </c>
      <c r="B274" s="97" t="s">
        <v>2539</v>
      </c>
      <c r="C274" s="142" t="s">
        <v>2533</v>
      </c>
      <c r="D274" s="143">
        <f t="shared" si="67"/>
        <v>0</v>
      </c>
      <c r="E274" s="98">
        <f t="shared" si="68"/>
        <v>0</v>
      </c>
      <c r="F274" s="144">
        <f t="shared" si="65"/>
        <v>0</v>
      </c>
      <c r="G274" s="145">
        <f t="shared" si="66"/>
        <v>0</v>
      </c>
      <c r="H274" s="146">
        <v>0</v>
      </c>
      <c r="I274" s="146">
        <v>0</v>
      </c>
      <c r="J274" s="147">
        <f t="shared" si="69"/>
        <v>0</v>
      </c>
      <c r="K274" s="147">
        <v>0</v>
      </c>
      <c r="L274" s="147">
        <v>0</v>
      </c>
      <c r="M274" s="147">
        <f t="shared" si="70"/>
        <v>0</v>
      </c>
      <c r="N274" s="101">
        <f t="shared" si="71"/>
        <v>0</v>
      </c>
      <c r="O274" s="145">
        <v>0</v>
      </c>
      <c r="P274" s="147">
        <f t="shared" si="72"/>
        <v>0</v>
      </c>
      <c r="Q274" s="100">
        <v>0</v>
      </c>
      <c r="R274" s="147">
        <v>0</v>
      </c>
      <c r="S274" s="101">
        <f t="shared" si="73"/>
        <v>0</v>
      </c>
      <c r="T274" s="100">
        <v>0</v>
      </c>
      <c r="U274" s="101">
        <f t="shared" si="74"/>
        <v>0</v>
      </c>
      <c r="V274" s="100">
        <f t="shared" si="75"/>
        <v>0</v>
      </c>
      <c r="W274" s="148">
        <v>0</v>
      </c>
      <c r="X274" s="148">
        <v>0</v>
      </c>
      <c r="Y274" s="147">
        <f t="shared" si="76"/>
        <v>0</v>
      </c>
      <c r="Z274" s="102">
        <v>0</v>
      </c>
      <c r="AA274" s="102">
        <v>0</v>
      </c>
      <c r="AB274" s="101">
        <f t="shared" si="77"/>
        <v>0</v>
      </c>
      <c r="AC274" s="107">
        <f t="shared" si="78"/>
        <v>0</v>
      </c>
      <c r="AD274" s="108">
        <f t="shared" si="79"/>
        <v>0</v>
      </c>
      <c r="AE274" s="97">
        <v>177</v>
      </c>
      <c r="AF274" s="109">
        <f t="shared" si="80"/>
        <v>0</v>
      </c>
    </row>
    <row r="275" spans="1:32" x14ac:dyDescent="0.35">
      <c r="A275" s="31" t="s">
        <v>280</v>
      </c>
      <c r="B275" s="97" t="s">
        <v>2540</v>
      </c>
      <c r="C275" s="142" t="s">
        <v>2533</v>
      </c>
      <c r="D275" s="143">
        <f t="shared" si="67"/>
        <v>91</v>
      </c>
      <c r="E275" s="98">
        <f t="shared" si="68"/>
        <v>0</v>
      </c>
      <c r="F275" s="144">
        <f t="shared" si="65"/>
        <v>91</v>
      </c>
      <c r="G275" s="145">
        <f t="shared" si="66"/>
        <v>91</v>
      </c>
      <c r="H275" s="146">
        <v>0</v>
      </c>
      <c r="I275" s="146">
        <v>91</v>
      </c>
      <c r="J275" s="147">
        <f t="shared" si="69"/>
        <v>91</v>
      </c>
      <c r="K275" s="147">
        <v>0</v>
      </c>
      <c r="L275" s="147">
        <v>0</v>
      </c>
      <c r="M275" s="147">
        <f t="shared" si="70"/>
        <v>0</v>
      </c>
      <c r="N275" s="101">
        <f t="shared" si="71"/>
        <v>0</v>
      </c>
      <c r="O275" s="145">
        <v>0</v>
      </c>
      <c r="P275" s="147">
        <f t="shared" si="72"/>
        <v>0</v>
      </c>
      <c r="Q275" s="100">
        <v>0</v>
      </c>
      <c r="R275" s="147">
        <v>0</v>
      </c>
      <c r="S275" s="101">
        <f t="shared" si="73"/>
        <v>0</v>
      </c>
      <c r="T275" s="100">
        <v>0</v>
      </c>
      <c r="U275" s="101">
        <f t="shared" si="74"/>
        <v>0</v>
      </c>
      <c r="V275" s="100">
        <f t="shared" si="75"/>
        <v>0</v>
      </c>
      <c r="W275" s="148">
        <v>0</v>
      </c>
      <c r="X275" s="148">
        <v>0</v>
      </c>
      <c r="Y275" s="147">
        <f t="shared" si="76"/>
        <v>0</v>
      </c>
      <c r="Z275" s="102">
        <v>0</v>
      </c>
      <c r="AA275" s="102">
        <v>0</v>
      </c>
      <c r="AB275" s="101">
        <f t="shared" si="77"/>
        <v>0</v>
      </c>
      <c r="AC275" s="107">
        <f t="shared" si="78"/>
        <v>91</v>
      </c>
      <c r="AD275" s="108">
        <f t="shared" si="79"/>
        <v>0</v>
      </c>
      <c r="AE275" s="97">
        <v>115</v>
      </c>
      <c r="AF275" s="109">
        <f t="shared" si="80"/>
        <v>0.79130434782608694</v>
      </c>
    </row>
    <row r="276" spans="1:32" x14ac:dyDescent="0.35">
      <c r="A276" s="31" t="s">
        <v>281</v>
      </c>
      <c r="B276" s="97" t="s">
        <v>2541</v>
      </c>
      <c r="C276" s="142" t="s">
        <v>2533</v>
      </c>
      <c r="D276" s="143">
        <f t="shared" si="67"/>
        <v>167</v>
      </c>
      <c r="E276" s="98">
        <f t="shared" si="68"/>
        <v>167</v>
      </c>
      <c r="F276" s="144">
        <f t="shared" si="65"/>
        <v>0</v>
      </c>
      <c r="G276" s="145">
        <f t="shared" si="66"/>
        <v>167</v>
      </c>
      <c r="H276" s="146">
        <v>0</v>
      </c>
      <c r="I276" s="146">
        <v>0</v>
      </c>
      <c r="J276" s="147">
        <f t="shared" si="69"/>
        <v>0</v>
      </c>
      <c r="K276" s="147">
        <v>27</v>
      </c>
      <c r="L276" s="147">
        <v>140</v>
      </c>
      <c r="M276" s="147">
        <f t="shared" si="70"/>
        <v>167</v>
      </c>
      <c r="N276" s="101">
        <f t="shared" si="71"/>
        <v>0</v>
      </c>
      <c r="O276" s="145">
        <v>0</v>
      </c>
      <c r="P276" s="147">
        <f t="shared" si="72"/>
        <v>0</v>
      </c>
      <c r="Q276" s="100">
        <v>0</v>
      </c>
      <c r="R276" s="147">
        <v>0</v>
      </c>
      <c r="S276" s="101">
        <f t="shared" si="73"/>
        <v>0</v>
      </c>
      <c r="T276" s="100">
        <v>0</v>
      </c>
      <c r="U276" s="101">
        <f t="shared" si="74"/>
        <v>0</v>
      </c>
      <c r="V276" s="100">
        <f t="shared" si="75"/>
        <v>0</v>
      </c>
      <c r="W276" s="148">
        <v>0</v>
      </c>
      <c r="X276" s="148">
        <v>0</v>
      </c>
      <c r="Y276" s="147">
        <f t="shared" si="76"/>
        <v>0</v>
      </c>
      <c r="Z276" s="102">
        <v>0</v>
      </c>
      <c r="AA276" s="102">
        <v>0</v>
      </c>
      <c r="AB276" s="101">
        <f t="shared" si="77"/>
        <v>0</v>
      </c>
      <c r="AC276" s="107">
        <f t="shared" si="78"/>
        <v>0</v>
      </c>
      <c r="AD276" s="108">
        <f t="shared" si="79"/>
        <v>140</v>
      </c>
      <c r="AE276" s="97">
        <v>193</v>
      </c>
      <c r="AF276" s="109">
        <f t="shared" si="80"/>
        <v>0.72538860103626945</v>
      </c>
    </row>
    <row r="277" spans="1:32" x14ac:dyDescent="0.35">
      <c r="A277" s="31" t="s">
        <v>282</v>
      </c>
      <c r="B277" s="97" t="s">
        <v>2542</v>
      </c>
      <c r="C277" s="142" t="s">
        <v>2533</v>
      </c>
      <c r="D277" s="143">
        <f t="shared" si="67"/>
        <v>270</v>
      </c>
      <c r="E277" s="98">
        <f t="shared" si="68"/>
        <v>164</v>
      </c>
      <c r="F277" s="144">
        <f t="shared" si="65"/>
        <v>106</v>
      </c>
      <c r="G277" s="145">
        <f t="shared" si="66"/>
        <v>270</v>
      </c>
      <c r="H277" s="146">
        <v>0</v>
      </c>
      <c r="I277" s="146">
        <v>106</v>
      </c>
      <c r="J277" s="147">
        <f t="shared" si="69"/>
        <v>106</v>
      </c>
      <c r="K277" s="147">
        <v>0</v>
      </c>
      <c r="L277" s="147">
        <v>164</v>
      </c>
      <c r="M277" s="147">
        <f t="shared" si="70"/>
        <v>164</v>
      </c>
      <c r="N277" s="101">
        <f t="shared" si="71"/>
        <v>0</v>
      </c>
      <c r="O277" s="145">
        <v>0</v>
      </c>
      <c r="P277" s="147">
        <f t="shared" si="72"/>
        <v>0</v>
      </c>
      <c r="Q277" s="100">
        <v>0</v>
      </c>
      <c r="R277" s="147">
        <v>0</v>
      </c>
      <c r="S277" s="101">
        <f t="shared" si="73"/>
        <v>0</v>
      </c>
      <c r="T277" s="100">
        <v>0</v>
      </c>
      <c r="U277" s="101">
        <f t="shared" si="74"/>
        <v>0</v>
      </c>
      <c r="V277" s="100">
        <f t="shared" si="75"/>
        <v>0</v>
      </c>
      <c r="W277" s="148">
        <v>0</v>
      </c>
      <c r="X277" s="148">
        <v>0</v>
      </c>
      <c r="Y277" s="147">
        <f t="shared" si="76"/>
        <v>0</v>
      </c>
      <c r="Z277" s="102">
        <v>0</v>
      </c>
      <c r="AA277" s="102">
        <v>0</v>
      </c>
      <c r="AB277" s="101">
        <f t="shared" si="77"/>
        <v>0</v>
      </c>
      <c r="AC277" s="107">
        <f t="shared" si="78"/>
        <v>106</v>
      </c>
      <c r="AD277" s="108">
        <f t="shared" si="79"/>
        <v>164</v>
      </c>
      <c r="AE277" s="97">
        <v>352</v>
      </c>
      <c r="AF277" s="109">
        <f t="shared" si="80"/>
        <v>0.76704545454545459</v>
      </c>
    </row>
    <row r="278" spans="1:32" x14ac:dyDescent="0.35">
      <c r="A278" s="31" t="s">
        <v>283</v>
      </c>
      <c r="B278" s="97" t="s">
        <v>2543</v>
      </c>
      <c r="C278" s="142" t="s">
        <v>2533</v>
      </c>
      <c r="D278" s="143">
        <f t="shared" si="67"/>
        <v>99</v>
      </c>
      <c r="E278" s="98">
        <f t="shared" si="68"/>
        <v>99</v>
      </c>
      <c r="F278" s="144">
        <f t="shared" si="65"/>
        <v>0</v>
      </c>
      <c r="G278" s="145">
        <f t="shared" si="66"/>
        <v>1</v>
      </c>
      <c r="H278" s="146">
        <v>0</v>
      </c>
      <c r="I278" s="146">
        <v>0</v>
      </c>
      <c r="J278" s="147">
        <f t="shared" si="69"/>
        <v>0</v>
      </c>
      <c r="K278" s="147">
        <v>1</v>
      </c>
      <c r="L278" s="147">
        <v>0</v>
      </c>
      <c r="M278" s="147">
        <f t="shared" si="70"/>
        <v>1</v>
      </c>
      <c r="N278" s="101">
        <f t="shared" si="71"/>
        <v>0</v>
      </c>
      <c r="O278" s="145">
        <v>98</v>
      </c>
      <c r="P278" s="147">
        <f t="shared" si="72"/>
        <v>98</v>
      </c>
      <c r="Q278" s="100">
        <v>0</v>
      </c>
      <c r="R278" s="147">
        <v>0</v>
      </c>
      <c r="S278" s="101">
        <f t="shared" si="73"/>
        <v>0</v>
      </c>
      <c r="T278" s="100">
        <v>0</v>
      </c>
      <c r="U278" s="101">
        <f t="shared" si="74"/>
        <v>0</v>
      </c>
      <c r="V278" s="100">
        <f t="shared" si="75"/>
        <v>0</v>
      </c>
      <c r="W278" s="148">
        <v>0</v>
      </c>
      <c r="X278" s="148">
        <v>0</v>
      </c>
      <c r="Y278" s="147">
        <f t="shared" si="76"/>
        <v>0</v>
      </c>
      <c r="Z278" s="102">
        <v>0</v>
      </c>
      <c r="AA278" s="102">
        <v>0</v>
      </c>
      <c r="AB278" s="101">
        <f t="shared" si="77"/>
        <v>0</v>
      </c>
      <c r="AC278" s="107">
        <f t="shared" si="78"/>
        <v>0</v>
      </c>
      <c r="AD278" s="108">
        <f t="shared" si="79"/>
        <v>98</v>
      </c>
      <c r="AE278" s="97">
        <v>223</v>
      </c>
      <c r="AF278" s="109">
        <f t="shared" si="80"/>
        <v>0.43946188340807174</v>
      </c>
    </row>
    <row r="279" spans="1:32" x14ac:dyDescent="0.35">
      <c r="A279" s="31" t="s">
        <v>284</v>
      </c>
      <c r="B279" s="97" t="s">
        <v>2544</v>
      </c>
      <c r="C279" s="142" t="s">
        <v>2533</v>
      </c>
      <c r="D279" s="143">
        <f t="shared" si="67"/>
        <v>122</v>
      </c>
      <c r="E279" s="98">
        <f t="shared" si="68"/>
        <v>122</v>
      </c>
      <c r="F279" s="144">
        <f t="shared" si="65"/>
        <v>0</v>
      </c>
      <c r="G279" s="145">
        <f t="shared" si="66"/>
        <v>8</v>
      </c>
      <c r="H279" s="146">
        <v>0</v>
      </c>
      <c r="I279" s="146">
        <v>0</v>
      </c>
      <c r="J279" s="147">
        <f t="shared" si="69"/>
        <v>0</v>
      </c>
      <c r="K279" s="147">
        <v>8</v>
      </c>
      <c r="L279" s="147">
        <v>0</v>
      </c>
      <c r="M279" s="147">
        <f t="shared" si="70"/>
        <v>8</v>
      </c>
      <c r="N279" s="101">
        <f t="shared" si="71"/>
        <v>0</v>
      </c>
      <c r="O279" s="145">
        <v>114</v>
      </c>
      <c r="P279" s="147">
        <f t="shared" si="72"/>
        <v>114</v>
      </c>
      <c r="Q279" s="100">
        <v>0</v>
      </c>
      <c r="R279" s="147">
        <v>0</v>
      </c>
      <c r="S279" s="101">
        <f t="shared" si="73"/>
        <v>0</v>
      </c>
      <c r="T279" s="100">
        <v>0</v>
      </c>
      <c r="U279" s="101">
        <f t="shared" si="74"/>
        <v>0</v>
      </c>
      <c r="V279" s="100">
        <f t="shared" si="75"/>
        <v>0</v>
      </c>
      <c r="W279" s="148">
        <v>0</v>
      </c>
      <c r="X279" s="148">
        <v>0</v>
      </c>
      <c r="Y279" s="147">
        <f t="shared" si="76"/>
        <v>0</v>
      </c>
      <c r="Z279" s="102">
        <v>0</v>
      </c>
      <c r="AA279" s="102">
        <v>0</v>
      </c>
      <c r="AB279" s="101">
        <f t="shared" si="77"/>
        <v>0</v>
      </c>
      <c r="AC279" s="107">
        <f t="shared" si="78"/>
        <v>0</v>
      </c>
      <c r="AD279" s="108">
        <f t="shared" si="79"/>
        <v>114</v>
      </c>
      <c r="AE279" s="97">
        <v>320</v>
      </c>
      <c r="AF279" s="109">
        <f t="shared" si="80"/>
        <v>0.35625000000000001</v>
      </c>
    </row>
    <row r="280" spans="1:32" x14ac:dyDescent="0.35">
      <c r="A280" s="31" t="s">
        <v>285</v>
      </c>
      <c r="B280" s="97" t="s">
        <v>2545</v>
      </c>
      <c r="C280" s="142" t="s">
        <v>2533</v>
      </c>
      <c r="D280" s="143">
        <f t="shared" si="67"/>
        <v>0</v>
      </c>
      <c r="E280" s="98">
        <f t="shared" si="68"/>
        <v>0</v>
      </c>
      <c r="F280" s="144">
        <f t="shared" si="65"/>
        <v>0</v>
      </c>
      <c r="G280" s="145">
        <f t="shared" si="66"/>
        <v>0</v>
      </c>
      <c r="H280" s="146">
        <v>0</v>
      </c>
      <c r="I280" s="146">
        <v>0</v>
      </c>
      <c r="J280" s="147">
        <f t="shared" si="69"/>
        <v>0</v>
      </c>
      <c r="K280" s="147">
        <v>0</v>
      </c>
      <c r="L280" s="147">
        <v>0</v>
      </c>
      <c r="M280" s="147">
        <f t="shared" si="70"/>
        <v>0</v>
      </c>
      <c r="N280" s="101">
        <f t="shared" si="71"/>
        <v>0</v>
      </c>
      <c r="O280" s="145">
        <v>0</v>
      </c>
      <c r="P280" s="147">
        <f t="shared" si="72"/>
        <v>0</v>
      </c>
      <c r="Q280" s="100">
        <v>0</v>
      </c>
      <c r="R280" s="147">
        <v>0</v>
      </c>
      <c r="S280" s="101">
        <f t="shared" si="73"/>
        <v>0</v>
      </c>
      <c r="T280" s="100">
        <v>0</v>
      </c>
      <c r="U280" s="101">
        <f t="shared" si="74"/>
        <v>0</v>
      </c>
      <c r="V280" s="100">
        <f t="shared" si="75"/>
        <v>0</v>
      </c>
      <c r="W280" s="148">
        <v>0</v>
      </c>
      <c r="X280" s="148">
        <v>0</v>
      </c>
      <c r="Y280" s="147">
        <f t="shared" si="76"/>
        <v>0</v>
      </c>
      <c r="Z280" s="102">
        <v>0</v>
      </c>
      <c r="AA280" s="102">
        <v>0</v>
      </c>
      <c r="AB280" s="101">
        <f t="shared" si="77"/>
        <v>0</v>
      </c>
      <c r="AC280" s="107">
        <f t="shared" si="78"/>
        <v>0</v>
      </c>
      <c r="AD280" s="108">
        <f t="shared" si="79"/>
        <v>0</v>
      </c>
      <c r="AE280" s="97">
        <v>107</v>
      </c>
      <c r="AF280" s="109">
        <f t="shared" si="80"/>
        <v>0</v>
      </c>
    </row>
    <row r="281" spans="1:32" x14ac:dyDescent="0.35">
      <c r="A281" s="31" t="s">
        <v>286</v>
      </c>
      <c r="B281" s="97" t="s">
        <v>2546</v>
      </c>
      <c r="C281" s="142" t="s">
        <v>2533</v>
      </c>
      <c r="D281" s="143">
        <f t="shared" si="67"/>
        <v>76</v>
      </c>
      <c r="E281" s="98">
        <f t="shared" si="68"/>
        <v>76</v>
      </c>
      <c r="F281" s="144">
        <f t="shared" si="65"/>
        <v>0</v>
      </c>
      <c r="G281" s="145">
        <f t="shared" si="66"/>
        <v>0</v>
      </c>
      <c r="H281" s="146">
        <v>0</v>
      </c>
      <c r="I281" s="146">
        <v>0</v>
      </c>
      <c r="J281" s="147">
        <f t="shared" si="69"/>
        <v>0</v>
      </c>
      <c r="K281" s="147">
        <v>0</v>
      </c>
      <c r="L281" s="147">
        <v>0</v>
      </c>
      <c r="M281" s="147">
        <f t="shared" si="70"/>
        <v>0</v>
      </c>
      <c r="N281" s="101">
        <f t="shared" si="71"/>
        <v>0</v>
      </c>
      <c r="O281" s="145">
        <v>76</v>
      </c>
      <c r="P281" s="147">
        <f t="shared" si="72"/>
        <v>76</v>
      </c>
      <c r="Q281" s="100">
        <v>0</v>
      </c>
      <c r="R281" s="147">
        <v>0</v>
      </c>
      <c r="S281" s="101">
        <f t="shared" si="73"/>
        <v>0</v>
      </c>
      <c r="T281" s="100">
        <v>0</v>
      </c>
      <c r="U281" s="101">
        <f t="shared" si="74"/>
        <v>0</v>
      </c>
      <c r="V281" s="100">
        <f t="shared" si="75"/>
        <v>0</v>
      </c>
      <c r="W281" s="148">
        <v>0</v>
      </c>
      <c r="X281" s="148">
        <v>0</v>
      </c>
      <c r="Y281" s="147">
        <f t="shared" si="76"/>
        <v>0</v>
      </c>
      <c r="Z281" s="102">
        <v>0</v>
      </c>
      <c r="AA281" s="102">
        <v>0</v>
      </c>
      <c r="AB281" s="101">
        <f t="shared" si="77"/>
        <v>0</v>
      </c>
      <c r="AC281" s="107">
        <f t="shared" si="78"/>
        <v>0</v>
      </c>
      <c r="AD281" s="108">
        <f t="shared" si="79"/>
        <v>76</v>
      </c>
      <c r="AE281" s="97">
        <v>211</v>
      </c>
      <c r="AF281" s="109">
        <f t="shared" si="80"/>
        <v>0.36018957345971564</v>
      </c>
    </row>
    <row r="282" spans="1:32" x14ac:dyDescent="0.35">
      <c r="A282" s="31" t="s">
        <v>287</v>
      </c>
      <c r="B282" s="97" t="s">
        <v>2547</v>
      </c>
      <c r="C282" s="142" t="s">
        <v>2533</v>
      </c>
      <c r="D282" s="143">
        <f t="shared" si="67"/>
        <v>133</v>
      </c>
      <c r="E282" s="98">
        <f t="shared" si="68"/>
        <v>120</v>
      </c>
      <c r="F282" s="144">
        <f t="shared" si="65"/>
        <v>13</v>
      </c>
      <c r="G282" s="145">
        <f t="shared" si="66"/>
        <v>64</v>
      </c>
      <c r="H282" s="146">
        <v>0</v>
      </c>
      <c r="I282" s="146">
        <v>13</v>
      </c>
      <c r="J282" s="147">
        <f t="shared" si="69"/>
        <v>13</v>
      </c>
      <c r="K282" s="147">
        <v>0</v>
      </c>
      <c r="L282" s="147">
        <v>51</v>
      </c>
      <c r="M282" s="147">
        <f t="shared" si="70"/>
        <v>51</v>
      </c>
      <c r="N282" s="101">
        <f t="shared" si="71"/>
        <v>0</v>
      </c>
      <c r="O282" s="145">
        <v>69</v>
      </c>
      <c r="P282" s="147">
        <f t="shared" si="72"/>
        <v>69</v>
      </c>
      <c r="Q282" s="100">
        <v>0</v>
      </c>
      <c r="R282" s="147">
        <v>0</v>
      </c>
      <c r="S282" s="101">
        <f t="shared" si="73"/>
        <v>0</v>
      </c>
      <c r="T282" s="100">
        <v>0</v>
      </c>
      <c r="U282" s="101">
        <f t="shared" si="74"/>
        <v>0</v>
      </c>
      <c r="V282" s="100">
        <f t="shared" si="75"/>
        <v>0</v>
      </c>
      <c r="W282" s="148">
        <v>0</v>
      </c>
      <c r="X282" s="148">
        <v>0</v>
      </c>
      <c r="Y282" s="147">
        <f t="shared" si="76"/>
        <v>0</v>
      </c>
      <c r="Z282" s="102">
        <v>0</v>
      </c>
      <c r="AA282" s="102">
        <v>0</v>
      </c>
      <c r="AB282" s="101">
        <f t="shared" si="77"/>
        <v>0</v>
      </c>
      <c r="AC282" s="107">
        <f t="shared" si="78"/>
        <v>13</v>
      </c>
      <c r="AD282" s="108">
        <f t="shared" si="79"/>
        <v>120</v>
      </c>
      <c r="AE282" s="97">
        <v>302</v>
      </c>
      <c r="AF282" s="109">
        <f t="shared" si="80"/>
        <v>0.44039735099337746</v>
      </c>
    </row>
    <row r="283" spans="1:32" x14ac:dyDescent="0.35">
      <c r="A283" s="31" t="s">
        <v>288</v>
      </c>
      <c r="B283" s="97" t="s">
        <v>2548</v>
      </c>
      <c r="C283" s="142" t="s">
        <v>2533</v>
      </c>
      <c r="D283" s="143">
        <f t="shared" si="67"/>
        <v>58</v>
      </c>
      <c r="E283" s="98">
        <f t="shared" si="68"/>
        <v>58</v>
      </c>
      <c r="F283" s="144">
        <f t="shared" si="65"/>
        <v>0</v>
      </c>
      <c r="G283" s="145">
        <f t="shared" si="66"/>
        <v>58</v>
      </c>
      <c r="H283" s="146">
        <v>0</v>
      </c>
      <c r="I283" s="146">
        <v>0</v>
      </c>
      <c r="J283" s="147">
        <f t="shared" si="69"/>
        <v>0</v>
      </c>
      <c r="K283" s="147">
        <v>0</v>
      </c>
      <c r="L283" s="147">
        <v>58</v>
      </c>
      <c r="M283" s="147">
        <f t="shared" si="70"/>
        <v>58</v>
      </c>
      <c r="N283" s="101">
        <f t="shared" si="71"/>
        <v>0</v>
      </c>
      <c r="O283" s="145">
        <v>0</v>
      </c>
      <c r="P283" s="147">
        <f t="shared" si="72"/>
        <v>0</v>
      </c>
      <c r="Q283" s="100">
        <v>0</v>
      </c>
      <c r="R283" s="147">
        <v>0</v>
      </c>
      <c r="S283" s="101">
        <f t="shared" si="73"/>
        <v>0</v>
      </c>
      <c r="T283" s="100">
        <v>0</v>
      </c>
      <c r="U283" s="101">
        <f t="shared" si="74"/>
        <v>0</v>
      </c>
      <c r="V283" s="100">
        <f t="shared" si="75"/>
        <v>0</v>
      </c>
      <c r="W283" s="148">
        <v>0</v>
      </c>
      <c r="X283" s="148">
        <v>0</v>
      </c>
      <c r="Y283" s="147">
        <f t="shared" si="76"/>
        <v>0</v>
      </c>
      <c r="Z283" s="102">
        <v>0</v>
      </c>
      <c r="AA283" s="102">
        <v>0</v>
      </c>
      <c r="AB283" s="101">
        <f t="shared" si="77"/>
        <v>0</v>
      </c>
      <c r="AC283" s="107">
        <f t="shared" si="78"/>
        <v>0</v>
      </c>
      <c r="AD283" s="108">
        <f t="shared" si="79"/>
        <v>58</v>
      </c>
      <c r="AE283" s="97">
        <v>266</v>
      </c>
      <c r="AF283" s="109">
        <f t="shared" si="80"/>
        <v>0.21804511278195488</v>
      </c>
    </row>
    <row r="284" spans="1:32" x14ac:dyDescent="0.35">
      <c r="A284" s="31" t="s">
        <v>289</v>
      </c>
      <c r="B284" s="97" t="s">
        <v>2549</v>
      </c>
      <c r="C284" s="142" t="s">
        <v>2533</v>
      </c>
      <c r="D284" s="143">
        <f t="shared" si="67"/>
        <v>233</v>
      </c>
      <c r="E284" s="98">
        <f t="shared" si="68"/>
        <v>11</v>
      </c>
      <c r="F284" s="144">
        <f t="shared" si="65"/>
        <v>222</v>
      </c>
      <c r="G284" s="145">
        <f t="shared" si="66"/>
        <v>233</v>
      </c>
      <c r="H284" s="146">
        <v>2</v>
      </c>
      <c r="I284" s="146">
        <v>220</v>
      </c>
      <c r="J284" s="147">
        <f t="shared" si="69"/>
        <v>222</v>
      </c>
      <c r="K284" s="147">
        <v>0</v>
      </c>
      <c r="L284" s="147">
        <v>11</v>
      </c>
      <c r="M284" s="147">
        <f t="shared" si="70"/>
        <v>11</v>
      </c>
      <c r="N284" s="101">
        <f t="shared" si="71"/>
        <v>0</v>
      </c>
      <c r="O284" s="145">
        <v>0</v>
      </c>
      <c r="P284" s="147">
        <f t="shared" si="72"/>
        <v>0</v>
      </c>
      <c r="Q284" s="100">
        <v>0</v>
      </c>
      <c r="R284" s="147">
        <v>0</v>
      </c>
      <c r="S284" s="101">
        <f t="shared" si="73"/>
        <v>0</v>
      </c>
      <c r="T284" s="100">
        <v>0</v>
      </c>
      <c r="U284" s="101">
        <f t="shared" si="74"/>
        <v>0</v>
      </c>
      <c r="V284" s="100">
        <f t="shared" si="75"/>
        <v>0</v>
      </c>
      <c r="W284" s="148">
        <v>0</v>
      </c>
      <c r="X284" s="148">
        <v>0</v>
      </c>
      <c r="Y284" s="147">
        <f t="shared" si="76"/>
        <v>0</v>
      </c>
      <c r="Z284" s="102">
        <v>0</v>
      </c>
      <c r="AA284" s="102">
        <v>0</v>
      </c>
      <c r="AB284" s="101">
        <f t="shared" si="77"/>
        <v>0</v>
      </c>
      <c r="AC284" s="107">
        <f t="shared" si="78"/>
        <v>220</v>
      </c>
      <c r="AD284" s="108">
        <f t="shared" si="79"/>
        <v>11</v>
      </c>
      <c r="AE284" s="97">
        <v>281</v>
      </c>
      <c r="AF284" s="109">
        <f t="shared" si="80"/>
        <v>0.8220640569395018</v>
      </c>
    </row>
    <row r="285" spans="1:32" x14ac:dyDescent="0.35">
      <c r="A285" s="31" t="s">
        <v>290</v>
      </c>
      <c r="B285" s="97" t="s">
        <v>2550</v>
      </c>
      <c r="C285" s="142" t="s">
        <v>2533</v>
      </c>
      <c r="D285" s="143">
        <f t="shared" si="67"/>
        <v>151</v>
      </c>
      <c r="E285" s="98">
        <f t="shared" si="68"/>
        <v>54</v>
      </c>
      <c r="F285" s="144">
        <f t="shared" si="65"/>
        <v>97</v>
      </c>
      <c r="G285" s="145">
        <f t="shared" si="66"/>
        <v>97</v>
      </c>
      <c r="H285" s="146">
        <v>0</v>
      </c>
      <c r="I285" s="146">
        <v>97</v>
      </c>
      <c r="J285" s="147">
        <f t="shared" si="69"/>
        <v>97</v>
      </c>
      <c r="K285" s="147">
        <v>0</v>
      </c>
      <c r="L285" s="147">
        <v>0</v>
      </c>
      <c r="M285" s="147">
        <f t="shared" si="70"/>
        <v>0</v>
      </c>
      <c r="N285" s="101">
        <f t="shared" si="71"/>
        <v>0</v>
      </c>
      <c r="O285" s="145">
        <v>54</v>
      </c>
      <c r="P285" s="147">
        <f t="shared" si="72"/>
        <v>54</v>
      </c>
      <c r="Q285" s="100">
        <v>0</v>
      </c>
      <c r="R285" s="147">
        <v>0</v>
      </c>
      <c r="S285" s="101">
        <f t="shared" si="73"/>
        <v>0</v>
      </c>
      <c r="T285" s="100">
        <v>0</v>
      </c>
      <c r="U285" s="101">
        <f t="shared" si="74"/>
        <v>0</v>
      </c>
      <c r="V285" s="100">
        <f t="shared" si="75"/>
        <v>0</v>
      </c>
      <c r="W285" s="148">
        <v>0</v>
      </c>
      <c r="X285" s="148">
        <v>0</v>
      </c>
      <c r="Y285" s="147">
        <f t="shared" si="76"/>
        <v>0</v>
      </c>
      <c r="Z285" s="102">
        <v>0</v>
      </c>
      <c r="AA285" s="102">
        <v>0</v>
      </c>
      <c r="AB285" s="101">
        <f t="shared" si="77"/>
        <v>0</v>
      </c>
      <c r="AC285" s="107">
        <f t="shared" si="78"/>
        <v>97</v>
      </c>
      <c r="AD285" s="108">
        <f t="shared" si="79"/>
        <v>54</v>
      </c>
      <c r="AE285" s="97">
        <v>209</v>
      </c>
      <c r="AF285" s="109">
        <f t="shared" si="80"/>
        <v>0.72248803827751196</v>
      </c>
    </row>
    <row r="286" spans="1:32" x14ac:dyDescent="0.35">
      <c r="A286" s="31" t="s">
        <v>291</v>
      </c>
      <c r="B286" s="97" t="s">
        <v>2551</v>
      </c>
      <c r="C286" s="142" t="s">
        <v>2533</v>
      </c>
      <c r="D286" s="143">
        <f t="shared" si="67"/>
        <v>0</v>
      </c>
      <c r="E286" s="98">
        <f t="shared" si="68"/>
        <v>0</v>
      </c>
      <c r="F286" s="144">
        <f t="shared" si="65"/>
        <v>0</v>
      </c>
      <c r="G286" s="145">
        <f t="shared" si="66"/>
        <v>0</v>
      </c>
      <c r="H286" s="146">
        <v>0</v>
      </c>
      <c r="I286" s="146">
        <v>0</v>
      </c>
      <c r="J286" s="147">
        <f t="shared" si="69"/>
        <v>0</v>
      </c>
      <c r="K286" s="147">
        <v>0</v>
      </c>
      <c r="L286" s="147">
        <v>0</v>
      </c>
      <c r="M286" s="147">
        <f t="shared" si="70"/>
        <v>0</v>
      </c>
      <c r="N286" s="101">
        <f t="shared" si="71"/>
        <v>0</v>
      </c>
      <c r="O286" s="145">
        <v>0</v>
      </c>
      <c r="P286" s="147">
        <f t="shared" si="72"/>
        <v>0</v>
      </c>
      <c r="Q286" s="100">
        <v>0</v>
      </c>
      <c r="R286" s="147">
        <v>0</v>
      </c>
      <c r="S286" s="101">
        <f t="shared" si="73"/>
        <v>0</v>
      </c>
      <c r="T286" s="100">
        <v>0</v>
      </c>
      <c r="U286" s="101">
        <f t="shared" si="74"/>
        <v>0</v>
      </c>
      <c r="V286" s="100">
        <f t="shared" si="75"/>
        <v>0</v>
      </c>
      <c r="W286" s="148">
        <v>0</v>
      </c>
      <c r="X286" s="148">
        <v>0</v>
      </c>
      <c r="Y286" s="147">
        <f t="shared" si="76"/>
        <v>0</v>
      </c>
      <c r="Z286" s="102">
        <v>0</v>
      </c>
      <c r="AA286" s="102">
        <v>0</v>
      </c>
      <c r="AB286" s="101">
        <f t="shared" si="77"/>
        <v>0</v>
      </c>
      <c r="AC286" s="107">
        <f t="shared" si="78"/>
        <v>0</v>
      </c>
      <c r="AD286" s="108">
        <f t="shared" si="79"/>
        <v>0</v>
      </c>
      <c r="AE286" s="97">
        <v>313</v>
      </c>
      <c r="AF286" s="109">
        <f t="shared" si="80"/>
        <v>0</v>
      </c>
    </row>
    <row r="287" spans="1:32" x14ac:dyDescent="0.35">
      <c r="A287" s="31" t="s">
        <v>292</v>
      </c>
      <c r="B287" s="97" t="s">
        <v>2552</v>
      </c>
      <c r="C287" s="142" t="s">
        <v>2533</v>
      </c>
      <c r="D287" s="143">
        <f t="shared" si="67"/>
        <v>35</v>
      </c>
      <c r="E287" s="98">
        <f t="shared" si="68"/>
        <v>35</v>
      </c>
      <c r="F287" s="144">
        <f t="shared" si="65"/>
        <v>0</v>
      </c>
      <c r="G287" s="145">
        <f t="shared" si="66"/>
        <v>1</v>
      </c>
      <c r="H287" s="146">
        <v>0</v>
      </c>
      <c r="I287" s="146">
        <v>0</v>
      </c>
      <c r="J287" s="147">
        <f t="shared" si="69"/>
        <v>0</v>
      </c>
      <c r="K287" s="147">
        <v>1</v>
      </c>
      <c r="L287" s="147">
        <v>0</v>
      </c>
      <c r="M287" s="147">
        <f t="shared" si="70"/>
        <v>1</v>
      </c>
      <c r="N287" s="101">
        <f t="shared" si="71"/>
        <v>0</v>
      </c>
      <c r="O287" s="145">
        <v>34</v>
      </c>
      <c r="P287" s="147">
        <f t="shared" si="72"/>
        <v>34</v>
      </c>
      <c r="Q287" s="100">
        <v>0</v>
      </c>
      <c r="R287" s="147">
        <v>0</v>
      </c>
      <c r="S287" s="101">
        <f t="shared" si="73"/>
        <v>0</v>
      </c>
      <c r="T287" s="100">
        <v>0</v>
      </c>
      <c r="U287" s="101">
        <f t="shared" si="74"/>
        <v>0</v>
      </c>
      <c r="V287" s="100">
        <f t="shared" si="75"/>
        <v>0</v>
      </c>
      <c r="W287" s="148">
        <v>0</v>
      </c>
      <c r="X287" s="148">
        <v>0</v>
      </c>
      <c r="Y287" s="147">
        <f t="shared" si="76"/>
        <v>0</v>
      </c>
      <c r="Z287" s="102">
        <v>0</v>
      </c>
      <c r="AA287" s="102">
        <v>0</v>
      </c>
      <c r="AB287" s="101">
        <f t="shared" si="77"/>
        <v>0</v>
      </c>
      <c r="AC287" s="107">
        <f t="shared" si="78"/>
        <v>0</v>
      </c>
      <c r="AD287" s="108">
        <f t="shared" si="79"/>
        <v>34</v>
      </c>
      <c r="AE287" s="97">
        <v>73</v>
      </c>
      <c r="AF287" s="109">
        <f t="shared" si="80"/>
        <v>0.46575342465753422</v>
      </c>
    </row>
    <row r="288" spans="1:32" x14ac:dyDescent="0.35">
      <c r="A288" s="31" t="s">
        <v>293</v>
      </c>
      <c r="B288" s="97" t="s">
        <v>2553</v>
      </c>
      <c r="C288" s="142" t="s">
        <v>2533</v>
      </c>
      <c r="D288" s="143">
        <f t="shared" si="67"/>
        <v>48</v>
      </c>
      <c r="E288" s="98">
        <f t="shared" si="68"/>
        <v>48</v>
      </c>
      <c r="F288" s="144">
        <f t="shared" si="65"/>
        <v>0</v>
      </c>
      <c r="G288" s="145">
        <f t="shared" si="66"/>
        <v>0</v>
      </c>
      <c r="H288" s="146">
        <v>0</v>
      </c>
      <c r="I288" s="146">
        <v>0</v>
      </c>
      <c r="J288" s="147">
        <f t="shared" si="69"/>
        <v>0</v>
      </c>
      <c r="K288" s="147">
        <v>0</v>
      </c>
      <c r="L288" s="147">
        <v>0</v>
      </c>
      <c r="M288" s="147">
        <f t="shared" si="70"/>
        <v>0</v>
      </c>
      <c r="N288" s="101">
        <f t="shared" si="71"/>
        <v>0</v>
      </c>
      <c r="O288" s="145">
        <v>48</v>
      </c>
      <c r="P288" s="147">
        <f t="shared" si="72"/>
        <v>48</v>
      </c>
      <c r="Q288" s="100">
        <v>0</v>
      </c>
      <c r="R288" s="147">
        <v>0</v>
      </c>
      <c r="S288" s="101">
        <f t="shared" si="73"/>
        <v>0</v>
      </c>
      <c r="T288" s="100">
        <v>0</v>
      </c>
      <c r="U288" s="101">
        <f t="shared" si="74"/>
        <v>0</v>
      </c>
      <c r="V288" s="100">
        <f t="shared" si="75"/>
        <v>0</v>
      </c>
      <c r="W288" s="148">
        <v>0</v>
      </c>
      <c r="X288" s="148">
        <v>0</v>
      </c>
      <c r="Y288" s="147">
        <f t="shared" si="76"/>
        <v>0</v>
      </c>
      <c r="Z288" s="102">
        <v>0</v>
      </c>
      <c r="AA288" s="102">
        <v>0</v>
      </c>
      <c r="AB288" s="101">
        <f t="shared" si="77"/>
        <v>0</v>
      </c>
      <c r="AC288" s="107">
        <f t="shared" si="78"/>
        <v>0</v>
      </c>
      <c r="AD288" s="108">
        <f t="shared" si="79"/>
        <v>48</v>
      </c>
      <c r="AE288" s="97">
        <v>174</v>
      </c>
      <c r="AF288" s="109">
        <f t="shared" si="80"/>
        <v>0.27586206896551724</v>
      </c>
    </row>
    <row r="289" spans="1:32" x14ac:dyDescent="0.35">
      <c r="A289" s="31" t="s">
        <v>294</v>
      </c>
      <c r="B289" s="97" t="s">
        <v>2554</v>
      </c>
      <c r="C289" s="142" t="s">
        <v>2533</v>
      </c>
      <c r="D289" s="143">
        <f t="shared" si="67"/>
        <v>0</v>
      </c>
      <c r="E289" s="98">
        <f t="shared" si="68"/>
        <v>0</v>
      </c>
      <c r="F289" s="144">
        <f t="shared" si="65"/>
        <v>0</v>
      </c>
      <c r="G289" s="145">
        <f t="shared" si="66"/>
        <v>0</v>
      </c>
      <c r="H289" s="146">
        <v>0</v>
      </c>
      <c r="I289" s="146">
        <v>0</v>
      </c>
      <c r="J289" s="147">
        <f t="shared" si="69"/>
        <v>0</v>
      </c>
      <c r="K289" s="147">
        <v>0</v>
      </c>
      <c r="L289" s="147">
        <v>0</v>
      </c>
      <c r="M289" s="147">
        <f t="shared" si="70"/>
        <v>0</v>
      </c>
      <c r="N289" s="101">
        <f t="shared" si="71"/>
        <v>0</v>
      </c>
      <c r="O289" s="145">
        <v>0</v>
      </c>
      <c r="P289" s="147">
        <f t="shared" si="72"/>
        <v>0</v>
      </c>
      <c r="Q289" s="100">
        <v>0</v>
      </c>
      <c r="R289" s="147">
        <v>0</v>
      </c>
      <c r="S289" s="101">
        <f t="shared" si="73"/>
        <v>0</v>
      </c>
      <c r="T289" s="100">
        <v>0</v>
      </c>
      <c r="U289" s="101">
        <f t="shared" si="74"/>
        <v>0</v>
      </c>
      <c r="V289" s="100">
        <f t="shared" si="75"/>
        <v>0</v>
      </c>
      <c r="W289" s="148">
        <v>0</v>
      </c>
      <c r="X289" s="148">
        <v>0</v>
      </c>
      <c r="Y289" s="147">
        <f t="shared" si="76"/>
        <v>0</v>
      </c>
      <c r="Z289" s="102">
        <v>0</v>
      </c>
      <c r="AA289" s="102">
        <v>0</v>
      </c>
      <c r="AB289" s="101">
        <f t="shared" si="77"/>
        <v>0</v>
      </c>
      <c r="AC289" s="107">
        <f t="shared" si="78"/>
        <v>0</v>
      </c>
      <c r="AD289" s="108">
        <f t="shared" si="79"/>
        <v>0</v>
      </c>
      <c r="AE289" s="97">
        <v>241</v>
      </c>
      <c r="AF289" s="109">
        <f t="shared" si="80"/>
        <v>0</v>
      </c>
    </row>
    <row r="290" spans="1:32" x14ac:dyDescent="0.35">
      <c r="A290" s="31" t="s">
        <v>295</v>
      </c>
      <c r="B290" s="97" t="s">
        <v>2555</v>
      </c>
      <c r="C290" s="142" t="s">
        <v>2533</v>
      </c>
      <c r="D290" s="143">
        <f t="shared" si="67"/>
        <v>148</v>
      </c>
      <c r="E290" s="98">
        <f t="shared" si="68"/>
        <v>125</v>
      </c>
      <c r="F290" s="144">
        <f t="shared" si="65"/>
        <v>23</v>
      </c>
      <c r="G290" s="145">
        <f t="shared" si="66"/>
        <v>23</v>
      </c>
      <c r="H290" s="146">
        <v>0</v>
      </c>
      <c r="I290" s="146">
        <v>23</v>
      </c>
      <c r="J290" s="147">
        <f t="shared" si="69"/>
        <v>23</v>
      </c>
      <c r="K290" s="147">
        <v>0</v>
      </c>
      <c r="L290" s="147">
        <v>0</v>
      </c>
      <c r="M290" s="147">
        <f t="shared" si="70"/>
        <v>0</v>
      </c>
      <c r="N290" s="101">
        <f t="shared" si="71"/>
        <v>0</v>
      </c>
      <c r="O290" s="145">
        <v>125</v>
      </c>
      <c r="P290" s="147">
        <f t="shared" si="72"/>
        <v>125</v>
      </c>
      <c r="Q290" s="100">
        <v>0</v>
      </c>
      <c r="R290" s="147">
        <v>0</v>
      </c>
      <c r="S290" s="101">
        <f t="shared" si="73"/>
        <v>0</v>
      </c>
      <c r="T290" s="100">
        <v>0</v>
      </c>
      <c r="U290" s="101">
        <f t="shared" si="74"/>
        <v>0</v>
      </c>
      <c r="V290" s="100">
        <f t="shared" si="75"/>
        <v>0</v>
      </c>
      <c r="W290" s="148">
        <v>0</v>
      </c>
      <c r="X290" s="148">
        <v>0</v>
      </c>
      <c r="Y290" s="147">
        <f t="shared" si="76"/>
        <v>0</v>
      </c>
      <c r="Z290" s="102">
        <v>0</v>
      </c>
      <c r="AA290" s="102">
        <v>0</v>
      </c>
      <c r="AB290" s="101">
        <f t="shared" si="77"/>
        <v>0</v>
      </c>
      <c r="AC290" s="107">
        <f t="shared" si="78"/>
        <v>23</v>
      </c>
      <c r="AD290" s="108">
        <f t="shared" si="79"/>
        <v>125</v>
      </c>
      <c r="AE290" s="97">
        <v>190</v>
      </c>
      <c r="AF290" s="109">
        <f t="shared" si="80"/>
        <v>0.77894736842105261</v>
      </c>
    </row>
    <row r="291" spans="1:32" x14ac:dyDescent="0.35">
      <c r="A291" s="31" t="s">
        <v>296</v>
      </c>
      <c r="B291" s="97" t="s">
        <v>2556</v>
      </c>
      <c r="C291" s="142" t="s">
        <v>2533</v>
      </c>
      <c r="D291" s="143">
        <f t="shared" si="67"/>
        <v>52</v>
      </c>
      <c r="E291" s="98">
        <f t="shared" si="68"/>
        <v>52</v>
      </c>
      <c r="F291" s="144">
        <f t="shared" si="65"/>
        <v>0</v>
      </c>
      <c r="G291" s="145">
        <f t="shared" si="66"/>
        <v>0</v>
      </c>
      <c r="H291" s="146">
        <v>0</v>
      </c>
      <c r="I291" s="146">
        <v>0</v>
      </c>
      <c r="J291" s="147">
        <f t="shared" si="69"/>
        <v>0</v>
      </c>
      <c r="K291" s="147">
        <v>0</v>
      </c>
      <c r="L291" s="147">
        <v>0</v>
      </c>
      <c r="M291" s="147">
        <f t="shared" si="70"/>
        <v>0</v>
      </c>
      <c r="N291" s="101">
        <f t="shared" si="71"/>
        <v>0</v>
      </c>
      <c r="O291" s="145">
        <v>52</v>
      </c>
      <c r="P291" s="147">
        <f t="shared" si="72"/>
        <v>52</v>
      </c>
      <c r="Q291" s="100">
        <v>0</v>
      </c>
      <c r="R291" s="147">
        <v>0</v>
      </c>
      <c r="S291" s="101">
        <f t="shared" si="73"/>
        <v>0</v>
      </c>
      <c r="T291" s="100">
        <v>0</v>
      </c>
      <c r="U291" s="101">
        <f t="shared" si="74"/>
        <v>0</v>
      </c>
      <c r="V291" s="100">
        <f t="shared" si="75"/>
        <v>0</v>
      </c>
      <c r="W291" s="148">
        <v>0</v>
      </c>
      <c r="X291" s="148">
        <v>0</v>
      </c>
      <c r="Y291" s="147">
        <f t="shared" si="76"/>
        <v>0</v>
      </c>
      <c r="Z291" s="102">
        <v>0</v>
      </c>
      <c r="AA291" s="102">
        <v>0</v>
      </c>
      <c r="AB291" s="101">
        <f t="shared" si="77"/>
        <v>0</v>
      </c>
      <c r="AC291" s="107">
        <f t="shared" si="78"/>
        <v>0</v>
      </c>
      <c r="AD291" s="108">
        <f t="shared" si="79"/>
        <v>52</v>
      </c>
      <c r="AE291" s="97">
        <v>158</v>
      </c>
      <c r="AF291" s="109">
        <f t="shared" si="80"/>
        <v>0.32911392405063289</v>
      </c>
    </row>
    <row r="292" spans="1:32" x14ac:dyDescent="0.35">
      <c r="A292" s="31" t="s">
        <v>297</v>
      </c>
      <c r="B292" s="97" t="s">
        <v>2557</v>
      </c>
      <c r="C292" s="142" t="s">
        <v>2533</v>
      </c>
      <c r="D292" s="143">
        <f t="shared" si="67"/>
        <v>48</v>
      </c>
      <c r="E292" s="98">
        <f t="shared" si="68"/>
        <v>48</v>
      </c>
      <c r="F292" s="144">
        <f t="shared" si="65"/>
        <v>0</v>
      </c>
      <c r="G292" s="145">
        <f t="shared" si="66"/>
        <v>0</v>
      </c>
      <c r="H292" s="146">
        <v>0</v>
      </c>
      <c r="I292" s="146">
        <v>0</v>
      </c>
      <c r="J292" s="147">
        <f t="shared" si="69"/>
        <v>0</v>
      </c>
      <c r="K292" s="147">
        <v>0</v>
      </c>
      <c r="L292" s="147">
        <v>0</v>
      </c>
      <c r="M292" s="147">
        <f t="shared" si="70"/>
        <v>0</v>
      </c>
      <c r="N292" s="101">
        <f t="shared" si="71"/>
        <v>0</v>
      </c>
      <c r="O292" s="145">
        <v>48</v>
      </c>
      <c r="P292" s="147">
        <f t="shared" si="72"/>
        <v>48</v>
      </c>
      <c r="Q292" s="100">
        <v>0</v>
      </c>
      <c r="R292" s="147">
        <v>0</v>
      </c>
      <c r="S292" s="101">
        <f t="shared" si="73"/>
        <v>0</v>
      </c>
      <c r="T292" s="100">
        <v>0</v>
      </c>
      <c r="U292" s="101">
        <f t="shared" si="74"/>
        <v>0</v>
      </c>
      <c r="V292" s="100">
        <f t="shared" si="75"/>
        <v>0</v>
      </c>
      <c r="W292" s="148">
        <v>0</v>
      </c>
      <c r="X292" s="148">
        <v>0</v>
      </c>
      <c r="Y292" s="147">
        <f t="shared" si="76"/>
        <v>0</v>
      </c>
      <c r="Z292" s="102">
        <v>0</v>
      </c>
      <c r="AA292" s="102">
        <v>0</v>
      </c>
      <c r="AB292" s="101">
        <f t="shared" si="77"/>
        <v>0</v>
      </c>
      <c r="AC292" s="107">
        <f t="shared" si="78"/>
        <v>0</v>
      </c>
      <c r="AD292" s="108">
        <f t="shared" si="79"/>
        <v>48</v>
      </c>
      <c r="AE292" s="97">
        <v>122</v>
      </c>
      <c r="AF292" s="109">
        <f t="shared" si="80"/>
        <v>0.39344262295081966</v>
      </c>
    </row>
    <row r="293" spans="1:32" x14ac:dyDescent="0.35">
      <c r="A293" s="31" t="s">
        <v>298</v>
      </c>
      <c r="B293" s="97" t="s">
        <v>2558</v>
      </c>
      <c r="C293" s="142" t="s">
        <v>2533</v>
      </c>
      <c r="D293" s="143">
        <f t="shared" si="67"/>
        <v>40</v>
      </c>
      <c r="E293" s="98">
        <f t="shared" si="68"/>
        <v>40</v>
      </c>
      <c r="F293" s="144">
        <f t="shared" si="65"/>
        <v>0</v>
      </c>
      <c r="G293" s="145">
        <f t="shared" si="66"/>
        <v>0</v>
      </c>
      <c r="H293" s="146">
        <v>0</v>
      </c>
      <c r="I293" s="146">
        <v>0</v>
      </c>
      <c r="J293" s="147">
        <f t="shared" si="69"/>
        <v>0</v>
      </c>
      <c r="K293" s="147">
        <v>0</v>
      </c>
      <c r="L293" s="147">
        <v>0</v>
      </c>
      <c r="M293" s="147">
        <f t="shared" si="70"/>
        <v>0</v>
      </c>
      <c r="N293" s="101">
        <f t="shared" si="71"/>
        <v>0</v>
      </c>
      <c r="O293" s="145">
        <v>0</v>
      </c>
      <c r="P293" s="147">
        <f t="shared" si="72"/>
        <v>0</v>
      </c>
      <c r="Q293" s="100">
        <v>40</v>
      </c>
      <c r="R293" s="147">
        <v>0</v>
      </c>
      <c r="S293" s="101">
        <f t="shared" si="73"/>
        <v>40</v>
      </c>
      <c r="T293" s="100">
        <v>0</v>
      </c>
      <c r="U293" s="101">
        <f t="shared" si="74"/>
        <v>0</v>
      </c>
      <c r="V293" s="100">
        <f t="shared" si="75"/>
        <v>0</v>
      </c>
      <c r="W293" s="148">
        <v>0</v>
      </c>
      <c r="X293" s="148">
        <v>0</v>
      </c>
      <c r="Y293" s="147">
        <f t="shared" si="76"/>
        <v>0</v>
      </c>
      <c r="Z293" s="102">
        <v>0</v>
      </c>
      <c r="AA293" s="102">
        <v>0</v>
      </c>
      <c r="AB293" s="101">
        <f t="shared" si="77"/>
        <v>0</v>
      </c>
      <c r="AC293" s="107">
        <f t="shared" si="78"/>
        <v>0</v>
      </c>
      <c r="AD293" s="108">
        <f t="shared" si="79"/>
        <v>40</v>
      </c>
      <c r="AE293" s="97">
        <v>177</v>
      </c>
      <c r="AF293" s="109">
        <f t="shared" si="80"/>
        <v>0.22598870056497175</v>
      </c>
    </row>
    <row r="294" spans="1:32" x14ac:dyDescent="0.35">
      <c r="A294" s="31" t="s">
        <v>299</v>
      </c>
      <c r="B294" s="97" t="s">
        <v>2559</v>
      </c>
      <c r="C294" s="142" t="s">
        <v>2533</v>
      </c>
      <c r="D294" s="143">
        <f t="shared" si="67"/>
        <v>52</v>
      </c>
      <c r="E294" s="98">
        <f t="shared" si="68"/>
        <v>52</v>
      </c>
      <c r="F294" s="144">
        <f t="shared" si="65"/>
        <v>0</v>
      </c>
      <c r="G294" s="145">
        <f t="shared" si="66"/>
        <v>0</v>
      </c>
      <c r="H294" s="146">
        <v>0</v>
      </c>
      <c r="I294" s="146">
        <v>0</v>
      </c>
      <c r="J294" s="147">
        <f t="shared" si="69"/>
        <v>0</v>
      </c>
      <c r="K294" s="147">
        <v>0</v>
      </c>
      <c r="L294" s="147">
        <v>0</v>
      </c>
      <c r="M294" s="147">
        <f t="shared" si="70"/>
        <v>0</v>
      </c>
      <c r="N294" s="101">
        <f t="shared" si="71"/>
        <v>0</v>
      </c>
      <c r="O294" s="145">
        <v>52</v>
      </c>
      <c r="P294" s="147">
        <f t="shared" si="72"/>
        <v>52</v>
      </c>
      <c r="Q294" s="100">
        <v>0</v>
      </c>
      <c r="R294" s="147">
        <v>0</v>
      </c>
      <c r="S294" s="101">
        <f t="shared" si="73"/>
        <v>0</v>
      </c>
      <c r="T294" s="100">
        <v>0</v>
      </c>
      <c r="U294" s="101">
        <f t="shared" si="74"/>
        <v>0</v>
      </c>
      <c r="V294" s="100">
        <f t="shared" si="75"/>
        <v>0</v>
      </c>
      <c r="W294" s="148">
        <v>0</v>
      </c>
      <c r="X294" s="148">
        <v>0</v>
      </c>
      <c r="Y294" s="147">
        <f t="shared" si="76"/>
        <v>0</v>
      </c>
      <c r="Z294" s="102">
        <v>0</v>
      </c>
      <c r="AA294" s="102">
        <v>0</v>
      </c>
      <c r="AB294" s="101">
        <f t="shared" si="77"/>
        <v>0</v>
      </c>
      <c r="AC294" s="107">
        <f t="shared" si="78"/>
        <v>0</v>
      </c>
      <c r="AD294" s="108">
        <f t="shared" si="79"/>
        <v>52</v>
      </c>
      <c r="AE294" s="97">
        <v>119</v>
      </c>
      <c r="AF294" s="109">
        <f t="shared" si="80"/>
        <v>0.43697478991596639</v>
      </c>
    </row>
    <row r="295" spans="1:32" x14ac:dyDescent="0.35">
      <c r="A295" s="31" t="s">
        <v>300</v>
      </c>
      <c r="B295" s="97" t="s">
        <v>2560</v>
      </c>
      <c r="C295" s="142" t="s">
        <v>2533</v>
      </c>
      <c r="D295" s="143">
        <f t="shared" si="67"/>
        <v>18</v>
      </c>
      <c r="E295" s="98">
        <f t="shared" si="68"/>
        <v>18</v>
      </c>
      <c r="F295" s="144">
        <f t="shared" si="65"/>
        <v>0</v>
      </c>
      <c r="G295" s="145">
        <f t="shared" si="66"/>
        <v>0</v>
      </c>
      <c r="H295" s="146">
        <v>0</v>
      </c>
      <c r="I295" s="146">
        <v>0</v>
      </c>
      <c r="J295" s="147">
        <f t="shared" si="69"/>
        <v>0</v>
      </c>
      <c r="K295" s="147">
        <v>0</v>
      </c>
      <c r="L295" s="147">
        <v>0</v>
      </c>
      <c r="M295" s="147">
        <f t="shared" si="70"/>
        <v>0</v>
      </c>
      <c r="N295" s="101">
        <f t="shared" si="71"/>
        <v>0</v>
      </c>
      <c r="O295" s="145">
        <v>18</v>
      </c>
      <c r="P295" s="147">
        <f t="shared" si="72"/>
        <v>18</v>
      </c>
      <c r="Q295" s="100">
        <v>0</v>
      </c>
      <c r="R295" s="147">
        <v>0</v>
      </c>
      <c r="S295" s="101">
        <f t="shared" si="73"/>
        <v>0</v>
      </c>
      <c r="T295" s="100">
        <v>0</v>
      </c>
      <c r="U295" s="101">
        <f t="shared" si="74"/>
        <v>0</v>
      </c>
      <c r="V295" s="100">
        <f t="shared" si="75"/>
        <v>0</v>
      </c>
      <c r="W295" s="148">
        <v>0</v>
      </c>
      <c r="X295" s="148">
        <v>0</v>
      </c>
      <c r="Y295" s="147">
        <f t="shared" si="76"/>
        <v>0</v>
      </c>
      <c r="Z295" s="102">
        <v>0</v>
      </c>
      <c r="AA295" s="102">
        <v>0</v>
      </c>
      <c r="AB295" s="101">
        <f t="shared" si="77"/>
        <v>0</v>
      </c>
      <c r="AC295" s="107">
        <f t="shared" si="78"/>
        <v>0</v>
      </c>
      <c r="AD295" s="108">
        <f t="shared" si="79"/>
        <v>18</v>
      </c>
      <c r="AE295" s="97">
        <v>146</v>
      </c>
      <c r="AF295" s="109">
        <f t="shared" si="80"/>
        <v>0.12328767123287671</v>
      </c>
    </row>
    <row r="296" spans="1:32" x14ac:dyDescent="0.35">
      <c r="A296" s="31" t="s">
        <v>301</v>
      </c>
      <c r="B296" s="97" t="s">
        <v>2561</v>
      </c>
      <c r="C296" s="142" t="s">
        <v>2533</v>
      </c>
      <c r="D296" s="143">
        <f t="shared" si="67"/>
        <v>0</v>
      </c>
      <c r="E296" s="98">
        <f t="shared" si="68"/>
        <v>0</v>
      </c>
      <c r="F296" s="144">
        <f t="shared" si="65"/>
        <v>0</v>
      </c>
      <c r="G296" s="145">
        <f t="shared" si="66"/>
        <v>0</v>
      </c>
      <c r="H296" s="146">
        <v>0</v>
      </c>
      <c r="I296" s="146">
        <v>0</v>
      </c>
      <c r="J296" s="147">
        <f t="shared" si="69"/>
        <v>0</v>
      </c>
      <c r="K296" s="147">
        <v>0</v>
      </c>
      <c r="L296" s="147">
        <v>0</v>
      </c>
      <c r="M296" s="147">
        <f t="shared" si="70"/>
        <v>0</v>
      </c>
      <c r="N296" s="101">
        <f t="shared" si="71"/>
        <v>0</v>
      </c>
      <c r="O296" s="145">
        <v>0</v>
      </c>
      <c r="P296" s="147">
        <f t="shared" si="72"/>
        <v>0</v>
      </c>
      <c r="Q296" s="100">
        <v>0</v>
      </c>
      <c r="R296" s="147">
        <v>0</v>
      </c>
      <c r="S296" s="101">
        <f t="shared" si="73"/>
        <v>0</v>
      </c>
      <c r="T296" s="100">
        <v>0</v>
      </c>
      <c r="U296" s="101">
        <f t="shared" si="74"/>
        <v>0</v>
      </c>
      <c r="V296" s="100">
        <f t="shared" si="75"/>
        <v>0</v>
      </c>
      <c r="W296" s="148">
        <v>0</v>
      </c>
      <c r="X296" s="148">
        <v>0</v>
      </c>
      <c r="Y296" s="147">
        <f t="shared" si="76"/>
        <v>0</v>
      </c>
      <c r="Z296" s="102">
        <v>0</v>
      </c>
      <c r="AA296" s="102">
        <v>0</v>
      </c>
      <c r="AB296" s="101">
        <f t="shared" si="77"/>
        <v>0</v>
      </c>
      <c r="AC296" s="107">
        <f t="shared" si="78"/>
        <v>0</v>
      </c>
      <c r="AD296" s="108">
        <f t="shared" si="79"/>
        <v>0</v>
      </c>
      <c r="AE296" s="97">
        <v>128</v>
      </c>
      <c r="AF296" s="109">
        <f t="shared" si="80"/>
        <v>0</v>
      </c>
    </row>
    <row r="297" spans="1:32" x14ac:dyDescent="0.35">
      <c r="A297" s="31" t="s">
        <v>302</v>
      </c>
      <c r="B297" s="97" t="s">
        <v>2562</v>
      </c>
      <c r="C297" s="142" t="s">
        <v>2533</v>
      </c>
      <c r="D297" s="143">
        <f t="shared" si="67"/>
        <v>78</v>
      </c>
      <c r="E297" s="98">
        <f t="shared" si="68"/>
        <v>78</v>
      </c>
      <c r="F297" s="144">
        <f t="shared" si="65"/>
        <v>0</v>
      </c>
      <c r="G297" s="145">
        <f t="shared" si="66"/>
        <v>0</v>
      </c>
      <c r="H297" s="146">
        <v>0</v>
      </c>
      <c r="I297" s="146">
        <v>0</v>
      </c>
      <c r="J297" s="147">
        <f t="shared" si="69"/>
        <v>0</v>
      </c>
      <c r="K297" s="147">
        <v>0</v>
      </c>
      <c r="L297" s="147">
        <v>0</v>
      </c>
      <c r="M297" s="147">
        <f t="shared" si="70"/>
        <v>0</v>
      </c>
      <c r="N297" s="101">
        <f t="shared" si="71"/>
        <v>0</v>
      </c>
      <c r="O297" s="145">
        <v>78</v>
      </c>
      <c r="P297" s="147">
        <f t="shared" si="72"/>
        <v>78</v>
      </c>
      <c r="Q297" s="100">
        <v>0</v>
      </c>
      <c r="R297" s="147">
        <v>0</v>
      </c>
      <c r="S297" s="101">
        <f t="shared" si="73"/>
        <v>0</v>
      </c>
      <c r="T297" s="100">
        <v>0</v>
      </c>
      <c r="U297" s="101">
        <f t="shared" si="74"/>
        <v>0</v>
      </c>
      <c r="V297" s="100">
        <f t="shared" si="75"/>
        <v>0</v>
      </c>
      <c r="W297" s="148">
        <v>0</v>
      </c>
      <c r="X297" s="148">
        <v>0</v>
      </c>
      <c r="Y297" s="147">
        <f t="shared" si="76"/>
        <v>0</v>
      </c>
      <c r="Z297" s="102">
        <v>0</v>
      </c>
      <c r="AA297" s="102">
        <v>0</v>
      </c>
      <c r="AB297" s="101">
        <f t="shared" si="77"/>
        <v>0</v>
      </c>
      <c r="AC297" s="107">
        <f t="shared" si="78"/>
        <v>0</v>
      </c>
      <c r="AD297" s="108">
        <f t="shared" si="79"/>
        <v>78</v>
      </c>
      <c r="AE297" s="97">
        <v>133</v>
      </c>
      <c r="AF297" s="109">
        <f t="shared" si="80"/>
        <v>0.5864661654135338</v>
      </c>
    </row>
    <row r="298" spans="1:32" x14ac:dyDescent="0.35">
      <c r="A298" s="31" t="s">
        <v>303</v>
      </c>
      <c r="B298" s="97" t="s">
        <v>2563</v>
      </c>
      <c r="C298" s="142" t="s">
        <v>2533</v>
      </c>
      <c r="D298" s="143">
        <f t="shared" si="67"/>
        <v>60</v>
      </c>
      <c r="E298" s="98">
        <f t="shared" si="68"/>
        <v>60</v>
      </c>
      <c r="F298" s="144">
        <f t="shared" si="65"/>
        <v>0</v>
      </c>
      <c r="G298" s="145">
        <f t="shared" si="66"/>
        <v>0</v>
      </c>
      <c r="H298" s="146">
        <v>0</v>
      </c>
      <c r="I298" s="146">
        <v>0</v>
      </c>
      <c r="J298" s="147">
        <f t="shared" si="69"/>
        <v>0</v>
      </c>
      <c r="K298" s="147">
        <v>0</v>
      </c>
      <c r="L298" s="147">
        <v>0</v>
      </c>
      <c r="M298" s="147">
        <f t="shared" si="70"/>
        <v>0</v>
      </c>
      <c r="N298" s="101">
        <f t="shared" si="71"/>
        <v>0</v>
      </c>
      <c r="O298" s="145">
        <v>0</v>
      </c>
      <c r="P298" s="147">
        <f t="shared" si="72"/>
        <v>0</v>
      </c>
      <c r="Q298" s="100">
        <v>60</v>
      </c>
      <c r="R298" s="147">
        <v>0</v>
      </c>
      <c r="S298" s="101">
        <f t="shared" si="73"/>
        <v>60</v>
      </c>
      <c r="T298" s="100">
        <v>0</v>
      </c>
      <c r="U298" s="101">
        <f t="shared" si="74"/>
        <v>0</v>
      </c>
      <c r="V298" s="100">
        <f t="shared" si="75"/>
        <v>0</v>
      </c>
      <c r="W298" s="148">
        <v>0</v>
      </c>
      <c r="X298" s="148">
        <v>0</v>
      </c>
      <c r="Y298" s="147">
        <f t="shared" si="76"/>
        <v>0</v>
      </c>
      <c r="Z298" s="102">
        <v>0</v>
      </c>
      <c r="AA298" s="102">
        <v>0</v>
      </c>
      <c r="AB298" s="101">
        <f t="shared" si="77"/>
        <v>0</v>
      </c>
      <c r="AC298" s="107">
        <f t="shared" si="78"/>
        <v>0</v>
      </c>
      <c r="AD298" s="108">
        <f t="shared" si="79"/>
        <v>60</v>
      </c>
      <c r="AE298" s="97">
        <v>79</v>
      </c>
      <c r="AF298" s="109">
        <f t="shared" si="80"/>
        <v>0.759493670886076</v>
      </c>
    </row>
    <row r="299" spans="1:32" x14ac:dyDescent="0.35">
      <c r="A299" s="31" t="s">
        <v>304</v>
      </c>
      <c r="B299" s="97" t="s">
        <v>2564</v>
      </c>
      <c r="C299" s="142" t="s">
        <v>2533</v>
      </c>
      <c r="D299" s="143">
        <f t="shared" si="67"/>
        <v>0</v>
      </c>
      <c r="E299" s="98">
        <f t="shared" si="68"/>
        <v>0</v>
      </c>
      <c r="F299" s="144">
        <f t="shared" si="65"/>
        <v>0</v>
      </c>
      <c r="G299" s="145">
        <f t="shared" si="66"/>
        <v>0</v>
      </c>
      <c r="H299" s="146">
        <v>0</v>
      </c>
      <c r="I299" s="146">
        <v>0</v>
      </c>
      <c r="J299" s="147"/>
      <c r="K299" s="147">
        <v>0</v>
      </c>
      <c r="L299" s="147">
        <v>0</v>
      </c>
      <c r="M299" s="147">
        <f t="shared" si="70"/>
        <v>0</v>
      </c>
      <c r="N299" s="101">
        <f t="shared" si="71"/>
        <v>0</v>
      </c>
      <c r="O299" s="145">
        <v>0</v>
      </c>
      <c r="P299" s="147">
        <f t="shared" si="72"/>
        <v>0</v>
      </c>
      <c r="Q299" s="100">
        <v>0</v>
      </c>
      <c r="R299" s="147">
        <v>0</v>
      </c>
      <c r="S299" s="101">
        <f t="shared" si="73"/>
        <v>0</v>
      </c>
      <c r="T299" s="100">
        <v>0</v>
      </c>
      <c r="U299" s="101">
        <f t="shared" si="74"/>
        <v>0</v>
      </c>
      <c r="V299" s="100">
        <f t="shared" si="75"/>
        <v>0</v>
      </c>
      <c r="W299" s="148">
        <v>0</v>
      </c>
      <c r="X299" s="148">
        <v>0</v>
      </c>
      <c r="Y299" s="147">
        <f t="shared" si="76"/>
        <v>0</v>
      </c>
      <c r="Z299" s="102">
        <v>0</v>
      </c>
      <c r="AA299" s="102">
        <v>0</v>
      </c>
      <c r="AB299" s="101">
        <f t="shared" si="77"/>
        <v>0</v>
      </c>
      <c r="AC299" s="107">
        <f t="shared" si="78"/>
        <v>0</v>
      </c>
      <c r="AD299" s="108">
        <f t="shared" si="79"/>
        <v>0</v>
      </c>
      <c r="AE299" s="97">
        <v>0</v>
      </c>
      <c r="AF299" s="109" t="e">
        <f t="shared" si="80"/>
        <v>#DIV/0!</v>
      </c>
    </row>
    <row r="300" spans="1:32" x14ac:dyDescent="0.35">
      <c r="A300" s="31" t="s">
        <v>305</v>
      </c>
      <c r="B300" s="97" t="s">
        <v>2565</v>
      </c>
      <c r="C300" s="142" t="s">
        <v>2533</v>
      </c>
      <c r="D300" s="143">
        <f t="shared" si="67"/>
        <v>0</v>
      </c>
      <c r="E300" s="98">
        <f t="shared" si="68"/>
        <v>0</v>
      </c>
      <c r="F300" s="144">
        <f t="shared" si="65"/>
        <v>0</v>
      </c>
      <c r="G300" s="145">
        <f t="shared" si="66"/>
        <v>0</v>
      </c>
      <c r="H300" s="146">
        <v>0</v>
      </c>
      <c r="I300" s="146">
        <v>0</v>
      </c>
      <c r="J300" s="147"/>
      <c r="K300" s="147">
        <v>0</v>
      </c>
      <c r="L300" s="147">
        <v>0</v>
      </c>
      <c r="M300" s="147">
        <f t="shared" si="70"/>
        <v>0</v>
      </c>
      <c r="N300" s="101">
        <f t="shared" si="71"/>
        <v>0</v>
      </c>
      <c r="O300" s="145">
        <v>0</v>
      </c>
      <c r="P300" s="147">
        <f t="shared" si="72"/>
        <v>0</v>
      </c>
      <c r="Q300" s="100">
        <v>0</v>
      </c>
      <c r="R300" s="147">
        <v>0</v>
      </c>
      <c r="S300" s="101">
        <f t="shared" si="73"/>
        <v>0</v>
      </c>
      <c r="T300" s="100">
        <v>0</v>
      </c>
      <c r="U300" s="101">
        <f t="shared" si="74"/>
        <v>0</v>
      </c>
      <c r="V300" s="100">
        <f t="shared" si="75"/>
        <v>0</v>
      </c>
      <c r="W300" s="148">
        <v>0</v>
      </c>
      <c r="X300" s="148">
        <v>0</v>
      </c>
      <c r="Y300" s="147">
        <f t="shared" si="76"/>
        <v>0</v>
      </c>
      <c r="Z300" s="102">
        <v>0</v>
      </c>
      <c r="AA300" s="102">
        <v>0</v>
      </c>
      <c r="AB300" s="101">
        <f t="shared" si="77"/>
        <v>0</v>
      </c>
      <c r="AC300" s="107">
        <f t="shared" si="78"/>
        <v>0</v>
      </c>
      <c r="AD300" s="108">
        <f t="shared" si="79"/>
        <v>0</v>
      </c>
      <c r="AE300" s="97">
        <v>0</v>
      </c>
      <c r="AF300" s="109" t="e">
        <f t="shared" si="80"/>
        <v>#DIV/0!</v>
      </c>
    </row>
    <row r="301" spans="1:32" x14ac:dyDescent="0.35">
      <c r="A301" s="31" t="s">
        <v>306</v>
      </c>
      <c r="B301" s="97" t="s">
        <v>2566</v>
      </c>
      <c r="C301" s="142" t="s">
        <v>2533</v>
      </c>
      <c r="D301" s="143">
        <f t="shared" si="67"/>
        <v>0</v>
      </c>
      <c r="E301" s="98">
        <f t="shared" si="68"/>
        <v>0</v>
      </c>
      <c r="F301" s="144">
        <f t="shared" si="65"/>
        <v>0</v>
      </c>
      <c r="G301" s="145">
        <f t="shared" si="66"/>
        <v>0</v>
      </c>
      <c r="H301" s="146">
        <v>0</v>
      </c>
      <c r="I301" s="146">
        <v>0</v>
      </c>
      <c r="J301" s="147"/>
      <c r="K301" s="147">
        <v>0</v>
      </c>
      <c r="L301" s="147">
        <v>0</v>
      </c>
      <c r="M301" s="147">
        <f t="shared" si="70"/>
        <v>0</v>
      </c>
      <c r="N301" s="101">
        <f t="shared" si="71"/>
        <v>0</v>
      </c>
      <c r="O301" s="145">
        <v>0</v>
      </c>
      <c r="P301" s="147">
        <f t="shared" si="72"/>
        <v>0</v>
      </c>
      <c r="Q301" s="100">
        <v>0</v>
      </c>
      <c r="R301" s="147">
        <v>0</v>
      </c>
      <c r="S301" s="101">
        <f t="shared" si="73"/>
        <v>0</v>
      </c>
      <c r="T301" s="100">
        <v>0</v>
      </c>
      <c r="U301" s="101">
        <f t="shared" si="74"/>
        <v>0</v>
      </c>
      <c r="V301" s="100">
        <f t="shared" si="75"/>
        <v>0</v>
      </c>
      <c r="W301" s="148">
        <v>0</v>
      </c>
      <c r="X301" s="148">
        <v>0</v>
      </c>
      <c r="Y301" s="147">
        <f t="shared" si="76"/>
        <v>0</v>
      </c>
      <c r="Z301" s="102">
        <v>0</v>
      </c>
      <c r="AA301" s="102">
        <v>0</v>
      </c>
      <c r="AB301" s="101">
        <f t="shared" si="77"/>
        <v>0</v>
      </c>
      <c r="AC301" s="107">
        <f t="shared" si="78"/>
        <v>0</v>
      </c>
      <c r="AD301" s="108">
        <f t="shared" si="79"/>
        <v>0</v>
      </c>
      <c r="AE301" s="97">
        <v>0</v>
      </c>
      <c r="AF301" s="109" t="e">
        <f t="shared" si="80"/>
        <v>#DIV/0!</v>
      </c>
    </row>
    <row r="302" spans="1:32" x14ac:dyDescent="0.35">
      <c r="A302" s="31" t="s">
        <v>307</v>
      </c>
      <c r="B302" s="97" t="s">
        <v>2567</v>
      </c>
      <c r="C302" s="142" t="s">
        <v>2533</v>
      </c>
      <c r="D302" s="143">
        <f t="shared" si="67"/>
        <v>170</v>
      </c>
      <c r="E302" s="98">
        <f t="shared" si="68"/>
        <v>0</v>
      </c>
      <c r="F302" s="144">
        <f t="shared" si="65"/>
        <v>170</v>
      </c>
      <c r="G302" s="145">
        <f t="shared" si="66"/>
        <v>170</v>
      </c>
      <c r="H302" s="146">
        <v>0</v>
      </c>
      <c r="I302" s="146">
        <v>170</v>
      </c>
      <c r="J302" s="147">
        <f t="shared" si="69"/>
        <v>170</v>
      </c>
      <c r="K302" s="147">
        <v>0</v>
      </c>
      <c r="L302" s="147">
        <v>0</v>
      </c>
      <c r="M302" s="147">
        <f t="shared" si="70"/>
        <v>0</v>
      </c>
      <c r="N302" s="101">
        <f t="shared" si="71"/>
        <v>0</v>
      </c>
      <c r="O302" s="145">
        <v>0</v>
      </c>
      <c r="P302" s="147">
        <f t="shared" si="72"/>
        <v>0</v>
      </c>
      <c r="Q302" s="100">
        <v>0</v>
      </c>
      <c r="R302" s="147">
        <v>0</v>
      </c>
      <c r="S302" s="101">
        <f t="shared" si="73"/>
        <v>0</v>
      </c>
      <c r="T302" s="100">
        <v>0</v>
      </c>
      <c r="U302" s="101">
        <f t="shared" si="74"/>
        <v>0</v>
      </c>
      <c r="V302" s="100">
        <f t="shared" si="75"/>
        <v>0</v>
      </c>
      <c r="W302" s="148">
        <v>0</v>
      </c>
      <c r="X302" s="148">
        <v>0</v>
      </c>
      <c r="Y302" s="147">
        <f t="shared" si="76"/>
        <v>0</v>
      </c>
      <c r="Z302" s="102">
        <v>0</v>
      </c>
      <c r="AA302" s="102">
        <v>0</v>
      </c>
      <c r="AB302" s="101">
        <f t="shared" si="77"/>
        <v>0</v>
      </c>
      <c r="AC302" s="107">
        <f t="shared" si="78"/>
        <v>170</v>
      </c>
      <c r="AD302" s="108">
        <f t="shared" si="79"/>
        <v>0</v>
      </c>
      <c r="AE302" s="97">
        <v>173</v>
      </c>
      <c r="AF302" s="109">
        <f t="shared" si="80"/>
        <v>0.98265895953757221</v>
      </c>
    </row>
    <row r="303" spans="1:32" x14ac:dyDescent="0.35">
      <c r="A303" s="31" t="s">
        <v>308</v>
      </c>
      <c r="B303" s="97" t="s">
        <v>2568</v>
      </c>
      <c r="C303" s="142" t="s">
        <v>2533</v>
      </c>
      <c r="D303" s="143">
        <f t="shared" si="67"/>
        <v>289</v>
      </c>
      <c r="E303" s="98">
        <f t="shared" si="68"/>
        <v>67</v>
      </c>
      <c r="F303" s="144">
        <f t="shared" si="65"/>
        <v>222</v>
      </c>
      <c r="G303" s="145">
        <f t="shared" si="66"/>
        <v>289</v>
      </c>
      <c r="H303" s="146">
        <v>0</v>
      </c>
      <c r="I303" s="146">
        <v>222</v>
      </c>
      <c r="J303" s="147">
        <f t="shared" si="69"/>
        <v>222</v>
      </c>
      <c r="K303" s="147">
        <v>27</v>
      </c>
      <c r="L303" s="147">
        <v>40</v>
      </c>
      <c r="M303" s="147">
        <f t="shared" si="70"/>
        <v>67</v>
      </c>
      <c r="N303" s="101">
        <f t="shared" si="71"/>
        <v>0</v>
      </c>
      <c r="O303" s="145">
        <v>0</v>
      </c>
      <c r="P303" s="147">
        <f t="shared" si="72"/>
        <v>0</v>
      </c>
      <c r="Q303" s="100">
        <v>0</v>
      </c>
      <c r="R303" s="147">
        <v>0</v>
      </c>
      <c r="S303" s="101">
        <f t="shared" si="73"/>
        <v>0</v>
      </c>
      <c r="T303" s="100">
        <v>0</v>
      </c>
      <c r="U303" s="101">
        <f t="shared" si="74"/>
        <v>0</v>
      </c>
      <c r="V303" s="100">
        <f t="shared" si="75"/>
        <v>0</v>
      </c>
      <c r="W303" s="148">
        <v>0</v>
      </c>
      <c r="X303" s="148">
        <v>0</v>
      </c>
      <c r="Y303" s="147">
        <f t="shared" si="76"/>
        <v>0</v>
      </c>
      <c r="Z303" s="102">
        <v>0</v>
      </c>
      <c r="AA303" s="102">
        <v>0</v>
      </c>
      <c r="AB303" s="101">
        <f t="shared" si="77"/>
        <v>0</v>
      </c>
      <c r="AC303" s="107">
        <f t="shared" si="78"/>
        <v>222</v>
      </c>
      <c r="AD303" s="108">
        <f t="shared" si="79"/>
        <v>40</v>
      </c>
      <c r="AE303" s="97">
        <v>326</v>
      </c>
      <c r="AF303" s="109">
        <f t="shared" si="80"/>
        <v>0.80368098159509205</v>
      </c>
    </row>
    <row r="304" spans="1:32" x14ac:dyDescent="0.35">
      <c r="A304" s="31" t="s">
        <v>309</v>
      </c>
      <c r="B304" s="97" t="s">
        <v>2569</v>
      </c>
      <c r="C304" s="142" t="s">
        <v>2533</v>
      </c>
      <c r="D304" s="143">
        <f t="shared" si="67"/>
        <v>0</v>
      </c>
      <c r="E304" s="98">
        <f t="shared" si="68"/>
        <v>0</v>
      </c>
      <c r="F304" s="144">
        <f t="shared" si="65"/>
        <v>0</v>
      </c>
      <c r="G304" s="145">
        <f t="shared" si="66"/>
        <v>0</v>
      </c>
      <c r="H304" s="146">
        <v>0</v>
      </c>
      <c r="I304" s="146">
        <v>0</v>
      </c>
      <c r="J304" s="147">
        <f t="shared" si="69"/>
        <v>0</v>
      </c>
      <c r="K304" s="147">
        <v>0</v>
      </c>
      <c r="L304" s="147">
        <v>0</v>
      </c>
      <c r="M304" s="147">
        <f t="shared" si="70"/>
        <v>0</v>
      </c>
      <c r="N304" s="101">
        <f t="shared" si="71"/>
        <v>0</v>
      </c>
      <c r="O304" s="145">
        <v>0</v>
      </c>
      <c r="P304" s="147">
        <f t="shared" si="72"/>
        <v>0</v>
      </c>
      <c r="Q304" s="100">
        <v>0</v>
      </c>
      <c r="R304" s="147">
        <v>0</v>
      </c>
      <c r="S304" s="101">
        <f t="shared" si="73"/>
        <v>0</v>
      </c>
      <c r="T304" s="100">
        <v>0</v>
      </c>
      <c r="U304" s="101">
        <f t="shared" si="74"/>
        <v>0</v>
      </c>
      <c r="V304" s="100">
        <f t="shared" si="75"/>
        <v>0</v>
      </c>
      <c r="W304" s="148">
        <v>0</v>
      </c>
      <c r="X304" s="148">
        <v>0</v>
      </c>
      <c r="Y304" s="147">
        <f t="shared" si="76"/>
        <v>0</v>
      </c>
      <c r="Z304" s="102">
        <v>0</v>
      </c>
      <c r="AA304" s="102">
        <v>0</v>
      </c>
      <c r="AB304" s="101">
        <f t="shared" si="77"/>
        <v>0</v>
      </c>
      <c r="AC304" s="107">
        <f t="shared" si="78"/>
        <v>0</v>
      </c>
      <c r="AD304" s="108">
        <f t="shared" si="79"/>
        <v>0</v>
      </c>
      <c r="AE304" s="97">
        <v>72</v>
      </c>
      <c r="AF304" s="109">
        <f t="shared" si="80"/>
        <v>0</v>
      </c>
    </row>
    <row r="305" spans="1:32" x14ac:dyDescent="0.35">
      <c r="A305" s="31" t="s">
        <v>310</v>
      </c>
      <c r="B305" s="97" t="s">
        <v>2570</v>
      </c>
      <c r="C305" s="142" t="s">
        <v>2533</v>
      </c>
      <c r="D305" s="143">
        <f t="shared" si="67"/>
        <v>19</v>
      </c>
      <c r="E305" s="98">
        <f t="shared" si="68"/>
        <v>0</v>
      </c>
      <c r="F305" s="144">
        <f t="shared" si="65"/>
        <v>19</v>
      </c>
      <c r="G305" s="145">
        <f t="shared" si="66"/>
        <v>19</v>
      </c>
      <c r="H305" s="146">
        <v>0</v>
      </c>
      <c r="I305" s="146">
        <v>19</v>
      </c>
      <c r="J305" s="147">
        <f t="shared" si="69"/>
        <v>19</v>
      </c>
      <c r="K305" s="147">
        <v>0</v>
      </c>
      <c r="L305" s="147">
        <v>0</v>
      </c>
      <c r="M305" s="147">
        <f t="shared" si="70"/>
        <v>0</v>
      </c>
      <c r="N305" s="101">
        <f t="shared" si="71"/>
        <v>0</v>
      </c>
      <c r="O305" s="145">
        <v>0</v>
      </c>
      <c r="P305" s="147">
        <f t="shared" si="72"/>
        <v>0</v>
      </c>
      <c r="Q305" s="100">
        <v>0</v>
      </c>
      <c r="R305" s="147">
        <v>0</v>
      </c>
      <c r="S305" s="101">
        <f t="shared" si="73"/>
        <v>0</v>
      </c>
      <c r="T305" s="100">
        <v>0</v>
      </c>
      <c r="U305" s="101">
        <f t="shared" si="74"/>
        <v>0</v>
      </c>
      <c r="V305" s="100">
        <f t="shared" si="75"/>
        <v>0</v>
      </c>
      <c r="W305" s="148">
        <v>0</v>
      </c>
      <c r="X305" s="148">
        <v>0</v>
      </c>
      <c r="Y305" s="147">
        <f t="shared" si="76"/>
        <v>0</v>
      </c>
      <c r="Z305" s="102">
        <v>0</v>
      </c>
      <c r="AA305" s="102">
        <v>0</v>
      </c>
      <c r="AB305" s="101">
        <f t="shared" si="77"/>
        <v>0</v>
      </c>
      <c r="AC305" s="107">
        <f t="shared" si="78"/>
        <v>19</v>
      </c>
      <c r="AD305" s="108">
        <f t="shared" si="79"/>
        <v>0</v>
      </c>
      <c r="AE305" s="97">
        <v>197</v>
      </c>
      <c r="AF305" s="109">
        <f t="shared" si="80"/>
        <v>9.6446700507614211E-2</v>
      </c>
    </row>
    <row r="306" spans="1:32" x14ac:dyDescent="0.35">
      <c r="A306" s="31" t="s">
        <v>311</v>
      </c>
      <c r="B306" s="97" t="s">
        <v>2571</v>
      </c>
      <c r="C306" s="142" t="s">
        <v>2533</v>
      </c>
      <c r="D306" s="143">
        <f t="shared" si="67"/>
        <v>174</v>
      </c>
      <c r="E306" s="98">
        <f t="shared" si="68"/>
        <v>174</v>
      </c>
      <c r="F306" s="144">
        <f t="shared" si="65"/>
        <v>0</v>
      </c>
      <c r="G306" s="145">
        <f t="shared" si="66"/>
        <v>174</v>
      </c>
      <c r="H306" s="146">
        <v>0</v>
      </c>
      <c r="I306" s="146">
        <v>0</v>
      </c>
      <c r="J306" s="147">
        <f t="shared" si="69"/>
        <v>0</v>
      </c>
      <c r="K306" s="147">
        <v>0</v>
      </c>
      <c r="L306" s="147">
        <v>174</v>
      </c>
      <c r="M306" s="147">
        <f t="shared" si="70"/>
        <v>174</v>
      </c>
      <c r="N306" s="101">
        <f t="shared" si="71"/>
        <v>0</v>
      </c>
      <c r="O306" s="145">
        <v>0</v>
      </c>
      <c r="P306" s="147">
        <f t="shared" si="72"/>
        <v>0</v>
      </c>
      <c r="Q306" s="100">
        <v>0</v>
      </c>
      <c r="R306" s="147">
        <v>0</v>
      </c>
      <c r="S306" s="101">
        <f t="shared" si="73"/>
        <v>0</v>
      </c>
      <c r="T306" s="100">
        <v>0</v>
      </c>
      <c r="U306" s="101">
        <f t="shared" si="74"/>
        <v>0</v>
      </c>
      <c r="V306" s="100">
        <f t="shared" si="75"/>
        <v>0</v>
      </c>
      <c r="W306" s="148">
        <v>0</v>
      </c>
      <c r="X306" s="148">
        <v>0</v>
      </c>
      <c r="Y306" s="147">
        <f t="shared" si="76"/>
        <v>0</v>
      </c>
      <c r="Z306" s="102">
        <v>0</v>
      </c>
      <c r="AA306" s="102">
        <v>0</v>
      </c>
      <c r="AB306" s="101">
        <f t="shared" si="77"/>
        <v>0</v>
      </c>
      <c r="AC306" s="107">
        <f t="shared" si="78"/>
        <v>0</v>
      </c>
      <c r="AD306" s="108">
        <f t="shared" si="79"/>
        <v>174</v>
      </c>
      <c r="AE306" s="97">
        <v>279</v>
      </c>
      <c r="AF306" s="109">
        <f t="shared" si="80"/>
        <v>0.62365591397849462</v>
      </c>
    </row>
    <row r="307" spans="1:32" x14ac:dyDescent="0.35">
      <c r="A307" s="31" t="s">
        <v>312</v>
      </c>
      <c r="B307" s="97" t="s">
        <v>2572</v>
      </c>
      <c r="C307" s="142" t="s">
        <v>2533</v>
      </c>
      <c r="D307" s="143">
        <f t="shared" si="67"/>
        <v>102</v>
      </c>
      <c r="E307" s="98">
        <f t="shared" si="68"/>
        <v>102</v>
      </c>
      <c r="F307" s="144">
        <f t="shared" si="65"/>
        <v>0</v>
      </c>
      <c r="G307" s="145">
        <f t="shared" si="66"/>
        <v>28</v>
      </c>
      <c r="H307" s="146">
        <v>0</v>
      </c>
      <c r="I307" s="146">
        <v>0</v>
      </c>
      <c r="J307" s="147">
        <f t="shared" si="69"/>
        <v>0</v>
      </c>
      <c r="K307" s="147">
        <v>0</v>
      </c>
      <c r="L307" s="147">
        <v>28</v>
      </c>
      <c r="M307" s="147">
        <f t="shared" si="70"/>
        <v>28</v>
      </c>
      <c r="N307" s="101">
        <f t="shared" si="71"/>
        <v>0</v>
      </c>
      <c r="O307" s="145">
        <v>74</v>
      </c>
      <c r="P307" s="147">
        <f t="shared" si="72"/>
        <v>74</v>
      </c>
      <c r="Q307" s="100">
        <v>0</v>
      </c>
      <c r="R307" s="147">
        <v>0</v>
      </c>
      <c r="S307" s="101">
        <f t="shared" si="73"/>
        <v>0</v>
      </c>
      <c r="T307" s="100">
        <v>0</v>
      </c>
      <c r="U307" s="101">
        <f t="shared" si="74"/>
        <v>0</v>
      </c>
      <c r="V307" s="100">
        <f t="shared" si="75"/>
        <v>0</v>
      </c>
      <c r="W307" s="148">
        <v>0</v>
      </c>
      <c r="X307" s="148">
        <v>0</v>
      </c>
      <c r="Y307" s="147">
        <f t="shared" si="76"/>
        <v>0</v>
      </c>
      <c r="Z307" s="102">
        <v>0</v>
      </c>
      <c r="AA307" s="102">
        <v>0</v>
      </c>
      <c r="AB307" s="101">
        <f t="shared" si="77"/>
        <v>0</v>
      </c>
      <c r="AC307" s="107">
        <f t="shared" si="78"/>
        <v>0</v>
      </c>
      <c r="AD307" s="108">
        <f t="shared" si="79"/>
        <v>102</v>
      </c>
      <c r="AE307" s="97">
        <v>156</v>
      </c>
      <c r="AF307" s="109">
        <f t="shared" si="80"/>
        <v>0.65384615384615385</v>
      </c>
    </row>
    <row r="308" spans="1:32" x14ac:dyDescent="0.35">
      <c r="A308" s="31" t="s">
        <v>313</v>
      </c>
      <c r="B308" s="97" t="s">
        <v>2573</v>
      </c>
      <c r="C308" s="142" t="s">
        <v>2533</v>
      </c>
      <c r="D308" s="143">
        <f t="shared" si="67"/>
        <v>0</v>
      </c>
      <c r="E308" s="98">
        <f t="shared" si="68"/>
        <v>0</v>
      </c>
      <c r="F308" s="144">
        <f t="shared" si="65"/>
        <v>0</v>
      </c>
      <c r="G308" s="145">
        <f t="shared" si="66"/>
        <v>0</v>
      </c>
      <c r="H308" s="146">
        <v>0</v>
      </c>
      <c r="I308" s="146">
        <v>0</v>
      </c>
      <c r="J308" s="147">
        <f t="shared" si="69"/>
        <v>0</v>
      </c>
      <c r="K308" s="147">
        <v>0</v>
      </c>
      <c r="L308" s="147">
        <v>0</v>
      </c>
      <c r="M308" s="147">
        <f t="shared" si="70"/>
        <v>0</v>
      </c>
      <c r="N308" s="101">
        <f t="shared" si="71"/>
        <v>0</v>
      </c>
      <c r="O308" s="145">
        <v>0</v>
      </c>
      <c r="P308" s="147">
        <f t="shared" si="72"/>
        <v>0</v>
      </c>
      <c r="Q308" s="100">
        <v>0</v>
      </c>
      <c r="R308" s="147">
        <v>0</v>
      </c>
      <c r="S308" s="101">
        <f t="shared" si="73"/>
        <v>0</v>
      </c>
      <c r="T308" s="100">
        <v>0</v>
      </c>
      <c r="U308" s="101">
        <f t="shared" si="74"/>
        <v>0</v>
      </c>
      <c r="V308" s="100">
        <f t="shared" si="75"/>
        <v>0</v>
      </c>
      <c r="W308" s="148">
        <v>0</v>
      </c>
      <c r="X308" s="148">
        <v>0</v>
      </c>
      <c r="Y308" s="147">
        <f t="shared" si="76"/>
        <v>0</v>
      </c>
      <c r="Z308" s="102">
        <v>0</v>
      </c>
      <c r="AA308" s="102">
        <v>0</v>
      </c>
      <c r="AB308" s="101">
        <f t="shared" si="77"/>
        <v>0</v>
      </c>
      <c r="AC308" s="107">
        <f t="shared" si="78"/>
        <v>0</v>
      </c>
      <c r="AD308" s="108">
        <f t="shared" si="79"/>
        <v>0</v>
      </c>
      <c r="AE308" s="97">
        <v>209</v>
      </c>
      <c r="AF308" s="109">
        <f t="shared" si="80"/>
        <v>0</v>
      </c>
    </row>
    <row r="309" spans="1:32" x14ac:dyDescent="0.35">
      <c r="A309" s="31" t="s">
        <v>314</v>
      </c>
      <c r="B309" s="97" t="s">
        <v>2574</v>
      </c>
      <c r="C309" s="142" t="s">
        <v>2533</v>
      </c>
      <c r="D309" s="143">
        <f t="shared" si="67"/>
        <v>265</v>
      </c>
      <c r="E309" s="98">
        <f t="shared" si="68"/>
        <v>0</v>
      </c>
      <c r="F309" s="144">
        <f t="shared" si="65"/>
        <v>265</v>
      </c>
      <c r="G309" s="145">
        <f t="shared" si="66"/>
        <v>265</v>
      </c>
      <c r="H309" s="146">
        <v>0</v>
      </c>
      <c r="I309" s="146">
        <v>265</v>
      </c>
      <c r="J309" s="147">
        <f t="shared" si="69"/>
        <v>265</v>
      </c>
      <c r="K309" s="147">
        <v>0</v>
      </c>
      <c r="L309" s="147">
        <v>0</v>
      </c>
      <c r="M309" s="147">
        <f t="shared" si="70"/>
        <v>0</v>
      </c>
      <c r="N309" s="101">
        <f t="shared" si="71"/>
        <v>0</v>
      </c>
      <c r="O309" s="145">
        <v>0</v>
      </c>
      <c r="P309" s="147">
        <f t="shared" si="72"/>
        <v>0</v>
      </c>
      <c r="Q309" s="100">
        <v>0</v>
      </c>
      <c r="R309" s="147">
        <v>0</v>
      </c>
      <c r="S309" s="101">
        <f t="shared" si="73"/>
        <v>0</v>
      </c>
      <c r="T309" s="100">
        <v>0</v>
      </c>
      <c r="U309" s="101">
        <f t="shared" si="74"/>
        <v>0</v>
      </c>
      <c r="V309" s="100">
        <f t="shared" si="75"/>
        <v>0</v>
      </c>
      <c r="W309" s="148">
        <v>0</v>
      </c>
      <c r="X309" s="148">
        <v>0</v>
      </c>
      <c r="Y309" s="147">
        <f t="shared" si="76"/>
        <v>0</v>
      </c>
      <c r="Z309" s="102">
        <v>0</v>
      </c>
      <c r="AA309" s="102">
        <v>0</v>
      </c>
      <c r="AB309" s="101">
        <f t="shared" si="77"/>
        <v>0</v>
      </c>
      <c r="AC309" s="107">
        <f t="shared" si="78"/>
        <v>265</v>
      </c>
      <c r="AD309" s="108">
        <f t="shared" si="79"/>
        <v>0</v>
      </c>
      <c r="AE309" s="97">
        <v>387</v>
      </c>
      <c r="AF309" s="109">
        <f t="shared" si="80"/>
        <v>0.68475452196382425</v>
      </c>
    </row>
    <row r="310" spans="1:32" x14ac:dyDescent="0.35">
      <c r="A310" s="31" t="s">
        <v>315</v>
      </c>
      <c r="B310" s="97" t="s">
        <v>2575</v>
      </c>
      <c r="C310" s="142" t="s">
        <v>2533</v>
      </c>
      <c r="D310" s="143">
        <f t="shared" si="67"/>
        <v>112</v>
      </c>
      <c r="E310" s="98">
        <f t="shared" si="68"/>
        <v>112</v>
      </c>
      <c r="F310" s="144">
        <f t="shared" si="65"/>
        <v>0</v>
      </c>
      <c r="G310" s="145">
        <f t="shared" si="66"/>
        <v>28</v>
      </c>
      <c r="H310" s="146">
        <v>0</v>
      </c>
      <c r="I310" s="146">
        <v>0</v>
      </c>
      <c r="J310" s="147">
        <f t="shared" si="69"/>
        <v>0</v>
      </c>
      <c r="K310" s="147">
        <v>0</v>
      </c>
      <c r="L310" s="147">
        <v>28</v>
      </c>
      <c r="M310" s="147">
        <f t="shared" si="70"/>
        <v>28</v>
      </c>
      <c r="N310" s="101">
        <f t="shared" si="71"/>
        <v>0</v>
      </c>
      <c r="O310" s="145">
        <v>84</v>
      </c>
      <c r="P310" s="147">
        <f t="shared" si="72"/>
        <v>84</v>
      </c>
      <c r="Q310" s="100">
        <v>0</v>
      </c>
      <c r="R310" s="147">
        <v>0</v>
      </c>
      <c r="S310" s="101">
        <f t="shared" si="73"/>
        <v>0</v>
      </c>
      <c r="T310" s="100">
        <v>0</v>
      </c>
      <c r="U310" s="101">
        <f t="shared" si="74"/>
        <v>0</v>
      </c>
      <c r="V310" s="100">
        <f t="shared" si="75"/>
        <v>0</v>
      </c>
      <c r="W310" s="148">
        <v>0</v>
      </c>
      <c r="X310" s="148">
        <v>0</v>
      </c>
      <c r="Y310" s="147">
        <f t="shared" si="76"/>
        <v>0</v>
      </c>
      <c r="Z310" s="102">
        <v>0</v>
      </c>
      <c r="AA310" s="102">
        <v>0</v>
      </c>
      <c r="AB310" s="101">
        <f t="shared" si="77"/>
        <v>0</v>
      </c>
      <c r="AC310" s="107">
        <f t="shared" si="78"/>
        <v>0</v>
      </c>
      <c r="AD310" s="108">
        <f t="shared" si="79"/>
        <v>112</v>
      </c>
      <c r="AE310" s="97">
        <v>277</v>
      </c>
      <c r="AF310" s="109">
        <f t="shared" si="80"/>
        <v>0.40433212996389889</v>
      </c>
    </row>
    <row r="311" spans="1:32" x14ac:dyDescent="0.35">
      <c r="A311" s="31" t="s">
        <v>316</v>
      </c>
      <c r="B311" s="97" t="s">
        <v>2576</v>
      </c>
      <c r="C311" s="142" t="s">
        <v>2533</v>
      </c>
      <c r="D311" s="143">
        <f t="shared" si="67"/>
        <v>77</v>
      </c>
      <c r="E311" s="98">
        <f t="shared" si="68"/>
        <v>77</v>
      </c>
      <c r="F311" s="144">
        <f t="shared" si="65"/>
        <v>0</v>
      </c>
      <c r="G311" s="145">
        <f t="shared" si="66"/>
        <v>28</v>
      </c>
      <c r="H311" s="146">
        <v>0</v>
      </c>
      <c r="I311" s="146">
        <v>0</v>
      </c>
      <c r="J311" s="147">
        <f t="shared" si="69"/>
        <v>0</v>
      </c>
      <c r="K311" s="147">
        <v>1</v>
      </c>
      <c r="L311" s="147">
        <v>27</v>
      </c>
      <c r="M311" s="147">
        <f t="shared" si="70"/>
        <v>28</v>
      </c>
      <c r="N311" s="101">
        <f t="shared" si="71"/>
        <v>0</v>
      </c>
      <c r="O311" s="145">
        <v>49</v>
      </c>
      <c r="P311" s="147">
        <f t="shared" si="72"/>
        <v>49</v>
      </c>
      <c r="Q311" s="100">
        <v>0</v>
      </c>
      <c r="R311" s="147">
        <v>0</v>
      </c>
      <c r="S311" s="101">
        <f t="shared" si="73"/>
        <v>0</v>
      </c>
      <c r="T311" s="100">
        <v>0</v>
      </c>
      <c r="U311" s="101">
        <f t="shared" si="74"/>
        <v>0</v>
      </c>
      <c r="V311" s="100">
        <f t="shared" si="75"/>
        <v>0</v>
      </c>
      <c r="W311" s="148">
        <v>0</v>
      </c>
      <c r="X311" s="148">
        <v>0</v>
      </c>
      <c r="Y311" s="147">
        <f t="shared" si="76"/>
        <v>0</v>
      </c>
      <c r="Z311" s="102">
        <v>0</v>
      </c>
      <c r="AA311" s="102">
        <v>0</v>
      </c>
      <c r="AB311" s="101">
        <f t="shared" si="77"/>
        <v>0</v>
      </c>
      <c r="AC311" s="107">
        <f t="shared" si="78"/>
        <v>0</v>
      </c>
      <c r="AD311" s="108">
        <f t="shared" si="79"/>
        <v>76</v>
      </c>
      <c r="AE311" s="97">
        <v>176</v>
      </c>
      <c r="AF311" s="109">
        <f t="shared" si="80"/>
        <v>0.43181818181818182</v>
      </c>
    </row>
    <row r="312" spans="1:32" x14ac:dyDescent="0.35">
      <c r="A312" s="31" t="s">
        <v>317</v>
      </c>
      <c r="B312" s="97" t="s">
        <v>2577</v>
      </c>
      <c r="C312" s="142" t="s">
        <v>2533</v>
      </c>
      <c r="D312" s="143">
        <f t="shared" si="67"/>
        <v>0</v>
      </c>
      <c r="E312" s="98">
        <f t="shared" si="68"/>
        <v>0</v>
      </c>
      <c r="F312" s="144">
        <f t="shared" si="65"/>
        <v>0</v>
      </c>
      <c r="G312" s="145">
        <f t="shared" si="66"/>
        <v>0</v>
      </c>
      <c r="H312" s="146">
        <v>0</v>
      </c>
      <c r="I312" s="146">
        <v>0</v>
      </c>
      <c r="J312" s="147">
        <f t="shared" si="69"/>
        <v>0</v>
      </c>
      <c r="K312" s="147">
        <v>0</v>
      </c>
      <c r="L312" s="147">
        <v>0</v>
      </c>
      <c r="M312" s="147">
        <f t="shared" si="70"/>
        <v>0</v>
      </c>
      <c r="N312" s="101">
        <f t="shared" si="71"/>
        <v>0</v>
      </c>
      <c r="O312" s="145">
        <v>0</v>
      </c>
      <c r="P312" s="147">
        <f t="shared" si="72"/>
        <v>0</v>
      </c>
      <c r="Q312" s="100">
        <v>0</v>
      </c>
      <c r="R312" s="147">
        <v>0</v>
      </c>
      <c r="S312" s="101">
        <f t="shared" si="73"/>
        <v>0</v>
      </c>
      <c r="T312" s="100">
        <v>0</v>
      </c>
      <c r="U312" s="101">
        <f t="shared" si="74"/>
        <v>0</v>
      </c>
      <c r="V312" s="100">
        <f t="shared" si="75"/>
        <v>0</v>
      </c>
      <c r="W312" s="148">
        <v>0</v>
      </c>
      <c r="X312" s="148">
        <v>0</v>
      </c>
      <c r="Y312" s="147">
        <f t="shared" si="76"/>
        <v>0</v>
      </c>
      <c r="Z312" s="102">
        <v>0</v>
      </c>
      <c r="AA312" s="102">
        <v>0</v>
      </c>
      <c r="AB312" s="101">
        <f t="shared" si="77"/>
        <v>0</v>
      </c>
      <c r="AC312" s="107">
        <f t="shared" si="78"/>
        <v>0</v>
      </c>
      <c r="AD312" s="108">
        <f t="shared" si="79"/>
        <v>0</v>
      </c>
      <c r="AE312" s="97">
        <v>73</v>
      </c>
      <c r="AF312" s="109">
        <f t="shared" si="80"/>
        <v>0</v>
      </c>
    </row>
    <row r="313" spans="1:32" x14ac:dyDescent="0.35">
      <c r="A313" s="31" t="s">
        <v>318</v>
      </c>
      <c r="B313" s="97" t="s">
        <v>2578</v>
      </c>
      <c r="C313" s="142" t="s">
        <v>2533</v>
      </c>
      <c r="D313" s="143">
        <f t="shared" si="67"/>
        <v>0</v>
      </c>
      <c r="E313" s="98">
        <f t="shared" si="68"/>
        <v>0</v>
      </c>
      <c r="F313" s="144">
        <f t="shared" si="65"/>
        <v>0</v>
      </c>
      <c r="G313" s="145">
        <f t="shared" si="66"/>
        <v>0</v>
      </c>
      <c r="H313" s="146">
        <v>0</v>
      </c>
      <c r="I313" s="146">
        <v>0</v>
      </c>
      <c r="J313" s="147">
        <f t="shared" si="69"/>
        <v>0</v>
      </c>
      <c r="K313" s="147">
        <v>0</v>
      </c>
      <c r="L313" s="147">
        <v>0</v>
      </c>
      <c r="M313" s="147">
        <f t="shared" si="70"/>
        <v>0</v>
      </c>
      <c r="N313" s="101">
        <f t="shared" si="71"/>
        <v>0</v>
      </c>
      <c r="O313" s="145">
        <v>0</v>
      </c>
      <c r="P313" s="147">
        <f t="shared" si="72"/>
        <v>0</v>
      </c>
      <c r="Q313" s="100">
        <v>0</v>
      </c>
      <c r="R313" s="147">
        <v>0</v>
      </c>
      <c r="S313" s="101">
        <f t="shared" si="73"/>
        <v>0</v>
      </c>
      <c r="T313" s="100">
        <v>0</v>
      </c>
      <c r="U313" s="101">
        <f t="shared" si="74"/>
        <v>0</v>
      </c>
      <c r="V313" s="100">
        <f t="shared" si="75"/>
        <v>0</v>
      </c>
      <c r="W313" s="148">
        <v>0</v>
      </c>
      <c r="X313" s="148">
        <v>0</v>
      </c>
      <c r="Y313" s="147">
        <f t="shared" si="76"/>
        <v>0</v>
      </c>
      <c r="Z313" s="102">
        <v>0</v>
      </c>
      <c r="AA313" s="102">
        <v>0</v>
      </c>
      <c r="AB313" s="101">
        <f t="shared" si="77"/>
        <v>0</v>
      </c>
      <c r="AC313" s="107">
        <f t="shared" si="78"/>
        <v>0</v>
      </c>
      <c r="AD313" s="108">
        <f t="shared" si="79"/>
        <v>0</v>
      </c>
      <c r="AE313" s="97">
        <v>178</v>
      </c>
      <c r="AF313" s="109">
        <f t="shared" si="80"/>
        <v>0</v>
      </c>
    </row>
    <row r="314" spans="1:32" x14ac:dyDescent="0.35">
      <c r="A314" s="31" t="s">
        <v>319</v>
      </c>
      <c r="B314" s="97" t="s">
        <v>2579</v>
      </c>
      <c r="C314" s="142" t="s">
        <v>2533</v>
      </c>
      <c r="D314" s="143">
        <f t="shared" si="67"/>
        <v>101</v>
      </c>
      <c r="E314" s="98">
        <f t="shared" si="68"/>
        <v>101</v>
      </c>
      <c r="F314" s="144">
        <f t="shared" si="65"/>
        <v>0</v>
      </c>
      <c r="G314" s="145">
        <f t="shared" si="66"/>
        <v>0</v>
      </c>
      <c r="H314" s="146">
        <v>0</v>
      </c>
      <c r="I314" s="146">
        <v>0</v>
      </c>
      <c r="J314" s="147">
        <f t="shared" si="69"/>
        <v>0</v>
      </c>
      <c r="K314" s="147">
        <v>0</v>
      </c>
      <c r="L314" s="147">
        <v>0</v>
      </c>
      <c r="M314" s="147">
        <f t="shared" si="70"/>
        <v>0</v>
      </c>
      <c r="N314" s="101">
        <f t="shared" si="71"/>
        <v>0</v>
      </c>
      <c r="O314" s="145">
        <v>101</v>
      </c>
      <c r="P314" s="147">
        <f t="shared" si="72"/>
        <v>101</v>
      </c>
      <c r="Q314" s="100">
        <v>0</v>
      </c>
      <c r="R314" s="147">
        <v>0</v>
      </c>
      <c r="S314" s="101">
        <f t="shared" si="73"/>
        <v>0</v>
      </c>
      <c r="T314" s="100">
        <v>0</v>
      </c>
      <c r="U314" s="101">
        <f t="shared" si="74"/>
        <v>0</v>
      </c>
      <c r="V314" s="100">
        <f t="shared" si="75"/>
        <v>0</v>
      </c>
      <c r="W314" s="148">
        <v>0</v>
      </c>
      <c r="X314" s="148">
        <v>0</v>
      </c>
      <c r="Y314" s="147">
        <f t="shared" si="76"/>
        <v>0</v>
      </c>
      <c r="Z314" s="102">
        <v>0</v>
      </c>
      <c r="AA314" s="102">
        <v>0</v>
      </c>
      <c r="AB314" s="101">
        <f t="shared" si="77"/>
        <v>0</v>
      </c>
      <c r="AC314" s="107">
        <f t="shared" si="78"/>
        <v>0</v>
      </c>
      <c r="AD314" s="108">
        <f t="shared" si="79"/>
        <v>101</v>
      </c>
      <c r="AE314" s="97">
        <v>345</v>
      </c>
      <c r="AF314" s="109">
        <f t="shared" si="80"/>
        <v>0.29275362318840581</v>
      </c>
    </row>
    <row r="315" spans="1:32" x14ac:dyDescent="0.35">
      <c r="A315" s="31" t="s">
        <v>320</v>
      </c>
      <c r="B315" s="97" t="s">
        <v>2580</v>
      </c>
      <c r="C315" s="142" t="s">
        <v>2533</v>
      </c>
      <c r="D315" s="143">
        <f t="shared" si="67"/>
        <v>0</v>
      </c>
      <c r="E315" s="98">
        <f t="shared" si="68"/>
        <v>0</v>
      </c>
      <c r="F315" s="144">
        <f t="shared" si="65"/>
        <v>0</v>
      </c>
      <c r="G315" s="145">
        <f t="shared" si="66"/>
        <v>0</v>
      </c>
      <c r="H315" s="146">
        <v>0</v>
      </c>
      <c r="I315" s="146">
        <v>0</v>
      </c>
      <c r="J315" s="147">
        <f t="shared" si="69"/>
        <v>0</v>
      </c>
      <c r="K315" s="147">
        <v>0</v>
      </c>
      <c r="L315" s="147">
        <v>0</v>
      </c>
      <c r="M315" s="147">
        <f t="shared" si="70"/>
        <v>0</v>
      </c>
      <c r="N315" s="101">
        <f t="shared" si="71"/>
        <v>0</v>
      </c>
      <c r="O315" s="145">
        <v>0</v>
      </c>
      <c r="P315" s="147">
        <f t="shared" si="72"/>
        <v>0</v>
      </c>
      <c r="Q315" s="100">
        <v>0</v>
      </c>
      <c r="R315" s="147">
        <v>0</v>
      </c>
      <c r="S315" s="101">
        <f t="shared" si="73"/>
        <v>0</v>
      </c>
      <c r="T315" s="100">
        <v>0</v>
      </c>
      <c r="U315" s="101">
        <f t="shared" si="74"/>
        <v>0</v>
      </c>
      <c r="V315" s="100">
        <f t="shared" si="75"/>
        <v>0</v>
      </c>
      <c r="W315" s="148">
        <v>0</v>
      </c>
      <c r="X315" s="148">
        <v>0</v>
      </c>
      <c r="Y315" s="147">
        <f t="shared" si="76"/>
        <v>0</v>
      </c>
      <c r="Z315" s="102">
        <v>0</v>
      </c>
      <c r="AA315" s="102">
        <v>0</v>
      </c>
      <c r="AB315" s="101">
        <f t="shared" si="77"/>
        <v>0</v>
      </c>
      <c r="AC315" s="107">
        <f t="shared" si="78"/>
        <v>0</v>
      </c>
      <c r="AD315" s="108">
        <f t="shared" si="79"/>
        <v>0</v>
      </c>
      <c r="AE315" s="97">
        <v>97</v>
      </c>
      <c r="AF315" s="109">
        <f t="shared" si="80"/>
        <v>0</v>
      </c>
    </row>
    <row r="316" spans="1:32" x14ac:dyDescent="0.35">
      <c r="A316" s="31" t="s">
        <v>321</v>
      </c>
      <c r="B316" s="97" t="s">
        <v>2581</v>
      </c>
      <c r="C316" s="142" t="s">
        <v>2533</v>
      </c>
      <c r="D316" s="143">
        <f t="shared" si="67"/>
        <v>84</v>
      </c>
      <c r="E316" s="98">
        <f t="shared" si="68"/>
        <v>84</v>
      </c>
      <c r="F316" s="144">
        <f t="shared" si="65"/>
        <v>0</v>
      </c>
      <c r="G316" s="145">
        <f t="shared" si="66"/>
        <v>6</v>
      </c>
      <c r="H316" s="146">
        <v>0</v>
      </c>
      <c r="I316" s="146">
        <v>0</v>
      </c>
      <c r="J316" s="147">
        <f t="shared" si="69"/>
        <v>0</v>
      </c>
      <c r="K316" s="147">
        <v>6</v>
      </c>
      <c r="L316" s="147">
        <v>0</v>
      </c>
      <c r="M316" s="147">
        <f t="shared" si="70"/>
        <v>6</v>
      </c>
      <c r="N316" s="101">
        <f t="shared" si="71"/>
        <v>0</v>
      </c>
      <c r="O316" s="145">
        <v>78</v>
      </c>
      <c r="P316" s="147">
        <f t="shared" si="72"/>
        <v>78</v>
      </c>
      <c r="Q316" s="100">
        <v>0</v>
      </c>
      <c r="R316" s="147">
        <v>0</v>
      </c>
      <c r="S316" s="101">
        <f t="shared" si="73"/>
        <v>0</v>
      </c>
      <c r="T316" s="100">
        <v>0</v>
      </c>
      <c r="U316" s="101">
        <f t="shared" si="74"/>
        <v>0</v>
      </c>
      <c r="V316" s="100">
        <f t="shared" si="75"/>
        <v>0</v>
      </c>
      <c r="W316" s="148">
        <v>0</v>
      </c>
      <c r="X316" s="148">
        <v>0</v>
      </c>
      <c r="Y316" s="147">
        <f t="shared" si="76"/>
        <v>0</v>
      </c>
      <c r="Z316" s="102">
        <v>0</v>
      </c>
      <c r="AA316" s="102">
        <v>0</v>
      </c>
      <c r="AB316" s="101">
        <f t="shared" si="77"/>
        <v>0</v>
      </c>
      <c r="AC316" s="107">
        <f t="shared" si="78"/>
        <v>0</v>
      </c>
      <c r="AD316" s="108">
        <f t="shared" si="79"/>
        <v>78</v>
      </c>
      <c r="AE316" s="97">
        <v>302</v>
      </c>
      <c r="AF316" s="109">
        <f t="shared" si="80"/>
        <v>0.25827814569536423</v>
      </c>
    </row>
    <row r="317" spans="1:32" x14ac:dyDescent="0.35">
      <c r="A317" s="31" t="s">
        <v>322</v>
      </c>
      <c r="B317" s="97" t="s">
        <v>2582</v>
      </c>
      <c r="C317" s="142" t="s">
        <v>2533</v>
      </c>
      <c r="D317" s="143">
        <f t="shared" si="67"/>
        <v>38</v>
      </c>
      <c r="E317" s="98">
        <f t="shared" si="68"/>
        <v>0</v>
      </c>
      <c r="F317" s="144">
        <f t="shared" si="65"/>
        <v>38</v>
      </c>
      <c r="G317" s="145">
        <f t="shared" si="66"/>
        <v>38</v>
      </c>
      <c r="H317" s="146">
        <v>0</v>
      </c>
      <c r="I317" s="146">
        <v>38</v>
      </c>
      <c r="J317" s="147">
        <f t="shared" si="69"/>
        <v>38</v>
      </c>
      <c r="K317" s="147">
        <v>0</v>
      </c>
      <c r="L317" s="147">
        <v>0</v>
      </c>
      <c r="M317" s="147">
        <f t="shared" si="70"/>
        <v>0</v>
      </c>
      <c r="N317" s="101">
        <f t="shared" si="71"/>
        <v>0</v>
      </c>
      <c r="O317" s="145">
        <v>0</v>
      </c>
      <c r="P317" s="147">
        <f t="shared" si="72"/>
        <v>0</v>
      </c>
      <c r="Q317" s="100">
        <v>0</v>
      </c>
      <c r="R317" s="147">
        <v>0</v>
      </c>
      <c r="S317" s="101">
        <f t="shared" si="73"/>
        <v>0</v>
      </c>
      <c r="T317" s="100">
        <v>0</v>
      </c>
      <c r="U317" s="101">
        <f t="shared" si="74"/>
        <v>0</v>
      </c>
      <c r="V317" s="100">
        <f t="shared" si="75"/>
        <v>0</v>
      </c>
      <c r="W317" s="148">
        <v>0</v>
      </c>
      <c r="X317" s="148">
        <v>0</v>
      </c>
      <c r="Y317" s="147">
        <f t="shared" si="76"/>
        <v>0</v>
      </c>
      <c r="Z317" s="102">
        <v>0</v>
      </c>
      <c r="AA317" s="102">
        <v>0</v>
      </c>
      <c r="AB317" s="101">
        <f t="shared" si="77"/>
        <v>0</v>
      </c>
      <c r="AC317" s="107">
        <f t="shared" si="78"/>
        <v>38</v>
      </c>
      <c r="AD317" s="108">
        <f t="shared" si="79"/>
        <v>0</v>
      </c>
      <c r="AE317" s="97">
        <v>110</v>
      </c>
      <c r="AF317" s="109">
        <f t="shared" si="80"/>
        <v>0.34545454545454546</v>
      </c>
    </row>
    <row r="318" spans="1:32" x14ac:dyDescent="0.35">
      <c r="A318" s="31" t="s">
        <v>323</v>
      </c>
      <c r="B318" s="97" t="s">
        <v>2583</v>
      </c>
      <c r="C318" s="142" t="s">
        <v>2533</v>
      </c>
      <c r="D318" s="143">
        <f t="shared" si="67"/>
        <v>0</v>
      </c>
      <c r="E318" s="98">
        <f t="shared" si="68"/>
        <v>0</v>
      </c>
      <c r="F318" s="144">
        <f t="shared" si="65"/>
        <v>0</v>
      </c>
      <c r="G318" s="145">
        <f t="shared" si="66"/>
        <v>0</v>
      </c>
      <c r="H318" s="146">
        <v>0</v>
      </c>
      <c r="I318" s="146">
        <v>0</v>
      </c>
      <c r="J318" s="147">
        <f t="shared" si="69"/>
        <v>0</v>
      </c>
      <c r="K318" s="147">
        <v>0</v>
      </c>
      <c r="L318" s="147">
        <v>0</v>
      </c>
      <c r="M318" s="147">
        <f t="shared" si="70"/>
        <v>0</v>
      </c>
      <c r="N318" s="101">
        <f t="shared" si="71"/>
        <v>0</v>
      </c>
      <c r="O318" s="145">
        <v>0</v>
      </c>
      <c r="P318" s="147">
        <f t="shared" si="72"/>
        <v>0</v>
      </c>
      <c r="Q318" s="100">
        <v>0</v>
      </c>
      <c r="R318" s="147">
        <v>0</v>
      </c>
      <c r="S318" s="101">
        <f t="shared" si="73"/>
        <v>0</v>
      </c>
      <c r="T318" s="100">
        <v>0</v>
      </c>
      <c r="U318" s="101">
        <f t="shared" si="74"/>
        <v>0</v>
      </c>
      <c r="V318" s="100">
        <f t="shared" si="75"/>
        <v>0</v>
      </c>
      <c r="W318" s="148">
        <v>0</v>
      </c>
      <c r="X318" s="148">
        <v>0</v>
      </c>
      <c r="Y318" s="147">
        <f t="shared" si="76"/>
        <v>0</v>
      </c>
      <c r="Z318" s="102">
        <v>0</v>
      </c>
      <c r="AA318" s="102">
        <v>0</v>
      </c>
      <c r="AB318" s="101">
        <f t="shared" si="77"/>
        <v>0</v>
      </c>
      <c r="AC318" s="107">
        <f t="shared" si="78"/>
        <v>0</v>
      </c>
      <c r="AD318" s="108">
        <f t="shared" si="79"/>
        <v>0</v>
      </c>
      <c r="AE318" s="97">
        <v>120</v>
      </c>
      <c r="AF318" s="109">
        <f t="shared" si="80"/>
        <v>0</v>
      </c>
    </row>
    <row r="319" spans="1:32" x14ac:dyDescent="0.35">
      <c r="A319" s="31" t="s">
        <v>324</v>
      </c>
      <c r="B319" s="97" t="s">
        <v>2584</v>
      </c>
      <c r="C319" s="142" t="s">
        <v>2533</v>
      </c>
      <c r="D319" s="143">
        <f t="shared" si="67"/>
        <v>121</v>
      </c>
      <c r="E319" s="98">
        <f t="shared" si="68"/>
        <v>121</v>
      </c>
      <c r="F319" s="144">
        <f t="shared" si="65"/>
        <v>0</v>
      </c>
      <c r="G319" s="145">
        <f t="shared" si="66"/>
        <v>1</v>
      </c>
      <c r="H319" s="146">
        <v>0</v>
      </c>
      <c r="I319" s="146">
        <v>0</v>
      </c>
      <c r="J319" s="147">
        <f t="shared" si="69"/>
        <v>0</v>
      </c>
      <c r="K319" s="147">
        <v>1</v>
      </c>
      <c r="L319" s="147">
        <v>0</v>
      </c>
      <c r="M319" s="147">
        <f t="shared" si="70"/>
        <v>1</v>
      </c>
      <c r="N319" s="101">
        <f t="shared" si="71"/>
        <v>0</v>
      </c>
      <c r="O319" s="145">
        <v>120</v>
      </c>
      <c r="P319" s="147">
        <f t="shared" si="72"/>
        <v>120</v>
      </c>
      <c r="Q319" s="100">
        <v>0</v>
      </c>
      <c r="R319" s="147">
        <v>0</v>
      </c>
      <c r="S319" s="101">
        <f t="shared" si="73"/>
        <v>0</v>
      </c>
      <c r="T319" s="100">
        <v>0</v>
      </c>
      <c r="U319" s="101">
        <f t="shared" si="74"/>
        <v>0</v>
      </c>
      <c r="V319" s="100">
        <f t="shared" si="75"/>
        <v>0</v>
      </c>
      <c r="W319" s="148">
        <v>0</v>
      </c>
      <c r="X319" s="148">
        <v>0</v>
      </c>
      <c r="Y319" s="147">
        <f t="shared" si="76"/>
        <v>0</v>
      </c>
      <c r="Z319" s="102">
        <v>0</v>
      </c>
      <c r="AA319" s="102">
        <v>0</v>
      </c>
      <c r="AB319" s="101">
        <f t="shared" si="77"/>
        <v>0</v>
      </c>
      <c r="AC319" s="107">
        <f t="shared" si="78"/>
        <v>0</v>
      </c>
      <c r="AD319" s="108">
        <f t="shared" si="79"/>
        <v>120</v>
      </c>
      <c r="AE319" s="97">
        <v>350</v>
      </c>
      <c r="AF319" s="109">
        <f t="shared" si="80"/>
        <v>0.34285714285714286</v>
      </c>
    </row>
    <row r="320" spans="1:32" x14ac:dyDescent="0.35">
      <c r="A320" s="31" t="s">
        <v>325</v>
      </c>
      <c r="B320" s="97" t="s">
        <v>2585</v>
      </c>
      <c r="C320" s="142" t="s">
        <v>2533</v>
      </c>
      <c r="D320" s="143">
        <f t="shared" si="67"/>
        <v>67</v>
      </c>
      <c r="E320" s="98">
        <f t="shared" si="68"/>
        <v>67</v>
      </c>
      <c r="F320" s="144">
        <f t="shared" si="65"/>
        <v>0</v>
      </c>
      <c r="G320" s="145">
        <f t="shared" si="66"/>
        <v>0</v>
      </c>
      <c r="H320" s="146">
        <v>0</v>
      </c>
      <c r="I320" s="146">
        <v>0</v>
      </c>
      <c r="J320" s="147">
        <f t="shared" si="69"/>
        <v>0</v>
      </c>
      <c r="K320" s="147">
        <v>0</v>
      </c>
      <c r="L320" s="147">
        <v>0</v>
      </c>
      <c r="M320" s="147">
        <f t="shared" si="70"/>
        <v>0</v>
      </c>
      <c r="N320" s="101">
        <f t="shared" si="71"/>
        <v>0</v>
      </c>
      <c r="O320" s="145">
        <v>67</v>
      </c>
      <c r="P320" s="147">
        <f t="shared" si="72"/>
        <v>67</v>
      </c>
      <c r="Q320" s="100">
        <v>0</v>
      </c>
      <c r="R320" s="147">
        <v>0</v>
      </c>
      <c r="S320" s="101">
        <f t="shared" si="73"/>
        <v>0</v>
      </c>
      <c r="T320" s="100">
        <v>0</v>
      </c>
      <c r="U320" s="101">
        <f t="shared" si="74"/>
        <v>0</v>
      </c>
      <c r="V320" s="100">
        <f t="shared" si="75"/>
        <v>0</v>
      </c>
      <c r="W320" s="148">
        <v>0</v>
      </c>
      <c r="X320" s="148">
        <v>0</v>
      </c>
      <c r="Y320" s="147">
        <f t="shared" si="76"/>
        <v>0</v>
      </c>
      <c r="Z320" s="102">
        <v>0</v>
      </c>
      <c r="AA320" s="102">
        <v>0</v>
      </c>
      <c r="AB320" s="101">
        <f t="shared" si="77"/>
        <v>0</v>
      </c>
      <c r="AC320" s="107">
        <f t="shared" si="78"/>
        <v>0</v>
      </c>
      <c r="AD320" s="108">
        <f t="shared" si="79"/>
        <v>67</v>
      </c>
      <c r="AE320" s="97">
        <v>196</v>
      </c>
      <c r="AF320" s="109">
        <f t="shared" si="80"/>
        <v>0.34183673469387754</v>
      </c>
    </row>
    <row r="321" spans="1:32" x14ac:dyDescent="0.35">
      <c r="A321" s="31" t="s">
        <v>326</v>
      </c>
      <c r="B321" s="97" t="s">
        <v>2586</v>
      </c>
      <c r="C321" s="142" t="s">
        <v>2533</v>
      </c>
      <c r="D321" s="143">
        <f t="shared" si="67"/>
        <v>0</v>
      </c>
      <c r="E321" s="98">
        <f t="shared" si="68"/>
        <v>0</v>
      </c>
      <c r="F321" s="144">
        <f t="shared" si="65"/>
        <v>0</v>
      </c>
      <c r="G321" s="145">
        <f t="shared" si="66"/>
        <v>0</v>
      </c>
      <c r="H321" s="146">
        <v>0</v>
      </c>
      <c r="I321" s="146">
        <v>0</v>
      </c>
      <c r="J321" s="147">
        <f t="shared" si="69"/>
        <v>0</v>
      </c>
      <c r="K321" s="147">
        <v>0</v>
      </c>
      <c r="L321" s="147">
        <v>0</v>
      </c>
      <c r="M321" s="147">
        <f t="shared" si="70"/>
        <v>0</v>
      </c>
      <c r="N321" s="101">
        <f t="shared" si="71"/>
        <v>0</v>
      </c>
      <c r="O321" s="145">
        <v>0</v>
      </c>
      <c r="P321" s="147">
        <f t="shared" si="72"/>
        <v>0</v>
      </c>
      <c r="Q321" s="100">
        <v>0</v>
      </c>
      <c r="R321" s="147">
        <v>0</v>
      </c>
      <c r="S321" s="101">
        <f t="shared" si="73"/>
        <v>0</v>
      </c>
      <c r="T321" s="100">
        <v>0</v>
      </c>
      <c r="U321" s="101">
        <f t="shared" si="74"/>
        <v>0</v>
      </c>
      <c r="V321" s="100">
        <f t="shared" si="75"/>
        <v>0</v>
      </c>
      <c r="W321" s="148">
        <v>0</v>
      </c>
      <c r="X321" s="148">
        <v>0</v>
      </c>
      <c r="Y321" s="147">
        <f t="shared" si="76"/>
        <v>0</v>
      </c>
      <c r="Z321" s="102">
        <v>0</v>
      </c>
      <c r="AA321" s="102">
        <v>0</v>
      </c>
      <c r="AB321" s="101">
        <f t="shared" si="77"/>
        <v>0</v>
      </c>
      <c r="AC321" s="107">
        <f t="shared" si="78"/>
        <v>0</v>
      </c>
      <c r="AD321" s="108">
        <f t="shared" si="79"/>
        <v>0</v>
      </c>
      <c r="AE321" s="97">
        <v>164</v>
      </c>
      <c r="AF321" s="109">
        <f t="shared" si="80"/>
        <v>0</v>
      </c>
    </row>
    <row r="322" spans="1:32" x14ac:dyDescent="0.35">
      <c r="A322" s="31" t="s">
        <v>327</v>
      </c>
      <c r="B322" s="97" t="s">
        <v>2587</v>
      </c>
      <c r="C322" s="142" t="s">
        <v>2533</v>
      </c>
      <c r="D322" s="143">
        <f t="shared" si="67"/>
        <v>162</v>
      </c>
      <c r="E322" s="98">
        <f t="shared" si="68"/>
        <v>0</v>
      </c>
      <c r="F322" s="144">
        <f t="shared" si="65"/>
        <v>162</v>
      </c>
      <c r="G322" s="145">
        <f t="shared" si="66"/>
        <v>162</v>
      </c>
      <c r="H322" s="146">
        <v>0</v>
      </c>
      <c r="I322" s="146">
        <v>162</v>
      </c>
      <c r="J322" s="147">
        <f t="shared" si="69"/>
        <v>162</v>
      </c>
      <c r="K322" s="147">
        <v>0</v>
      </c>
      <c r="L322" s="147">
        <v>0</v>
      </c>
      <c r="M322" s="147">
        <f t="shared" si="70"/>
        <v>0</v>
      </c>
      <c r="N322" s="101">
        <f t="shared" si="71"/>
        <v>0</v>
      </c>
      <c r="O322" s="145">
        <v>0</v>
      </c>
      <c r="P322" s="147">
        <f t="shared" si="72"/>
        <v>0</v>
      </c>
      <c r="Q322" s="100">
        <v>0</v>
      </c>
      <c r="R322" s="147">
        <v>0</v>
      </c>
      <c r="S322" s="101">
        <f t="shared" si="73"/>
        <v>0</v>
      </c>
      <c r="T322" s="100">
        <v>0</v>
      </c>
      <c r="U322" s="101">
        <f t="shared" si="74"/>
        <v>0</v>
      </c>
      <c r="V322" s="100">
        <f t="shared" si="75"/>
        <v>0</v>
      </c>
      <c r="W322" s="148">
        <v>0</v>
      </c>
      <c r="X322" s="148">
        <v>0</v>
      </c>
      <c r="Y322" s="147">
        <f t="shared" si="76"/>
        <v>0</v>
      </c>
      <c r="Z322" s="102">
        <v>0</v>
      </c>
      <c r="AA322" s="102">
        <v>0</v>
      </c>
      <c r="AB322" s="101">
        <f t="shared" si="77"/>
        <v>0</v>
      </c>
      <c r="AC322" s="107">
        <f t="shared" si="78"/>
        <v>162</v>
      </c>
      <c r="AD322" s="108">
        <f t="shared" si="79"/>
        <v>0</v>
      </c>
      <c r="AE322" s="97">
        <v>310</v>
      </c>
      <c r="AF322" s="109">
        <f t="shared" si="80"/>
        <v>0.52258064516129032</v>
      </c>
    </row>
    <row r="323" spans="1:32" x14ac:dyDescent="0.35">
      <c r="A323" s="31" t="s">
        <v>328</v>
      </c>
      <c r="B323" s="97" t="s">
        <v>2588</v>
      </c>
      <c r="C323" s="142" t="s">
        <v>2533</v>
      </c>
      <c r="D323" s="143">
        <f t="shared" si="67"/>
        <v>0</v>
      </c>
      <c r="E323" s="98">
        <f t="shared" si="68"/>
        <v>0</v>
      </c>
      <c r="F323" s="144">
        <f t="shared" si="65"/>
        <v>0</v>
      </c>
      <c r="G323" s="145">
        <f t="shared" si="66"/>
        <v>0</v>
      </c>
      <c r="H323" s="146">
        <v>0</v>
      </c>
      <c r="I323" s="146">
        <v>0</v>
      </c>
      <c r="J323" s="147">
        <f t="shared" si="69"/>
        <v>0</v>
      </c>
      <c r="K323" s="147">
        <v>0</v>
      </c>
      <c r="L323" s="147">
        <v>0</v>
      </c>
      <c r="M323" s="147">
        <f t="shared" si="70"/>
        <v>0</v>
      </c>
      <c r="N323" s="101">
        <f t="shared" si="71"/>
        <v>0</v>
      </c>
      <c r="O323" s="145">
        <v>0</v>
      </c>
      <c r="P323" s="147">
        <f t="shared" si="72"/>
        <v>0</v>
      </c>
      <c r="Q323" s="100">
        <v>0</v>
      </c>
      <c r="R323" s="147">
        <v>0</v>
      </c>
      <c r="S323" s="101">
        <f t="shared" si="73"/>
        <v>0</v>
      </c>
      <c r="T323" s="100">
        <v>0</v>
      </c>
      <c r="U323" s="101">
        <f t="shared" si="74"/>
        <v>0</v>
      </c>
      <c r="V323" s="100">
        <f t="shared" si="75"/>
        <v>0</v>
      </c>
      <c r="W323" s="148">
        <v>0</v>
      </c>
      <c r="X323" s="148">
        <v>0</v>
      </c>
      <c r="Y323" s="147">
        <f t="shared" si="76"/>
        <v>0</v>
      </c>
      <c r="Z323" s="102">
        <v>0</v>
      </c>
      <c r="AA323" s="102">
        <v>0</v>
      </c>
      <c r="AB323" s="101">
        <f t="shared" si="77"/>
        <v>0</v>
      </c>
      <c r="AC323" s="107">
        <f t="shared" si="78"/>
        <v>0</v>
      </c>
      <c r="AD323" s="108">
        <f t="shared" si="79"/>
        <v>0</v>
      </c>
      <c r="AE323" s="97">
        <v>422</v>
      </c>
      <c r="AF323" s="109">
        <f t="shared" si="80"/>
        <v>0</v>
      </c>
    </row>
    <row r="324" spans="1:32" x14ac:dyDescent="0.35">
      <c r="A324" s="31" t="s">
        <v>329</v>
      </c>
      <c r="B324" s="97" t="s">
        <v>2589</v>
      </c>
      <c r="C324" s="142" t="s">
        <v>1014</v>
      </c>
      <c r="D324" s="143">
        <f t="shared" si="67"/>
        <v>93947</v>
      </c>
      <c r="E324" s="98">
        <f t="shared" si="68"/>
        <v>92760</v>
      </c>
      <c r="F324" s="144">
        <f t="shared" ref="F324:F387" si="81">J324+Y324</f>
        <v>1187</v>
      </c>
      <c r="G324" s="100">
        <f t="shared" ref="G324:G387" si="82">J324+M324</f>
        <v>76200</v>
      </c>
      <c r="H324" s="146">
        <v>1</v>
      </c>
      <c r="I324" s="146">
        <v>1186</v>
      </c>
      <c r="J324" s="147">
        <f t="shared" si="69"/>
        <v>1187</v>
      </c>
      <c r="K324" s="147">
        <v>30800</v>
      </c>
      <c r="L324" s="147">
        <v>44213</v>
      </c>
      <c r="M324" s="147">
        <f t="shared" si="70"/>
        <v>75013</v>
      </c>
      <c r="N324" s="101">
        <f t="shared" si="71"/>
        <v>21619</v>
      </c>
      <c r="O324" s="100">
        <v>0</v>
      </c>
      <c r="P324" s="147">
        <f t="shared" si="72"/>
        <v>0</v>
      </c>
      <c r="Q324" s="100">
        <v>17747</v>
      </c>
      <c r="R324" s="147">
        <v>21619</v>
      </c>
      <c r="S324" s="101">
        <f t="shared" si="73"/>
        <v>39366</v>
      </c>
      <c r="T324" s="100">
        <v>0</v>
      </c>
      <c r="U324" s="101">
        <f t="shared" si="74"/>
        <v>0</v>
      </c>
      <c r="V324" s="100">
        <f t="shared" si="75"/>
        <v>0</v>
      </c>
      <c r="W324" s="148">
        <v>0</v>
      </c>
      <c r="X324" s="148">
        <v>0</v>
      </c>
      <c r="Y324" s="147">
        <f t="shared" si="76"/>
        <v>0</v>
      </c>
      <c r="Z324" s="102">
        <v>0</v>
      </c>
      <c r="AA324" s="102">
        <v>0</v>
      </c>
      <c r="AB324" s="101">
        <f t="shared" si="77"/>
        <v>0</v>
      </c>
      <c r="AC324" s="107">
        <f t="shared" si="78"/>
        <v>1186</v>
      </c>
      <c r="AD324" s="108">
        <f t="shared" si="79"/>
        <v>61960</v>
      </c>
      <c r="AE324" s="97">
        <v>66128</v>
      </c>
      <c r="AF324" s="109">
        <f t="shared" si="80"/>
        <v>0.95490563755141544</v>
      </c>
    </row>
    <row r="325" spans="1:32" x14ac:dyDescent="0.35">
      <c r="A325" s="31" t="s">
        <v>330</v>
      </c>
      <c r="B325" s="97" t="s">
        <v>2590</v>
      </c>
      <c r="C325" s="142" t="s">
        <v>2273</v>
      </c>
      <c r="D325" s="143">
        <f t="shared" ref="D325:D388" si="83">E325+F325</f>
        <v>65</v>
      </c>
      <c r="E325" s="98">
        <f t="shared" ref="E325:E388" si="84">M325+P325+Q325+T325+AB325</f>
        <v>1</v>
      </c>
      <c r="F325" s="144">
        <f t="shared" si="81"/>
        <v>64</v>
      </c>
      <c r="G325" s="145">
        <f t="shared" si="82"/>
        <v>65</v>
      </c>
      <c r="H325" s="146">
        <v>0</v>
      </c>
      <c r="I325" s="146">
        <v>64</v>
      </c>
      <c r="J325" s="147">
        <f t="shared" ref="J325:J388" si="85">H325+I325</f>
        <v>64</v>
      </c>
      <c r="K325" s="147">
        <v>0</v>
      </c>
      <c r="L325" s="147">
        <v>1</v>
      </c>
      <c r="M325" s="147">
        <f t="shared" ref="M325:M388" si="86">K325+L325</f>
        <v>1</v>
      </c>
      <c r="N325" s="101">
        <f t="shared" ref="N325:N388" si="87">R325</f>
        <v>0</v>
      </c>
      <c r="O325" s="145">
        <v>0</v>
      </c>
      <c r="P325" s="147">
        <f t="shared" ref="P325:P388" si="88">O325</f>
        <v>0</v>
      </c>
      <c r="Q325" s="100">
        <v>0</v>
      </c>
      <c r="R325" s="147">
        <v>0</v>
      </c>
      <c r="S325" s="101">
        <f t="shared" ref="S325:S388" si="89">Q325+R325</f>
        <v>0</v>
      </c>
      <c r="T325" s="100">
        <v>0</v>
      </c>
      <c r="U325" s="101">
        <f t="shared" ref="U325:U388" si="90">T325</f>
        <v>0</v>
      </c>
      <c r="V325" s="100">
        <f t="shared" ref="V325:V388" si="91">Y325+AB325</f>
        <v>0</v>
      </c>
      <c r="W325" s="148">
        <v>0</v>
      </c>
      <c r="X325" s="148">
        <v>0</v>
      </c>
      <c r="Y325" s="147">
        <f t="shared" ref="Y325:Y388" si="92">W325+X325</f>
        <v>0</v>
      </c>
      <c r="Z325" s="102">
        <v>0</v>
      </c>
      <c r="AA325" s="102">
        <v>0</v>
      </c>
      <c r="AB325" s="101">
        <f t="shared" ref="AB325:AB388" si="93">Z325+AA325</f>
        <v>0</v>
      </c>
      <c r="AC325" s="107">
        <f t="shared" ref="AC325:AC388" si="94">I325+X325</f>
        <v>64</v>
      </c>
      <c r="AD325" s="108">
        <f t="shared" ref="AD325:AD388" si="95">L325+O325+Q325+T325+AA325</f>
        <v>1</v>
      </c>
      <c r="AE325" s="97">
        <v>141</v>
      </c>
      <c r="AF325" s="109">
        <f t="shared" ref="AF325:AF388" si="96">MIN(100%,((AD325+AC325)/AE325))</f>
        <v>0.46099290780141844</v>
      </c>
    </row>
    <row r="326" spans="1:32" x14ac:dyDescent="0.35">
      <c r="A326" s="31" t="s">
        <v>331</v>
      </c>
      <c r="B326" s="97" t="s">
        <v>2591</v>
      </c>
      <c r="C326" s="142" t="s">
        <v>2273</v>
      </c>
      <c r="D326" s="143">
        <f t="shared" si="83"/>
        <v>202</v>
      </c>
      <c r="E326" s="98">
        <f t="shared" si="84"/>
        <v>42</v>
      </c>
      <c r="F326" s="144">
        <f t="shared" si="81"/>
        <v>160</v>
      </c>
      <c r="G326" s="145">
        <f t="shared" si="82"/>
        <v>202</v>
      </c>
      <c r="H326" s="146">
        <v>0</v>
      </c>
      <c r="I326" s="146">
        <v>160</v>
      </c>
      <c r="J326" s="147">
        <f t="shared" si="85"/>
        <v>160</v>
      </c>
      <c r="K326" s="147">
        <v>0</v>
      </c>
      <c r="L326" s="147">
        <v>42</v>
      </c>
      <c r="M326" s="147">
        <f t="shared" si="86"/>
        <v>42</v>
      </c>
      <c r="N326" s="101">
        <f t="shared" si="87"/>
        <v>0</v>
      </c>
      <c r="O326" s="145">
        <v>0</v>
      </c>
      <c r="P326" s="147">
        <f t="shared" si="88"/>
        <v>0</v>
      </c>
      <c r="Q326" s="100">
        <v>0</v>
      </c>
      <c r="R326" s="147">
        <v>0</v>
      </c>
      <c r="S326" s="101">
        <f t="shared" si="89"/>
        <v>0</v>
      </c>
      <c r="T326" s="100">
        <v>0</v>
      </c>
      <c r="U326" s="101">
        <f t="shared" si="90"/>
        <v>0</v>
      </c>
      <c r="V326" s="100">
        <f t="shared" si="91"/>
        <v>0</v>
      </c>
      <c r="W326" s="148">
        <v>0</v>
      </c>
      <c r="X326" s="148">
        <v>0</v>
      </c>
      <c r="Y326" s="147">
        <f t="shared" si="92"/>
        <v>0</v>
      </c>
      <c r="Z326" s="102">
        <v>0</v>
      </c>
      <c r="AA326" s="102">
        <v>0</v>
      </c>
      <c r="AB326" s="101">
        <f t="shared" si="93"/>
        <v>0</v>
      </c>
      <c r="AC326" s="107">
        <f t="shared" si="94"/>
        <v>160</v>
      </c>
      <c r="AD326" s="108">
        <f t="shared" si="95"/>
        <v>42</v>
      </c>
      <c r="AE326" s="97">
        <v>304</v>
      </c>
      <c r="AF326" s="109">
        <f t="shared" si="96"/>
        <v>0.66447368421052633</v>
      </c>
    </row>
    <row r="327" spans="1:32" x14ac:dyDescent="0.35">
      <c r="A327" s="31" t="s">
        <v>332</v>
      </c>
      <c r="B327" s="97" t="s">
        <v>2592</v>
      </c>
      <c r="C327" s="142" t="s">
        <v>2273</v>
      </c>
      <c r="D327" s="143">
        <f t="shared" si="83"/>
        <v>75</v>
      </c>
      <c r="E327" s="98">
        <f t="shared" si="84"/>
        <v>0</v>
      </c>
      <c r="F327" s="144">
        <f t="shared" si="81"/>
        <v>75</v>
      </c>
      <c r="G327" s="145">
        <f t="shared" si="82"/>
        <v>75</v>
      </c>
      <c r="H327" s="146">
        <v>0</v>
      </c>
      <c r="I327" s="146">
        <v>75</v>
      </c>
      <c r="J327" s="147">
        <f t="shared" si="85"/>
        <v>75</v>
      </c>
      <c r="K327" s="147">
        <v>0</v>
      </c>
      <c r="L327" s="147">
        <v>0</v>
      </c>
      <c r="M327" s="147">
        <f t="shared" si="86"/>
        <v>0</v>
      </c>
      <c r="N327" s="101">
        <f t="shared" si="87"/>
        <v>0</v>
      </c>
      <c r="O327" s="145">
        <v>0</v>
      </c>
      <c r="P327" s="147">
        <f t="shared" si="88"/>
        <v>0</v>
      </c>
      <c r="Q327" s="100">
        <v>0</v>
      </c>
      <c r="R327" s="147">
        <v>0</v>
      </c>
      <c r="S327" s="101">
        <f t="shared" si="89"/>
        <v>0</v>
      </c>
      <c r="T327" s="100">
        <v>0</v>
      </c>
      <c r="U327" s="101">
        <f t="shared" si="90"/>
        <v>0</v>
      </c>
      <c r="V327" s="100">
        <f t="shared" si="91"/>
        <v>0</v>
      </c>
      <c r="W327" s="148">
        <v>0</v>
      </c>
      <c r="X327" s="148">
        <v>0</v>
      </c>
      <c r="Y327" s="147">
        <f t="shared" si="92"/>
        <v>0</v>
      </c>
      <c r="Z327" s="102">
        <v>0</v>
      </c>
      <c r="AA327" s="102">
        <v>0</v>
      </c>
      <c r="AB327" s="101">
        <f t="shared" si="93"/>
        <v>0</v>
      </c>
      <c r="AC327" s="107">
        <f t="shared" si="94"/>
        <v>75</v>
      </c>
      <c r="AD327" s="108">
        <f t="shared" si="95"/>
        <v>0</v>
      </c>
      <c r="AE327" s="97">
        <v>75</v>
      </c>
      <c r="AF327" s="109">
        <f t="shared" si="96"/>
        <v>1</v>
      </c>
    </row>
    <row r="328" spans="1:32" x14ac:dyDescent="0.35">
      <c r="A328" s="31" t="s">
        <v>333</v>
      </c>
      <c r="B328" s="97" t="s">
        <v>2593</v>
      </c>
      <c r="C328" s="142" t="s">
        <v>2273</v>
      </c>
      <c r="D328" s="143">
        <f t="shared" si="83"/>
        <v>125</v>
      </c>
      <c r="E328" s="98">
        <f t="shared" si="84"/>
        <v>125</v>
      </c>
      <c r="F328" s="144">
        <f t="shared" si="81"/>
        <v>0</v>
      </c>
      <c r="G328" s="145">
        <f t="shared" si="82"/>
        <v>125</v>
      </c>
      <c r="H328" s="146">
        <v>0</v>
      </c>
      <c r="I328" s="146">
        <v>0</v>
      </c>
      <c r="J328" s="147">
        <f t="shared" si="85"/>
        <v>0</v>
      </c>
      <c r="K328" s="147">
        <v>0</v>
      </c>
      <c r="L328" s="147">
        <v>125</v>
      </c>
      <c r="M328" s="147">
        <f t="shared" si="86"/>
        <v>125</v>
      </c>
      <c r="N328" s="101">
        <f t="shared" si="87"/>
        <v>0</v>
      </c>
      <c r="O328" s="145">
        <v>0</v>
      </c>
      <c r="P328" s="147">
        <f t="shared" si="88"/>
        <v>0</v>
      </c>
      <c r="Q328" s="100">
        <v>0</v>
      </c>
      <c r="R328" s="147">
        <v>0</v>
      </c>
      <c r="S328" s="101">
        <f t="shared" si="89"/>
        <v>0</v>
      </c>
      <c r="T328" s="100">
        <v>0</v>
      </c>
      <c r="U328" s="101">
        <f t="shared" si="90"/>
        <v>0</v>
      </c>
      <c r="V328" s="100">
        <f t="shared" si="91"/>
        <v>0</v>
      </c>
      <c r="W328" s="148">
        <v>0</v>
      </c>
      <c r="X328" s="148">
        <v>0</v>
      </c>
      <c r="Y328" s="147">
        <f t="shared" si="92"/>
        <v>0</v>
      </c>
      <c r="Z328" s="102">
        <v>0</v>
      </c>
      <c r="AA328" s="102">
        <v>0</v>
      </c>
      <c r="AB328" s="101">
        <f t="shared" si="93"/>
        <v>0</v>
      </c>
      <c r="AC328" s="107">
        <f t="shared" si="94"/>
        <v>0</v>
      </c>
      <c r="AD328" s="108">
        <f t="shared" si="95"/>
        <v>125</v>
      </c>
      <c r="AE328" s="97">
        <v>212</v>
      </c>
      <c r="AF328" s="109">
        <f t="shared" si="96"/>
        <v>0.589622641509434</v>
      </c>
    </row>
    <row r="329" spans="1:32" x14ac:dyDescent="0.35">
      <c r="A329" s="31" t="s">
        <v>334</v>
      </c>
      <c r="B329" s="97" t="s">
        <v>2594</v>
      </c>
      <c r="C329" s="142" t="s">
        <v>2273</v>
      </c>
      <c r="D329" s="143">
        <f t="shared" si="83"/>
        <v>571</v>
      </c>
      <c r="E329" s="98">
        <f t="shared" si="84"/>
        <v>571</v>
      </c>
      <c r="F329" s="144">
        <f t="shared" si="81"/>
        <v>0</v>
      </c>
      <c r="G329" s="145">
        <f t="shared" si="82"/>
        <v>531</v>
      </c>
      <c r="H329" s="146">
        <v>0</v>
      </c>
      <c r="I329" s="146">
        <v>0</v>
      </c>
      <c r="J329" s="147">
        <f t="shared" si="85"/>
        <v>0</v>
      </c>
      <c r="K329" s="147">
        <v>199</v>
      </c>
      <c r="L329" s="147">
        <v>332</v>
      </c>
      <c r="M329" s="147">
        <f t="shared" si="86"/>
        <v>531</v>
      </c>
      <c r="N329" s="101">
        <f t="shared" si="87"/>
        <v>40</v>
      </c>
      <c r="O329" s="145">
        <v>0</v>
      </c>
      <c r="P329" s="147">
        <f t="shared" si="88"/>
        <v>0</v>
      </c>
      <c r="Q329" s="100">
        <v>40</v>
      </c>
      <c r="R329" s="147">
        <v>40</v>
      </c>
      <c r="S329" s="101">
        <f t="shared" si="89"/>
        <v>80</v>
      </c>
      <c r="T329" s="100">
        <v>0</v>
      </c>
      <c r="U329" s="101">
        <f t="shared" si="90"/>
        <v>0</v>
      </c>
      <c r="V329" s="100">
        <f t="shared" si="91"/>
        <v>0</v>
      </c>
      <c r="W329" s="148">
        <v>0</v>
      </c>
      <c r="X329" s="148">
        <v>0</v>
      </c>
      <c r="Y329" s="147">
        <f t="shared" si="92"/>
        <v>0</v>
      </c>
      <c r="Z329" s="102">
        <v>0</v>
      </c>
      <c r="AA329" s="102">
        <v>0</v>
      </c>
      <c r="AB329" s="101">
        <f t="shared" si="93"/>
        <v>0</v>
      </c>
      <c r="AC329" s="107">
        <f t="shared" si="94"/>
        <v>0</v>
      </c>
      <c r="AD329" s="108">
        <f t="shared" si="95"/>
        <v>372</v>
      </c>
      <c r="AE329" s="97">
        <v>432</v>
      </c>
      <c r="AF329" s="109">
        <f t="shared" si="96"/>
        <v>0.86111111111111116</v>
      </c>
    </row>
    <row r="330" spans="1:32" x14ac:dyDescent="0.35">
      <c r="A330" s="31" t="s">
        <v>335</v>
      </c>
      <c r="B330" s="97" t="s">
        <v>2595</v>
      </c>
      <c r="C330" s="142" t="s">
        <v>2273</v>
      </c>
      <c r="D330" s="143">
        <f t="shared" si="83"/>
        <v>117</v>
      </c>
      <c r="E330" s="98">
        <f t="shared" si="84"/>
        <v>36</v>
      </c>
      <c r="F330" s="144">
        <f t="shared" si="81"/>
        <v>81</v>
      </c>
      <c r="G330" s="145">
        <f t="shared" si="82"/>
        <v>117</v>
      </c>
      <c r="H330" s="146">
        <v>0</v>
      </c>
      <c r="I330" s="146">
        <v>81</v>
      </c>
      <c r="J330" s="147">
        <f t="shared" si="85"/>
        <v>81</v>
      </c>
      <c r="K330" s="147">
        <v>0</v>
      </c>
      <c r="L330" s="147">
        <v>36</v>
      </c>
      <c r="M330" s="147">
        <f t="shared" si="86"/>
        <v>36</v>
      </c>
      <c r="N330" s="101">
        <f t="shared" si="87"/>
        <v>0</v>
      </c>
      <c r="O330" s="145">
        <v>0</v>
      </c>
      <c r="P330" s="147">
        <f t="shared" si="88"/>
        <v>0</v>
      </c>
      <c r="Q330" s="100">
        <v>0</v>
      </c>
      <c r="R330" s="147">
        <v>0</v>
      </c>
      <c r="S330" s="101">
        <f t="shared" si="89"/>
        <v>0</v>
      </c>
      <c r="T330" s="100">
        <v>0</v>
      </c>
      <c r="U330" s="101">
        <f t="shared" si="90"/>
        <v>0</v>
      </c>
      <c r="V330" s="100">
        <f t="shared" si="91"/>
        <v>0</v>
      </c>
      <c r="W330" s="148">
        <v>0</v>
      </c>
      <c r="X330" s="148">
        <v>0</v>
      </c>
      <c r="Y330" s="147">
        <f t="shared" si="92"/>
        <v>0</v>
      </c>
      <c r="Z330" s="102">
        <v>0</v>
      </c>
      <c r="AA330" s="102">
        <v>0</v>
      </c>
      <c r="AB330" s="101">
        <f t="shared" si="93"/>
        <v>0</v>
      </c>
      <c r="AC330" s="107">
        <f t="shared" si="94"/>
        <v>81</v>
      </c>
      <c r="AD330" s="108">
        <f t="shared" si="95"/>
        <v>36</v>
      </c>
      <c r="AE330" s="97">
        <v>194</v>
      </c>
      <c r="AF330" s="109">
        <f t="shared" si="96"/>
        <v>0.60309278350515461</v>
      </c>
    </row>
    <row r="331" spans="1:32" x14ac:dyDescent="0.35">
      <c r="A331" s="31" t="s">
        <v>336</v>
      </c>
      <c r="B331" s="97" t="s">
        <v>2596</v>
      </c>
      <c r="C331" s="142" t="s">
        <v>2273</v>
      </c>
      <c r="D331" s="143">
        <f t="shared" si="83"/>
        <v>39</v>
      </c>
      <c r="E331" s="98">
        <f t="shared" si="84"/>
        <v>1</v>
      </c>
      <c r="F331" s="144">
        <f t="shared" si="81"/>
        <v>38</v>
      </c>
      <c r="G331" s="145">
        <f t="shared" si="82"/>
        <v>38</v>
      </c>
      <c r="H331" s="146">
        <v>0</v>
      </c>
      <c r="I331" s="146">
        <v>38</v>
      </c>
      <c r="J331" s="147">
        <f t="shared" si="85"/>
        <v>38</v>
      </c>
      <c r="K331" s="147">
        <v>0</v>
      </c>
      <c r="L331" s="147">
        <v>0</v>
      </c>
      <c r="M331" s="147">
        <f t="shared" si="86"/>
        <v>0</v>
      </c>
      <c r="N331" s="101">
        <f t="shared" si="87"/>
        <v>0</v>
      </c>
      <c r="O331" s="145">
        <v>1</v>
      </c>
      <c r="P331" s="147">
        <f t="shared" si="88"/>
        <v>1</v>
      </c>
      <c r="Q331" s="100">
        <v>0</v>
      </c>
      <c r="R331" s="147">
        <v>0</v>
      </c>
      <c r="S331" s="101">
        <f t="shared" si="89"/>
        <v>0</v>
      </c>
      <c r="T331" s="100">
        <v>0</v>
      </c>
      <c r="U331" s="101">
        <f t="shared" si="90"/>
        <v>0</v>
      </c>
      <c r="V331" s="100">
        <f t="shared" si="91"/>
        <v>0</v>
      </c>
      <c r="W331" s="148">
        <v>0</v>
      </c>
      <c r="X331" s="148">
        <v>0</v>
      </c>
      <c r="Y331" s="147">
        <f t="shared" si="92"/>
        <v>0</v>
      </c>
      <c r="Z331" s="102">
        <v>0</v>
      </c>
      <c r="AA331" s="102">
        <v>0</v>
      </c>
      <c r="AB331" s="101">
        <f t="shared" si="93"/>
        <v>0</v>
      </c>
      <c r="AC331" s="107">
        <f t="shared" si="94"/>
        <v>38</v>
      </c>
      <c r="AD331" s="108">
        <f t="shared" si="95"/>
        <v>1</v>
      </c>
      <c r="AE331" s="97">
        <v>159</v>
      </c>
      <c r="AF331" s="109">
        <f t="shared" si="96"/>
        <v>0.24528301886792453</v>
      </c>
    </row>
    <row r="332" spans="1:32" x14ac:dyDescent="0.35">
      <c r="A332" s="31" t="s">
        <v>337</v>
      </c>
      <c r="B332" s="97" t="s">
        <v>2597</v>
      </c>
      <c r="C332" s="142" t="s">
        <v>2273</v>
      </c>
      <c r="D332" s="143">
        <f t="shared" si="83"/>
        <v>52</v>
      </c>
      <c r="E332" s="98">
        <f t="shared" si="84"/>
        <v>0</v>
      </c>
      <c r="F332" s="144">
        <f t="shared" si="81"/>
        <v>52</v>
      </c>
      <c r="G332" s="145">
        <f t="shared" si="82"/>
        <v>52</v>
      </c>
      <c r="H332" s="146">
        <v>0</v>
      </c>
      <c r="I332" s="146">
        <v>52</v>
      </c>
      <c r="J332" s="147">
        <f t="shared" si="85"/>
        <v>52</v>
      </c>
      <c r="K332" s="147">
        <v>0</v>
      </c>
      <c r="L332" s="147">
        <v>0</v>
      </c>
      <c r="M332" s="147">
        <f t="shared" si="86"/>
        <v>0</v>
      </c>
      <c r="N332" s="101">
        <f t="shared" si="87"/>
        <v>0</v>
      </c>
      <c r="O332" s="145">
        <v>0</v>
      </c>
      <c r="P332" s="147">
        <f t="shared" si="88"/>
        <v>0</v>
      </c>
      <c r="Q332" s="100">
        <v>0</v>
      </c>
      <c r="R332" s="147">
        <v>0</v>
      </c>
      <c r="S332" s="101">
        <f t="shared" si="89"/>
        <v>0</v>
      </c>
      <c r="T332" s="100">
        <v>0</v>
      </c>
      <c r="U332" s="101">
        <f t="shared" si="90"/>
        <v>0</v>
      </c>
      <c r="V332" s="100">
        <f t="shared" si="91"/>
        <v>0</v>
      </c>
      <c r="W332" s="148">
        <v>0</v>
      </c>
      <c r="X332" s="148">
        <v>0</v>
      </c>
      <c r="Y332" s="147">
        <f t="shared" si="92"/>
        <v>0</v>
      </c>
      <c r="Z332" s="102">
        <v>0</v>
      </c>
      <c r="AA332" s="102">
        <v>0</v>
      </c>
      <c r="AB332" s="101">
        <f t="shared" si="93"/>
        <v>0</v>
      </c>
      <c r="AC332" s="107">
        <f t="shared" si="94"/>
        <v>52</v>
      </c>
      <c r="AD332" s="108">
        <f t="shared" si="95"/>
        <v>0</v>
      </c>
      <c r="AE332" s="97">
        <v>85</v>
      </c>
      <c r="AF332" s="109">
        <f t="shared" si="96"/>
        <v>0.61176470588235299</v>
      </c>
    </row>
    <row r="333" spans="1:32" x14ac:dyDescent="0.35">
      <c r="A333" s="31" t="s">
        <v>338</v>
      </c>
      <c r="B333" s="97" t="s">
        <v>2598</v>
      </c>
      <c r="C333" s="142" t="s">
        <v>2273</v>
      </c>
      <c r="D333" s="143">
        <f t="shared" si="83"/>
        <v>33</v>
      </c>
      <c r="E333" s="98">
        <f t="shared" si="84"/>
        <v>0</v>
      </c>
      <c r="F333" s="144">
        <f t="shared" si="81"/>
        <v>33</v>
      </c>
      <c r="G333" s="145">
        <f t="shared" si="82"/>
        <v>33</v>
      </c>
      <c r="H333" s="146">
        <v>0</v>
      </c>
      <c r="I333" s="146">
        <v>33</v>
      </c>
      <c r="J333" s="147">
        <f t="shared" si="85"/>
        <v>33</v>
      </c>
      <c r="K333" s="147">
        <v>0</v>
      </c>
      <c r="L333" s="147">
        <v>0</v>
      </c>
      <c r="M333" s="147">
        <f t="shared" si="86"/>
        <v>0</v>
      </c>
      <c r="N333" s="101">
        <f t="shared" si="87"/>
        <v>0</v>
      </c>
      <c r="O333" s="145">
        <v>0</v>
      </c>
      <c r="P333" s="147">
        <f t="shared" si="88"/>
        <v>0</v>
      </c>
      <c r="Q333" s="100">
        <v>0</v>
      </c>
      <c r="R333" s="147">
        <v>0</v>
      </c>
      <c r="S333" s="101">
        <f t="shared" si="89"/>
        <v>0</v>
      </c>
      <c r="T333" s="100">
        <v>0</v>
      </c>
      <c r="U333" s="101">
        <f t="shared" si="90"/>
        <v>0</v>
      </c>
      <c r="V333" s="100">
        <f t="shared" si="91"/>
        <v>0</v>
      </c>
      <c r="W333" s="148">
        <v>0</v>
      </c>
      <c r="X333" s="148">
        <v>0</v>
      </c>
      <c r="Y333" s="147">
        <f t="shared" si="92"/>
        <v>0</v>
      </c>
      <c r="Z333" s="102">
        <v>0</v>
      </c>
      <c r="AA333" s="102">
        <v>0</v>
      </c>
      <c r="AB333" s="101">
        <f t="shared" si="93"/>
        <v>0</v>
      </c>
      <c r="AC333" s="107">
        <f t="shared" si="94"/>
        <v>33</v>
      </c>
      <c r="AD333" s="108">
        <f t="shared" si="95"/>
        <v>0</v>
      </c>
      <c r="AE333" s="97">
        <v>34</v>
      </c>
      <c r="AF333" s="109">
        <f t="shared" si="96"/>
        <v>0.97058823529411764</v>
      </c>
    </row>
    <row r="334" spans="1:32" x14ac:dyDescent="0.35">
      <c r="A334" s="31" t="s">
        <v>339</v>
      </c>
      <c r="B334" s="97" t="s">
        <v>2599</v>
      </c>
      <c r="C334" s="142" t="s">
        <v>2273</v>
      </c>
      <c r="D334" s="143">
        <f t="shared" si="83"/>
        <v>38</v>
      </c>
      <c r="E334" s="98">
        <f t="shared" si="84"/>
        <v>20</v>
      </c>
      <c r="F334" s="144">
        <f t="shared" si="81"/>
        <v>18</v>
      </c>
      <c r="G334" s="145">
        <f t="shared" si="82"/>
        <v>28</v>
      </c>
      <c r="H334" s="146">
        <v>0</v>
      </c>
      <c r="I334" s="146">
        <v>18</v>
      </c>
      <c r="J334" s="147">
        <f t="shared" si="85"/>
        <v>18</v>
      </c>
      <c r="K334" s="147">
        <v>0</v>
      </c>
      <c r="L334" s="147">
        <v>10</v>
      </c>
      <c r="M334" s="147">
        <f t="shared" si="86"/>
        <v>10</v>
      </c>
      <c r="N334" s="101">
        <f t="shared" si="87"/>
        <v>0</v>
      </c>
      <c r="O334" s="145">
        <v>10</v>
      </c>
      <c r="P334" s="147">
        <f t="shared" si="88"/>
        <v>10</v>
      </c>
      <c r="Q334" s="100">
        <v>0</v>
      </c>
      <c r="R334" s="147">
        <v>0</v>
      </c>
      <c r="S334" s="101">
        <f t="shared" si="89"/>
        <v>0</v>
      </c>
      <c r="T334" s="100">
        <v>0</v>
      </c>
      <c r="U334" s="101">
        <f t="shared" si="90"/>
        <v>0</v>
      </c>
      <c r="V334" s="100">
        <f t="shared" si="91"/>
        <v>0</v>
      </c>
      <c r="W334" s="148">
        <v>0</v>
      </c>
      <c r="X334" s="148">
        <v>0</v>
      </c>
      <c r="Y334" s="147">
        <f t="shared" si="92"/>
        <v>0</v>
      </c>
      <c r="Z334" s="102">
        <v>0</v>
      </c>
      <c r="AA334" s="102">
        <v>0</v>
      </c>
      <c r="AB334" s="101">
        <f t="shared" si="93"/>
        <v>0</v>
      </c>
      <c r="AC334" s="107">
        <f t="shared" si="94"/>
        <v>18</v>
      </c>
      <c r="AD334" s="108">
        <f t="shared" si="95"/>
        <v>20</v>
      </c>
      <c r="AE334" s="97">
        <v>75</v>
      </c>
      <c r="AF334" s="109">
        <f t="shared" si="96"/>
        <v>0.50666666666666671</v>
      </c>
    </row>
    <row r="335" spans="1:32" x14ac:dyDescent="0.35">
      <c r="A335" s="31" t="s">
        <v>340</v>
      </c>
      <c r="B335" s="97" t="s">
        <v>2600</v>
      </c>
      <c r="C335" s="142" t="s">
        <v>2440</v>
      </c>
      <c r="D335" s="143">
        <f t="shared" si="83"/>
        <v>73</v>
      </c>
      <c r="E335" s="98">
        <f t="shared" si="84"/>
        <v>73</v>
      </c>
      <c r="F335" s="144">
        <f t="shared" si="81"/>
        <v>0</v>
      </c>
      <c r="G335" s="145">
        <f t="shared" si="82"/>
        <v>73</v>
      </c>
      <c r="H335" s="146">
        <v>0</v>
      </c>
      <c r="I335" s="146">
        <v>0</v>
      </c>
      <c r="J335" s="147">
        <f t="shared" si="85"/>
        <v>0</v>
      </c>
      <c r="K335" s="147">
        <v>24</v>
      </c>
      <c r="L335" s="147">
        <v>49</v>
      </c>
      <c r="M335" s="147">
        <f t="shared" si="86"/>
        <v>73</v>
      </c>
      <c r="N335" s="101">
        <f t="shared" si="87"/>
        <v>0</v>
      </c>
      <c r="O335" s="145">
        <v>0</v>
      </c>
      <c r="P335" s="147">
        <f t="shared" si="88"/>
        <v>0</v>
      </c>
      <c r="Q335" s="100">
        <v>0</v>
      </c>
      <c r="R335" s="147">
        <v>0</v>
      </c>
      <c r="S335" s="101">
        <f t="shared" si="89"/>
        <v>0</v>
      </c>
      <c r="T335" s="100">
        <v>0</v>
      </c>
      <c r="U335" s="101">
        <f t="shared" si="90"/>
        <v>0</v>
      </c>
      <c r="V335" s="100">
        <f t="shared" si="91"/>
        <v>0</v>
      </c>
      <c r="W335" s="148">
        <v>0</v>
      </c>
      <c r="X335" s="148">
        <v>0</v>
      </c>
      <c r="Y335" s="147">
        <f t="shared" si="92"/>
        <v>0</v>
      </c>
      <c r="Z335" s="102">
        <v>0</v>
      </c>
      <c r="AA335" s="102">
        <v>0</v>
      </c>
      <c r="AB335" s="101">
        <f t="shared" si="93"/>
        <v>0</v>
      </c>
      <c r="AC335" s="107">
        <f t="shared" si="94"/>
        <v>0</v>
      </c>
      <c r="AD335" s="108">
        <f t="shared" si="95"/>
        <v>49</v>
      </c>
      <c r="AE335" s="97">
        <v>66</v>
      </c>
      <c r="AF335" s="109">
        <f t="shared" si="96"/>
        <v>0.74242424242424243</v>
      </c>
    </row>
    <row r="336" spans="1:32" x14ac:dyDescent="0.35">
      <c r="A336" s="31" t="s">
        <v>341</v>
      </c>
      <c r="B336" s="97" t="s">
        <v>2601</v>
      </c>
      <c r="C336" s="142" t="s">
        <v>2440</v>
      </c>
      <c r="D336" s="143">
        <f t="shared" si="83"/>
        <v>105</v>
      </c>
      <c r="E336" s="98">
        <f t="shared" si="84"/>
        <v>0</v>
      </c>
      <c r="F336" s="144">
        <f t="shared" si="81"/>
        <v>105</v>
      </c>
      <c r="G336" s="145">
        <f t="shared" si="82"/>
        <v>105</v>
      </c>
      <c r="H336" s="146">
        <v>0</v>
      </c>
      <c r="I336" s="146">
        <v>105</v>
      </c>
      <c r="J336" s="147">
        <f t="shared" si="85"/>
        <v>105</v>
      </c>
      <c r="K336" s="147">
        <v>0</v>
      </c>
      <c r="L336" s="147">
        <v>0</v>
      </c>
      <c r="M336" s="147">
        <f t="shared" si="86"/>
        <v>0</v>
      </c>
      <c r="N336" s="101">
        <f t="shared" si="87"/>
        <v>0</v>
      </c>
      <c r="O336" s="145">
        <v>0</v>
      </c>
      <c r="P336" s="147">
        <f t="shared" si="88"/>
        <v>0</v>
      </c>
      <c r="Q336" s="100">
        <v>0</v>
      </c>
      <c r="R336" s="147">
        <v>0</v>
      </c>
      <c r="S336" s="101">
        <f t="shared" si="89"/>
        <v>0</v>
      </c>
      <c r="T336" s="100">
        <v>0</v>
      </c>
      <c r="U336" s="101">
        <f t="shared" si="90"/>
        <v>0</v>
      </c>
      <c r="V336" s="100">
        <f t="shared" si="91"/>
        <v>0</v>
      </c>
      <c r="W336" s="148">
        <v>0</v>
      </c>
      <c r="X336" s="148">
        <v>0</v>
      </c>
      <c r="Y336" s="147">
        <f t="shared" si="92"/>
        <v>0</v>
      </c>
      <c r="Z336" s="102">
        <v>0</v>
      </c>
      <c r="AA336" s="102">
        <v>0</v>
      </c>
      <c r="AB336" s="101">
        <f t="shared" si="93"/>
        <v>0</v>
      </c>
      <c r="AC336" s="107">
        <f t="shared" si="94"/>
        <v>105</v>
      </c>
      <c r="AD336" s="108">
        <f t="shared" si="95"/>
        <v>0</v>
      </c>
      <c r="AE336" s="97">
        <v>119</v>
      </c>
      <c r="AF336" s="109">
        <f t="shared" si="96"/>
        <v>0.88235294117647056</v>
      </c>
    </row>
    <row r="337" spans="1:32" x14ac:dyDescent="0.35">
      <c r="A337" s="31" t="s">
        <v>342</v>
      </c>
      <c r="B337" s="97" t="s">
        <v>2602</v>
      </c>
      <c r="C337" s="142" t="s">
        <v>2440</v>
      </c>
      <c r="D337" s="143">
        <f t="shared" si="83"/>
        <v>0</v>
      </c>
      <c r="E337" s="98">
        <f t="shared" si="84"/>
        <v>0</v>
      </c>
      <c r="F337" s="144">
        <f t="shared" si="81"/>
        <v>0</v>
      </c>
      <c r="G337" s="145">
        <f t="shared" si="82"/>
        <v>0</v>
      </c>
      <c r="H337" s="146">
        <v>0</v>
      </c>
      <c r="I337" s="146">
        <v>0</v>
      </c>
      <c r="J337" s="147">
        <f t="shared" si="85"/>
        <v>0</v>
      </c>
      <c r="K337" s="147">
        <v>0</v>
      </c>
      <c r="L337" s="147">
        <v>0</v>
      </c>
      <c r="M337" s="147">
        <f t="shared" si="86"/>
        <v>0</v>
      </c>
      <c r="N337" s="101">
        <f t="shared" si="87"/>
        <v>0</v>
      </c>
      <c r="O337" s="145">
        <v>0</v>
      </c>
      <c r="P337" s="147">
        <f t="shared" si="88"/>
        <v>0</v>
      </c>
      <c r="Q337" s="100">
        <v>0</v>
      </c>
      <c r="R337" s="147">
        <v>0</v>
      </c>
      <c r="S337" s="101">
        <f t="shared" si="89"/>
        <v>0</v>
      </c>
      <c r="T337" s="100">
        <v>0</v>
      </c>
      <c r="U337" s="101">
        <f t="shared" si="90"/>
        <v>0</v>
      </c>
      <c r="V337" s="100">
        <f t="shared" si="91"/>
        <v>0</v>
      </c>
      <c r="W337" s="148">
        <v>0</v>
      </c>
      <c r="X337" s="148">
        <v>0</v>
      </c>
      <c r="Y337" s="147">
        <f t="shared" si="92"/>
        <v>0</v>
      </c>
      <c r="Z337" s="102">
        <v>0</v>
      </c>
      <c r="AA337" s="102">
        <v>0</v>
      </c>
      <c r="AB337" s="101">
        <f t="shared" si="93"/>
        <v>0</v>
      </c>
      <c r="AC337" s="107">
        <f t="shared" si="94"/>
        <v>0</v>
      </c>
      <c r="AD337" s="108">
        <f t="shared" si="95"/>
        <v>0</v>
      </c>
      <c r="AE337" s="97">
        <v>68</v>
      </c>
      <c r="AF337" s="109">
        <f t="shared" si="96"/>
        <v>0</v>
      </c>
    </row>
    <row r="338" spans="1:32" x14ac:dyDescent="0.35">
      <c r="A338" s="31" t="s">
        <v>343</v>
      </c>
      <c r="B338" s="97" t="s">
        <v>2603</v>
      </c>
      <c r="C338" s="142" t="s">
        <v>2440</v>
      </c>
      <c r="D338" s="143">
        <f t="shared" si="83"/>
        <v>0</v>
      </c>
      <c r="E338" s="98">
        <f t="shared" si="84"/>
        <v>0</v>
      </c>
      <c r="F338" s="144">
        <f t="shared" si="81"/>
        <v>0</v>
      </c>
      <c r="G338" s="145">
        <f t="shared" si="82"/>
        <v>0</v>
      </c>
      <c r="H338" s="146">
        <v>0</v>
      </c>
      <c r="I338" s="146">
        <v>0</v>
      </c>
      <c r="J338" s="147">
        <f t="shared" si="85"/>
        <v>0</v>
      </c>
      <c r="K338" s="147">
        <v>0</v>
      </c>
      <c r="L338" s="147">
        <v>0</v>
      </c>
      <c r="M338" s="147">
        <f t="shared" si="86"/>
        <v>0</v>
      </c>
      <c r="N338" s="101">
        <f t="shared" si="87"/>
        <v>0</v>
      </c>
      <c r="O338" s="145">
        <v>0</v>
      </c>
      <c r="P338" s="147">
        <f t="shared" si="88"/>
        <v>0</v>
      </c>
      <c r="Q338" s="100">
        <v>0</v>
      </c>
      <c r="R338" s="147">
        <v>0</v>
      </c>
      <c r="S338" s="101">
        <f t="shared" si="89"/>
        <v>0</v>
      </c>
      <c r="T338" s="100">
        <v>0</v>
      </c>
      <c r="U338" s="101">
        <f t="shared" si="90"/>
        <v>0</v>
      </c>
      <c r="V338" s="100">
        <f t="shared" si="91"/>
        <v>0</v>
      </c>
      <c r="W338" s="148">
        <v>0</v>
      </c>
      <c r="X338" s="148">
        <v>0</v>
      </c>
      <c r="Y338" s="147">
        <f t="shared" si="92"/>
        <v>0</v>
      </c>
      <c r="Z338" s="102">
        <v>0</v>
      </c>
      <c r="AA338" s="102">
        <v>0</v>
      </c>
      <c r="AB338" s="101">
        <f t="shared" si="93"/>
        <v>0</v>
      </c>
      <c r="AC338" s="107">
        <f t="shared" si="94"/>
        <v>0</v>
      </c>
      <c r="AD338" s="108">
        <f t="shared" si="95"/>
        <v>0</v>
      </c>
      <c r="AE338" s="97">
        <v>144</v>
      </c>
      <c r="AF338" s="109">
        <f t="shared" si="96"/>
        <v>0</v>
      </c>
    </row>
    <row r="339" spans="1:32" x14ac:dyDescent="0.35">
      <c r="A339" s="31" t="s">
        <v>344</v>
      </c>
      <c r="B339" s="97" t="s">
        <v>2604</v>
      </c>
      <c r="C339" s="142" t="s">
        <v>2440</v>
      </c>
      <c r="D339" s="143">
        <f t="shared" si="83"/>
        <v>0</v>
      </c>
      <c r="E339" s="98">
        <f t="shared" si="84"/>
        <v>0</v>
      </c>
      <c r="F339" s="144">
        <f t="shared" si="81"/>
        <v>0</v>
      </c>
      <c r="G339" s="145">
        <f t="shared" si="82"/>
        <v>0</v>
      </c>
      <c r="H339" s="146">
        <v>0</v>
      </c>
      <c r="I339" s="146">
        <v>0</v>
      </c>
      <c r="J339" s="147">
        <f t="shared" si="85"/>
        <v>0</v>
      </c>
      <c r="K339" s="147">
        <v>0</v>
      </c>
      <c r="L339" s="147">
        <v>0</v>
      </c>
      <c r="M339" s="147">
        <f t="shared" si="86"/>
        <v>0</v>
      </c>
      <c r="N339" s="101">
        <f t="shared" si="87"/>
        <v>0</v>
      </c>
      <c r="O339" s="145">
        <v>0</v>
      </c>
      <c r="P339" s="147">
        <f t="shared" si="88"/>
        <v>0</v>
      </c>
      <c r="Q339" s="100">
        <v>0</v>
      </c>
      <c r="R339" s="147">
        <v>0</v>
      </c>
      <c r="S339" s="101">
        <f t="shared" si="89"/>
        <v>0</v>
      </c>
      <c r="T339" s="100">
        <v>0</v>
      </c>
      <c r="U339" s="101">
        <f t="shared" si="90"/>
        <v>0</v>
      </c>
      <c r="V339" s="100">
        <f t="shared" si="91"/>
        <v>0</v>
      </c>
      <c r="W339" s="148">
        <v>0</v>
      </c>
      <c r="X339" s="148">
        <v>0</v>
      </c>
      <c r="Y339" s="147">
        <f t="shared" si="92"/>
        <v>0</v>
      </c>
      <c r="Z339" s="102">
        <v>0</v>
      </c>
      <c r="AA339" s="102">
        <v>0</v>
      </c>
      <c r="AB339" s="101">
        <f t="shared" si="93"/>
        <v>0</v>
      </c>
      <c r="AC339" s="107">
        <f t="shared" si="94"/>
        <v>0</v>
      </c>
      <c r="AD339" s="108">
        <f t="shared" si="95"/>
        <v>0</v>
      </c>
      <c r="AE339" s="97">
        <v>26</v>
      </c>
      <c r="AF339" s="109">
        <f t="shared" si="96"/>
        <v>0</v>
      </c>
    </row>
    <row r="340" spans="1:32" x14ac:dyDescent="0.35">
      <c r="A340" s="31" t="s">
        <v>345</v>
      </c>
      <c r="B340" s="97" t="s">
        <v>2605</v>
      </c>
      <c r="C340" s="142" t="s">
        <v>2440</v>
      </c>
      <c r="D340" s="143">
        <f t="shared" si="83"/>
        <v>34</v>
      </c>
      <c r="E340" s="98">
        <f t="shared" si="84"/>
        <v>0</v>
      </c>
      <c r="F340" s="144">
        <f t="shared" si="81"/>
        <v>34</v>
      </c>
      <c r="G340" s="145">
        <f t="shared" si="82"/>
        <v>34</v>
      </c>
      <c r="H340" s="146">
        <v>0</v>
      </c>
      <c r="I340" s="146">
        <v>34</v>
      </c>
      <c r="J340" s="147">
        <f t="shared" si="85"/>
        <v>34</v>
      </c>
      <c r="K340" s="147">
        <v>0</v>
      </c>
      <c r="L340" s="147">
        <v>0</v>
      </c>
      <c r="M340" s="147">
        <f t="shared" si="86"/>
        <v>0</v>
      </c>
      <c r="N340" s="101">
        <f t="shared" si="87"/>
        <v>0</v>
      </c>
      <c r="O340" s="145">
        <v>0</v>
      </c>
      <c r="P340" s="147">
        <f t="shared" si="88"/>
        <v>0</v>
      </c>
      <c r="Q340" s="100">
        <v>0</v>
      </c>
      <c r="R340" s="147">
        <v>0</v>
      </c>
      <c r="S340" s="101">
        <f t="shared" si="89"/>
        <v>0</v>
      </c>
      <c r="T340" s="100">
        <v>0</v>
      </c>
      <c r="U340" s="101">
        <f t="shared" si="90"/>
        <v>0</v>
      </c>
      <c r="V340" s="100">
        <f t="shared" si="91"/>
        <v>0</v>
      </c>
      <c r="W340" s="148">
        <v>0</v>
      </c>
      <c r="X340" s="148">
        <v>0</v>
      </c>
      <c r="Y340" s="147">
        <f t="shared" si="92"/>
        <v>0</v>
      </c>
      <c r="Z340" s="102">
        <v>0</v>
      </c>
      <c r="AA340" s="102">
        <v>0</v>
      </c>
      <c r="AB340" s="101">
        <f t="shared" si="93"/>
        <v>0</v>
      </c>
      <c r="AC340" s="107">
        <f t="shared" si="94"/>
        <v>34</v>
      </c>
      <c r="AD340" s="108">
        <f t="shared" si="95"/>
        <v>0</v>
      </c>
      <c r="AE340" s="97">
        <v>64</v>
      </c>
      <c r="AF340" s="109">
        <f t="shared" si="96"/>
        <v>0.53125</v>
      </c>
    </row>
    <row r="341" spans="1:32" x14ac:dyDescent="0.35">
      <c r="A341" s="31" t="s">
        <v>346</v>
      </c>
      <c r="B341" s="97" t="s">
        <v>2606</v>
      </c>
      <c r="C341" s="142" t="s">
        <v>2440</v>
      </c>
      <c r="D341" s="143">
        <f t="shared" si="83"/>
        <v>23</v>
      </c>
      <c r="E341" s="98">
        <f t="shared" si="84"/>
        <v>23</v>
      </c>
      <c r="F341" s="144">
        <f t="shared" si="81"/>
        <v>0</v>
      </c>
      <c r="G341" s="145">
        <f t="shared" si="82"/>
        <v>23</v>
      </c>
      <c r="H341" s="146">
        <v>0</v>
      </c>
      <c r="I341" s="146">
        <v>0</v>
      </c>
      <c r="J341" s="147">
        <f t="shared" si="85"/>
        <v>0</v>
      </c>
      <c r="K341" s="147">
        <v>0</v>
      </c>
      <c r="L341" s="147">
        <v>23</v>
      </c>
      <c r="M341" s="147">
        <f t="shared" si="86"/>
        <v>23</v>
      </c>
      <c r="N341" s="101">
        <f t="shared" si="87"/>
        <v>0</v>
      </c>
      <c r="O341" s="145">
        <v>0</v>
      </c>
      <c r="P341" s="147">
        <f t="shared" si="88"/>
        <v>0</v>
      </c>
      <c r="Q341" s="100">
        <v>0</v>
      </c>
      <c r="R341" s="147">
        <v>0</v>
      </c>
      <c r="S341" s="101">
        <f t="shared" si="89"/>
        <v>0</v>
      </c>
      <c r="T341" s="100">
        <v>0</v>
      </c>
      <c r="U341" s="101">
        <f t="shared" si="90"/>
        <v>0</v>
      </c>
      <c r="V341" s="100">
        <f t="shared" si="91"/>
        <v>0</v>
      </c>
      <c r="W341" s="148">
        <v>0</v>
      </c>
      <c r="X341" s="148">
        <v>0</v>
      </c>
      <c r="Y341" s="147">
        <f t="shared" si="92"/>
        <v>0</v>
      </c>
      <c r="Z341" s="102">
        <v>0</v>
      </c>
      <c r="AA341" s="102">
        <v>0</v>
      </c>
      <c r="AB341" s="101">
        <f t="shared" si="93"/>
        <v>0</v>
      </c>
      <c r="AC341" s="107">
        <f t="shared" si="94"/>
        <v>0</v>
      </c>
      <c r="AD341" s="108">
        <f t="shared" si="95"/>
        <v>23</v>
      </c>
      <c r="AE341" s="97">
        <v>24</v>
      </c>
      <c r="AF341" s="109">
        <f t="shared" si="96"/>
        <v>0.95833333333333337</v>
      </c>
    </row>
    <row r="342" spans="1:32" x14ac:dyDescent="0.35">
      <c r="A342" s="31" t="s">
        <v>347</v>
      </c>
      <c r="B342" s="97" t="s">
        <v>2607</v>
      </c>
      <c r="C342" s="142" t="s">
        <v>2440</v>
      </c>
      <c r="D342" s="143">
        <f t="shared" si="83"/>
        <v>285</v>
      </c>
      <c r="E342" s="98">
        <f t="shared" si="84"/>
        <v>285</v>
      </c>
      <c r="F342" s="144">
        <f t="shared" si="81"/>
        <v>0</v>
      </c>
      <c r="G342" s="145">
        <f t="shared" si="82"/>
        <v>285</v>
      </c>
      <c r="H342" s="146">
        <v>0</v>
      </c>
      <c r="I342" s="146">
        <v>0</v>
      </c>
      <c r="J342" s="147">
        <f t="shared" si="85"/>
        <v>0</v>
      </c>
      <c r="K342" s="147">
        <v>118</v>
      </c>
      <c r="L342" s="147">
        <v>167</v>
      </c>
      <c r="M342" s="147">
        <f t="shared" si="86"/>
        <v>285</v>
      </c>
      <c r="N342" s="101">
        <f t="shared" si="87"/>
        <v>0</v>
      </c>
      <c r="O342" s="145">
        <v>0</v>
      </c>
      <c r="P342" s="147">
        <f t="shared" si="88"/>
        <v>0</v>
      </c>
      <c r="Q342" s="100">
        <v>0</v>
      </c>
      <c r="R342" s="147">
        <v>0</v>
      </c>
      <c r="S342" s="101">
        <f t="shared" si="89"/>
        <v>0</v>
      </c>
      <c r="T342" s="100">
        <v>0</v>
      </c>
      <c r="U342" s="101">
        <f t="shared" si="90"/>
        <v>0</v>
      </c>
      <c r="V342" s="100">
        <f t="shared" si="91"/>
        <v>0</v>
      </c>
      <c r="W342" s="148">
        <v>0</v>
      </c>
      <c r="X342" s="148">
        <v>0</v>
      </c>
      <c r="Y342" s="147">
        <f t="shared" si="92"/>
        <v>0</v>
      </c>
      <c r="Z342" s="102">
        <v>0</v>
      </c>
      <c r="AA342" s="102">
        <v>0</v>
      </c>
      <c r="AB342" s="101">
        <f t="shared" si="93"/>
        <v>0</v>
      </c>
      <c r="AC342" s="107">
        <f t="shared" si="94"/>
        <v>0</v>
      </c>
      <c r="AD342" s="108">
        <f t="shared" si="95"/>
        <v>167</v>
      </c>
      <c r="AE342" s="97">
        <v>277</v>
      </c>
      <c r="AF342" s="109">
        <f t="shared" si="96"/>
        <v>0.6028880866425993</v>
      </c>
    </row>
    <row r="343" spans="1:32" x14ac:dyDescent="0.35">
      <c r="A343" s="31" t="s">
        <v>348</v>
      </c>
      <c r="B343" s="97" t="s">
        <v>2608</v>
      </c>
      <c r="C343" s="142" t="s">
        <v>2440</v>
      </c>
      <c r="D343" s="143">
        <f t="shared" si="83"/>
        <v>30</v>
      </c>
      <c r="E343" s="98">
        <f t="shared" si="84"/>
        <v>30</v>
      </c>
      <c r="F343" s="144">
        <f t="shared" si="81"/>
        <v>0</v>
      </c>
      <c r="G343" s="145">
        <f t="shared" si="82"/>
        <v>30</v>
      </c>
      <c r="H343" s="146">
        <v>0</v>
      </c>
      <c r="I343" s="146">
        <v>0</v>
      </c>
      <c r="J343" s="147">
        <f t="shared" si="85"/>
        <v>0</v>
      </c>
      <c r="K343" s="147">
        <v>0</v>
      </c>
      <c r="L343" s="147">
        <v>30</v>
      </c>
      <c r="M343" s="147">
        <f t="shared" si="86"/>
        <v>30</v>
      </c>
      <c r="N343" s="101">
        <f t="shared" si="87"/>
        <v>0</v>
      </c>
      <c r="O343" s="145">
        <v>0</v>
      </c>
      <c r="P343" s="147">
        <f t="shared" si="88"/>
        <v>0</v>
      </c>
      <c r="Q343" s="100">
        <v>0</v>
      </c>
      <c r="R343" s="147">
        <v>0</v>
      </c>
      <c r="S343" s="101">
        <f t="shared" si="89"/>
        <v>0</v>
      </c>
      <c r="T343" s="100">
        <v>0</v>
      </c>
      <c r="U343" s="101">
        <f t="shared" si="90"/>
        <v>0</v>
      </c>
      <c r="V343" s="100">
        <f t="shared" si="91"/>
        <v>0</v>
      </c>
      <c r="W343" s="148">
        <v>0</v>
      </c>
      <c r="X343" s="148">
        <v>0</v>
      </c>
      <c r="Y343" s="147">
        <f t="shared" si="92"/>
        <v>0</v>
      </c>
      <c r="Z343" s="102">
        <v>0</v>
      </c>
      <c r="AA343" s="102">
        <v>0</v>
      </c>
      <c r="AB343" s="101">
        <f t="shared" si="93"/>
        <v>0</v>
      </c>
      <c r="AC343" s="107">
        <f t="shared" si="94"/>
        <v>0</v>
      </c>
      <c r="AD343" s="108">
        <f t="shared" si="95"/>
        <v>30</v>
      </c>
      <c r="AE343" s="97">
        <v>49</v>
      </c>
      <c r="AF343" s="109">
        <f t="shared" si="96"/>
        <v>0.61224489795918369</v>
      </c>
    </row>
    <row r="344" spans="1:32" x14ac:dyDescent="0.35">
      <c r="A344" s="31" t="s">
        <v>349</v>
      </c>
      <c r="B344" s="97" t="s">
        <v>2609</v>
      </c>
      <c r="C344" s="142" t="s">
        <v>2440</v>
      </c>
      <c r="D344" s="143">
        <f t="shared" si="83"/>
        <v>89</v>
      </c>
      <c r="E344" s="98">
        <f t="shared" si="84"/>
        <v>0</v>
      </c>
      <c r="F344" s="144">
        <f t="shared" si="81"/>
        <v>89</v>
      </c>
      <c r="G344" s="145">
        <f t="shared" si="82"/>
        <v>89</v>
      </c>
      <c r="H344" s="146">
        <v>0</v>
      </c>
      <c r="I344" s="146">
        <v>89</v>
      </c>
      <c r="J344" s="147">
        <f t="shared" si="85"/>
        <v>89</v>
      </c>
      <c r="K344" s="147">
        <v>0</v>
      </c>
      <c r="L344" s="147">
        <v>0</v>
      </c>
      <c r="M344" s="147">
        <f t="shared" si="86"/>
        <v>0</v>
      </c>
      <c r="N344" s="101">
        <f t="shared" si="87"/>
        <v>0</v>
      </c>
      <c r="O344" s="145">
        <v>0</v>
      </c>
      <c r="P344" s="147">
        <f t="shared" si="88"/>
        <v>0</v>
      </c>
      <c r="Q344" s="100">
        <v>0</v>
      </c>
      <c r="R344" s="147">
        <v>0</v>
      </c>
      <c r="S344" s="101">
        <f t="shared" si="89"/>
        <v>0</v>
      </c>
      <c r="T344" s="100">
        <v>0</v>
      </c>
      <c r="U344" s="101">
        <f t="shared" si="90"/>
        <v>0</v>
      </c>
      <c r="V344" s="100">
        <f t="shared" si="91"/>
        <v>0</v>
      </c>
      <c r="W344" s="148">
        <v>0</v>
      </c>
      <c r="X344" s="148">
        <v>0</v>
      </c>
      <c r="Y344" s="147">
        <f t="shared" si="92"/>
        <v>0</v>
      </c>
      <c r="Z344" s="102">
        <v>0</v>
      </c>
      <c r="AA344" s="102">
        <v>0</v>
      </c>
      <c r="AB344" s="101">
        <f t="shared" si="93"/>
        <v>0</v>
      </c>
      <c r="AC344" s="107">
        <f t="shared" si="94"/>
        <v>89</v>
      </c>
      <c r="AD344" s="108">
        <f t="shared" si="95"/>
        <v>0</v>
      </c>
      <c r="AE344" s="97">
        <v>86</v>
      </c>
      <c r="AF344" s="109">
        <f t="shared" si="96"/>
        <v>1</v>
      </c>
    </row>
    <row r="345" spans="1:32" x14ac:dyDescent="0.35">
      <c r="A345" s="31" t="s">
        <v>350</v>
      </c>
      <c r="B345" s="97" t="s">
        <v>2610</v>
      </c>
      <c r="C345" s="142" t="s">
        <v>2440</v>
      </c>
      <c r="D345" s="143">
        <f t="shared" si="83"/>
        <v>50</v>
      </c>
      <c r="E345" s="98">
        <f t="shared" si="84"/>
        <v>50</v>
      </c>
      <c r="F345" s="144">
        <f t="shared" si="81"/>
        <v>0</v>
      </c>
      <c r="G345" s="145">
        <f t="shared" si="82"/>
        <v>9</v>
      </c>
      <c r="H345" s="146">
        <v>0</v>
      </c>
      <c r="I345" s="146">
        <v>0</v>
      </c>
      <c r="J345" s="147">
        <f t="shared" si="85"/>
        <v>0</v>
      </c>
      <c r="K345" s="147">
        <v>0</v>
      </c>
      <c r="L345" s="147">
        <v>9</v>
      </c>
      <c r="M345" s="147">
        <f t="shared" si="86"/>
        <v>9</v>
      </c>
      <c r="N345" s="101">
        <f t="shared" si="87"/>
        <v>0</v>
      </c>
      <c r="O345" s="145">
        <v>41</v>
      </c>
      <c r="P345" s="147">
        <f t="shared" si="88"/>
        <v>41</v>
      </c>
      <c r="Q345" s="100">
        <v>0</v>
      </c>
      <c r="R345" s="147">
        <v>0</v>
      </c>
      <c r="S345" s="101">
        <f t="shared" si="89"/>
        <v>0</v>
      </c>
      <c r="T345" s="100">
        <v>0</v>
      </c>
      <c r="U345" s="101">
        <f t="shared" si="90"/>
        <v>0</v>
      </c>
      <c r="V345" s="100">
        <f t="shared" si="91"/>
        <v>0</v>
      </c>
      <c r="W345" s="148">
        <v>0</v>
      </c>
      <c r="X345" s="148">
        <v>0</v>
      </c>
      <c r="Y345" s="147">
        <f t="shared" si="92"/>
        <v>0</v>
      </c>
      <c r="Z345" s="102">
        <v>0</v>
      </c>
      <c r="AA345" s="102">
        <v>0</v>
      </c>
      <c r="AB345" s="101">
        <f t="shared" si="93"/>
        <v>0</v>
      </c>
      <c r="AC345" s="107">
        <f t="shared" si="94"/>
        <v>0</v>
      </c>
      <c r="AD345" s="108">
        <f t="shared" si="95"/>
        <v>50</v>
      </c>
      <c r="AE345" s="97">
        <v>73</v>
      </c>
      <c r="AF345" s="109">
        <f t="shared" si="96"/>
        <v>0.68493150684931503</v>
      </c>
    </row>
    <row r="346" spans="1:32" x14ac:dyDescent="0.35">
      <c r="A346" s="31" t="s">
        <v>351</v>
      </c>
      <c r="B346" s="97" t="s">
        <v>2611</v>
      </c>
      <c r="C346" s="142" t="s">
        <v>2440</v>
      </c>
      <c r="D346" s="143">
        <f t="shared" si="83"/>
        <v>498</v>
      </c>
      <c r="E346" s="98">
        <f t="shared" si="84"/>
        <v>0</v>
      </c>
      <c r="F346" s="144">
        <f t="shared" si="81"/>
        <v>498</v>
      </c>
      <c r="G346" s="145">
        <f t="shared" si="82"/>
        <v>498</v>
      </c>
      <c r="H346" s="146">
        <v>0</v>
      </c>
      <c r="I346" s="146">
        <v>498</v>
      </c>
      <c r="J346" s="147">
        <f t="shared" si="85"/>
        <v>498</v>
      </c>
      <c r="K346" s="147">
        <v>0</v>
      </c>
      <c r="L346" s="147">
        <v>0</v>
      </c>
      <c r="M346" s="147">
        <f t="shared" si="86"/>
        <v>0</v>
      </c>
      <c r="N346" s="101">
        <f t="shared" si="87"/>
        <v>0</v>
      </c>
      <c r="O346" s="145">
        <v>0</v>
      </c>
      <c r="P346" s="147">
        <f t="shared" si="88"/>
        <v>0</v>
      </c>
      <c r="Q346" s="100">
        <v>0</v>
      </c>
      <c r="R346" s="147">
        <v>0</v>
      </c>
      <c r="S346" s="101">
        <f t="shared" si="89"/>
        <v>0</v>
      </c>
      <c r="T346" s="100">
        <v>0</v>
      </c>
      <c r="U346" s="101">
        <f t="shared" si="90"/>
        <v>0</v>
      </c>
      <c r="V346" s="100">
        <f t="shared" si="91"/>
        <v>0</v>
      </c>
      <c r="W346" s="148">
        <v>0</v>
      </c>
      <c r="X346" s="148">
        <v>0</v>
      </c>
      <c r="Y346" s="147">
        <f t="shared" si="92"/>
        <v>0</v>
      </c>
      <c r="Z346" s="102">
        <v>0</v>
      </c>
      <c r="AA346" s="102">
        <v>0</v>
      </c>
      <c r="AB346" s="101">
        <f t="shared" si="93"/>
        <v>0</v>
      </c>
      <c r="AC346" s="107">
        <f t="shared" si="94"/>
        <v>498</v>
      </c>
      <c r="AD346" s="108">
        <f t="shared" si="95"/>
        <v>0</v>
      </c>
      <c r="AE346" s="97">
        <v>660</v>
      </c>
      <c r="AF346" s="109">
        <f t="shared" si="96"/>
        <v>0.75454545454545452</v>
      </c>
    </row>
    <row r="347" spans="1:32" x14ac:dyDescent="0.35">
      <c r="A347" s="31" t="s">
        <v>352</v>
      </c>
      <c r="B347" s="97" t="s">
        <v>2612</v>
      </c>
      <c r="C347" s="142" t="s">
        <v>2440</v>
      </c>
      <c r="D347" s="143">
        <f t="shared" si="83"/>
        <v>34</v>
      </c>
      <c r="E347" s="98">
        <f t="shared" si="84"/>
        <v>0</v>
      </c>
      <c r="F347" s="144">
        <f t="shared" si="81"/>
        <v>34</v>
      </c>
      <c r="G347" s="145">
        <f t="shared" si="82"/>
        <v>34</v>
      </c>
      <c r="H347" s="146">
        <v>0</v>
      </c>
      <c r="I347" s="146">
        <v>34</v>
      </c>
      <c r="J347" s="147">
        <f t="shared" si="85"/>
        <v>34</v>
      </c>
      <c r="K347" s="147">
        <v>0</v>
      </c>
      <c r="L347" s="147">
        <v>0</v>
      </c>
      <c r="M347" s="147">
        <f t="shared" si="86"/>
        <v>0</v>
      </c>
      <c r="N347" s="101">
        <f t="shared" si="87"/>
        <v>0</v>
      </c>
      <c r="O347" s="145">
        <v>0</v>
      </c>
      <c r="P347" s="147">
        <f t="shared" si="88"/>
        <v>0</v>
      </c>
      <c r="Q347" s="100">
        <v>0</v>
      </c>
      <c r="R347" s="147">
        <v>0</v>
      </c>
      <c r="S347" s="101">
        <f t="shared" si="89"/>
        <v>0</v>
      </c>
      <c r="T347" s="100">
        <v>0</v>
      </c>
      <c r="U347" s="101">
        <f t="shared" si="90"/>
        <v>0</v>
      </c>
      <c r="V347" s="100">
        <f t="shared" si="91"/>
        <v>0</v>
      </c>
      <c r="W347" s="148">
        <v>0</v>
      </c>
      <c r="X347" s="148">
        <v>0</v>
      </c>
      <c r="Y347" s="147">
        <f t="shared" si="92"/>
        <v>0</v>
      </c>
      <c r="Z347" s="102">
        <v>0</v>
      </c>
      <c r="AA347" s="102">
        <v>0</v>
      </c>
      <c r="AB347" s="101">
        <f t="shared" si="93"/>
        <v>0</v>
      </c>
      <c r="AC347" s="107">
        <f t="shared" si="94"/>
        <v>34</v>
      </c>
      <c r="AD347" s="108">
        <f t="shared" si="95"/>
        <v>0</v>
      </c>
      <c r="AE347" s="97">
        <v>40</v>
      </c>
      <c r="AF347" s="109">
        <f t="shared" si="96"/>
        <v>0.85</v>
      </c>
    </row>
    <row r="348" spans="1:32" x14ac:dyDescent="0.35">
      <c r="A348" s="31" t="s">
        <v>353</v>
      </c>
      <c r="B348" s="97" t="s">
        <v>2613</v>
      </c>
      <c r="C348" s="142" t="s">
        <v>2440</v>
      </c>
      <c r="D348" s="143">
        <f t="shared" si="83"/>
        <v>27</v>
      </c>
      <c r="E348" s="98">
        <f t="shared" si="84"/>
        <v>27</v>
      </c>
      <c r="F348" s="144">
        <f t="shared" si="81"/>
        <v>0</v>
      </c>
      <c r="G348" s="145">
        <f t="shared" si="82"/>
        <v>9</v>
      </c>
      <c r="H348" s="146">
        <v>0</v>
      </c>
      <c r="I348" s="146">
        <v>0</v>
      </c>
      <c r="J348" s="147">
        <f t="shared" si="85"/>
        <v>0</v>
      </c>
      <c r="K348" s="147">
        <v>0</v>
      </c>
      <c r="L348" s="147">
        <v>9</v>
      </c>
      <c r="M348" s="147">
        <f t="shared" si="86"/>
        <v>9</v>
      </c>
      <c r="N348" s="101">
        <f t="shared" si="87"/>
        <v>0</v>
      </c>
      <c r="O348" s="145">
        <v>18</v>
      </c>
      <c r="P348" s="147">
        <f t="shared" si="88"/>
        <v>18</v>
      </c>
      <c r="Q348" s="100">
        <v>0</v>
      </c>
      <c r="R348" s="147">
        <v>0</v>
      </c>
      <c r="S348" s="101">
        <f t="shared" si="89"/>
        <v>0</v>
      </c>
      <c r="T348" s="100">
        <v>0</v>
      </c>
      <c r="U348" s="101">
        <f t="shared" si="90"/>
        <v>0</v>
      </c>
      <c r="V348" s="100">
        <f t="shared" si="91"/>
        <v>0</v>
      </c>
      <c r="W348" s="148">
        <v>0</v>
      </c>
      <c r="X348" s="148">
        <v>0</v>
      </c>
      <c r="Y348" s="147">
        <f t="shared" si="92"/>
        <v>0</v>
      </c>
      <c r="Z348" s="102">
        <v>0</v>
      </c>
      <c r="AA348" s="102">
        <v>0</v>
      </c>
      <c r="AB348" s="101">
        <f t="shared" si="93"/>
        <v>0</v>
      </c>
      <c r="AC348" s="107">
        <f t="shared" si="94"/>
        <v>0</v>
      </c>
      <c r="AD348" s="108">
        <f t="shared" si="95"/>
        <v>27</v>
      </c>
      <c r="AE348" s="97">
        <v>30</v>
      </c>
      <c r="AF348" s="109">
        <f t="shared" si="96"/>
        <v>0.9</v>
      </c>
    </row>
    <row r="349" spans="1:32" x14ac:dyDescent="0.35">
      <c r="A349" s="31" t="s">
        <v>354</v>
      </c>
      <c r="B349" s="97" t="s">
        <v>2614</v>
      </c>
      <c r="C349" s="142" t="s">
        <v>2440</v>
      </c>
      <c r="D349" s="143">
        <f t="shared" si="83"/>
        <v>0</v>
      </c>
      <c r="E349" s="98">
        <f t="shared" si="84"/>
        <v>0</v>
      </c>
      <c r="F349" s="144">
        <f t="shared" si="81"/>
        <v>0</v>
      </c>
      <c r="G349" s="145">
        <f t="shared" si="82"/>
        <v>0</v>
      </c>
      <c r="H349" s="146">
        <v>0</v>
      </c>
      <c r="I349" s="146">
        <v>0</v>
      </c>
      <c r="J349" s="147">
        <f t="shared" si="85"/>
        <v>0</v>
      </c>
      <c r="K349" s="147">
        <v>0</v>
      </c>
      <c r="L349" s="147">
        <v>0</v>
      </c>
      <c r="M349" s="147">
        <f t="shared" si="86"/>
        <v>0</v>
      </c>
      <c r="N349" s="101">
        <f t="shared" si="87"/>
        <v>0</v>
      </c>
      <c r="O349" s="145">
        <v>0</v>
      </c>
      <c r="P349" s="147">
        <f t="shared" si="88"/>
        <v>0</v>
      </c>
      <c r="Q349" s="100">
        <v>0</v>
      </c>
      <c r="R349" s="147">
        <v>0</v>
      </c>
      <c r="S349" s="101">
        <f t="shared" si="89"/>
        <v>0</v>
      </c>
      <c r="T349" s="100">
        <v>0</v>
      </c>
      <c r="U349" s="101">
        <f t="shared" si="90"/>
        <v>0</v>
      </c>
      <c r="V349" s="100">
        <f t="shared" si="91"/>
        <v>0</v>
      </c>
      <c r="W349" s="148">
        <v>0</v>
      </c>
      <c r="X349" s="148">
        <v>0</v>
      </c>
      <c r="Y349" s="147">
        <f t="shared" si="92"/>
        <v>0</v>
      </c>
      <c r="Z349" s="102">
        <v>0</v>
      </c>
      <c r="AA349" s="102">
        <v>0</v>
      </c>
      <c r="AB349" s="101">
        <f t="shared" si="93"/>
        <v>0</v>
      </c>
      <c r="AC349" s="107">
        <f t="shared" si="94"/>
        <v>0</v>
      </c>
      <c r="AD349" s="108">
        <f t="shared" si="95"/>
        <v>0</v>
      </c>
      <c r="AE349" s="97">
        <v>214</v>
      </c>
      <c r="AF349" s="109">
        <f t="shared" si="96"/>
        <v>0</v>
      </c>
    </row>
    <row r="350" spans="1:32" x14ac:dyDescent="0.35">
      <c r="A350" s="31" t="s">
        <v>355</v>
      </c>
      <c r="B350" s="97" t="s">
        <v>2615</v>
      </c>
      <c r="C350" s="142" t="s">
        <v>2311</v>
      </c>
      <c r="D350" s="143">
        <f t="shared" si="83"/>
        <v>0</v>
      </c>
      <c r="E350" s="98">
        <f t="shared" si="84"/>
        <v>0</v>
      </c>
      <c r="F350" s="144">
        <f t="shared" si="81"/>
        <v>0</v>
      </c>
      <c r="G350" s="145">
        <f t="shared" si="82"/>
        <v>0</v>
      </c>
      <c r="H350" s="146">
        <v>0</v>
      </c>
      <c r="I350" s="146">
        <v>0</v>
      </c>
      <c r="J350" s="147">
        <f t="shared" si="85"/>
        <v>0</v>
      </c>
      <c r="K350" s="147">
        <v>0</v>
      </c>
      <c r="L350" s="147">
        <v>0</v>
      </c>
      <c r="M350" s="147">
        <f t="shared" si="86"/>
        <v>0</v>
      </c>
      <c r="N350" s="101">
        <f t="shared" si="87"/>
        <v>0</v>
      </c>
      <c r="O350" s="145">
        <v>0</v>
      </c>
      <c r="P350" s="147">
        <f t="shared" si="88"/>
        <v>0</v>
      </c>
      <c r="Q350" s="100">
        <v>0</v>
      </c>
      <c r="R350" s="147">
        <v>0</v>
      </c>
      <c r="S350" s="101">
        <f t="shared" si="89"/>
        <v>0</v>
      </c>
      <c r="T350" s="100">
        <v>0</v>
      </c>
      <c r="U350" s="101">
        <f t="shared" si="90"/>
        <v>0</v>
      </c>
      <c r="V350" s="100">
        <f t="shared" si="91"/>
        <v>0</v>
      </c>
      <c r="W350" s="148">
        <v>0</v>
      </c>
      <c r="X350" s="148">
        <v>0</v>
      </c>
      <c r="Y350" s="147">
        <f t="shared" si="92"/>
        <v>0</v>
      </c>
      <c r="Z350" s="102">
        <v>0</v>
      </c>
      <c r="AA350" s="102">
        <v>0</v>
      </c>
      <c r="AB350" s="101">
        <f t="shared" si="93"/>
        <v>0</v>
      </c>
      <c r="AC350" s="107">
        <f t="shared" si="94"/>
        <v>0</v>
      </c>
      <c r="AD350" s="108">
        <f t="shared" si="95"/>
        <v>0</v>
      </c>
      <c r="AE350" s="97">
        <v>301</v>
      </c>
      <c r="AF350" s="109">
        <f t="shared" si="96"/>
        <v>0</v>
      </c>
    </row>
    <row r="351" spans="1:32" x14ac:dyDescent="0.35">
      <c r="A351" s="31" t="s">
        <v>356</v>
      </c>
      <c r="B351" s="97" t="s">
        <v>2616</v>
      </c>
      <c r="C351" s="142" t="s">
        <v>2311</v>
      </c>
      <c r="D351" s="143">
        <f t="shared" si="83"/>
        <v>231</v>
      </c>
      <c r="E351" s="98">
        <f t="shared" si="84"/>
        <v>191</v>
      </c>
      <c r="F351" s="144">
        <f t="shared" si="81"/>
        <v>40</v>
      </c>
      <c r="G351" s="145">
        <f t="shared" si="82"/>
        <v>128</v>
      </c>
      <c r="H351" s="146">
        <v>0</v>
      </c>
      <c r="I351" s="146">
        <v>40</v>
      </c>
      <c r="J351" s="147">
        <f t="shared" si="85"/>
        <v>40</v>
      </c>
      <c r="K351" s="147">
        <v>0</v>
      </c>
      <c r="L351" s="147">
        <v>88</v>
      </c>
      <c r="M351" s="147">
        <f t="shared" si="86"/>
        <v>88</v>
      </c>
      <c r="N351" s="101">
        <f t="shared" si="87"/>
        <v>0</v>
      </c>
      <c r="O351" s="145">
        <v>103</v>
      </c>
      <c r="P351" s="147">
        <f t="shared" si="88"/>
        <v>103</v>
      </c>
      <c r="Q351" s="100">
        <v>0</v>
      </c>
      <c r="R351" s="147">
        <v>0</v>
      </c>
      <c r="S351" s="101">
        <f t="shared" si="89"/>
        <v>0</v>
      </c>
      <c r="T351" s="100">
        <v>0</v>
      </c>
      <c r="U351" s="101">
        <f t="shared" si="90"/>
        <v>0</v>
      </c>
      <c r="V351" s="100">
        <f t="shared" si="91"/>
        <v>0</v>
      </c>
      <c r="W351" s="148">
        <v>0</v>
      </c>
      <c r="X351" s="148">
        <v>0</v>
      </c>
      <c r="Y351" s="147">
        <f t="shared" si="92"/>
        <v>0</v>
      </c>
      <c r="Z351" s="102">
        <v>0</v>
      </c>
      <c r="AA351" s="102">
        <v>0</v>
      </c>
      <c r="AB351" s="101">
        <f t="shared" si="93"/>
        <v>0</v>
      </c>
      <c r="AC351" s="107">
        <f t="shared" si="94"/>
        <v>40</v>
      </c>
      <c r="AD351" s="108">
        <f t="shared" si="95"/>
        <v>191</v>
      </c>
      <c r="AE351" s="97">
        <v>462</v>
      </c>
      <c r="AF351" s="109">
        <f t="shared" si="96"/>
        <v>0.5</v>
      </c>
    </row>
    <row r="352" spans="1:32" x14ac:dyDescent="0.35">
      <c r="A352" s="31" t="s">
        <v>357</v>
      </c>
      <c r="B352" s="97" t="s">
        <v>2617</v>
      </c>
      <c r="C352" s="142" t="s">
        <v>2311</v>
      </c>
      <c r="D352" s="143">
        <f t="shared" si="83"/>
        <v>161</v>
      </c>
      <c r="E352" s="98">
        <f t="shared" si="84"/>
        <v>0</v>
      </c>
      <c r="F352" s="144">
        <f t="shared" si="81"/>
        <v>161</v>
      </c>
      <c r="G352" s="145">
        <f t="shared" si="82"/>
        <v>161</v>
      </c>
      <c r="H352" s="146">
        <v>0</v>
      </c>
      <c r="I352" s="146">
        <v>161</v>
      </c>
      <c r="J352" s="147">
        <f t="shared" si="85"/>
        <v>161</v>
      </c>
      <c r="K352" s="147">
        <v>0</v>
      </c>
      <c r="L352" s="147">
        <v>0</v>
      </c>
      <c r="M352" s="147">
        <f t="shared" si="86"/>
        <v>0</v>
      </c>
      <c r="N352" s="101">
        <f t="shared" si="87"/>
        <v>0</v>
      </c>
      <c r="O352" s="145">
        <v>0</v>
      </c>
      <c r="P352" s="147">
        <f t="shared" si="88"/>
        <v>0</v>
      </c>
      <c r="Q352" s="100">
        <v>0</v>
      </c>
      <c r="R352" s="147">
        <v>0</v>
      </c>
      <c r="S352" s="101">
        <f t="shared" si="89"/>
        <v>0</v>
      </c>
      <c r="T352" s="100">
        <v>0</v>
      </c>
      <c r="U352" s="101">
        <f t="shared" si="90"/>
        <v>0</v>
      </c>
      <c r="V352" s="100">
        <f t="shared" si="91"/>
        <v>0</v>
      </c>
      <c r="W352" s="148">
        <v>0</v>
      </c>
      <c r="X352" s="148">
        <v>0</v>
      </c>
      <c r="Y352" s="147">
        <f t="shared" si="92"/>
        <v>0</v>
      </c>
      <c r="Z352" s="102">
        <v>0</v>
      </c>
      <c r="AA352" s="102">
        <v>0</v>
      </c>
      <c r="AB352" s="101">
        <f t="shared" si="93"/>
        <v>0</v>
      </c>
      <c r="AC352" s="107">
        <f t="shared" si="94"/>
        <v>161</v>
      </c>
      <c r="AD352" s="108">
        <f t="shared" si="95"/>
        <v>0</v>
      </c>
      <c r="AE352" s="97">
        <v>191</v>
      </c>
      <c r="AF352" s="109">
        <f t="shared" si="96"/>
        <v>0.84293193717277481</v>
      </c>
    </row>
    <row r="353" spans="1:32" x14ac:dyDescent="0.35">
      <c r="A353" s="31" t="s">
        <v>358</v>
      </c>
      <c r="B353" s="97" t="s">
        <v>2618</v>
      </c>
      <c r="C353" s="142" t="s">
        <v>2311</v>
      </c>
      <c r="D353" s="143">
        <f t="shared" si="83"/>
        <v>44</v>
      </c>
      <c r="E353" s="98">
        <f t="shared" si="84"/>
        <v>44</v>
      </c>
      <c r="F353" s="144">
        <f t="shared" si="81"/>
        <v>0</v>
      </c>
      <c r="G353" s="145">
        <f t="shared" si="82"/>
        <v>0</v>
      </c>
      <c r="H353" s="146">
        <v>0</v>
      </c>
      <c r="I353" s="146">
        <v>0</v>
      </c>
      <c r="J353" s="147">
        <f t="shared" si="85"/>
        <v>0</v>
      </c>
      <c r="K353" s="147">
        <v>0</v>
      </c>
      <c r="L353" s="147">
        <v>0</v>
      </c>
      <c r="M353" s="147">
        <f t="shared" si="86"/>
        <v>0</v>
      </c>
      <c r="N353" s="101">
        <f t="shared" si="87"/>
        <v>0</v>
      </c>
      <c r="O353" s="145">
        <v>44</v>
      </c>
      <c r="P353" s="147">
        <f t="shared" si="88"/>
        <v>44</v>
      </c>
      <c r="Q353" s="100">
        <v>0</v>
      </c>
      <c r="R353" s="147">
        <v>0</v>
      </c>
      <c r="S353" s="101">
        <f t="shared" si="89"/>
        <v>0</v>
      </c>
      <c r="T353" s="100">
        <v>0</v>
      </c>
      <c r="U353" s="101">
        <f t="shared" si="90"/>
        <v>0</v>
      </c>
      <c r="V353" s="100">
        <f t="shared" si="91"/>
        <v>0</v>
      </c>
      <c r="W353" s="148">
        <v>0</v>
      </c>
      <c r="X353" s="148">
        <v>0</v>
      </c>
      <c r="Y353" s="147">
        <f t="shared" si="92"/>
        <v>0</v>
      </c>
      <c r="Z353" s="102">
        <v>0</v>
      </c>
      <c r="AA353" s="102">
        <v>0</v>
      </c>
      <c r="AB353" s="101">
        <f t="shared" si="93"/>
        <v>0</v>
      </c>
      <c r="AC353" s="107">
        <f t="shared" si="94"/>
        <v>0</v>
      </c>
      <c r="AD353" s="108">
        <f t="shared" si="95"/>
        <v>44</v>
      </c>
      <c r="AE353" s="97">
        <v>206</v>
      </c>
      <c r="AF353" s="109">
        <f t="shared" si="96"/>
        <v>0.21359223300970873</v>
      </c>
    </row>
    <row r="354" spans="1:32" x14ac:dyDescent="0.35">
      <c r="A354" s="31" t="s">
        <v>359</v>
      </c>
      <c r="B354" s="97" t="s">
        <v>2619</v>
      </c>
      <c r="C354" s="142" t="s">
        <v>2311</v>
      </c>
      <c r="D354" s="143">
        <f t="shared" si="83"/>
        <v>116</v>
      </c>
      <c r="E354" s="98">
        <f t="shared" si="84"/>
        <v>116</v>
      </c>
      <c r="F354" s="144">
        <f t="shared" si="81"/>
        <v>0</v>
      </c>
      <c r="G354" s="145">
        <f t="shared" si="82"/>
        <v>99</v>
      </c>
      <c r="H354" s="146">
        <v>0</v>
      </c>
      <c r="I354" s="146">
        <v>0</v>
      </c>
      <c r="J354" s="147">
        <f t="shared" si="85"/>
        <v>0</v>
      </c>
      <c r="K354" s="147">
        <v>58</v>
      </c>
      <c r="L354" s="147">
        <v>41</v>
      </c>
      <c r="M354" s="147">
        <f t="shared" si="86"/>
        <v>99</v>
      </c>
      <c r="N354" s="101">
        <f t="shared" si="87"/>
        <v>39</v>
      </c>
      <c r="O354" s="145">
        <v>0</v>
      </c>
      <c r="P354" s="147">
        <f t="shared" si="88"/>
        <v>0</v>
      </c>
      <c r="Q354" s="100">
        <v>17</v>
      </c>
      <c r="R354" s="147">
        <v>39</v>
      </c>
      <c r="S354" s="101">
        <f>Q354+R354</f>
        <v>56</v>
      </c>
      <c r="T354" s="100">
        <v>0</v>
      </c>
      <c r="U354" s="101">
        <f t="shared" si="90"/>
        <v>0</v>
      </c>
      <c r="V354" s="100">
        <f t="shared" si="91"/>
        <v>0</v>
      </c>
      <c r="W354" s="148">
        <v>0</v>
      </c>
      <c r="X354" s="148">
        <v>0</v>
      </c>
      <c r="Y354" s="147">
        <f t="shared" si="92"/>
        <v>0</v>
      </c>
      <c r="Z354" s="102">
        <v>0</v>
      </c>
      <c r="AA354" s="102">
        <v>0</v>
      </c>
      <c r="AB354" s="101">
        <f t="shared" si="93"/>
        <v>0</v>
      </c>
      <c r="AC354" s="107">
        <f t="shared" si="94"/>
        <v>0</v>
      </c>
      <c r="AD354" s="108">
        <f t="shared" si="95"/>
        <v>58</v>
      </c>
      <c r="AE354" s="97">
        <v>72</v>
      </c>
      <c r="AF354" s="109">
        <f t="shared" si="96"/>
        <v>0.80555555555555558</v>
      </c>
    </row>
    <row r="355" spans="1:32" x14ac:dyDescent="0.35">
      <c r="A355" s="31" t="s">
        <v>360</v>
      </c>
      <c r="B355" s="97" t="s">
        <v>2620</v>
      </c>
      <c r="C355" s="142" t="s">
        <v>2311</v>
      </c>
      <c r="D355" s="143">
        <f t="shared" si="83"/>
        <v>0</v>
      </c>
      <c r="E355" s="98">
        <f t="shared" si="84"/>
        <v>0</v>
      </c>
      <c r="F355" s="144">
        <f t="shared" si="81"/>
        <v>0</v>
      </c>
      <c r="G355" s="145">
        <f t="shared" si="82"/>
        <v>0</v>
      </c>
      <c r="H355" s="146">
        <v>0</v>
      </c>
      <c r="I355" s="146">
        <v>0</v>
      </c>
      <c r="J355" s="147">
        <f t="shared" si="85"/>
        <v>0</v>
      </c>
      <c r="K355" s="147">
        <v>0</v>
      </c>
      <c r="L355" s="147">
        <v>0</v>
      </c>
      <c r="M355" s="147">
        <f t="shared" si="86"/>
        <v>0</v>
      </c>
      <c r="N355" s="101">
        <f t="shared" si="87"/>
        <v>0</v>
      </c>
      <c r="O355" s="145">
        <v>0</v>
      </c>
      <c r="P355" s="147">
        <f t="shared" si="88"/>
        <v>0</v>
      </c>
      <c r="Q355" s="100">
        <v>0</v>
      </c>
      <c r="R355" s="147">
        <v>0</v>
      </c>
      <c r="S355" s="101">
        <f t="shared" si="89"/>
        <v>0</v>
      </c>
      <c r="T355" s="100">
        <v>0</v>
      </c>
      <c r="U355" s="101">
        <f t="shared" si="90"/>
        <v>0</v>
      </c>
      <c r="V355" s="100">
        <f t="shared" si="91"/>
        <v>0</v>
      </c>
      <c r="W355" s="148">
        <v>0</v>
      </c>
      <c r="X355" s="148">
        <v>0</v>
      </c>
      <c r="Y355" s="147">
        <f t="shared" si="92"/>
        <v>0</v>
      </c>
      <c r="Z355" s="102">
        <v>0</v>
      </c>
      <c r="AA355" s="102">
        <v>0</v>
      </c>
      <c r="AB355" s="101">
        <f t="shared" si="93"/>
        <v>0</v>
      </c>
      <c r="AC355" s="107">
        <f t="shared" si="94"/>
        <v>0</v>
      </c>
      <c r="AD355" s="108">
        <f t="shared" si="95"/>
        <v>0</v>
      </c>
      <c r="AE355" s="97">
        <v>42</v>
      </c>
      <c r="AF355" s="109">
        <f t="shared" si="96"/>
        <v>0</v>
      </c>
    </row>
    <row r="356" spans="1:32" x14ac:dyDescent="0.35">
      <c r="A356" s="31" t="s">
        <v>361</v>
      </c>
      <c r="B356" s="97" t="s">
        <v>2621</v>
      </c>
      <c r="C356" s="142" t="s">
        <v>2311</v>
      </c>
      <c r="D356" s="143">
        <f t="shared" si="83"/>
        <v>0</v>
      </c>
      <c r="E356" s="98">
        <f t="shared" si="84"/>
        <v>0</v>
      </c>
      <c r="F356" s="144">
        <f t="shared" si="81"/>
        <v>0</v>
      </c>
      <c r="G356" s="145">
        <f t="shared" si="82"/>
        <v>0</v>
      </c>
      <c r="H356" s="146">
        <v>0</v>
      </c>
      <c r="I356" s="146">
        <v>0</v>
      </c>
      <c r="J356" s="147">
        <f t="shared" si="85"/>
        <v>0</v>
      </c>
      <c r="K356" s="147">
        <v>0</v>
      </c>
      <c r="L356" s="147">
        <v>0</v>
      </c>
      <c r="M356" s="147">
        <f t="shared" si="86"/>
        <v>0</v>
      </c>
      <c r="N356" s="101">
        <f t="shared" si="87"/>
        <v>0</v>
      </c>
      <c r="O356" s="145">
        <v>0</v>
      </c>
      <c r="P356" s="147">
        <f t="shared" si="88"/>
        <v>0</v>
      </c>
      <c r="Q356" s="100">
        <v>0</v>
      </c>
      <c r="R356" s="147">
        <v>0</v>
      </c>
      <c r="S356" s="101">
        <f t="shared" si="89"/>
        <v>0</v>
      </c>
      <c r="T356" s="100">
        <v>0</v>
      </c>
      <c r="U356" s="101">
        <f t="shared" si="90"/>
        <v>0</v>
      </c>
      <c r="V356" s="100">
        <f t="shared" si="91"/>
        <v>0</v>
      </c>
      <c r="W356" s="148">
        <v>0</v>
      </c>
      <c r="X356" s="148">
        <v>0</v>
      </c>
      <c r="Y356" s="147">
        <f t="shared" si="92"/>
        <v>0</v>
      </c>
      <c r="Z356" s="102">
        <v>0</v>
      </c>
      <c r="AA356" s="102">
        <v>0</v>
      </c>
      <c r="AB356" s="101">
        <f t="shared" si="93"/>
        <v>0</v>
      </c>
      <c r="AC356" s="107">
        <f t="shared" si="94"/>
        <v>0</v>
      </c>
      <c r="AD356" s="108">
        <f t="shared" si="95"/>
        <v>0</v>
      </c>
      <c r="AE356" s="97">
        <v>116</v>
      </c>
      <c r="AF356" s="109">
        <f t="shared" si="96"/>
        <v>0</v>
      </c>
    </row>
    <row r="357" spans="1:32" x14ac:dyDescent="0.35">
      <c r="A357" s="31" t="s">
        <v>362</v>
      </c>
      <c r="B357" s="97" t="s">
        <v>2622</v>
      </c>
      <c r="C357" s="142" t="s">
        <v>2311</v>
      </c>
      <c r="D357" s="143">
        <f t="shared" si="83"/>
        <v>58</v>
      </c>
      <c r="E357" s="98">
        <f t="shared" si="84"/>
        <v>58</v>
      </c>
      <c r="F357" s="144">
        <f t="shared" si="81"/>
        <v>0</v>
      </c>
      <c r="G357" s="145">
        <f t="shared" si="82"/>
        <v>58</v>
      </c>
      <c r="H357" s="146">
        <v>0</v>
      </c>
      <c r="I357" s="146">
        <v>0</v>
      </c>
      <c r="J357" s="147">
        <f t="shared" si="85"/>
        <v>0</v>
      </c>
      <c r="K357" s="147">
        <v>0</v>
      </c>
      <c r="L357" s="147">
        <v>58</v>
      </c>
      <c r="M357" s="147">
        <f t="shared" si="86"/>
        <v>58</v>
      </c>
      <c r="N357" s="101">
        <f t="shared" si="87"/>
        <v>0</v>
      </c>
      <c r="O357" s="145">
        <v>0</v>
      </c>
      <c r="P357" s="147">
        <f t="shared" si="88"/>
        <v>0</v>
      </c>
      <c r="Q357" s="100">
        <v>0</v>
      </c>
      <c r="R357" s="147">
        <v>0</v>
      </c>
      <c r="S357" s="101">
        <f t="shared" si="89"/>
        <v>0</v>
      </c>
      <c r="T357" s="100">
        <v>0</v>
      </c>
      <c r="U357" s="101">
        <f t="shared" si="90"/>
        <v>0</v>
      </c>
      <c r="V357" s="100">
        <f t="shared" si="91"/>
        <v>0</v>
      </c>
      <c r="W357" s="148">
        <v>0</v>
      </c>
      <c r="X357" s="148">
        <v>0</v>
      </c>
      <c r="Y357" s="147">
        <f t="shared" si="92"/>
        <v>0</v>
      </c>
      <c r="Z357" s="102">
        <v>0</v>
      </c>
      <c r="AA357" s="102">
        <v>0</v>
      </c>
      <c r="AB357" s="101">
        <f t="shared" si="93"/>
        <v>0</v>
      </c>
      <c r="AC357" s="107">
        <f t="shared" si="94"/>
        <v>0</v>
      </c>
      <c r="AD357" s="108">
        <f t="shared" si="95"/>
        <v>58</v>
      </c>
      <c r="AE357" s="97">
        <v>74</v>
      </c>
      <c r="AF357" s="109">
        <f t="shared" si="96"/>
        <v>0.78378378378378377</v>
      </c>
    </row>
    <row r="358" spans="1:32" x14ac:dyDescent="0.35">
      <c r="A358" s="31" t="s">
        <v>363</v>
      </c>
      <c r="B358" s="97" t="s">
        <v>2623</v>
      </c>
      <c r="C358" s="142" t="s">
        <v>2311</v>
      </c>
      <c r="D358" s="143">
        <f t="shared" si="83"/>
        <v>30</v>
      </c>
      <c r="E358" s="98">
        <f t="shared" si="84"/>
        <v>0</v>
      </c>
      <c r="F358" s="144">
        <f t="shared" si="81"/>
        <v>30</v>
      </c>
      <c r="G358" s="145">
        <f t="shared" si="82"/>
        <v>30</v>
      </c>
      <c r="H358" s="146">
        <v>0</v>
      </c>
      <c r="I358" s="146">
        <v>30</v>
      </c>
      <c r="J358" s="147">
        <f t="shared" si="85"/>
        <v>30</v>
      </c>
      <c r="K358" s="147">
        <v>0</v>
      </c>
      <c r="L358" s="147">
        <v>0</v>
      </c>
      <c r="M358" s="147">
        <f t="shared" si="86"/>
        <v>0</v>
      </c>
      <c r="N358" s="101">
        <f t="shared" si="87"/>
        <v>0</v>
      </c>
      <c r="O358" s="145">
        <v>0</v>
      </c>
      <c r="P358" s="147">
        <f t="shared" si="88"/>
        <v>0</v>
      </c>
      <c r="Q358" s="100">
        <v>0</v>
      </c>
      <c r="R358" s="147">
        <v>0</v>
      </c>
      <c r="S358" s="101">
        <f t="shared" si="89"/>
        <v>0</v>
      </c>
      <c r="T358" s="100">
        <v>0</v>
      </c>
      <c r="U358" s="101">
        <f t="shared" si="90"/>
        <v>0</v>
      </c>
      <c r="V358" s="100">
        <f t="shared" si="91"/>
        <v>0</v>
      </c>
      <c r="W358" s="148">
        <v>0</v>
      </c>
      <c r="X358" s="148">
        <v>0</v>
      </c>
      <c r="Y358" s="147">
        <f t="shared" si="92"/>
        <v>0</v>
      </c>
      <c r="Z358" s="102">
        <v>0</v>
      </c>
      <c r="AA358" s="102">
        <v>0</v>
      </c>
      <c r="AB358" s="101">
        <f t="shared" si="93"/>
        <v>0</v>
      </c>
      <c r="AC358" s="107">
        <f t="shared" si="94"/>
        <v>30</v>
      </c>
      <c r="AD358" s="108">
        <f t="shared" si="95"/>
        <v>0</v>
      </c>
      <c r="AE358" s="97">
        <v>53</v>
      </c>
      <c r="AF358" s="109">
        <f t="shared" si="96"/>
        <v>0.56603773584905659</v>
      </c>
    </row>
    <row r="359" spans="1:32" x14ac:dyDescent="0.35">
      <c r="A359" s="31" t="s">
        <v>364</v>
      </c>
      <c r="B359" s="97" t="s">
        <v>2624</v>
      </c>
      <c r="C359" s="142" t="s">
        <v>2311</v>
      </c>
      <c r="D359" s="143">
        <f t="shared" si="83"/>
        <v>58</v>
      </c>
      <c r="E359" s="98">
        <f t="shared" si="84"/>
        <v>58</v>
      </c>
      <c r="F359" s="144">
        <f t="shared" si="81"/>
        <v>0</v>
      </c>
      <c r="G359" s="145">
        <f t="shared" si="82"/>
        <v>0</v>
      </c>
      <c r="H359" s="146">
        <v>0</v>
      </c>
      <c r="I359" s="146">
        <v>0</v>
      </c>
      <c r="J359" s="147">
        <f t="shared" si="85"/>
        <v>0</v>
      </c>
      <c r="K359" s="147">
        <v>0</v>
      </c>
      <c r="L359" s="147">
        <v>0</v>
      </c>
      <c r="M359" s="147">
        <f t="shared" si="86"/>
        <v>0</v>
      </c>
      <c r="N359" s="101">
        <f t="shared" si="87"/>
        <v>0</v>
      </c>
      <c r="O359" s="145">
        <v>58</v>
      </c>
      <c r="P359" s="147">
        <f t="shared" si="88"/>
        <v>58</v>
      </c>
      <c r="Q359" s="100">
        <v>0</v>
      </c>
      <c r="R359" s="147">
        <v>0</v>
      </c>
      <c r="S359" s="101">
        <f t="shared" si="89"/>
        <v>0</v>
      </c>
      <c r="T359" s="100">
        <v>0</v>
      </c>
      <c r="U359" s="101">
        <f t="shared" si="90"/>
        <v>0</v>
      </c>
      <c r="V359" s="100">
        <f t="shared" si="91"/>
        <v>0</v>
      </c>
      <c r="W359" s="148">
        <v>0</v>
      </c>
      <c r="X359" s="148">
        <v>0</v>
      </c>
      <c r="Y359" s="147">
        <f t="shared" si="92"/>
        <v>0</v>
      </c>
      <c r="Z359" s="102">
        <v>0</v>
      </c>
      <c r="AA359" s="102">
        <v>0</v>
      </c>
      <c r="AB359" s="101">
        <f t="shared" si="93"/>
        <v>0</v>
      </c>
      <c r="AC359" s="107">
        <f t="shared" si="94"/>
        <v>0</v>
      </c>
      <c r="AD359" s="108">
        <f t="shared" si="95"/>
        <v>58</v>
      </c>
      <c r="AE359" s="97">
        <v>357</v>
      </c>
      <c r="AF359" s="109">
        <f t="shared" si="96"/>
        <v>0.16246498599439776</v>
      </c>
    </row>
    <row r="360" spans="1:32" x14ac:dyDescent="0.35">
      <c r="A360" s="31" t="s">
        <v>365</v>
      </c>
      <c r="B360" s="97" t="s">
        <v>2625</v>
      </c>
      <c r="C360" s="142" t="s">
        <v>2311</v>
      </c>
      <c r="D360" s="143">
        <f t="shared" si="83"/>
        <v>0</v>
      </c>
      <c r="E360" s="98">
        <f t="shared" si="84"/>
        <v>0</v>
      </c>
      <c r="F360" s="144">
        <f t="shared" si="81"/>
        <v>0</v>
      </c>
      <c r="G360" s="145">
        <f t="shared" si="82"/>
        <v>0</v>
      </c>
      <c r="H360" s="146">
        <v>0</v>
      </c>
      <c r="I360" s="146">
        <v>0</v>
      </c>
      <c r="J360" s="147">
        <f t="shared" si="85"/>
        <v>0</v>
      </c>
      <c r="K360" s="147">
        <v>0</v>
      </c>
      <c r="L360" s="147">
        <v>0</v>
      </c>
      <c r="M360" s="147">
        <f t="shared" si="86"/>
        <v>0</v>
      </c>
      <c r="N360" s="101">
        <f t="shared" si="87"/>
        <v>0</v>
      </c>
      <c r="O360" s="145">
        <v>0</v>
      </c>
      <c r="P360" s="147">
        <f t="shared" si="88"/>
        <v>0</v>
      </c>
      <c r="Q360" s="100">
        <v>0</v>
      </c>
      <c r="R360" s="147">
        <v>0</v>
      </c>
      <c r="S360" s="101">
        <f t="shared" si="89"/>
        <v>0</v>
      </c>
      <c r="T360" s="100">
        <v>0</v>
      </c>
      <c r="U360" s="101">
        <f t="shared" si="90"/>
        <v>0</v>
      </c>
      <c r="V360" s="100">
        <f t="shared" si="91"/>
        <v>0</v>
      </c>
      <c r="W360" s="148">
        <v>0</v>
      </c>
      <c r="X360" s="148">
        <v>0</v>
      </c>
      <c r="Y360" s="147">
        <f t="shared" si="92"/>
        <v>0</v>
      </c>
      <c r="Z360" s="102">
        <v>0</v>
      </c>
      <c r="AA360" s="102">
        <v>0</v>
      </c>
      <c r="AB360" s="101">
        <f t="shared" si="93"/>
        <v>0</v>
      </c>
      <c r="AC360" s="107">
        <f t="shared" si="94"/>
        <v>0</v>
      </c>
      <c r="AD360" s="108">
        <f t="shared" si="95"/>
        <v>0</v>
      </c>
      <c r="AE360" s="97">
        <v>275</v>
      </c>
      <c r="AF360" s="109">
        <f t="shared" si="96"/>
        <v>0</v>
      </c>
    </row>
    <row r="361" spans="1:32" x14ac:dyDescent="0.35">
      <c r="A361" s="31" t="s">
        <v>366</v>
      </c>
      <c r="B361" s="97" t="s">
        <v>2626</v>
      </c>
      <c r="C361" s="142" t="s">
        <v>2311</v>
      </c>
      <c r="D361" s="143">
        <f t="shared" si="83"/>
        <v>18</v>
      </c>
      <c r="E361" s="98">
        <f t="shared" si="84"/>
        <v>18</v>
      </c>
      <c r="F361" s="144">
        <f t="shared" si="81"/>
        <v>0</v>
      </c>
      <c r="G361" s="145">
        <f t="shared" si="82"/>
        <v>0</v>
      </c>
      <c r="H361" s="146">
        <v>0</v>
      </c>
      <c r="I361" s="146">
        <v>0</v>
      </c>
      <c r="J361" s="147">
        <f t="shared" si="85"/>
        <v>0</v>
      </c>
      <c r="K361" s="147">
        <v>0</v>
      </c>
      <c r="L361" s="147">
        <v>0</v>
      </c>
      <c r="M361" s="147">
        <f t="shared" si="86"/>
        <v>0</v>
      </c>
      <c r="N361" s="101">
        <f t="shared" si="87"/>
        <v>0</v>
      </c>
      <c r="O361" s="145">
        <v>18</v>
      </c>
      <c r="P361" s="147">
        <f t="shared" si="88"/>
        <v>18</v>
      </c>
      <c r="Q361" s="100">
        <v>0</v>
      </c>
      <c r="R361" s="147">
        <v>0</v>
      </c>
      <c r="S361" s="101">
        <f t="shared" si="89"/>
        <v>0</v>
      </c>
      <c r="T361" s="100">
        <v>0</v>
      </c>
      <c r="U361" s="101">
        <f t="shared" si="90"/>
        <v>0</v>
      </c>
      <c r="V361" s="100">
        <f t="shared" si="91"/>
        <v>0</v>
      </c>
      <c r="W361" s="148">
        <v>0</v>
      </c>
      <c r="X361" s="148">
        <v>0</v>
      </c>
      <c r="Y361" s="147">
        <f t="shared" si="92"/>
        <v>0</v>
      </c>
      <c r="Z361" s="102">
        <v>0</v>
      </c>
      <c r="AA361" s="102">
        <v>0</v>
      </c>
      <c r="AB361" s="101">
        <f t="shared" si="93"/>
        <v>0</v>
      </c>
      <c r="AC361" s="107">
        <f t="shared" si="94"/>
        <v>0</v>
      </c>
      <c r="AD361" s="108">
        <f t="shared" si="95"/>
        <v>18</v>
      </c>
      <c r="AE361" s="97">
        <v>85</v>
      </c>
      <c r="AF361" s="109">
        <f t="shared" si="96"/>
        <v>0.21176470588235294</v>
      </c>
    </row>
    <row r="362" spans="1:32" x14ac:dyDescent="0.35">
      <c r="A362" s="31" t="s">
        <v>367</v>
      </c>
      <c r="B362" s="97" t="s">
        <v>2627</v>
      </c>
      <c r="C362" s="142" t="s">
        <v>2311</v>
      </c>
      <c r="D362" s="143">
        <f t="shared" si="83"/>
        <v>34</v>
      </c>
      <c r="E362" s="98">
        <f t="shared" si="84"/>
        <v>0</v>
      </c>
      <c r="F362" s="144">
        <f t="shared" si="81"/>
        <v>34</v>
      </c>
      <c r="G362" s="145">
        <f t="shared" si="82"/>
        <v>34</v>
      </c>
      <c r="H362" s="146">
        <v>0</v>
      </c>
      <c r="I362" s="146">
        <v>34</v>
      </c>
      <c r="J362" s="147">
        <f t="shared" si="85"/>
        <v>34</v>
      </c>
      <c r="K362" s="147">
        <v>0</v>
      </c>
      <c r="L362" s="147">
        <v>0</v>
      </c>
      <c r="M362" s="147">
        <f t="shared" si="86"/>
        <v>0</v>
      </c>
      <c r="N362" s="101">
        <f t="shared" si="87"/>
        <v>0</v>
      </c>
      <c r="O362" s="145">
        <v>0</v>
      </c>
      <c r="P362" s="147">
        <f t="shared" si="88"/>
        <v>0</v>
      </c>
      <c r="Q362" s="100">
        <v>0</v>
      </c>
      <c r="R362" s="147">
        <v>0</v>
      </c>
      <c r="S362" s="101">
        <f t="shared" si="89"/>
        <v>0</v>
      </c>
      <c r="T362" s="100">
        <v>0</v>
      </c>
      <c r="U362" s="101">
        <f t="shared" si="90"/>
        <v>0</v>
      </c>
      <c r="V362" s="100">
        <f t="shared" si="91"/>
        <v>0</v>
      </c>
      <c r="W362" s="148">
        <v>0</v>
      </c>
      <c r="X362" s="148">
        <v>0</v>
      </c>
      <c r="Y362" s="147">
        <f t="shared" si="92"/>
        <v>0</v>
      </c>
      <c r="Z362" s="102">
        <v>0</v>
      </c>
      <c r="AA362" s="102">
        <v>0</v>
      </c>
      <c r="AB362" s="101">
        <f t="shared" si="93"/>
        <v>0</v>
      </c>
      <c r="AC362" s="107">
        <f t="shared" si="94"/>
        <v>34</v>
      </c>
      <c r="AD362" s="108">
        <f t="shared" si="95"/>
        <v>0</v>
      </c>
      <c r="AE362" s="97">
        <v>49</v>
      </c>
      <c r="AF362" s="109">
        <f t="shared" si="96"/>
        <v>0.69387755102040816</v>
      </c>
    </row>
    <row r="363" spans="1:32" x14ac:dyDescent="0.35">
      <c r="A363" s="31" t="s">
        <v>368</v>
      </c>
      <c r="B363" s="97" t="s">
        <v>2628</v>
      </c>
      <c r="C363" s="142" t="s">
        <v>2311</v>
      </c>
      <c r="D363" s="143">
        <f t="shared" si="83"/>
        <v>185</v>
      </c>
      <c r="E363" s="98">
        <f t="shared" si="84"/>
        <v>151</v>
      </c>
      <c r="F363" s="144">
        <f t="shared" si="81"/>
        <v>34</v>
      </c>
      <c r="G363" s="145">
        <f t="shared" si="82"/>
        <v>117</v>
      </c>
      <c r="H363" s="146">
        <v>0</v>
      </c>
      <c r="I363" s="146">
        <v>34</v>
      </c>
      <c r="J363" s="147">
        <f t="shared" si="85"/>
        <v>34</v>
      </c>
      <c r="K363" s="147">
        <v>0</v>
      </c>
      <c r="L363" s="147">
        <v>83</v>
      </c>
      <c r="M363" s="147">
        <f t="shared" si="86"/>
        <v>83</v>
      </c>
      <c r="N363" s="101">
        <f t="shared" si="87"/>
        <v>0</v>
      </c>
      <c r="O363" s="145">
        <v>68</v>
      </c>
      <c r="P363" s="147">
        <f t="shared" si="88"/>
        <v>68</v>
      </c>
      <c r="Q363" s="100">
        <v>0</v>
      </c>
      <c r="R363" s="147">
        <v>0</v>
      </c>
      <c r="S363" s="101">
        <f t="shared" si="89"/>
        <v>0</v>
      </c>
      <c r="T363" s="100">
        <v>0</v>
      </c>
      <c r="U363" s="101">
        <f t="shared" si="90"/>
        <v>0</v>
      </c>
      <c r="V363" s="100">
        <f t="shared" si="91"/>
        <v>0</v>
      </c>
      <c r="W363" s="148">
        <v>0</v>
      </c>
      <c r="X363" s="148">
        <v>0</v>
      </c>
      <c r="Y363" s="147">
        <f t="shared" si="92"/>
        <v>0</v>
      </c>
      <c r="Z363" s="102">
        <v>0</v>
      </c>
      <c r="AA363" s="102">
        <v>0</v>
      </c>
      <c r="AB363" s="101">
        <f t="shared" si="93"/>
        <v>0</v>
      </c>
      <c r="AC363" s="107">
        <f t="shared" si="94"/>
        <v>34</v>
      </c>
      <c r="AD363" s="108">
        <f t="shared" si="95"/>
        <v>151</v>
      </c>
      <c r="AE363" s="97">
        <v>413</v>
      </c>
      <c r="AF363" s="109">
        <f t="shared" si="96"/>
        <v>0.44794188861985473</v>
      </c>
    </row>
    <row r="364" spans="1:32" x14ac:dyDescent="0.35">
      <c r="A364" s="31" t="s">
        <v>369</v>
      </c>
      <c r="B364" s="97" t="s">
        <v>2629</v>
      </c>
      <c r="C364" s="142" t="s">
        <v>2311</v>
      </c>
      <c r="D364" s="143">
        <f t="shared" si="83"/>
        <v>42</v>
      </c>
      <c r="E364" s="98">
        <f t="shared" si="84"/>
        <v>42</v>
      </c>
      <c r="F364" s="144">
        <f t="shared" si="81"/>
        <v>0</v>
      </c>
      <c r="G364" s="145">
        <f t="shared" si="82"/>
        <v>30</v>
      </c>
      <c r="H364" s="146">
        <v>0</v>
      </c>
      <c r="I364" s="146">
        <v>0</v>
      </c>
      <c r="J364" s="147">
        <f t="shared" si="85"/>
        <v>0</v>
      </c>
      <c r="K364" s="147">
        <v>0</v>
      </c>
      <c r="L364" s="147">
        <v>30</v>
      </c>
      <c r="M364" s="147">
        <f t="shared" si="86"/>
        <v>30</v>
      </c>
      <c r="N364" s="101">
        <f t="shared" si="87"/>
        <v>18</v>
      </c>
      <c r="O364" s="145">
        <v>0</v>
      </c>
      <c r="P364" s="147">
        <f t="shared" si="88"/>
        <v>0</v>
      </c>
      <c r="Q364" s="100">
        <v>12</v>
      </c>
      <c r="R364" s="147">
        <v>18</v>
      </c>
      <c r="S364" s="101">
        <f t="shared" si="89"/>
        <v>30</v>
      </c>
      <c r="T364" s="100">
        <v>0</v>
      </c>
      <c r="U364" s="101">
        <f t="shared" si="90"/>
        <v>0</v>
      </c>
      <c r="V364" s="100">
        <f t="shared" si="91"/>
        <v>0</v>
      </c>
      <c r="W364" s="148">
        <v>0</v>
      </c>
      <c r="X364" s="148">
        <v>0</v>
      </c>
      <c r="Y364" s="147">
        <f t="shared" si="92"/>
        <v>0</v>
      </c>
      <c r="Z364" s="102">
        <v>0</v>
      </c>
      <c r="AA364" s="102">
        <v>0</v>
      </c>
      <c r="AB364" s="101">
        <f t="shared" si="93"/>
        <v>0</v>
      </c>
      <c r="AC364" s="107">
        <f t="shared" si="94"/>
        <v>0</v>
      </c>
      <c r="AD364" s="108">
        <f t="shared" si="95"/>
        <v>42</v>
      </c>
      <c r="AE364" s="97">
        <v>34</v>
      </c>
      <c r="AF364" s="109">
        <f t="shared" si="96"/>
        <v>1</v>
      </c>
    </row>
    <row r="365" spans="1:32" x14ac:dyDescent="0.35">
      <c r="A365" s="31" t="s">
        <v>370</v>
      </c>
      <c r="B365" s="97" t="s">
        <v>2630</v>
      </c>
      <c r="C365" s="142" t="s">
        <v>2311</v>
      </c>
      <c r="D365" s="143">
        <f t="shared" si="83"/>
        <v>0</v>
      </c>
      <c r="E365" s="98">
        <f t="shared" si="84"/>
        <v>0</v>
      </c>
      <c r="F365" s="144">
        <f t="shared" si="81"/>
        <v>0</v>
      </c>
      <c r="G365" s="145">
        <f t="shared" si="82"/>
        <v>0</v>
      </c>
      <c r="H365" s="146">
        <v>0</v>
      </c>
      <c r="I365" s="146">
        <v>0</v>
      </c>
      <c r="J365" s="147">
        <f t="shared" si="85"/>
        <v>0</v>
      </c>
      <c r="K365" s="147">
        <v>0</v>
      </c>
      <c r="L365" s="147">
        <v>0</v>
      </c>
      <c r="M365" s="147">
        <f t="shared" si="86"/>
        <v>0</v>
      </c>
      <c r="N365" s="101">
        <f t="shared" si="87"/>
        <v>0</v>
      </c>
      <c r="O365" s="145">
        <v>0</v>
      </c>
      <c r="P365" s="147">
        <f t="shared" si="88"/>
        <v>0</v>
      </c>
      <c r="Q365" s="100">
        <v>0</v>
      </c>
      <c r="R365" s="147">
        <v>0</v>
      </c>
      <c r="S365" s="101">
        <f t="shared" si="89"/>
        <v>0</v>
      </c>
      <c r="T365" s="100">
        <v>0</v>
      </c>
      <c r="U365" s="101">
        <f t="shared" si="90"/>
        <v>0</v>
      </c>
      <c r="V365" s="100">
        <f t="shared" si="91"/>
        <v>0</v>
      </c>
      <c r="W365" s="148">
        <v>0</v>
      </c>
      <c r="X365" s="148">
        <v>0</v>
      </c>
      <c r="Y365" s="147">
        <f t="shared" si="92"/>
        <v>0</v>
      </c>
      <c r="Z365" s="102">
        <v>0</v>
      </c>
      <c r="AA365" s="102">
        <v>0</v>
      </c>
      <c r="AB365" s="101">
        <f t="shared" si="93"/>
        <v>0</v>
      </c>
      <c r="AC365" s="107">
        <f t="shared" si="94"/>
        <v>0</v>
      </c>
      <c r="AD365" s="108">
        <f t="shared" si="95"/>
        <v>0</v>
      </c>
      <c r="AE365" s="97">
        <v>69</v>
      </c>
      <c r="AF365" s="109">
        <f t="shared" si="96"/>
        <v>0</v>
      </c>
    </row>
    <row r="366" spans="1:32" x14ac:dyDescent="0.35">
      <c r="A366" s="31" t="s">
        <v>371</v>
      </c>
      <c r="B366" s="97" t="s">
        <v>2631</v>
      </c>
      <c r="C366" s="142" t="s">
        <v>2311</v>
      </c>
      <c r="D366" s="143">
        <f t="shared" si="83"/>
        <v>1809</v>
      </c>
      <c r="E366" s="98">
        <f t="shared" si="84"/>
        <v>1455</v>
      </c>
      <c r="F366" s="144">
        <f t="shared" si="81"/>
        <v>354</v>
      </c>
      <c r="G366" s="145">
        <f t="shared" si="82"/>
        <v>1699</v>
      </c>
      <c r="H366" s="146">
        <v>218</v>
      </c>
      <c r="I366" s="146">
        <v>136</v>
      </c>
      <c r="J366" s="147">
        <f t="shared" si="85"/>
        <v>354</v>
      </c>
      <c r="K366" s="147">
        <v>434</v>
      </c>
      <c r="L366" s="147">
        <v>911</v>
      </c>
      <c r="M366" s="147">
        <f t="shared" si="86"/>
        <v>1345</v>
      </c>
      <c r="N366" s="101">
        <f t="shared" si="87"/>
        <v>47</v>
      </c>
      <c r="O366" s="145">
        <v>0</v>
      </c>
      <c r="P366" s="147">
        <f t="shared" si="88"/>
        <v>0</v>
      </c>
      <c r="Q366" s="100">
        <v>110</v>
      </c>
      <c r="R366" s="147">
        <v>47</v>
      </c>
      <c r="S366" s="101">
        <f t="shared" si="89"/>
        <v>157</v>
      </c>
      <c r="T366" s="100">
        <v>0</v>
      </c>
      <c r="U366" s="101">
        <f t="shared" si="90"/>
        <v>0</v>
      </c>
      <c r="V366" s="100">
        <f t="shared" si="91"/>
        <v>0</v>
      </c>
      <c r="W366" s="148">
        <v>0</v>
      </c>
      <c r="X366" s="148">
        <v>0</v>
      </c>
      <c r="Y366" s="147">
        <f t="shared" si="92"/>
        <v>0</v>
      </c>
      <c r="Z366" s="102">
        <v>0</v>
      </c>
      <c r="AA366" s="102">
        <v>0</v>
      </c>
      <c r="AB366" s="101">
        <f t="shared" si="93"/>
        <v>0</v>
      </c>
      <c r="AC366" s="107">
        <f t="shared" si="94"/>
        <v>136</v>
      </c>
      <c r="AD366" s="108">
        <f t="shared" si="95"/>
        <v>1021</v>
      </c>
      <c r="AE366" s="97">
        <v>1391</v>
      </c>
      <c r="AF366" s="109">
        <f t="shared" si="96"/>
        <v>0.83177570093457942</v>
      </c>
    </row>
    <row r="367" spans="1:32" x14ac:dyDescent="0.35">
      <c r="A367" s="31" t="s">
        <v>372</v>
      </c>
      <c r="B367" s="97" t="s">
        <v>2632</v>
      </c>
      <c r="C367" s="142" t="s">
        <v>2311</v>
      </c>
      <c r="D367" s="143">
        <f t="shared" si="83"/>
        <v>20</v>
      </c>
      <c r="E367" s="98">
        <f t="shared" si="84"/>
        <v>20</v>
      </c>
      <c r="F367" s="144">
        <f t="shared" si="81"/>
        <v>0</v>
      </c>
      <c r="G367" s="145">
        <f t="shared" si="82"/>
        <v>0</v>
      </c>
      <c r="H367" s="146">
        <v>0</v>
      </c>
      <c r="I367" s="146">
        <v>0</v>
      </c>
      <c r="J367" s="147">
        <f t="shared" si="85"/>
        <v>0</v>
      </c>
      <c r="K367" s="147">
        <v>0</v>
      </c>
      <c r="L367" s="147">
        <v>0</v>
      </c>
      <c r="M367" s="147">
        <f t="shared" si="86"/>
        <v>0</v>
      </c>
      <c r="N367" s="101">
        <f t="shared" si="87"/>
        <v>0</v>
      </c>
      <c r="O367" s="145">
        <v>20</v>
      </c>
      <c r="P367" s="147">
        <f t="shared" si="88"/>
        <v>20</v>
      </c>
      <c r="Q367" s="100">
        <v>0</v>
      </c>
      <c r="R367" s="147">
        <v>0</v>
      </c>
      <c r="S367" s="101">
        <f t="shared" si="89"/>
        <v>0</v>
      </c>
      <c r="T367" s="100">
        <v>0</v>
      </c>
      <c r="U367" s="101">
        <f t="shared" si="90"/>
        <v>0</v>
      </c>
      <c r="V367" s="100">
        <f t="shared" si="91"/>
        <v>0</v>
      </c>
      <c r="W367" s="148">
        <v>0</v>
      </c>
      <c r="X367" s="148">
        <v>0</v>
      </c>
      <c r="Y367" s="147">
        <f t="shared" si="92"/>
        <v>0</v>
      </c>
      <c r="Z367" s="102">
        <v>0</v>
      </c>
      <c r="AA367" s="102">
        <v>0</v>
      </c>
      <c r="AB367" s="101">
        <f t="shared" si="93"/>
        <v>0</v>
      </c>
      <c r="AC367" s="107">
        <f t="shared" si="94"/>
        <v>0</v>
      </c>
      <c r="AD367" s="108">
        <f t="shared" si="95"/>
        <v>20</v>
      </c>
      <c r="AE367" s="97">
        <v>48</v>
      </c>
      <c r="AF367" s="109">
        <f t="shared" si="96"/>
        <v>0.41666666666666669</v>
      </c>
    </row>
    <row r="368" spans="1:32" x14ac:dyDescent="0.35">
      <c r="A368" s="31" t="s">
        <v>373</v>
      </c>
      <c r="B368" s="97" t="s">
        <v>2633</v>
      </c>
      <c r="C368" s="142" t="s">
        <v>2447</v>
      </c>
      <c r="D368" s="143">
        <f t="shared" si="83"/>
        <v>173</v>
      </c>
      <c r="E368" s="98">
        <f t="shared" si="84"/>
        <v>136</v>
      </c>
      <c r="F368" s="144">
        <f t="shared" si="81"/>
        <v>37</v>
      </c>
      <c r="G368" s="145">
        <f t="shared" si="82"/>
        <v>68</v>
      </c>
      <c r="H368" s="146">
        <v>0</v>
      </c>
      <c r="I368" s="146">
        <v>37</v>
      </c>
      <c r="J368" s="147">
        <f t="shared" si="85"/>
        <v>37</v>
      </c>
      <c r="K368" s="147">
        <v>1</v>
      </c>
      <c r="L368" s="147">
        <v>30</v>
      </c>
      <c r="M368" s="147">
        <f t="shared" si="86"/>
        <v>31</v>
      </c>
      <c r="N368" s="101">
        <f t="shared" si="87"/>
        <v>0</v>
      </c>
      <c r="O368" s="145">
        <v>105</v>
      </c>
      <c r="P368" s="147">
        <f t="shared" si="88"/>
        <v>105</v>
      </c>
      <c r="Q368" s="100">
        <v>0</v>
      </c>
      <c r="R368" s="147">
        <v>0</v>
      </c>
      <c r="S368" s="101">
        <f t="shared" si="89"/>
        <v>0</v>
      </c>
      <c r="T368" s="100">
        <v>0</v>
      </c>
      <c r="U368" s="101">
        <f t="shared" si="90"/>
        <v>0</v>
      </c>
      <c r="V368" s="100">
        <f t="shared" si="91"/>
        <v>0</v>
      </c>
      <c r="W368" s="148">
        <v>0</v>
      </c>
      <c r="X368" s="148">
        <v>0</v>
      </c>
      <c r="Y368" s="147">
        <f t="shared" si="92"/>
        <v>0</v>
      </c>
      <c r="Z368" s="102">
        <v>0</v>
      </c>
      <c r="AA368" s="102">
        <v>0</v>
      </c>
      <c r="AB368" s="101">
        <f t="shared" si="93"/>
        <v>0</v>
      </c>
      <c r="AC368" s="107">
        <f t="shared" si="94"/>
        <v>37</v>
      </c>
      <c r="AD368" s="108">
        <f t="shared" si="95"/>
        <v>135</v>
      </c>
      <c r="AE368" s="97">
        <v>210</v>
      </c>
      <c r="AF368" s="109">
        <f t="shared" si="96"/>
        <v>0.81904761904761902</v>
      </c>
    </row>
    <row r="369" spans="1:32" x14ac:dyDescent="0.35">
      <c r="A369" s="31" t="s">
        <v>374</v>
      </c>
      <c r="B369" s="97" t="s">
        <v>2634</v>
      </c>
      <c r="C369" s="142" t="s">
        <v>2447</v>
      </c>
      <c r="D369" s="143">
        <f t="shared" si="83"/>
        <v>30</v>
      </c>
      <c r="E369" s="98">
        <f t="shared" si="84"/>
        <v>0</v>
      </c>
      <c r="F369" s="144">
        <f t="shared" si="81"/>
        <v>30</v>
      </c>
      <c r="G369" s="145">
        <f t="shared" si="82"/>
        <v>30</v>
      </c>
      <c r="H369" s="146">
        <v>0</v>
      </c>
      <c r="I369" s="146">
        <v>30</v>
      </c>
      <c r="J369" s="147">
        <f t="shared" si="85"/>
        <v>30</v>
      </c>
      <c r="K369" s="147">
        <v>0</v>
      </c>
      <c r="L369" s="147">
        <v>0</v>
      </c>
      <c r="M369" s="147">
        <f t="shared" si="86"/>
        <v>0</v>
      </c>
      <c r="N369" s="101">
        <f t="shared" si="87"/>
        <v>0</v>
      </c>
      <c r="O369" s="145">
        <v>0</v>
      </c>
      <c r="P369" s="147">
        <f t="shared" si="88"/>
        <v>0</v>
      </c>
      <c r="Q369" s="100">
        <v>0</v>
      </c>
      <c r="R369" s="147">
        <v>0</v>
      </c>
      <c r="S369" s="101">
        <f t="shared" si="89"/>
        <v>0</v>
      </c>
      <c r="T369" s="100">
        <v>0</v>
      </c>
      <c r="U369" s="101">
        <f t="shared" si="90"/>
        <v>0</v>
      </c>
      <c r="V369" s="100">
        <f t="shared" si="91"/>
        <v>0</v>
      </c>
      <c r="W369" s="148">
        <v>0</v>
      </c>
      <c r="X369" s="148">
        <v>0</v>
      </c>
      <c r="Y369" s="147">
        <f t="shared" si="92"/>
        <v>0</v>
      </c>
      <c r="Z369" s="102">
        <v>0</v>
      </c>
      <c r="AA369" s="102">
        <v>0</v>
      </c>
      <c r="AB369" s="101">
        <f t="shared" si="93"/>
        <v>0</v>
      </c>
      <c r="AC369" s="107">
        <f t="shared" si="94"/>
        <v>30</v>
      </c>
      <c r="AD369" s="108">
        <f t="shared" si="95"/>
        <v>0</v>
      </c>
      <c r="AE369" s="97">
        <v>28</v>
      </c>
      <c r="AF369" s="109">
        <f t="shared" si="96"/>
        <v>1</v>
      </c>
    </row>
    <row r="370" spans="1:32" x14ac:dyDescent="0.35">
      <c r="A370" s="31" t="s">
        <v>375</v>
      </c>
      <c r="B370" s="97" t="s">
        <v>2635</v>
      </c>
      <c r="C370" s="142" t="s">
        <v>2447</v>
      </c>
      <c r="D370" s="143">
        <f t="shared" si="83"/>
        <v>167</v>
      </c>
      <c r="E370" s="98">
        <f t="shared" si="84"/>
        <v>60</v>
      </c>
      <c r="F370" s="144">
        <f t="shared" si="81"/>
        <v>107</v>
      </c>
      <c r="G370" s="145">
        <f t="shared" si="82"/>
        <v>167</v>
      </c>
      <c r="H370" s="146">
        <v>52</v>
      </c>
      <c r="I370" s="146">
        <v>55</v>
      </c>
      <c r="J370" s="147">
        <f t="shared" si="85"/>
        <v>107</v>
      </c>
      <c r="K370" s="147">
        <v>0</v>
      </c>
      <c r="L370" s="147">
        <v>60</v>
      </c>
      <c r="M370" s="147">
        <f t="shared" si="86"/>
        <v>60</v>
      </c>
      <c r="N370" s="101">
        <f t="shared" si="87"/>
        <v>0</v>
      </c>
      <c r="O370" s="145">
        <v>0</v>
      </c>
      <c r="P370" s="147">
        <f t="shared" si="88"/>
        <v>0</v>
      </c>
      <c r="Q370" s="100">
        <v>0</v>
      </c>
      <c r="R370" s="147">
        <v>0</v>
      </c>
      <c r="S370" s="101">
        <f t="shared" si="89"/>
        <v>0</v>
      </c>
      <c r="T370" s="100">
        <v>0</v>
      </c>
      <c r="U370" s="101">
        <f t="shared" si="90"/>
        <v>0</v>
      </c>
      <c r="V370" s="100">
        <f t="shared" si="91"/>
        <v>0</v>
      </c>
      <c r="W370" s="148">
        <v>0</v>
      </c>
      <c r="X370" s="148">
        <v>0</v>
      </c>
      <c r="Y370" s="147">
        <f t="shared" si="92"/>
        <v>0</v>
      </c>
      <c r="Z370" s="102">
        <v>0</v>
      </c>
      <c r="AA370" s="102">
        <v>0</v>
      </c>
      <c r="AB370" s="101">
        <f t="shared" si="93"/>
        <v>0</v>
      </c>
      <c r="AC370" s="107">
        <f t="shared" si="94"/>
        <v>55</v>
      </c>
      <c r="AD370" s="108">
        <f t="shared" si="95"/>
        <v>60</v>
      </c>
      <c r="AE370" s="97">
        <v>135</v>
      </c>
      <c r="AF370" s="109">
        <f t="shared" si="96"/>
        <v>0.85185185185185186</v>
      </c>
    </row>
    <row r="371" spans="1:32" x14ac:dyDescent="0.35">
      <c r="A371" s="31" t="s">
        <v>376</v>
      </c>
      <c r="B371" s="97" t="s">
        <v>2636</v>
      </c>
      <c r="C371" s="142" t="s">
        <v>2447</v>
      </c>
      <c r="D371" s="143">
        <f t="shared" si="83"/>
        <v>41</v>
      </c>
      <c r="E371" s="98">
        <f t="shared" si="84"/>
        <v>41</v>
      </c>
      <c r="F371" s="144">
        <f t="shared" si="81"/>
        <v>0</v>
      </c>
      <c r="G371" s="145">
        <f t="shared" si="82"/>
        <v>41</v>
      </c>
      <c r="H371" s="146">
        <v>0</v>
      </c>
      <c r="I371" s="146">
        <v>0</v>
      </c>
      <c r="J371" s="147">
        <f t="shared" si="85"/>
        <v>0</v>
      </c>
      <c r="K371" s="147">
        <v>0</v>
      </c>
      <c r="L371" s="147">
        <v>41</v>
      </c>
      <c r="M371" s="147">
        <f t="shared" si="86"/>
        <v>41</v>
      </c>
      <c r="N371" s="101">
        <f t="shared" si="87"/>
        <v>0</v>
      </c>
      <c r="O371" s="145">
        <v>0</v>
      </c>
      <c r="P371" s="147">
        <f t="shared" si="88"/>
        <v>0</v>
      </c>
      <c r="Q371" s="100">
        <v>0</v>
      </c>
      <c r="R371" s="147">
        <v>0</v>
      </c>
      <c r="S371" s="101">
        <f t="shared" si="89"/>
        <v>0</v>
      </c>
      <c r="T371" s="100">
        <v>0</v>
      </c>
      <c r="U371" s="101">
        <f t="shared" si="90"/>
        <v>0</v>
      </c>
      <c r="V371" s="100">
        <f t="shared" si="91"/>
        <v>0</v>
      </c>
      <c r="W371" s="148">
        <v>0</v>
      </c>
      <c r="X371" s="148">
        <v>0</v>
      </c>
      <c r="Y371" s="147">
        <f t="shared" si="92"/>
        <v>0</v>
      </c>
      <c r="Z371" s="102">
        <v>0</v>
      </c>
      <c r="AA371" s="102">
        <v>0</v>
      </c>
      <c r="AB371" s="101">
        <f t="shared" si="93"/>
        <v>0</v>
      </c>
      <c r="AC371" s="107">
        <f t="shared" si="94"/>
        <v>0</v>
      </c>
      <c r="AD371" s="108">
        <f t="shared" si="95"/>
        <v>41</v>
      </c>
      <c r="AE371" s="97">
        <v>65</v>
      </c>
      <c r="AF371" s="109">
        <f t="shared" si="96"/>
        <v>0.63076923076923075</v>
      </c>
    </row>
    <row r="372" spans="1:32" x14ac:dyDescent="0.35">
      <c r="A372" s="31" t="s">
        <v>377</v>
      </c>
      <c r="B372" s="97" t="s">
        <v>2637</v>
      </c>
      <c r="C372" s="142" t="s">
        <v>2447</v>
      </c>
      <c r="D372" s="143">
        <f t="shared" si="83"/>
        <v>24</v>
      </c>
      <c r="E372" s="98">
        <f t="shared" si="84"/>
        <v>24</v>
      </c>
      <c r="F372" s="144">
        <f t="shared" si="81"/>
        <v>0</v>
      </c>
      <c r="G372" s="145">
        <f t="shared" si="82"/>
        <v>9</v>
      </c>
      <c r="H372" s="146">
        <v>0</v>
      </c>
      <c r="I372" s="146">
        <v>0</v>
      </c>
      <c r="J372" s="147">
        <f t="shared" si="85"/>
        <v>0</v>
      </c>
      <c r="K372" s="147">
        <v>0</v>
      </c>
      <c r="L372" s="147">
        <v>9</v>
      </c>
      <c r="M372" s="147">
        <f t="shared" si="86"/>
        <v>9</v>
      </c>
      <c r="N372" s="101">
        <f t="shared" si="87"/>
        <v>0</v>
      </c>
      <c r="O372" s="145">
        <v>15</v>
      </c>
      <c r="P372" s="147">
        <f t="shared" si="88"/>
        <v>15</v>
      </c>
      <c r="Q372" s="100">
        <v>0</v>
      </c>
      <c r="R372" s="147">
        <v>0</v>
      </c>
      <c r="S372" s="101">
        <f t="shared" si="89"/>
        <v>0</v>
      </c>
      <c r="T372" s="100">
        <v>0</v>
      </c>
      <c r="U372" s="101">
        <f t="shared" si="90"/>
        <v>0</v>
      </c>
      <c r="V372" s="100">
        <f t="shared" si="91"/>
        <v>0</v>
      </c>
      <c r="W372" s="148">
        <v>0</v>
      </c>
      <c r="X372" s="148">
        <v>0</v>
      </c>
      <c r="Y372" s="147">
        <f t="shared" si="92"/>
        <v>0</v>
      </c>
      <c r="Z372" s="102">
        <v>0</v>
      </c>
      <c r="AA372" s="102">
        <v>0</v>
      </c>
      <c r="AB372" s="101">
        <f t="shared" si="93"/>
        <v>0</v>
      </c>
      <c r="AC372" s="107">
        <f t="shared" si="94"/>
        <v>0</v>
      </c>
      <c r="AD372" s="108">
        <f t="shared" si="95"/>
        <v>24</v>
      </c>
      <c r="AE372" s="97">
        <v>34</v>
      </c>
      <c r="AF372" s="109">
        <f t="shared" si="96"/>
        <v>0.70588235294117652</v>
      </c>
    </row>
    <row r="373" spans="1:32" x14ac:dyDescent="0.35">
      <c r="A373" s="31" t="s">
        <v>378</v>
      </c>
      <c r="B373" s="97" t="s">
        <v>2638</v>
      </c>
      <c r="C373" s="142" t="s">
        <v>2447</v>
      </c>
      <c r="D373" s="143">
        <f t="shared" si="83"/>
        <v>26</v>
      </c>
      <c r="E373" s="98">
        <f t="shared" si="84"/>
        <v>0</v>
      </c>
      <c r="F373" s="144">
        <f t="shared" si="81"/>
        <v>26</v>
      </c>
      <c r="G373" s="145">
        <f t="shared" si="82"/>
        <v>26</v>
      </c>
      <c r="H373" s="146">
        <v>0</v>
      </c>
      <c r="I373" s="146">
        <v>26</v>
      </c>
      <c r="J373" s="147">
        <f t="shared" si="85"/>
        <v>26</v>
      </c>
      <c r="K373" s="147">
        <v>0</v>
      </c>
      <c r="L373" s="147">
        <v>0</v>
      </c>
      <c r="M373" s="147">
        <f t="shared" si="86"/>
        <v>0</v>
      </c>
      <c r="N373" s="101">
        <f t="shared" si="87"/>
        <v>0</v>
      </c>
      <c r="O373" s="145">
        <v>0</v>
      </c>
      <c r="P373" s="147">
        <f t="shared" si="88"/>
        <v>0</v>
      </c>
      <c r="Q373" s="100">
        <v>0</v>
      </c>
      <c r="R373" s="147">
        <v>0</v>
      </c>
      <c r="S373" s="101">
        <f t="shared" si="89"/>
        <v>0</v>
      </c>
      <c r="T373" s="100">
        <v>0</v>
      </c>
      <c r="U373" s="101">
        <f t="shared" si="90"/>
        <v>0</v>
      </c>
      <c r="V373" s="100">
        <f t="shared" si="91"/>
        <v>0</v>
      </c>
      <c r="W373" s="148">
        <v>0</v>
      </c>
      <c r="X373" s="148">
        <v>0</v>
      </c>
      <c r="Y373" s="147">
        <f t="shared" si="92"/>
        <v>0</v>
      </c>
      <c r="Z373" s="102">
        <v>0</v>
      </c>
      <c r="AA373" s="102">
        <v>0</v>
      </c>
      <c r="AB373" s="101">
        <f t="shared" si="93"/>
        <v>0</v>
      </c>
      <c r="AC373" s="107">
        <f t="shared" si="94"/>
        <v>26</v>
      </c>
      <c r="AD373" s="108">
        <f t="shared" si="95"/>
        <v>0</v>
      </c>
      <c r="AE373" s="97">
        <v>41</v>
      </c>
      <c r="AF373" s="109">
        <f t="shared" si="96"/>
        <v>0.63414634146341464</v>
      </c>
    </row>
    <row r="374" spans="1:32" x14ac:dyDescent="0.35">
      <c r="A374" s="31" t="s">
        <v>379</v>
      </c>
      <c r="B374" s="97" t="s">
        <v>2639</v>
      </c>
      <c r="C374" s="142" t="s">
        <v>2447</v>
      </c>
      <c r="D374" s="143">
        <f t="shared" si="83"/>
        <v>68</v>
      </c>
      <c r="E374" s="98">
        <f t="shared" si="84"/>
        <v>60</v>
      </c>
      <c r="F374" s="144">
        <f t="shared" si="81"/>
        <v>8</v>
      </c>
      <c r="G374" s="145">
        <f t="shared" si="82"/>
        <v>68</v>
      </c>
      <c r="H374" s="146">
        <v>0</v>
      </c>
      <c r="I374" s="146">
        <v>8</v>
      </c>
      <c r="J374" s="147">
        <f t="shared" si="85"/>
        <v>8</v>
      </c>
      <c r="K374" s="147">
        <v>1</v>
      </c>
      <c r="L374" s="147">
        <v>59</v>
      </c>
      <c r="M374" s="147">
        <f t="shared" si="86"/>
        <v>60</v>
      </c>
      <c r="N374" s="101">
        <f t="shared" si="87"/>
        <v>0</v>
      </c>
      <c r="O374" s="145">
        <v>0</v>
      </c>
      <c r="P374" s="147">
        <f t="shared" si="88"/>
        <v>0</v>
      </c>
      <c r="Q374" s="100">
        <v>0</v>
      </c>
      <c r="R374" s="147">
        <v>0</v>
      </c>
      <c r="S374" s="101">
        <f t="shared" si="89"/>
        <v>0</v>
      </c>
      <c r="T374" s="100">
        <v>0</v>
      </c>
      <c r="U374" s="101">
        <f t="shared" si="90"/>
        <v>0</v>
      </c>
      <c r="V374" s="100">
        <f t="shared" si="91"/>
        <v>0</v>
      </c>
      <c r="W374" s="148">
        <v>0</v>
      </c>
      <c r="X374" s="148">
        <v>0</v>
      </c>
      <c r="Y374" s="147">
        <f t="shared" si="92"/>
        <v>0</v>
      </c>
      <c r="Z374" s="102">
        <v>0</v>
      </c>
      <c r="AA374" s="102">
        <v>0</v>
      </c>
      <c r="AB374" s="101">
        <f t="shared" si="93"/>
        <v>0</v>
      </c>
      <c r="AC374" s="107">
        <f t="shared" si="94"/>
        <v>8</v>
      </c>
      <c r="AD374" s="108">
        <f t="shared" si="95"/>
        <v>59</v>
      </c>
      <c r="AE374" s="97">
        <v>91</v>
      </c>
      <c r="AF374" s="109">
        <f t="shared" si="96"/>
        <v>0.73626373626373631</v>
      </c>
    </row>
    <row r="375" spans="1:32" x14ac:dyDescent="0.35">
      <c r="A375" s="31" t="s">
        <v>380</v>
      </c>
      <c r="B375" s="97" t="s">
        <v>2640</v>
      </c>
      <c r="C375" s="142" t="s">
        <v>2447</v>
      </c>
      <c r="D375" s="143">
        <f t="shared" si="83"/>
        <v>25</v>
      </c>
      <c r="E375" s="98">
        <f t="shared" si="84"/>
        <v>0</v>
      </c>
      <c r="F375" s="144">
        <f t="shared" si="81"/>
        <v>25</v>
      </c>
      <c r="G375" s="145">
        <f t="shared" si="82"/>
        <v>25</v>
      </c>
      <c r="H375" s="146">
        <v>0</v>
      </c>
      <c r="I375" s="146">
        <v>25</v>
      </c>
      <c r="J375" s="147">
        <f t="shared" si="85"/>
        <v>25</v>
      </c>
      <c r="K375" s="147">
        <v>0</v>
      </c>
      <c r="L375" s="147">
        <v>0</v>
      </c>
      <c r="M375" s="147">
        <f t="shared" si="86"/>
        <v>0</v>
      </c>
      <c r="N375" s="101">
        <f t="shared" si="87"/>
        <v>0</v>
      </c>
      <c r="O375" s="145">
        <v>0</v>
      </c>
      <c r="P375" s="147">
        <f t="shared" si="88"/>
        <v>0</v>
      </c>
      <c r="Q375" s="100">
        <v>0</v>
      </c>
      <c r="R375" s="147">
        <v>0</v>
      </c>
      <c r="S375" s="101">
        <f t="shared" si="89"/>
        <v>0</v>
      </c>
      <c r="T375" s="100">
        <v>0</v>
      </c>
      <c r="U375" s="101">
        <f t="shared" si="90"/>
        <v>0</v>
      </c>
      <c r="V375" s="100">
        <f t="shared" si="91"/>
        <v>0</v>
      </c>
      <c r="W375" s="148">
        <v>0</v>
      </c>
      <c r="X375" s="148">
        <v>0</v>
      </c>
      <c r="Y375" s="147">
        <f t="shared" si="92"/>
        <v>0</v>
      </c>
      <c r="Z375" s="102">
        <v>0</v>
      </c>
      <c r="AA375" s="102">
        <v>0</v>
      </c>
      <c r="AB375" s="101">
        <f t="shared" si="93"/>
        <v>0</v>
      </c>
      <c r="AC375" s="107">
        <f t="shared" si="94"/>
        <v>25</v>
      </c>
      <c r="AD375" s="108">
        <f t="shared" si="95"/>
        <v>0</v>
      </c>
      <c r="AE375" s="97">
        <v>38</v>
      </c>
      <c r="AF375" s="109">
        <f t="shared" si="96"/>
        <v>0.65789473684210531</v>
      </c>
    </row>
    <row r="376" spans="1:32" x14ac:dyDescent="0.35">
      <c r="A376" s="31" t="s">
        <v>381</v>
      </c>
      <c r="B376" s="97" t="s">
        <v>2641</v>
      </c>
      <c r="C376" s="142" t="s">
        <v>2447</v>
      </c>
      <c r="D376" s="143">
        <f t="shared" si="83"/>
        <v>147</v>
      </c>
      <c r="E376" s="98">
        <f t="shared" si="84"/>
        <v>81</v>
      </c>
      <c r="F376" s="144">
        <f t="shared" si="81"/>
        <v>66</v>
      </c>
      <c r="G376" s="145">
        <f t="shared" si="82"/>
        <v>66</v>
      </c>
      <c r="H376" s="146">
        <v>0</v>
      </c>
      <c r="I376" s="146">
        <v>66</v>
      </c>
      <c r="J376" s="147">
        <f t="shared" si="85"/>
        <v>66</v>
      </c>
      <c r="K376" s="147">
        <v>0</v>
      </c>
      <c r="L376" s="147">
        <v>0</v>
      </c>
      <c r="M376" s="147">
        <f t="shared" si="86"/>
        <v>0</v>
      </c>
      <c r="N376" s="101">
        <f t="shared" si="87"/>
        <v>0</v>
      </c>
      <c r="O376" s="145">
        <v>0</v>
      </c>
      <c r="P376" s="147">
        <f t="shared" si="88"/>
        <v>0</v>
      </c>
      <c r="Q376" s="100">
        <v>43</v>
      </c>
      <c r="R376" s="147">
        <v>0</v>
      </c>
      <c r="S376" s="101">
        <f t="shared" si="89"/>
        <v>43</v>
      </c>
      <c r="T376" s="100">
        <v>38</v>
      </c>
      <c r="U376" s="101">
        <f t="shared" si="90"/>
        <v>38</v>
      </c>
      <c r="V376" s="100">
        <f t="shared" si="91"/>
        <v>0</v>
      </c>
      <c r="W376" s="148">
        <v>0</v>
      </c>
      <c r="X376" s="148">
        <v>0</v>
      </c>
      <c r="Y376" s="147">
        <f t="shared" si="92"/>
        <v>0</v>
      </c>
      <c r="Z376" s="102">
        <v>0</v>
      </c>
      <c r="AA376" s="102">
        <v>0</v>
      </c>
      <c r="AB376" s="101">
        <f t="shared" si="93"/>
        <v>0</v>
      </c>
      <c r="AC376" s="107">
        <f t="shared" si="94"/>
        <v>66</v>
      </c>
      <c r="AD376" s="108">
        <f t="shared" si="95"/>
        <v>81</v>
      </c>
      <c r="AE376" s="97">
        <v>266</v>
      </c>
      <c r="AF376" s="109">
        <f t="shared" si="96"/>
        <v>0.55263157894736847</v>
      </c>
    </row>
    <row r="377" spans="1:32" x14ac:dyDescent="0.35">
      <c r="A377" s="31" t="s">
        <v>382</v>
      </c>
      <c r="B377" s="97" t="s">
        <v>2642</v>
      </c>
      <c r="C377" s="142" t="s">
        <v>2380</v>
      </c>
      <c r="D377" s="143">
        <f t="shared" si="83"/>
        <v>105</v>
      </c>
      <c r="E377" s="98">
        <f t="shared" si="84"/>
        <v>0</v>
      </c>
      <c r="F377" s="144">
        <f t="shared" si="81"/>
        <v>105</v>
      </c>
      <c r="G377" s="145">
        <f t="shared" si="82"/>
        <v>105</v>
      </c>
      <c r="H377" s="146">
        <v>0</v>
      </c>
      <c r="I377" s="146">
        <v>105</v>
      </c>
      <c r="J377" s="147">
        <f t="shared" si="85"/>
        <v>105</v>
      </c>
      <c r="K377" s="147">
        <v>0</v>
      </c>
      <c r="L377" s="147">
        <v>0</v>
      </c>
      <c r="M377" s="147">
        <f t="shared" si="86"/>
        <v>0</v>
      </c>
      <c r="N377" s="101">
        <f t="shared" si="87"/>
        <v>0</v>
      </c>
      <c r="O377" s="145">
        <v>0</v>
      </c>
      <c r="P377" s="147">
        <f t="shared" si="88"/>
        <v>0</v>
      </c>
      <c r="Q377" s="100">
        <v>0</v>
      </c>
      <c r="R377" s="147">
        <v>0</v>
      </c>
      <c r="S377" s="101">
        <f t="shared" si="89"/>
        <v>0</v>
      </c>
      <c r="T377" s="100">
        <v>0</v>
      </c>
      <c r="U377" s="101">
        <f t="shared" si="90"/>
        <v>0</v>
      </c>
      <c r="V377" s="100">
        <f t="shared" si="91"/>
        <v>0</v>
      </c>
      <c r="W377" s="148">
        <v>0</v>
      </c>
      <c r="X377" s="148">
        <v>0</v>
      </c>
      <c r="Y377" s="147">
        <f t="shared" si="92"/>
        <v>0</v>
      </c>
      <c r="Z377" s="102">
        <v>0</v>
      </c>
      <c r="AA377" s="102">
        <v>0</v>
      </c>
      <c r="AB377" s="101">
        <f t="shared" si="93"/>
        <v>0</v>
      </c>
      <c r="AC377" s="107">
        <f t="shared" si="94"/>
        <v>105</v>
      </c>
      <c r="AD377" s="108">
        <f t="shared" si="95"/>
        <v>0</v>
      </c>
      <c r="AE377" s="97">
        <v>184</v>
      </c>
      <c r="AF377" s="109">
        <f t="shared" si="96"/>
        <v>0.57065217391304346</v>
      </c>
    </row>
    <row r="378" spans="1:32" x14ac:dyDescent="0.35">
      <c r="A378" s="31" t="s">
        <v>383</v>
      </c>
      <c r="B378" s="97" t="s">
        <v>2643</v>
      </c>
      <c r="C378" s="142" t="s">
        <v>2380</v>
      </c>
      <c r="D378" s="143">
        <f t="shared" si="83"/>
        <v>19</v>
      </c>
      <c r="E378" s="98">
        <f t="shared" si="84"/>
        <v>19</v>
      </c>
      <c r="F378" s="144">
        <f t="shared" si="81"/>
        <v>0</v>
      </c>
      <c r="G378" s="145">
        <f t="shared" si="82"/>
        <v>0</v>
      </c>
      <c r="H378" s="146">
        <v>0</v>
      </c>
      <c r="I378" s="146">
        <v>0</v>
      </c>
      <c r="J378" s="147">
        <f t="shared" si="85"/>
        <v>0</v>
      </c>
      <c r="K378" s="147">
        <v>0</v>
      </c>
      <c r="L378" s="147">
        <v>0</v>
      </c>
      <c r="M378" s="147">
        <f t="shared" si="86"/>
        <v>0</v>
      </c>
      <c r="N378" s="101">
        <f t="shared" si="87"/>
        <v>0</v>
      </c>
      <c r="O378" s="145">
        <v>19</v>
      </c>
      <c r="P378" s="147">
        <f t="shared" si="88"/>
        <v>19</v>
      </c>
      <c r="Q378" s="100">
        <v>0</v>
      </c>
      <c r="R378" s="147">
        <v>0</v>
      </c>
      <c r="S378" s="101">
        <f t="shared" si="89"/>
        <v>0</v>
      </c>
      <c r="T378" s="100">
        <v>0</v>
      </c>
      <c r="U378" s="101">
        <f t="shared" si="90"/>
        <v>0</v>
      </c>
      <c r="V378" s="100">
        <f t="shared" si="91"/>
        <v>0</v>
      </c>
      <c r="W378" s="148">
        <v>0</v>
      </c>
      <c r="X378" s="148">
        <v>0</v>
      </c>
      <c r="Y378" s="147">
        <f t="shared" si="92"/>
        <v>0</v>
      </c>
      <c r="Z378" s="102">
        <v>0</v>
      </c>
      <c r="AA378" s="102">
        <v>0</v>
      </c>
      <c r="AB378" s="101">
        <f t="shared" si="93"/>
        <v>0</v>
      </c>
      <c r="AC378" s="107">
        <f t="shared" si="94"/>
        <v>0</v>
      </c>
      <c r="AD378" s="108">
        <f t="shared" si="95"/>
        <v>19</v>
      </c>
      <c r="AE378" s="97">
        <v>52</v>
      </c>
      <c r="AF378" s="109">
        <f t="shared" si="96"/>
        <v>0.36538461538461536</v>
      </c>
    </row>
    <row r="379" spans="1:32" x14ac:dyDescent="0.35">
      <c r="A379" s="31" t="s">
        <v>384</v>
      </c>
      <c r="B379" s="97" t="s">
        <v>2644</v>
      </c>
      <c r="C379" s="142" t="s">
        <v>2380</v>
      </c>
      <c r="D379" s="143">
        <f t="shared" si="83"/>
        <v>0</v>
      </c>
      <c r="E379" s="98">
        <f t="shared" si="84"/>
        <v>0</v>
      </c>
      <c r="F379" s="144">
        <f t="shared" si="81"/>
        <v>0</v>
      </c>
      <c r="G379" s="145">
        <f t="shared" si="82"/>
        <v>0</v>
      </c>
      <c r="H379" s="146">
        <v>0</v>
      </c>
      <c r="I379" s="146">
        <v>0</v>
      </c>
      <c r="J379" s="147">
        <f t="shared" si="85"/>
        <v>0</v>
      </c>
      <c r="K379" s="147">
        <v>0</v>
      </c>
      <c r="L379" s="147">
        <v>0</v>
      </c>
      <c r="M379" s="147">
        <f t="shared" si="86"/>
        <v>0</v>
      </c>
      <c r="N379" s="101">
        <f t="shared" si="87"/>
        <v>0</v>
      </c>
      <c r="O379" s="145">
        <v>0</v>
      </c>
      <c r="P379" s="147">
        <f t="shared" si="88"/>
        <v>0</v>
      </c>
      <c r="Q379" s="100">
        <v>0</v>
      </c>
      <c r="R379" s="147">
        <v>0</v>
      </c>
      <c r="S379" s="101">
        <f t="shared" si="89"/>
        <v>0</v>
      </c>
      <c r="T379" s="100">
        <v>0</v>
      </c>
      <c r="U379" s="101">
        <f t="shared" si="90"/>
        <v>0</v>
      </c>
      <c r="V379" s="100">
        <f t="shared" si="91"/>
        <v>0</v>
      </c>
      <c r="W379" s="148">
        <v>0</v>
      </c>
      <c r="X379" s="148">
        <v>0</v>
      </c>
      <c r="Y379" s="147">
        <f t="shared" si="92"/>
        <v>0</v>
      </c>
      <c r="Z379" s="102">
        <v>0</v>
      </c>
      <c r="AA379" s="102">
        <v>0</v>
      </c>
      <c r="AB379" s="101">
        <f t="shared" si="93"/>
        <v>0</v>
      </c>
      <c r="AC379" s="107">
        <f t="shared" si="94"/>
        <v>0</v>
      </c>
      <c r="AD379" s="108">
        <f t="shared" si="95"/>
        <v>0</v>
      </c>
      <c r="AE379" s="97">
        <v>153</v>
      </c>
      <c r="AF379" s="109">
        <f t="shared" si="96"/>
        <v>0</v>
      </c>
    </row>
    <row r="380" spans="1:32" x14ac:dyDescent="0.35">
      <c r="A380" s="31" t="s">
        <v>385</v>
      </c>
      <c r="B380" s="97" t="s">
        <v>2645</v>
      </c>
      <c r="C380" s="142" t="s">
        <v>2380</v>
      </c>
      <c r="D380" s="143">
        <f t="shared" si="83"/>
        <v>192</v>
      </c>
      <c r="E380" s="98">
        <f t="shared" si="84"/>
        <v>192</v>
      </c>
      <c r="F380" s="144">
        <f t="shared" si="81"/>
        <v>0</v>
      </c>
      <c r="G380" s="145">
        <f t="shared" si="82"/>
        <v>51</v>
      </c>
      <c r="H380" s="146">
        <v>0</v>
      </c>
      <c r="I380" s="146">
        <v>0</v>
      </c>
      <c r="J380" s="147">
        <f t="shared" si="85"/>
        <v>0</v>
      </c>
      <c r="K380" s="147">
        <v>0</v>
      </c>
      <c r="L380" s="147">
        <v>51</v>
      </c>
      <c r="M380" s="147">
        <f t="shared" si="86"/>
        <v>51</v>
      </c>
      <c r="N380" s="101">
        <f t="shared" si="87"/>
        <v>0</v>
      </c>
      <c r="O380" s="145">
        <v>141</v>
      </c>
      <c r="P380" s="147">
        <f t="shared" si="88"/>
        <v>141</v>
      </c>
      <c r="Q380" s="100">
        <v>0</v>
      </c>
      <c r="R380" s="147">
        <v>0</v>
      </c>
      <c r="S380" s="101">
        <f t="shared" si="89"/>
        <v>0</v>
      </c>
      <c r="T380" s="100">
        <v>0</v>
      </c>
      <c r="U380" s="101">
        <f t="shared" si="90"/>
        <v>0</v>
      </c>
      <c r="V380" s="100">
        <f t="shared" si="91"/>
        <v>0</v>
      </c>
      <c r="W380" s="148">
        <v>0</v>
      </c>
      <c r="X380" s="148">
        <v>0</v>
      </c>
      <c r="Y380" s="147">
        <f t="shared" si="92"/>
        <v>0</v>
      </c>
      <c r="Z380" s="102">
        <v>0</v>
      </c>
      <c r="AA380" s="102">
        <v>0</v>
      </c>
      <c r="AB380" s="101">
        <f t="shared" si="93"/>
        <v>0</v>
      </c>
      <c r="AC380" s="107">
        <f t="shared" si="94"/>
        <v>0</v>
      </c>
      <c r="AD380" s="108">
        <f t="shared" si="95"/>
        <v>192</v>
      </c>
      <c r="AE380" s="97">
        <v>292</v>
      </c>
      <c r="AF380" s="109">
        <f t="shared" si="96"/>
        <v>0.65753424657534243</v>
      </c>
    </row>
    <row r="381" spans="1:32" x14ac:dyDescent="0.35">
      <c r="A381" s="31" t="s">
        <v>386</v>
      </c>
      <c r="B381" s="97" t="s">
        <v>2646</v>
      </c>
      <c r="C381" s="142" t="s">
        <v>2380</v>
      </c>
      <c r="D381" s="143">
        <f t="shared" si="83"/>
        <v>19</v>
      </c>
      <c r="E381" s="98">
        <f t="shared" si="84"/>
        <v>19</v>
      </c>
      <c r="F381" s="144">
        <f t="shared" si="81"/>
        <v>0</v>
      </c>
      <c r="G381" s="145">
        <f t="shared" si="82"/>
        <v>0</v>
      </c>
      <c r="H381" s="146">
        <v>0</v>
      </c>
      <c r="I381" s="146">
        <v>0</v>
      </c>
      <c r="J381" s="147">
        <f t="shared" si="85"/>
        <v>0</v>
      </c>
      <c r="K381" s="147">
        <v>0</v>
      </c>
      <c r="L381" s="147">
        <v>0</v>
      </c>
      <c r="M381" s="147">
        <f t="shared" si="86"/>
        <v>0</v>
      </c>
      <c r="N381" s="101">
        <f t="shared" si="87"/>
        <v>0</v>
      </c>
      <c r="O381" s="145">
        <v>19</v>
      </c>
      <c r="P381" s="147">
        <f t="shared" si="88"/>
        <v>19</v>
      </c>
      <c r="Q381" s="100">
        <v>0</v>
      </c>
      <c r="R381" s="147">
        <v>0</v>
      </c>
      <c r="S381" s="101">
        <f t="shared" si="89"/>
        <v>0</v>
      </c>
      <c r="T381" s="100">
        <v>0</v>
      </c>
      <c r="U381" s="101">
        <f t="shared" si="90"/>
        <v>0</v>
      </c>
      <c r="V381" s="100">
        <f t="shared" si="91"/>
        <v>0</v>
      </c>
      <c r="W381" s="148">
        <v>0</v>
      </c>
      <c r="X381" s="148">
        <v>0</v>
      </c>
      <c r="Y381" s="147">
        <f t="shared" si="92"/>
        <v>0</v>
      </c>
      <c r="Z381" s="102">
        <v>0</v>
      </c>
      <c r="AA381" s="102">
        <v>0</v>
      </c>
      <c r="AB381" s="101">
        <f t="shared" si="93"/>
        <v>0</v>
      </c>
      <c r="AC381" s="107">
        <f t="shared" si="94"/>
        <v>0</v>
      </c>
      <c r="AD381" s="108">
        <f t="shared" si="95"/>
        <v>19</v>
      </c>
      <c r="AE381" s="97">
        <v>179</v>
      </c>
      <c r="AF381" s="109">
        <f t="shared" si="96"/>
        <v>0.10614525139664804</v>
      </c>
    </row>
    <row r="382" spans="1:32" x14ac:dyDescent="0.35">
      <c r="A382" s="31" t="s">
        <v>387</v>
      </c>
      <c r="B382" s="97" t="s">
        <v>2647</v>
      </c>
      <c r="C382" s="142" t="s">
        <v>2380</v>
      </c>
      <c r="D382" s="143">
        <f t="shared" si="83"/>
        <v>20</v>
      </c>
      <c r="E382" s="98">
        <f t="shared" si="84"/>
        <v>20</v>
      </c>
      <c r="F382" s="144">
        <f t="shared" si="81"/>
        <v>0</v>
      </c>
      <c r="G382" s="145">
        <f t="shared" si="82"/>
        <v>0</v>
      </c>
      <c r="H382" s="146">
        <v>0</v>
      </c>
      <c r="I382" s="146">
        <v>0</v>
      </c>
      <c r="J382" s="147">
        <f t="shared" si="85"/>
        <v>0</v>
      </c>
      <c r="K382" s="147">
        <v>0</v>
      </c>
      <c r="L382" s="147">
        <v>0</v>
      </c>
      <c r="M382" s="147">
        <f t="shared" si="86"/>
        <v>0</v>
      </c>
      <c r="N382" s="101">
        <f t="shared" si="87"/>
        <v>0</v>
      </c>
      <c r="O382" s="145">
        <v>20</v>
      </c>
      <c r="P382" s="147">
        <f t="shared" si="88"/>
        <v>20</v>
      </c>
      <c r="Q382" s="100">
        <v>0</v>
      </c>
      <c r="R382" s="147">
        <v>0</v>
      </c>
      <c r="S382" s="101">
        <f t="shared" si="89"/>
        <v>0</v>
      </c>
      <c r="T382" s="100">
        <v>0</v>
      </c>
      <c r="U382" s="101">
        <f t="shared" si="90"/>
        <v>0</v>
      </c>
      <c r="V382" s="100">
        <f t="shared" si="91"/>
        <v>0</v>
      </c>
      <c r="W382" s="148">
        <v>0</v>
      </c>
      <c r="X382" s="148">
        <v>0</v>
      </c>
      <c r="Y382" s="147">
        <f t="shared" si="92"/>
        <v>0</v>
      </c>
      <c r="Z382" s="102">
        <v>0</v>
      </c>
      <c r="AA382" s="102">
        <v>0</v>
      </c>
      <c r="AB382" s="101">
        <f t="shared" si="93"/>
        <v>0</v>
      </c>
      <c r="AC382" s="107">
        <f t="shared" si="94"/>
        <v>0</v>
      </c>
      <c r="AD382" s="108">
        <f t="shared" si="95"/>
        <v>20</v>
      </c>
      <c r="AE382" s="97">
        <v>56</v>
      </c>
      <c r="AF382" s="109">
        <f t="shared" si="96"/>
        <v>0.35714285714285715</v>
      </c>
    </row>
    <row r="383" spans="1:32" x14ac:dyDescent="0.35">
      <c r="A383" s="31" t="s">
        <v>388</v>
      </c>
      <c r="B383" s="97" t="s">
        <v>2648</v>
      </c>
      <c r="C383" s="142" t="s">
        <v>2380</v>
      </c>
      <c r="D383" s="143">
        <f t="shared" si="83"/>
        <v>311</v>
      </c>
      <c r="E383" s="98">
        <f t="shared" si="84"/>
        <v>22</v>
      </c>
      <c r="F383" s="144">
        <f t="shared" si="81"/>
        <v>289</v>
      </c>
      <c r="G383" s="145">
        <f t="shared" si="82"/>
        <v>311</v>
      </c>
      <c r="H383" s="146">
        <v>0</v>
      </c>
      <c r="I383" s="146">
        <v>289</v>
      </c>
      <c r="J383" s="147">
        <f t="shared" si="85"/>
        <v>289</v>
      </c>
      <c r="K383" s="147">
        <v>0</v>
      </c>
      <c r="L383" s="147">
        <v>22</v>
      </c>
      <c r="M383" s="147">
        <f t="shared" si="86"/>
        <v>22</v>
      </c>
      <c r="N383" s="101">
        <f t="shared" si="87"/>
        <v>0</v>
      </c>
      <c r="O383" s="145">
        <v>0</v>
      </c>
      <c r="P383" s="147">
        <f t="shared" si="88"/>
        <v>0</v>
      </c>
      <c r="Q383" s="100">
        <v>0</v>
      </c>
      <c r="R383" s="147">
        <v>0</v>
      </c>
      <c r="S383" s="101">
        <f t="shared" si="89"/>
        <v>0</v>
      </c>
      <c r="T383" s="100">
        <v>0</v>
      </c>
      <c r="U383" s="101">
        <f t="shared" si="90"/>
        <v>0</v>
      </c>
      <c r="V383" s="100">
        <f t="shared" si="91"/>
        <v>0</v>
      </c>
      <c r="W383" s="148">
        <v>0</v>
      </c>
      <c r="X383" s="148">
        <v>0</v>
      </c>
      <c r="Y383" s="147">
        <f t="shared" si="92"/>
        <v>0</v>
      </c>
      <c r="Z383" s="102">
        <v>0</v>
      </c>
      <c r="AA383" s="102">
        <v>0</v>
      </c>
      <c r="AB383" s="101">
        <f t="shared" si="93"/>
        <v>0</v>
      </c>
      <c r="AC383" s="107">
        <f t="shared" si="94"/>
        <v>289</v>
      </c>
      <c r="AD383" s="108">
        <f t="shared" si="95"/>
        <v>22</v>
      </c>
      <c r="AE383" s="97">
        <v>418</v>
      </c>
      <c r="AF383" s="109">
        <f t="shared" si="96"/>
        <v>0.74401913875598091</v>
      </c>
    </row>
    <row r="384" spans="1:32" x14ac:dyDescent="0.35">
      <c r="A384" s="31" t="s">
        <v>389</v>
      </c>
      <c r="B384" s="97" t="s">
        <v>2649</v>
      </c>
      <c r="C384" s="142" t="s">
        <v>2380</v>
      </c>
      <c r="D384" s="143">
        <f t="shared" si="83"/>
        <v>107</v>
      </c>
      <c r="E384" s="98">
        <f t="shared" si="84"/>
        <v>107</v>
      </c>
      <c r="F384" s="144">
        <f t="shared" si="81"/>
        <v>0</v>
      </c>
      <c r="G384" s="145">
        <f t="shared" si="82"/>
        <v>107</v>
      </c>
      <c r="H384" s="146">
        <v>0</v>
      </c>
      <c r="I384" s="146">
        <v>0</v>
      </c>
      <c r="J384" s="147">
        <f t="shared" si="85"/>
        <v>0</v>
      </c>
      <c r="K384" s="147">
        <v>0</v>
      </c>
      <c r="L384" s="147">
        <v>107</v>
      </c>
      <c r="M384" s="147">
        <f t="shared" si="86"/>
        <v>107</v>
      </c>
      <c r="N384" s="101">
        <f t="shared" si="87"/>
        <v>0</v>
      </c>
      <c r="O384" s="145">
        <v>0</v>
      </c>
      <c r="P384" s="147">
        <f t="shared" si="88"/>
        <v>0</v>
      </c>
      <c r="Q384" s="100">
        <v>0</v>
      </c>
      <c r="R384" s="147">
        <v>0</v>
      </c>
      <c r="S384" s="101">
        <f t="shared" si="89"/>
        <v>0</v>
      </c>
      <c r="T384" s="100">
        <v>0</v>
      </c>
      <c r="U384" s="101">
        <f t="shared" si="90"/>
        <v>0</v>
      </c>
      <c r="V384" s="100">
        <f t="shared" si="91"/>
        <v>0</v>
      </c>
      <c r="W384" s="148">
        <v>0</v>
      </c>
      <c r="X384" s="148">
        <v>0</v>
      </c>
      <c r="Y384" s="147">
        <f t="shared" si="92"/>
        <v>0</v>
      </c>
      <c r="Z384" s="102">
        <v>0</v>
      </c>
      <c r="AA384" s="102">
        <v>0</v>
      </c>
      <c r="AB384" s="101">
        <f t="shared" si="93"/>
        <v>0</v>
      </c>
      <c r="AC384" s="107">
        <f t="shared" si="94"/>
        <v>0</v>
      </c>
      <c r="AD384" s="108">
        <f t="shared" si="95"/>
        <v>107</v>
      </c>
      <c r="AE384" s="97">
        <v>206</v>
      </c>
      <c r="AF384" s="109">
        <f t="shared" si="96"/>
        <v>0.51941747572815533</v>
      </c>
    </row>
    <row r="385" spans="1:32" x14ac:dyDescent="0.35">
      <c r="A385" s="31" t="s">
        <v>390</v>
      </c>
      <c r="B385" s="97" t="s">
        <v>2650</v>
      </c>
      <c r="C385" s="142" t="s">
        <v>2380</v>
      </c>
      <c r="D385" s="143">
        <f t="shared" si="83"/>
        <v>73</v>
      </c>
      <c r="E385" s="98">
        <f t="shared" si="84"/>
        <v>73</v>
      </c>
      <c r="F385" s="144">
        <f t="shared" si="81"/>
        <v>0</v>
      </c>
      <c r="G385" s="145">
        <f t="shared" si="82"/>
        <v>0</v>
      </c>
      <c r="H385" s="146">
        <v>0</v>
      </c>
      <c r="I385" s="146">
        <v>0</v>
      </c>
      <c r="J385" s="147">
        <f t="shared" si="85"/>
        <v>0</v>
      </c>
      <c r="K385" s="147">
        <v>0</v>
      </c>
      <c r="L385" s="147">
        <v>0</v>
      </c>
      <c r="M385" s="147">
        <f t="shared" si="86"/>
        <v>0</v>
      </c>
      <c r="N385" s="101">
        <f t="shared" si="87"/>
        <v>0</v>
      </c>
      <c r="O385" s="145">
        <v>73</v>
      </c>
      <c r="P385" s="147">
        <f t="shared" si="88"/>
        <v>73</v>
      </c>
      <c r="Q385" s="100">
        <v>0</v>
      </c>
      <c r="R385" s="147">
        <v>0</v>
      </c>
      <c r="S385" s="101">
        <f t="shared" si="89"/>
        <v>0</v>
      </c>
      <c r="T385" s="100">
        <v>0</v>
      </c>
      <c r="U385" s="101">
        <f t="shared" si="90"/>
        <v>0</v>
      </c>
      <c r="V385" s="100">
        <f t="shared" si="91"/>
        <v>0</v>
      </c>
      <c r="W385" s="148">
        <v>0</v>
      </c>
      <c r="X385" s="148">
        <v>0</v>
      </c>
      <c r="Y385" s="147">
        <f t="shared" si="92"/>
        <v>0</v>
      </c>
      <c r="Z385" s="102">
        <v>0</v>
      </c>
      <c r="AA385" s="102">
        <v>0</v>
      </c>
      <c r="AB385" s="101">
        <f t="shared" si="93"/>
        <v>0</v>
      </c>
      <c r="AC385" s="107">
        <f t="shared" si="94"/>
        <v>0</v>
      </c>
      <c r="AD385" s="108">
        <f t="shared" si="95"/>
        <v>73</v>
      </c>
      <c r="AE385" s="97">
        <v>946</v>
      </c>
      <c r="AF385" s="109">
        <f t="shared" si="96"/>
        <v>7.7167019027484143E-2</v>
      </c>
    </row>
    <row r="386" spans="1:32" x14ac:dyDescent="0.35">
      <c r="A386" s="31" t="s">
        <v>391</v>
      </c>
      <c r="B386" s="97" t="s">
        <v>2651</v>
      </c>
      <c r="C386" s="142" t="s">
        <v>2380</v>
      </c>
      <c r="D386" s="143">
        <f t="shared" si="83"/>
        <v>482</v>
      </c>
      <c r="E386" s="98">
        <f t="shared" si="84"/>
        <v>0</v>
      </c>
      <c r="F386" s="144">
        <f t="shared" si="81"/>
        <v>482</v>
      </c>
      <c r="G386" s="145">
        <f t="shared" si="82"/>
        <v>482</v>
      </c>
      <c r="H386" s="146">
        <v>0</v>
      </c>
      <c r="I386" s="146">
        <v>482</v>
      </c>
      <c r="J386" s="147">
        <f t="shared" si="85"/>
        <v>482</v>
      </c>
      <c r="K386" s="147">
        <v>0</v>
      </c>
      <c r="L386" s="147">
        <v>0</v>
      </c>
      <c r="M386" s="147">
        <f t="shared" si="86"/>
        <v>0</v>
      </c>
      <c r="N386" s="101">
        <f t="shared" si="87"/>
        <v>0</v>
      </c>
      <c r="O386" s="145">
        <v>0</v>
      </c>
      <c r="P386" s="147">
        <f t="shared" si="88"/>
        <v>0</v>
      </c>
      <c r="Q386" s="100">
        <v>0</v>
      </c>
      <c r="R386" s="147">
        <v>0</v>
      </c>
      <c r="S386" s="101">
        <f t="shared" si="89"/>
        <v>0</v>
      </c>
      <c r="T386" s="100">
        <v>0</v>
      </c>
      <c r="U386" s="101">
        <f t="shared" si="90"/>
        <v>0</v>
      </c>
      <c r="V386" s="100">
        <f t="shared" si="91"/>
        <v>0</v>
      </c>
      <c r="W386" s="148">
        <v>0</v>
      </c>
      <c r="X386" s="148">
        <v>0</v>
      </c>
      <c r="Y386" s="147">
        <f t="shared" si="92"/>
        <v>0</v>
      </c>
      <c r="Z386" s="102">
        <v>0</v>
      </c>
      <c r="AA386" s="102">
        <v>0</v>
      </c>
      <c r="AB386" s="101">
        <f t="shared" si="93"/>
        <v>0</v>
      </c>
      <c r="AC386" s="107">
        <f t="shared" si="94"/>
        <v>482</v>
      </c>
      <c r="AD386" s="108">
        <f t="shared" si="95"/>
        <v>0</v>
      </c>
      <c r="AE386" s="97">
        <v>954</v>
      </c>
      <c r="AF386" s="109">
        <f t="shared" si="96"/>
        <v>0.50524109014675056</v>
      </c>
    </row>
    <row r="387" spans="1:32" x14ac:dyDescent="0.35">
      <c r="A387" s="31" t="s">
        <v>392</v>
      </c>
      <c r="B387" s="97" t="s">
        <v>2652</v>
      </c>
      <c r="C387" s="142" t="s">
        <v>2380</v>
      </c>
      <c r="D387" s="143">
        <f t="shared" si="83"/>
        <v>145</v>
      </c>
      <c r="E387" s="98">
        <f t="shared" si="84"/>
        <v>115</v>
      </c>
      <c r="F387" s="144">
        <f t="shared" si="81"/>
        <v>30</v>
      </c>
      <c r="G387" s="145">
        <f t="shared" si="82"/>
        <v>86</v>
      </c>
      <c r="H387" s="146">
        <v>0</v>
      </c>
      <c r="I387" s="146">
        <v>30</v>
      </c>
      <c r="J387" s="147">
        <f t="shared" si="85"/>
        <v>30</v>
      </c>
      <c r="K387" s="147">
        <v>0</v>
      </c>
      <c r="L387" s="147">
        <v>56</v>
      </c>
      <c r="M387" s="147">
        <f t="shared" si="86"/>
        <v>56</v>
      </c>
      <c r="N387" s="101">
        <f t="shared" si="87"/>
        <v>55</v>
      </c>
      <c r="O387" s="145">
        <v>0</v>
      </c>
      <c r="P387" s="147">
        <f t="shared" si="88"/>
        <v>0</v>
      </c>
      <c r="Q387" s="100">
        <v>59</v>
      </c>
      <c r="R387" s="147">
        <v>55</v>
      </c>
      <c r="S387" s="101">
        <f t="shared" si="89"/>
        <v>114</v>
      </c>
      <c r="T387" s="100">
        <v>0</v>
      </c>
      <c r="U387" s="101">
        <f t="shared" si="90"/>
        <v>0</v>
      </c>
      <c r="V387" s="100">
        <f t="shared" si="91"/>
        <v>0</v>
      </c>
      <c r="W387" s="148">
        <v>0</v>
      </c>
      <c r="X387" s="148">
        <v>0</v>
      </c>
      <c r="Y387" s="147">
        <f t="shared" si="92"/>
        <v>0</v>
      </c>
      <c r="Z387" s="102">
        <v>0</v>
      </c>
      <c r="AA387" s="102">
        <v>0</v>
      </c>
      <c r="AB387" s="101">
        <f t="shared" si="93"/>
        <v>0</v>
      </c>
      <c r="AC387" s="107">
        <f t="shared" si="94"/>
        <v>30</v>
      </c>
      <c r="AD387" s="108">
        <f t="shared" si="95"/>
        <v>115</v>
      </c>
      <c r="AE387" s="97">
        <v>234</v>
      </c>
      <c r="AF387" s="109">
        <f t="shared" si="96"/>
        <v>0.61965811965811968</v>
      </c>
    </row>
    <row r="388" spans="1:32" x14ac:dyDescent="0.35">
      <c r="A388" s="31" t="s">
        <v>393</v>
      </c>
      <c r="B388" s="97" t="s">
        <v>2653</v>
      </c>
      <c r="C388" s="142" t="s">
        <v>2380</v>
      </c>
      <c r="D388" s="143">
        <f t="shared" si="83"/>
        <v>609</v>
      </c>
      <c r="E388" s="98">
        <f t="shared" si="84"/>
        <v>527</v>
      </c>
      <c r="F388" s="144">
        <f t="shared" ref="F388:F451" si="97">J388+Y388</f>
        <v>82</v>
      </c>
      <c r="G388" s="145">
        <f t="shared" ref="G388:G451" si="98">J388+M388</f>
        <v>563</v>
      </c>
      <c r="H388" s="146">
        <v>0</v>
      </c>
      <c r="I388" s="146">
        <v>82</v>
      </c>
      <c r="J388" s="147">
        <f t="shared" si="85"/>
        <v>82</v>
      </c>
      <c r="K388" s="147">
        <v>0</v>
      </c>
      <c r="L388" s="147">
        <v>481</v>
      </c>
      <c r="M388" s="147">
        <f t="shared" si="86"/>
        <v>481</v>
      </c>
      <c r="N388" s="101">
        <f t="shared" si="87"/>
        <v>437</v>
      </c>
      <c r="O388" s="145">
        <v>0</v>
      </c>
      <c r="P388" s="147">
        <f t="shared" si="88"/>
        <v>0</v>
      </c>
      <c r="Q388" s="100">
        <v>46</v>
      </c>
      <c r="R388" s="147">
        <v>437</v>
      </c>
      <c r="S388" s="101">
        <f t="shared" si="89"/>
        <v>483</v>
      </c>
      <c r="T388" s="100">
        <v>0</v>
      </c>
      <c r="U388" s="101">
        <f t="shared" si="90"/>
        <v>0</v>
      </c>
      <c r="V388" s="100">
        <f t="shared" si="91"/>
        <v>0</v>
      </c>
      <c r="W388" s="148">
        <v>0</v>
      </c>
      <c r="X388" s="148">
        <v>0</v>
      </c>
      <c r="Y388" s="147">
        <f t="shared" si="92"/>
        <v>0</v>
      </c>
      <c r="Z388" s="102">
        <v>0</v>
      </c>
      <c r="AA388" s="102">
        <v>0</v>
      </c>
      <c r="AB388" s="101">
        <f t="shared" si="93"/>
        <v>0</v>
      </c>
      <c r="AC388" s="107">
        <f t="shared" si="94"/>
        <v>82</v>
      </c>
      <c r="AD388" s="108">
        <f t="shared" si="95"/>
        <v>527</v>
      </c>
      <c r="AE388" s="97">
        <v>592</v>
      </c>
      <c r="AF388" s="109">
        <f t="shared" si="96"/>
        <v>1</v>
      </c>
    </row>
    <row r="389" spans="1:32" x14ac:dyDescent="0.35">
      <c r="A389" s="31" t="s">
        <v>394</v>
      </c>
      <c r="B389" s="97" t="s">
        <v>2654</v>
      </c>
      <c r="C389" s="142" t="s">
        <v>2380</v>
      </c>
      <c r="D389" s="143">
        <f t="shared" ref="D389:D452" si="99">E389+F389</f>
        <v>35</v>
      </c>
      <c r="E389" s="98">
        <f t="shared" ref="E389:E452" si="100">M389+P389+Q389+T389+AB389</f>
        <v>35</v>
      </c>
      <c r="F389" s="144">
        <f t="shared" si="97"/>
        <v>0</v>
      </c>
      <c r="G389" s="145">
        <f t="shared" si="98"/>
        <v>19</v>
      </c>
      <c r="H389" s="146">
        <v>0</v>
      </c>
      <c r="I389" s="146">
        <v>0</v>
      </c>
      <c r="J389" s="147">
        <f t="shared" ref="J389:J452" si="101">H389+I389</f>
        <v>0</v>
      </c>
      <c r="K389" s="147">
        <v>0</v>
      </c>
      <c r="L389" s="147">
        <v>19</v>
      </c>
      <c r="M389" s="147">
        <f t="shared" ref="M389:M452" si="102">K389+L389</f>
        <v>19</v>
      </c>
      <c r="N389" s="101">
        <f t="shared" ref="N389:N452" si="103">R389</f>
        <v>0</v>
      </c>
      <c r="O389" s="145">
        <v>8</v>
      </c>
      <c r="P389" s="147">
        <f t="shared" ref="P389:P452" si="104">O389</f>
        <v>8</v>
      </c>
      <c r="Q389" s="100">
        <v>8</v>
      </c>
      <c r="R389" s="147">
        <v>0</v>
      </c>
      <c r="S389" s="101">
        <f t="shared" ref="S389:S452" si="105">Q389+R389</f>
        <v>8</v>
      </c>
      <c r="T389" s="100">
        <v>0</v>
      </c>
      <c r="U389" s="101">
        <f t="shared" ref="U389:U452" si="106">T389</f>
        <v>0</v>
      </c>
      <c r="V389" s="100">
        <f t="shared" ref="V389:V452" si="107">Y389+AB389</f>
        <v>0</v>
      </c>
      <c r="W389" s="148">
        <v>0</v>
      </c>
      <c r="X389" s="148">
        <v>0</v>
      </c>
      <c r="Y389" s="147">
        <f t="shared" ref="Y389:Y452" si="108">W389+X389</f>
        <v>0</v>
      </c>
      <c r="Z389" s="102">
        <v>0</v>
      </c>
      <c r="AA389" s="102">
        <v>0</v>
      </c>
      <c r="AB389" s="101">
        <f t="shared" ref="AB389:AB452" si="109">Z389+AA389</f>
        <v>0</v>
      </c>
      <c r="AC389" s="107">
        <f t="shared" ref="AC389:AC452" si="110">I389+X389</f>
        <v>0</v>
      </c>
      <c r="AD389" s="108">
        <f t="shared" ref="AD389:AD452" si="111">L389+O389+Q389+T389+AA389</f>
        <v>35</v>
      </c>
      <c r="AE389" s="97">
        <v>137</v>
      </c>
      <c r="AF389" s="109">
        <f t="shared" ref="AF389:AF452" si="112">MIN(100%,((AD389+AC389)/AE389))</f>
        <v>0.25547445255474455</v>
      </c>
    </row>
    <row r="390" spans="1:32" x14ac:dyDescent="0.35">
      <c r="A390" s="31" t="s">
        <v>395</v>
      </c>
      <c r="B390" s="97" t="s">
        <v>2655</v>
      </c>
      <c r="C390" s="142" t="s">
        <v>2380</v>
      </c>
      <c r="D390" s="143">
        <f t="shared" si="99"/>
        <v>0</v>
      </c>
      <c r="E390" s="98">
        <f t="shared" si="100"/>
        <v>0</v>
      </c>
      <c r="F390" s="144">
        <f t="shared" si="97"/>
        <v>0</v>
      </c>
      <c r="G390" s="145">
        <f t="shared" si="98"/>
        <v>0</v>
      </c>
      <c r="H390" s="146">
        <v>0</v>
      </c>
      <c r="I390" s="146">
        <v>0</v>
      </c>
      <c r="J390" s="147">
        <f t="shared" si="101"/>
        <v>0</v>
      </c>
      <c r="K390" s="147">
        <v>0</v>
      </c>
      <c r="L390" s="147">
        <v>0</v>
      </c>
      <c r="M390" s="147">
        <f t="shared" si="102"/>
        <v>0</v>
      </c>
      <c r="N390" s="101">
        <f t="shared" si="103"/>
        <v>0</v>
      </c>
      <c r="O390" s="145">
        <v>0</v>
      </c>
      <c r="P390" s="147">
        <f t="shared" si="104"/>
        <v>0</v>
      </c>
      <c r="Q390" s="100">
        <v>0</v>
      </c>
      <c r="R390" s="147">
        <v>0</v>
      </c>
      <c r="S390" s="101">
        <f t="shared" si="105"/>
        <v>0</v>
      </c>
      <c r="T390" s="100">
        <v>0</v>
      </c>
      <c r="U390" s="101">
        <f t="shared" si="106"/>
        <v>0</v>
      </c>
      <c r="V390" s="100">
        <f t="shared" si="107"/>
        <v>0</v>
      </c>
      <c r="W390" s="148">
        <v>0</v>
      </c>
      <c r="X390" s="148">
        <v>0</v>
      </c>
      <c r="Y390" s="147">
        <f t="shared" si="108"/>
        <v>0</v>
      </c>
      <c r="Z390" s="102">
        <v>0</v>
      </c>
      <c r="AA390" s="102">
        <v>0</v>
      </c>
      <c r="AB390" s="101">
        <f t="shared" si="109"/>
        <v>0</v>
      </c>
      <c r="AC390" s="107">
        <f t="shared" si="110"/>
        <v>0</v>
      </c>
      <c r="AD390" s="108">
        <f t="shared" si="111"/>
        <v>0</v>
      </c>
      <c r="AE390" s="97">
        <v>22</v>
      </c>
      <c r="AF390" s="109">
        <f t="shared" si="112"/>
        <v>0</v>
      </c>
    </row>
    <row r="391" spans="1:32" x14ac:dyDescent="0.35">
      <c r="A391" s="31" t="s">
        <v>396</v>
      </c>
      <c r="B391" s="97" t="s">
        <v>2656</v>
      </c>
      <c r="C391" s="142" t="s">
        <v>2380</v>
      </c>
      <c r="D391" s="143">
        <f t="shared" si="99"/>
        <v>79</v>
      </c>
      <c r="E391" s="98">
        <f t="shared" si="100"/>
        <v>79</v>
      </c>
      <c r="F391" s="144">
        <f t="shared" si="97"/>
        <v>0</v>
      </c>
      <c r="G391" s="145">
        <f t="shared" si="98"/>
        <v>0</v>
      </c>
      <c r="H391" s="146">
        <v>0</v>
      </c>
      <c r="I391" s="146">
        <v>0</v>
      </c>
      <c r="J391" s="147">
        <f t="shared" si="101"/>
        <v>0</v>
      </c>
      <c r="K391" s="147">
        <v>0</v>
      </c>
      <c r="L391" s="147">
        <v>0</v>
      </c>
      <c r="M391" s="147">
        <f t="shared" si="102"/>
        <v>0</v>
      </c>
      <c r="N391" s="101">
        <f t="shared" si="103"/>
        <v>0</v>
      </c>
      <c r="O391" s="145">
        <v>79</v>
      </c>
      <c r="P391" s="147">
        <f t="shared" si="104"/>
        <v>79</v>
      </c>
      <c r="Q391" s="100">
        <v>0</v>
      </c>
      <c r="R391" s="147">
        <v>0</v>
      </c>
      <c r="S391" s="101">
        <f t="shared" si="105"/>
        <v>0</v>
      </c>
      <c r="T391" s="100">
        <v>0</v>
      </c>
      <c r="U391" s="101">
        <f t="shared" si="106"/>
        <v>0</v>
      </c>
      <c r="V391" s="100">
        <f t="shared" si="107"/>
        <v>0</v>
      </c>
      <c r="W391" s="148">
        <v>0</v>
      </c>
      <c r="X391" s="148">
        <v>0</v>
      </c>
      <c r="Y391" s="147">
        <f t="shared" si="108"/>
        <v>0</v>
      </c>
      <c r="Z391" s="102">
        <v>0</v>
      </c>
      <c r="AA391" s="102">
        <v>0</v>
      </c>
      <c r="AB391" s="101">
        <f t="shared" si="109"/>
        <v>0</v>
      </c>
      <c r="AC391" s="107">
        <f t="shared" si="110"/>
        <v>0</v>
      </c>
      <c r="AD391" s="108">
        <f t="shared" si="111"/>
        <v>79</v>
      </c>
      <c r="AE391" s="97">
        <v>215</v>
      </c>
      <c r="AF391" s="109">
        <f t="shared" si="112"/>
        <v>0.36744186046511629</v>
      </c>
    </row>
    <row r="392" spans="1:32" x14ac:dyDescent="0.35">
      <c r="A392" s="31" t="s">
        <v>397</v>
      </c>
      <c r="B392" s="97" t="s">
        <v>2657</v>
      </c>
      <c r="C392" s="142" t="s">
        <v>2380</v>
      </c>
      <c r="D392" s="143">
        <f t="shared" si="99"/>
        <v>0</v>
      </c>
      <c r="E392" s="98">
        <f t="shared" si="100"/>
        <v>0</v>
      </c>
      <c r="F392" s="144">
        <f t="shared" si="97"/>
        <v>0</v>
      </c>
      <c r="G392" s="145">
        <f t="shared" si="98"/>
        <v>0</v>
      </c>
      <c r="H392" s="146">
        <v>0</v>
      </c>
      <c r="I392" s="146">
        <v>0</v>
      </c>
      <c r="J392" s="147">
        <f t="shared" si="101"/>
        <v>0</v>
      </c>
      <c r="K392" s="147">
        <v>0</v>
      </c>
      <c r="L392" s="147">
        <v>0</v>
      </c>
      <c r="M392" s="147">
        <f t="shared" si="102"/>
        <v>0</v>
      </c>
      <c r="N392" s="101">
        <f t="shared" si="103"/>
        <v>0</v>
      </c>
      <c r="O392" s="145">
        <v>0</v>
      </c>
      <c r="P392" s="147">
        <f t="shared" si="104"/>
        <v>0</v>
      </c>
      <c r="Q392" s="100">
        <v>0</v>
      </c>
      <c r="R392" s="147">
        <v>0</v>
      </c>
      <c r="S392" s="101">
        <f t="shared" si="105"/>
        <v>0</v>
      </c>
      <c r="T392" s="100">
        <v>0</v>
      </c>
      <c r="U392" s="101">
        <f t="shared" si="106"/>
        <v>0</v>
      </c>
      <c r="V392" s="100">
        <f t="shared" si="107"/>
        <v>0</v>
      </c>
      <c r="W392" s="148">
        <v>0</v>
      </c>
      <c r="X392" s="148">
        <v>0</v>
      </c>
      <c r="Y392" s="147">
        <f t="shared" si="108"/>
        <v>0</v>
      </c>
      <c r="Z392" s="102">
        <v>0</v>
      </c>
      <c r="AA392" s="102">
        <v>0</v>
      </c>
      <c r="AB392" s="101">
        <f t="shared" si="109"/>
        <v>0</v>
      </c>
      <c r="AC392" s="107">
        <f t="shared" si="110"/>
        <v>0</v>
      </c>
      <c r="AD392" s="108">
        <f t="shared" si="111"/>
        <v>0</v>
      </c>
      <c r="AE392" s="97">
        <v>33</v>
      </c>
      <c r="AF392" s="109">
        <f t="shared" si="112"/>
        <v>0</v>
      </c>
    </row>
    <row r="393" spans="1:32" x14ac:dyDescent="0.35">
      <c r="A393" s="31" t="s">
        <v>398</v>
      </c>
      <c r="B393" s="97" t="s">
        <v>2658</v>
      </c>
      <c r="C393" s="142" t="s">
        <v>2380</v>
      </c>
      <c r="D393" s="143">
        <f t="shared" si="99"/>
        <v>18</v>
      </c>
      <c r="E393" s="98">
        <f t="shared" si="100"/>
        <v>18</v>
      </c>
      <c r="F393" s="144">
        <f t="shared" si="97"/>
        <v>0</v>
      </c>
      <c r="G393" s="145">
        <f t="shared" si="98"/>
        <v>0</v>
      </c>
      <c r="H393" s="146">
        <v>0</v>
      </c>
      <c r="I393" s="146">
        <v>0</v>
      </c>
      <c r="J393" s="147">
        <f t="shared" si="101"/>
        <v>0</v>
      </c>
      <c r="K393" s="147">
        <v>0</v>
      </c>
      <c r="L393" s="147">
        <v>0</v>
      </c>
      <c r="M393" s="147">
        <f t="shared" si="102"/>
        <v>0</v>
      </c>
      <c r="N393" s="101">
        <f t="shared" si="103"/>
        <v>0</v>
      </c>
      <c r="O393" s="145">
        <v>0</v>
      </c>
      <c r="P393" s="147">
        <f t="shared" si="104"/>
        <v>0</v>
      </c>
      <c r="Q393" s="100">
        <v>18</v>
      </c>
      <c r="R393" s="147">
        <v>0</v>
      </c>
      <c r="S393" s="101">
        <f t="shared" si="105"/>
        <v>18</v>
      </c>
      <c r="T393" s="100">
        <v>0</v>
      </c>
      <c r="U393" s="101">
        <f t="shared" si="106"/>
        <v>0</v>
      </c>
      <c r="V393" s="100">
        <f t="shared" si="107"/>
        <v>0</v>
      </c>
      <c r="W393" s="148">
        <v>0</v>
      </c>
      <c r="X393" s="148">
        <v>0</v>
      </c>
      <c r="Y393" s="147">
        <f t="shared" si="108"/>
        <v>0</v>
      </c>
      <c r="Z393" s="102">
        <v>0</v>
      </c>
      <c r="AA393" s="102">
        <v>0</v>
      </c>
      <c r="AB393" s="101">
        <f t="shared" si="109"/>
        <v>0</v>
      </c>
      <c r="AC393" s="107">
        <f t="shared" si="110"/>
        <v>0</v>
      </c>
      <c r="AD393" s="108">
        <f t="shared" si="111"/>
        <v>18</v>
      </c>
      <c r="AE393" s="97">
        <v>34</v>
      </c>
      <c r="AF393" s="109">
        <f t="shared" si="112"/>
        <v>0.52941176470588236</v>
      </c>
    </row>
    <row r="394" spans="1:32" x14ac:dyDescent="0.35">
      <c r="A394" s="31" t="s">
        <v>399</v>
      </c>
      <c r="B394" s="97" t="s">
        <v>2659</v>
      </c>
      <c r="C394" s="142" t="s">
        <v>2447</v>
      </c>
      <c r="D394" s="143">
        <f t="shared" si="99"/>
        <v>79</v>
      </c>
      <c r="E394" s="98">
        <f t="shared" si="100"/>
        <v>2</v>
      </c>
      <c r="F394" s="144">
        <f t="shared" si="97"/>
        <v>77</v>
      </c>
      <c r="G394" s="145">
        <f t="shared" si="98"/>
        <v>79</v>
      </c>
      <c r="H394" s="146">
        <v>2</v>
      </c>
      <c r="I394" s="146">
        <v>75</v>
      </c>
      <c r="J394" s="147">
        <f t="shared" si="101"/>
        <v>77</v>
      </c>
      <c r="K394" s="147">
        <v>0</v>
      </c>
      <c r="L394" s="147">
        <v>2</v>
      </c>
      <c r="M394" s="147">
        <f t="shared" si="102"/>
        <v>2</v>
      </c>
      <c r="N394" s="101">
        <f t="shared" si="103"/>
        <v>0</v>
      </c>
      <c r="O394" s="145">
        <v>0</v>
      </c>
      <c r="P394" s="147">
        <f t="shared" si="104"/>
        <v>0</v>
      </c>
      <c r="Q394" s="100">
        <v>0</v>
      </c>
      <c r="R394" s="147">
        <v>0</v>
      </c>
      <c r="S394" s="101">
        <f t="shared" si="105"/>
        <v>0</v>
      </c>
      <c r="T394" s="100">
        <v>0</v>
      </c>
      <c r="U394" s="101">
        <f t="shared" si="106"/>
        <v>0</v>
      </c>
      <c r="V394" s="100">
        <f t="shared" si="107"/>
        <v>0</v>
      </c>
      <c r="W394" s="148">
        <v>0</v>
      </c>
      <c r="X394" s="148">
        <v>0</v>
      </c>
      <c r="Y394" s="147">
        <f t="shared" si="108"/>
        <v>0</v>
      </c>
      <c r="Z394" s="102">
        <v>0</v>
      </c>
      <c r="AA394" s="102">
        <v>0</v>
      </c>
      <c r="AB394" s="101">
        <f t="shared" si="109"/>
        <v>0</v>
      </c>
      <c r="AC394" s="107">
        <f t="shared" si="110"/>
        <v>75</v>
      </c>
      <c r="AD394" s="108">
        <f t="shared" si="111"/>
        <v>2</v>
      </c>
      <c r="AE394" s="97">
        <v>116</v>
      </c>
      <c r="AF394" s="109">
        <f t="shared" si="112"/>
        <v>0.66379310344827591</v>
      </c>
    </row>
    <row r="395" spans="1:32" x14ac:dyDescent="0.35">
      <c r="A395" s="31" t="s">
        <v>400</v>
      </c>
      <c r="B395" s="97" t="s">
        <v>2660</v>
      </c>
      <c r="C395" s="142" t="s">
        <v>2447</v>
      </c>
      <c r="D395" s="143">
        <f t="shared" si="99"/>
        <v>20</v>
      </c>
      <c r="E395" s="98">
        <f t="shared" si="100"/>
        <v>0</v>
      </c>
      <c r="F395" s="144">
        <f t="shared" si="97"/>
        <v>20</v>
      </c>
      <c r="G395" s="145">
        <f t="shared" si="98"/>
        <v>20</v>
      </c>
      <c r="H395" s="146">
        <v>0</v>
      </c>
      <c r="I395" s="146">
        <v>20</v>
      </c>
      <c r="J395" s="147">
        <f t="shared" si="101"/>
        <v>20</v>
      </c>
      <c r="K395" s="147">
        <v>0</v>
      </c>
      <c r="L395" s="147">
        <v>0</v>
      </c>
      <c r="M395" s="147">
        <f t="shared" si="102"/>
        <v>0</v>
      </c>
      <c r="N395" s="101">
        <f t="shared" si="103"/>
        <v>0</v>
      </c>
      <c r="O395" s="145">
        <v>0</v>
      </c>
      <c r="P395" s="147">
        <f t="shared" si="104"/>
        <v>0</v>
      </c>
      <c r="Q395" s="100">
        <v>0</v>
      </c>
      <c r="R395" s="147">
        <v>0</v>
      </c>
      <c r="S395" s="101">
        <f t="shared" si="105"/>
        <v>0</v>
      </c>
      <c r="T395" s="100">
        <v>0</v>
      </c>
      <c r="U395" s="101">
        <f t="shared" si="106"/>
        <v>0</v>
      </c>
      <c r="V395" s="100">
        <f t="shared" si="107"/>
        <v>0</v>
      </c>
      <c r="W395" s="148">
        <v>0</v>
      </c>
      <c r="X395" s="148">
        <v>0</v>
      </c>
      <c r="Y395" s="147">
        <f t="shared" si="108"/>
        <v>0</v>
      </c>
      <c r="Z395" s="102">
        <v>0</v>
      </c>
      <c r="AA395" s="102">
        <v>0</v>
      </c>
      <c r="AB395" s="101">
        <f t="shared" si="109"/>
        <v>0</v>
      </c>
      <c r="AC395" s="107">
        <f t="shared" si="110"/>
        <v>20</v>
      </c>
      <c r="AD395" s="108">
        <f t="shared" si="111"/>
        <v>0</v>
      </c>
      <c r="AE395" s="97">
        <v>34</v>
      </c>
      <c r="AF395" s="109">
        <f t="shared" si="112"/>
        <v>0.58823529411764708</v>
      </c>
    </row>
    <row r="396" spans="1:32" x14ac:dyDescent="0.35">
      <c r="A396" s="31" t="s">
        <v>401</v>
      </c>
      <c r="B396" s="97" t="s">
        <v>2661</v>
      </c>
      <c r="C396" s="142" t="s">
        <v>2447</v>
      </c>
      <c r="D396" s="143">
        <f t="shared" si="99"/>
        <v>49</v>
      </c>
      <c r="E396" s="98">
        <f t="shared" si="100"/>
        <v>0</v>
      </c>
      <c r="F396" s="144">
        <f t="shared" si="97"/>
        <v>49</v>
      </c>
      <c r="G396" s="145">
        <f t="shared" si="98"/>
        <v>49</v>
      </c>
      <c r="H396" s="146">
        <v>1</v>
      </c>
      <c r="I396" s="146">
        <v>48</v>
      </c>
      <c r="J396" s="147">
        <f t="shared" si="101"/>
        <v>49</v>
      </c>
      <c r="K396" s="147">
        <v>0</v>
      </c>
      <c r="L396" s="147">
        <v>0</v>
      </c>
      <c r="M396" s="147">
        <f t="shared" si="102"/>
        <v>0</v>
      </c>
      <c r="N396" s="101">
        <f t="shared" si="103"/>
        <v>0</v>
      </c>
      <c r="O396" s="145">
        <v>0</v>
      </c>
      <c r="P396" s="147">
        <f t="shared" si="104"/>
        <v>0</v>
      </c>
      <c r="Q396" s="100">
        <v>0</v>
      </c>
      <c r="R396" s="147">
        <v>0</v>
      </c>
      <c r="S396" s="101">
        <f t="shared" si="105"/>
        <v>0</v>
      </c>
      <c r="T396" s="100">
        <v>0</v>
      </c>
      <c r="U396" s="101">
        <f t="shared" si="106"/>
        <v>0</v>
      </c>
      <c r="V396" s="100">
        <f t="shared" si="107"/>
        <v>0</v>
      </c>
      <c r="W396" s="148">
        <v>0</v>
      </c>
      <c r="X396" s="148">
        <v>0</v>
      </c>
      <c r="Y396" s="147">
        <f t="shared" si="108"/>
        <v>0</v>
      </c>
      <c r="Z396" s="102">
        <v>0</v>
      </c>
      <c r="AA396" s="102">
        <v>0</v>
      </c>
      <c r="AB396" s="101">
        <f t="shared" si="109"/>
        <v>0</v>
      </c>
      <c r="AC396" s="107">
        <f t="shared" si="110"/>
        <v>48</v>
      </c>
      <c r="AD396" s="108">
        <f t="shared" si="111"/>
        <v>0</v>
      </c>
      <c r="AE396" s="97">
        <v>53</v>
      </c>
      <c r="AF396" s="109">
        <f t="shared" si="112"/>
        <v>0.90566037735849059</v>
      </c>
    </row>
    <row r="397" spans="1:32" x14ac:dyDescent="0.35">
      <c r="A397" s="31" t="s">
        <v>402</v>
      </c>
      <c r="B397" s="97" t="s">
        <v>2662</v>
      </c>
      <c r="C397" s="142" t="s">
        <v>2447</v>
      </c>
      <c r="D397" s="143">
        <f t="shared" si="99"/>
        <v>69</v>
      </c>
      <c r="E397" s="98">
        <f t="shared" si="100"/>
        <v>0</v>
      </c>
      <c r="F397" s="144">
        <f t="shared" si="97"/>
        <v>69</v>
      </c>
      <c r="G397" s="145">
        <f t="shared" si="98"/>
        <v>69</v>
      </c>
      <c r="H397" s="146">
        <v>0</v>
      </c>
      <c r="I397" s="146">
        <v>69</v>
      </c>
      <c r="J397" s="147">
        <f t="shared" si="101"/>
        <v>69</v>
      </c>
      <c r="K397" s="147">
        <v>0</v>
      </c>
      <c r="L397" s="147">
        <v>0</v>
      </c>
      <c r="M397" s="147">
        <f t="shared" si="102"/>
        <v>0</v>
      </c>
      <c r="N397" s="101">
        <f t="shared" si="103"/>
        <v>0</v>
      </c>
      <c r="O397" s="145">
        <v>0</v>
      </c>
      <c r="P397" s="147">
        <f t="shared" si="104"/>
        <v>0</v>
      </c>
      <c r="Q397" s="100">
        <v>0</v>
      </c>
      <c r="R397" s="147">
        <v>0</v>
      </c>
      <c r="S397" s="101">
        <f t="shared" si="105"/>
        <v>0</v>
      </c>
      <c r="T397" s="100">
        <v>0</v>
      </c>
      <c r="U397" s="101">
        <f t="shared" si="106"/>
        <v>0</v>
      </c>
      <c r="V397" s="100">
        <f t="shared" si="107"/>
        <v>0</v>
      </c>
      <c r="W397" s="148">
        <v>0</v>
      </c>
      <c r="X397" s="148">
        <v>0</v>
      </c>
      <c r="Y397" s="147">
        <f t="shared" si="108"/>
        <v>0</v>
      </c>
      <c r="Z397" s="102">
        <v>0</v>
      </c>
      <c r="AA397" s="102">
        <v>0</v>
      </c>
      <c r="AB397" s="101">
        <f t="shared" si="109"/>
        <v>0</v>
      </c>
      <c r="AC397" s="107">
        <f t="shared" si="110"/>
        <v>69</v>
      </c>
      <c r="AD397" s="108">
        <f t="shared" si="111"/>
        <v>0</v>
      </c>
      <c r="AE397" s="97">
        <v>93</v>
      </c>
      <c r="AF397" s="109">
        <f t="shared" si="112"/>
        <v>0.74193548387096775</v>
      </c>
    </row>
    <row r="398" spans="1:32" x14ac:dyDescent="0.35">
      <c r="A398" s="31" t="s">
        <v>403</v>
      </c>
      <c r="B398" s="97" t="s">
        <v>2663</v>
      </c>
      <c r="C398" s="142" t="s">
        <v>2447</v>
      </c>
      <c r="D398" s="143">
        <f t="shared" si="99"/>
        <v>69</v>
      </c>
      <c r="E398" s="98">
        <f t="shared" si="100"/>
        <v>69</v>
      </c>
      <c r="F398" s="144">
        <f t="shared" si="97"/>
        <v>0</v>
      </c>
      <c r="G398" s="145">
        <f t="shared" si="98"/>
        <v>69</v>
      </c>
      <c r="H398" s="146">
        <v>0</v>
      </c>
      <c r="I398" s="146">
        <v>0</v>
      </c>
      <c r="J398" s="147">
        <f t="shared" si="101"/>
        <v>0</v>
      </c>
      <c r="K398" s="147">
        <v>25</v>
      </c>
      <c r="L398" s="147">
        <v>44</v>
      </c>
      <c r="M398" s="147">
        <f t="shared" si="102"/>
        <v>69</v>
      </c>
      <c r="N398" s="101">
        <f t="shared" si="103"/>
        <v>0</v>
      </c>
      <c r="O398" s="145">
        <v>0</v>
      </c>
      <c r="P398" s="147">
        <f t="shared" si="104"/>
        <v>0</v>
      </c>
      <c r="Q398" s="100">
        <v>0</v>
      </c>
      <c r="R398" s="147">
        <v>0</v>
      </c>
      <c r="S398" s="101">
        <f t="shared" si="105"/>
        <v>0</v>
      </c>
      <c r="T398" s="100">
        <v>0</v>
      </c>
      <c r="U398" s="101">
        <f t="shared" si="106"/>
        <v>0</v>
      </c>
      <c r="V398" s="100">
        <f t="shared" si="107"/>
        <v>0</v>
      </c>
      <c r="W398" s="148">
        <v>0</v>
      </c>
      <c r="X398" s="148">
        <v>0</v>
      </c>
      <c r="Y398" s="147">
        <f t="shared" si="108"/>
        <v>0</v>
      </c>
      <c r="Z398" s="102">
        <v>0</v>
      </c>
      <c r="AA398" s="102">
        <v>0</v>
      </c>
      <c r="AB398" s="101">
        <f t="shared" si="109"/>
        <v>0</v>
      </c>
      <c r="AC398" s="107">
        <f t="shared" si="110"/>
        <v>0</v>
      </c>
      <c r="AD398" s="108">
        <f t="shared" si="111"/>
        <v>44</v>
      </c>
      <c r="AE398" s="97">
        <v>35</v>
      </c>
      <c r="AF398" s="109">
        <f t="shared" si="112"/>
        <v>1</v>
      </c>
    </row>
    <row r="399" spans="1:32" x14ac:dyDescent="0.35">
      <c r="A399" s="31" t="s">
        <v>404</v>
      </c>
      <c r="B399" s="97" t="s">
        <v>2664</v>
      </c>
      <c r="C399" s="142" t="s">
        <v>2311</v>
      </c>
      <c r="D399" s="143">
        <f t="shared" si="99"/>
        <v>23</v>
      </c>
      <c r="E399" s="98">
        <f t="shared" si="100"/>
        <v>0</v>
      </c>
      <c r="F399" s="144">
        <f t="shared" si="97"/>
        <v>23</v>
      </c>
      <c r="G399" s="145">
        <f t="shared" si="98"/>
        <v>23</v>
      </c>
      <c r="H399" s="146">
        <v>0</v>
      </c>
      <c r="I399" s="146">
        <v>23</v>
      </c>
      <c r="J399" s="147">
        <f t="shared" si="101"/>
        <v>23</v>
      </c>
      <c r="K399" s="147">
        <v>0</v>
      </c>
      <c r="L399" s="147">
        <v>0</v>
      </c>
      <c r="M399" s="147">
        <f t="shared" si="102"/>
        <v>0</v>
      </c>
      <c r="N399" s="101">
        <f t="shared" si="103"/>
        <v>0</v>
      </c>
      <c r="O399" s="145">
        <v>0</v>
      </c>
      <c r="P399" s="147">
        <f t="shared" si="104"/>
        <v>0</v>
      </c>
      <c r="Q399" s="100">
        <v>0</v>
      </c>
      <c r="R399" s="147">
        <v>0</v>
      </c>
      <c r="S399" s="101">
        <f t="shared" si="105"/>
        <v>0</v>
      </c>
      <c r="T399" s="100">
        <v>0</v>
      </c>
      <c r="U399" s="101">
        <f t="shared" si="106"/>
        <v>0</v>
      </c>
      <c r="V399" s="100">
        <f t="shared" si="107"/>
        <v>0</v>
      </c>
      <c r="W399" s="148">
        <v>0</v>
      </c>
      <c r="X399" s="148">
        <v>0</v>
      </c>
      <c r="Y399" s="147">
        <f t="shared" si="108"/>
        <v>0</v>
      </c>
      <c r="Z399" s="102">
        <v>0</v>
      </c>
      <c r="AA399" s="102">
        <v>0</v>
      </c>
      <c r="AB399" s="101">
        <f t="shared" si="109"/>
        <v>0</v>
      </c>
      <c r="AC399" s="107">
        <f t="shared" si="110"/>
        <v>23</v>
      </c>
      <c r="AD399" s="108">
        <f t="shared" si="111"/>
        <v>0</v>
      </c>
      <c r="AE399" s="97">
        <v>56</v>
      </c>
      <c r="AF399" s="109">
        <f t="shared" si="112"/>
        <v>0.4107142857142857</v>
      </c>
    </row>
    <row r="400" spans="1:32" x14ac:dyDescent="0.35">
      <c r="A400" s="31" t="s">
        <v>405</v>
      </c>
      <c r="B400" s="97" t="s">
        <v>2665</v>
      </c>
      <c r="C400" s="142" t="s">
        <v>2311</v>
      </c>
      <c r="D400" s="143">
        <f t="shared" si="99"/>
        <v>145</v>
      </c>
      <c r="E400" s="98">
        <f t="shared" si="100"/>
        <v>0</v>
      </c>
      <c r="F400" s="144">
        <f t="shared" si="97"/>
        <v>145</v>
      </c>
      <c r="G400" s="145">
        <f t="shared" si="98"/>
        <v>145</v>
      </c>
      <c r="H400" s="146">
        <v>0</v>
      </c>
      <c r="I400" s="146">
        <v>145</v>
      </c>
      <c r="J400" s="147">
        <f t="shared" si="101"/>
        <v>145</v>
      </c>
      <c r="K400" s="147">
        <v>0</v>
      </c>
      <c r="L400" s="147">
        <v>0</v>
      </c>
      <c r="M400" s="147">
        <f t="shared" si="102"/>
        <v>0</v>
      </c>
      <c r="N400" s="101">
        <f t="shared" si="103"/>
        <v>0</v>
      </c>
      <c r="O400" s="145">
        <v>0</v>
      </c>
      <c r="P400" s="147">
        <f t="shared" si="104"/>
        <v>0</v>
      </c>
      <c r="Q400" s="100">
        <v>0</v>
      </c>
      <c r="R400" s="147">
        <v>0</v>
      </c>
      <c r="S400" s="101">
        <f t="shared" si="105"/>
        <v>0</v>
      </c>
      <c r="T400" s="100">
        <v>0</v>
      </c>
      <c r="U400" s="101">
        <f t="shared" si="106"/>
        <v>0</v>
      </c>
      <c r="V400" s="100">
        <f t="shared" si="107"/>
        <v>0</v>
      </c>
      <c r="W400" s="148">
        <v>0</v>
      </c>
      <c r="X400" s="148">
        <v>0</v>
      </c>
      <c r="Y400" s="147">
        <f t="shared" si="108"/>
        <v>0</v>
      </c>
      <c r="Z400" s="102">
        <v>0</v>
      </c>
      <c r="AA400" s="102">
        <v>0</v>
      </c>
      <c r="AB400" s="101">
        <f t="shared" si="109"/>
        <v>0</v>
      </c>
      <c r="AC400" s="107">
        <f t="shared" si="110"/>
        <v>145</v>
      </c>
      <c r="AD400" s="108">
        <f t="shared" si="111"/>
        <v>0</v>
      </c>
      <c r="AE400" s="97">
        <v>176</v>
      </c>
      <c r="AF400" s="109">
        <f t="shared" si="112"/>
        <v>0.82386363636363635</v>
      </c>
    </row>
    <row r="401" spans="1:32" x14ac:dyDescent="0.35">
      <c r="A401" s="31" t="s">
        <v>406</v>
      </c>
      <c r="B401" s="97" t="s">
        <v>2666</v>
      </c>
      <c r="C401" s="142" t="s">
        <v>2311</v>
      </c>
      <c r="D401" s="143">
        <f t="shared" si="99"/>
        <v>60</v>
      </c>
      <c r="E401" s="98">
        <f t="shared" si="100"/>
        <v>0</v>
      </c>
      <c r="F401" s="144">
        <f t="shared" si="97"/>
        <v>60</v>
      </c>
      <c r="G401" s="145">
        <f t="shared" si="98"/>
        <v>60</v>
      </c>
      <c r="H401" s="146">
        <v>0</v>
      </c>
      <c r="I401" s="146">
        <v>60</v>
      </c>
      <c r="J401" s="147">
        <f t="shared" si="101"/>
        <v>60</v>
      </c>
      <c r="K401" s="147">
        <v>0</v>
      </c>
      <c r="L401" s="147">
        <v>0</v>
      </c>
      <c r="M401" s="147">
        <f t="shared" si="102"/>
        <v>0</v>
      </c>
      <c r="N401" s="101">
        <f t="shared" si="103"/>
        <v>0</v>
      </c>
      <c r="O401" s="145">
        <v>0</v>
      </c>
      <c r="P401" s="147">
        <f t="shared" si="104"/>
        <v>0</v>
      </c>
      <c r="Q401" s="100">
        <v>0</v>
      </c>
      <c r="R401" s="147">
        <v>0</v>
      </c>
      <c r="S401" s="101">
        <f t="shared" si="105"/>
        <v>0</v>
      </c>
      <c r="T401" s="100">
        <v>0</v>
      </c>
      <c r="U401" s="101">
        <f t="shared" si="106"/>
        <v>0</v>
      </c>
      <c r="V401" s="100">
        <f t="shared" si="107"/>
        <v>0</v>
      </c>
      <c r="W401" s="148">
        <v>0</v>
      </c>
      <c r="X401" s="148">
        <v>0</v>
      </c>
      <c r="Y401" s="147">
        <f t="shared" si="108"/>
        <v>0</v>
      </c>
      <c r="Z401" s="102">
        <v>0</v>
      </c>
      <c r="AA401" s="102">
        <v>0</v>
      </c>
      <c r="AB401" s="101">
        <f t="shared" si="109"/>
        <v>0</v>
      </c>
      <c r="AC401" s="107">
        <f t="shared" si="110"/>
        <v>60</v>
      </c>
      <c r="AD401" s="108">
        <f t="shared" si="111"/>
        <v>0</v>
      </c>
      <c r="AE401" s="97">
        <v>69</v>
      </c>
      <c r="AF401" s="109">
        <f t="shared" si="112"/>
        <v>0.86956521739130432</v>
      </c>
    </row>
    <row r="402" spans="1:32" x14ac:dyDescent="0.35">
      <c r="A402" s="31" t="s">
        <v>407</v>
      </c>
      <c r="B402" s="97" t="s">
        <v>2667</v>
      </c>
      <c r="C402" s="142" t="s">
        <v>2311</v>
      </c>
      <c r="D402" s="143">
        <f t="shared" si="99"/>
        <v>138</v>
      </c>
      <c r="E402" s="98">
        <f t="shared" si="100"/>
        <v>0</v>
      </c>
      <c r="F402" s="144">
        <f t="shared" si="97"/>
        <v>138</v>
      </c>
      <c r="G402" s="145">
        <f t="shared" si="98"/>
        <v>138</v>
      </c>
      <c r="H402" s="146">
        <v>0</v>
      </c>
      <c r="I402" s="146">
        <v>138</v>
      </c>
      <c r="J402" s="147">
        <f t="shared" si="101"/>
        <v>138</v>
      </c>
      <c r="K402" s="147">
        <v>0</v>
      </c>
      <c r="L402" s="147">
        <v>0</v>
      </c>
      <c r="M402" s="147">
        <f t="shared" si="102"/>
        <v>0</v>
      </c>
      <c r="N402" s="101">
        <f t="shared" si="103"/>
        <v>0</v>
      </c>
      <c r="O402" s="145">
        <v>0</v>
      </c>
      <c r="P402" s="147">
        <f t="shared" si="104"/>
        <v>0</v>
      </c>
      <c r="Q402" s="100">
        <v>0</v>
      </c>
      <c r="R402" s="147">
        <v>0</v>
      </c>
      <c r="S402" s="101">
        <f t="shared" si="105"/>
        <v>0</v>
      </c>
      <c r="T402" s="100">
        <v>0</v>
      </c>
      <c r="U402" s="101">
        <f t="shared" si="106"/>
        <v>0</v>
      </c>
      <c r="V402" s="100">
        <f t="shared" si="107"/>
        <v>0</v>
      </c>
      <c r="W402" s="148">
        <v>0</v>
      </c>
      <c r="X402" s="148">
        <v>0</v>
      </c>
      <c r="Y402" s="147">
        <f t="shared" si="108"/>
        <v>0</v>
      </c>
      <c r="Z402" s="102">
        <v>0</v>
      </c>
      <c r="AA402" s="102">
        <v>0</v>
      </c>
      <c r="AB402" s="101">
        <f t="shared" si="109"/>
        <v>0</v>
      </c>
      <c r="AC402" s="107">
        <f t="shared" si="110"/>
        <v>138</v>
      </c>
      <c r="AD402" s="108">
        <f t="shared" si="111"/>
        <v>0</v>
      </c>
      <c r="AE402" s="97">
        <v>206</v>
      </c>
      <c r="AF402" s="109">
        <f t="shared" si="112"/>
        <v>0.66990291262135926</v>
      </c>
    </row>
    <row r="403" spans="1:32" x14ac:dyDescent="0.35">
      <c r="A403" s="31" t="s">
        <v>408</v>
      </c>
      <c r="B403" s="97" t="s">
        <v>2668</v>
      </c>
      <c r="C403" s="142" t="s">
        <v>2311</v>
      </c>
      <c r="D403" s="143">
        <f t="shared" si="99"/>
        <v>93</v>
      </c>
      <c r="E403" s="98">
        <f t="shared" si="100"/>
        <v>0</v>
      </c>
      <c r="F403" s="144">
        <f t="shared" si="97"/>
        <v>93</v>
      </c>
      <c r="G403" s="145">
        <f t="shared" si="98"/>
        <v>93</v>
      </c>
      <c r="H403" s="146">
        <v>0</v>
      </c>
      <c r="I403" s="146">
        <v>93</v>
      </c>
      <c r="J403" s="147">
        <f t="shared" si="101"/>
        <v>93</v>
      </c>
      <c r="K403" s="147">
        <v>0</v>
      </c>
      <c r="L403" s="147">
        <v>0</v>
      </c>
      <c r="M403" s="147">
        <f t="shared" si="102"/>
        <v>0</v>
      </c>
      <c r="N403" s="101">
        <f t="shared" si="103"/>
        <v>0</v>
      </c>
      <c r="O403" s="145">
        <v>0</v>
      </c>
      <c r="P403" s="147">
        <f t="shared" si="104"/>
        <v>0</v>
      </c>
      <c r="Q403" s="100">
        <v>0</v>
      </c>
      <c r="R403" s="147">
        <v>0</v>
      </c>
      <c r="S403" s="101">
        <f t="shared" si="105"/>
        <v>0</v>
      </c>
      <c r="T403" s="100">
        <v>0</v>
      </c>
      <c r="U403" s="101">
        <f t="shared" si="106"/>
        <v>0</v>
      </c>
      <c r="V403" s="100">
        <f t="shared" si="107"/>
        <v>0</v>
      </c>
      <c r="W403" s="148">
        <v>0</v>
      </c>
      <c r="X403" s="148">
        <v>0</v>
      </c>
      <c r="Y403" s="147">
        <f t="shared" si="108"/>
        <v>0</v>
      </c>
      <c r="Z403" s="102">
        <v>0</v>
      </c>
      <c r="AA403" s="102">
        <v>0</v>
      </c>
      <c r="AB403" s="101">
        <f t="shared" si="109"/>
        <v>0</v>
      </c>
      <c r="AC403" s="107">
        <f t="shared" si="110"/>
        <v>93</v>
      </c>
      <c r="AD403" s="108">
        <f t="shared" si="111"/>
        <v>0</v>
      </c>
      <c r="AE403" s="97">
        <v>113</v>
      </c>
      <c r="AF403" s="109">
        <f t="shared" si="112"/>
        <v>0.82300884955752207</v>
      </c>
    </row>
    <row r="404" spans="1:32" x14ac:dyDescent="0.35">
      <c r="A404" s="31" t="s">
        <v>409</v>
      </c>
      <c r="B404" s="97" t="s">
        <v>2669</v>
      </c>
      <c r="C404" s="142" t="s">
        <v>2311</v>
      </c>
      <c r="D404" s="143">
        <f t="shared" si="99"/>
        <v>112</v>
      </c>
      <c r="E404" s="98">
        <f t="shared" si="100"/>
        <v>16</v>
      </c>
      <c r="F404" s="144">
        <f t="shared" si="97"/>
        <v>96</v>
      </c>
      <c r="G404" s="145">
        <f t="shared" si="98"/>
        <v>112</v>
      </c>
      <c r="H404" s="146">
        <v>0</v>
      </c>
      <c r="I404" s="146">
        <v>96</v>
      </c>
      <c r="J404" s="147">
        <f t="shared" si="101"/>
        <v>96</v>
      </c>
      <c r="K404" s="147">
        <v>0</v>
      </c>
      <c r="L404" s="147">
        <v>16</v>
      </c>
      <c r="M404" s="147">
        <f t="shared" si="102"/>
        <v>16</v>
      </c>
      <c r="N404" s="101">
        <f t="shared" si="103"/>
        <v>0</v>
      </c>
      <c r="O404" s="145">
        <v>0</v>
      </c>
      <c r="P404" s="147">
        <f t="shared" si="104"/>
        <v>0</v>
      </c>
      <c r="Q404" s="100">
        <v>0</v>
      </c>
      <c r="R404" s="147">
        <v>0</v>
      </c>
      <c r="S404" s="101">
        <f t="shared" si="105"/>
        <v>0</v>
      </c>
      <c r="T404" s="100">
        <v>0</v>
      </c>
      <c r="U404" s="101">
        <f t="shared" si="106"/>
        <v>0</v>
      </c>
      <c r="V404" s="100">
        <f t="shared" si="107"/>
        <v>0</v>
      </c>
      <c r="W404" s="148">
        <v>0</v>
      </c>
      <c r="X404" s="148">
        <v>0</v>
      </c>
      <c r="Y404" s="147">
        <f t="shared" si="108"/>
        <v>0</v>
      </c>
      <c r="Z404" s="102">
        <v>0</v>
      </c>
      <c r="AA404" s="102">
        <v>0</v>
      </c>
      <c r="AB404" s="101">
        <f t="shared" si="109"/>
        <v>0</v>
      </c>
      <c r="AC404" s="107">
        <f t="shared" si="110"/>
        <v>96</v>
      </c>
      <c r="AD404" s="108">
        <f t="shared" si="111"/>
        <v>16</v>
      </c>
      <c r="AE404" s="97">
        <v>259</v>
      </c>
      <c r="AF404" s="109">
        <f t="shared" si="112"/>
        <v>0.43243243243243246</v>
      </c>
    </row>
    <row r="405" spans="1:32" x14ac:dyDescent="0.35">
      <c r="A405" s="31" t="s">
        <v>410</v>
      </c>
      <c r="B405" s="97" t="s">
        <v>2670</v>
      </c>
      <c r="C405" s="142" t="s">
        <v>2311</v>
      </c>
      <c r="D405" s="143">
        <f t="shared" si="99"/>
        <v>48</v>
      </c>
      <c r="E405" s="98">
        <f t="shared" si="100"/>
        <v>0</v>
      </c>
      <c r="F405" s="144">
        <f t="shared" si="97"/>
        <v>48</v>
      </c>
      <c r="G405" s="145">
        <f t="shared" si="98"/>
        <v>48</v>
      </c>
      <c r="H405" s="146">
        <v>0</v>
      </c>
      <c r="I405" s="146">
        <v>48</v>
      </c>
      <c r="J405" s="147">
        <f t="shared" si="101"/>
        <v>48</v>
      </c>
      <c r="K405" s="147">
        <v>0</v>
      </c>
      <c r="L405" s="147">
        <v>0</v>
      </c>
      <c r="M405" s="147">
        <f t="shared" si="102"/>
        <v>0</v>
      </c>
      <c r="N405" s="101">
        <f t="shared" si="103"/>
        <v>0</v>
      </c>
      <c r="O405" s="145">
        <v>0</v>
      </c>
      <c r="P405" s="147">
        <f t="shared" si="104"/>
        <v>0</v>
      </c>
      <c r="Q405" s="100">
        <v>0</v>
      </c>
      <c r="R405" s="147">
        <v>0</v>
      </c>
      <c r="S405" s="101">
        <f t="shared" si="105"/>
        <v>0</v>
      </c>
      <c r="T405" s="100">
        <v>0</v>
      </c>
      <c r="U405" s="101">
        <f t="shared" si="106"/>
        <v>0</v>
      </c>
      <c r="V405" s="100">
        <f t="shared" si="107"/>
        <v>0</v>
      </c>
      <c r="W405" s="148">
        <v>0</v>
      </c>
      <c r="X405" s="148">
        <v>0</v>
      </c>
      <c r="Y405" s="147">
        <f t="shared" si="108"/>
        <v>0</v>
      </c>
      <c r="Z405" s="102">
        <v>0</v>
      </c>
      <c r="AA405" s="102">
        <v>0</v>
      </c>
      <c r="AB405" s="101">
        <f t="shared" si="109"/>
        <v>0</v>
      </c>
      <c r="AC405" s="107">
        <f t="shared" si="110"/>
        <v>48</v>
      </c>
      <c r="AD405" s="108">
        <f t="shared" si="111"/>
        <v>0</v>
      </c>
      <c r="AE405" s="97">
        <v>64</v>
      </c>
      <c r="AF405" s="109">
        <f t="shared" si="112"/>
        <v>0.75</v>
      </c>
    </row>
    <row r="406" spans="1:32" x14ac:dyDescent="0.35">
      <c r="A406" s="31" t="s">
        <v>411</v>
      </c>
      <c r="B406" s="97" t="s">
        <v>2671</v>
      </c>
      <c r="C406" s="142" t="s">
        <v>2311</v>
      </c>
      <c r="D406" s="143">
        <f t="shared" si="99"/>
        <v>45</v>
      </c>
      <c r="E406" s="98">
        <f t="shared" si="100"/>
        <v>0</v>
      </c>
      <c r="F406" s="144">
        <f t="shared" si="97"/>
        <v>45</v>
      </c>
      <c r="G406" s="145">
        <f t="shared" si="98"/>
        <v>45</v>
      </c>
      <c r="H406" s="146">
        <v>0</v>
      </c>
      <c r="I406" s="146">
        <v>45</v>
      </c>
      <c r="J406" s="147">
        <f t="shared" si="101"/>
        <v>45</v>
      </c>
      <c r="K406" s="147">
        <v>0</v>
      </c>
      <c r="L406" s="147">
        <v>0</v>
      </c>
      <c r="M406" s="147">
        <f t="shared" si="102"/>
        <v>0</v>
      </c>
      <c r="N406" s="101">
        <f t="shared" si="103"/>
        <v>0</v>
      </c>
      <c r="O406" s="145">
        <v>0</v>
      </c>
      <c r="P406" s="147">
        <f t="shared" si="104"/>
        <v>0</v>
      </c>
      <c r="Q406" s="100">
        <v>0</v>
      </c>
      <c r="R406" s="147">
        <v>0</v>
      </c>
      <c r="S406" s="101">
        <f t="shared" si="105"/>
        <v>0</v>
      </c>
      <c r="T406" s="100">
        <v>0</v>
      </c>
      <c r="U406" s="101">
        <f t="shared" si="106"/>
        <v>0</v>
      </c>
      <c r="V406" s="100">
        <f t="shared" si="107"/>
        <v>0</v>
      </c>
      <c r="W406" s="148">
        <v>0</v>
      </c>
      <c r="X406" s="148">
        <v>0</v>
      </c>
      <c r="Y406" s="147">
        <f t="shared" si="108"/>
        <v>0</v>
      </c>
      <c r="Z406" s="102">
        <v>0</v>
      </c>
      <c r="AA406" s="102">
        <v>0</v>
      </c>
      <c r="AB406" s="101">
        <f t="shared" si="109"/>
        <v>0</v>
      </c>
      <c r="AC406" s="107">
        <f t="shared" si="110"/>
        <v>45</v>
      </c>
      <c r="AD406" s="108">
        <f t="shared" si="111"/>
        <v>0</v>
      </c>
      <c r="AE406" s="97">
        <v>45</v>
      </c>
      <c r="AF406" s="109">
        <f t="shared" si="112"/>
        <v>1</v>
      </c>
    </row>
    <row r="407" spans="1:32" x14ac:dyDescent="0.35">
      <c r="A407" s="31" t="s">
        <v>412</v>
      </c>
      <c r="B407" s="97" t="s">
        <v>2672</v>
      </c>
      <c r="C407" s="142" t="s">
        <v>2311</v>
      </c>
      <c r="D407" s="143">
        <f t="shared" si="99"/>
        <v>62</v>
      </c>
      <c r="E407" s="98">
        <f t="shared" si="100"/>
        <v>22</v>
      </c>
      <c r="F407" s="144">
        <f t="shared" si="97"/>
        <v>40</v>
      </c>
      <c r="G407" s="145">
        <f t="shared" si="98"/>
        <v>62</v>
      </c>
      <c r="H407" s="146">
        <v>0</v>
      </c>
      <c r="I407" s="146">
        <v>40</v>
      </c>
      <c r="J407" s="147">
        <f t="shared" si="101"/>
        <v>40</v>
      </c>
      <c r="K407" s="147">
        <v>0</v>
      </c>
      <c r="L407" s="147">
        <v>22</v>
      </c>
      <c r="M407" s="147">
        <f t="shared" si="102"/>
        <v>22</v>
      </c>
      <c r="N407" s="101">
        <f t="shared" si="103"/>
        <v>0</v>
      </c>
      <c r="O407" s="145">
        <v>0</v>
      </c>
      <c r="P407" s="147">
        <f t="shared" si="104"/>
        <v>0</v>
      </c>
      <c r="Q407" s="100">
        <v>0</v>
      </c>
      <c r="R407" s="147">
        <v>0</v>
      </c>
      <c r="S407" s="101">
        <f t="shared" si="105"/>
        <v>0</v>
      </c>
      <c r="T407" s="100">
        <v>0</v>
      </c>
      <c r="U407" s="101">
        <f t="shared" si="106"/>
        <v>0</v>
      </c>
      <c r="V407" s="100">
        <f t="shared" si="107"/>
        <v>0</v>
      </c>
      <c r="W407" s="148">
        <v>0</v>
      </c>
      <c r="X407" s="148">
        <v>0</v>
      </c>
      <c r="Y407" s="147">
        <f t="shared" si="108"/>
        <v>0</v>
      </c>
      <c r="Z407" s="102">
        <v>0</v>
      </c>
      <c r="AA407" s="102">
        <v>0</v>
      </c>
      <c r="AB407" s="101">
        <f t="shared" si="109"/>
        <v>0</v>
      </c>
      <c r="AC407" s="107">
        <f t="shared" si="110"/>
        <v>40</v>
      </c>
      <c r="AD407" s="108">
        <f t="shared" si="111"/>
        <v>22</v>
      </c>
      <c r="AE407" s="97">
        <v>98</v>
      </c>
      <c r="AF407" s="109">
        <f t="shared" si="112"/>
        <v>0.63265306122448983</v>
      </c>
    </row>
    <row r="408" spans="1:32" x14ac:dyDescent="0.35">
      <c r="A408" s="31" t="s">
        <v>413</v>
      </c>
      <c r="B408" s="97" t="s">
        <v>2673</v>
      </c>
      <c r="C408" s="142" t="s">
        <v>2440</v>
      </c>
      <c r="D408" s="143">
        <f t="shared" si="99"/>
        <v>26</v>
      </c>
      <c r="E408" s="98">
        <f t="shared" si="100"/>
        <v>26</v>
      </c>
      <c r="F408" s="144">
        <f t="shared" si="97"/>
        <v>0</v>
      </c>
      <c r="G408" s="145">
        <f t="shared" si="98"/>
        <v>0</v>
      </c>
      <c r="H408" s="146">
        <v>0</v>
      </c>
      <c r="I408" s="146">
        <v>0</v>
      </c>
      <c r="J408" s="147">
        <f t="shared" si="101"/>
        <v>0</v>
      </c>
      <c r="K408" s="147">
        <v>0</v>
      </c>
      <c r="L408" s="147">
        <v>0</v>
      </c>
      <c r="M408" s="147">
        <f t="shared" si="102"/>
        <v>0</v>
      </c>
      <c r="N408" s="101">
        <f t="shared" si="103"/>
        <v>0</v>
      </c>
      <c r="O408" s="145">
        <v>26</v>
      </c>
      <c r="P408" s="147">
        <f t="shared" si="104"/>
        <v>26</v>
      </c>
      <c r="Q408" s="100">
        <v>0</v>
      </c>
      <c r="R408" s="147">
        <v>0</v>
      </c>
      <c r="S408" s="101">
        <f t="shared" si="105"/>
        <v>0</v>
      </c>
      <c r="T408" s="100">
        <v>0</v>
      </c>
      <c r="U408" s="101">
        <f t="shared" si="106"/>
        <v>0</v>
      </c>
      <c r="V408" s="100">
        <f t="shared" si="107"/>
        <v>0</v>
      </c>
      <c r="W408" s="148">
        <v>0</v>
      </c>
      <c r="X408" s="148">
        <v>0</v>
      </c>
      <c r="Y408" s="147">
        <f t="shared" si="108"/>
        <v>0</v>
      </c>
      <c r="Z408" s="102">
        <v>0</v>
      </c>
      <c r="AA408" s="102">
        <v>0</v>
      </c>
      <c r="AB408" s="101">
        <f t="shared" si="109"/>
        <v>0</v>
      </c>
      <c r="AC408" s="107">
        <f t="shared" si="110"/>
        <v>0</v>
      </c>
      <c r="AD408" s="108">
        <f t="shared" si="111"/>
        <v>26</v>
      </c>
      <c r="AE408" s="97">
        <v>23</v>
      </c>
      <c r="AF408" s="109">
        <f t="shared" si="112"/>
        <v>1</v>
      </c>
    </row>
    <row r="409" spans="1:32" x14ac:dyDescent="0.35">
      <c r="A409" s="31" t="s">
        <v>414</v>
      </c>
      <c r="B409" s="97" t="s">
        <v>2674</v>
      </c>
      <c r="C409" s="142" t="s">
        <v>2440</v>
      </c>
      <c r="D409" s="143">
        <f t="shared" si="99"/>
        <v>18</v>
      </c>
      <c r="E409" s="98">
        <f t="shared" si="100"/>
        <v>18</v>
      </c>
      <c r="F409" s="144">
        <f t="shared" si="97"/>
        <v>0</v>
      </c>
      <c r="G409" s="145">
        <f t="shared" si="98"/>
        <v>18</v>
      </c>
      <c r="H409" s="146">
        <v>0</v>
      </c>
      <c r="I409" s="146">
        <v>0</v>
      </c>
      <c r="J409" s="147">
        <f t="shared" si="101"/>
        <v>0</v>
      </c>
      <c r="K409" s="147">
        <v>0</v>
      </c>
      <c r="L409" s="147">
        <v>18</v>
      </c>
      <c r="M409" s="147">
        <f t="shared" si="102"/>
        <v>18</v>
      </c>
      <c r="N409" s="101">
        <f t="shared" si="103"/>
        <v>0</v>
      </c>
      <c r="O409" s="145">
        <v>0</v>
      </c>
      <c r="P409" s="147">
        <f t="shared" si="104"/>
        <v>0</v>
      </c>
      <c r="Q409" s="100">
        <v>0</v>
      </c>
      <c r="R409" s="147">
        <v>0</v>
      </c>
      <c r="S409" s="101">
        <f t="shared" si="105"/>
        <v>0</v>
      </c>
      <c r="T409" s="100">
        <v>0</v>
      </c>
      <c r="U409" s="101">
        <f t="shared" si="106"/>
        <v>0</v>
      </c>
      <c r="V409" s="100">
        <f t="shared" si="107"/>
        <v>0</v>
      </c>
      <c r="W409" s="148">
        <v>0</v>
      </c>
      <c r="X409" s="148">
        <v>0</v>
      </c>
      <c r="Y409" s="147">
        <f t="shared" si="108"/>
        <v>0</v>
      </c>
      <c r="Z409" s="102">
        <v>0</v>
      </c>
      <c r="AA409" s="102">
        <v>0</v>
      </c>
      <c r="AB409" s="101">
        <f t="shared" si="109"/>
        <v>0</v>
      </c>
      <c r="AC409" s="107">
        <f t="shared" si="110"/>
        <v>0</v>
      </c>
      <c r="AD409" s="108">
        <f t="shared" si="111"/>
        <v>18</v>
      </c>
      <c r="AE409" s="97">
        <v>25</v>
      </c>
      <c r="AF409" s="109">
        <f t="shared" si="112"/>
        <v>0.72</v>
      </c>
    </row>
    <row r="410" spans="1:32" x14ac:dyDescent="0.35">
      <c r="A410" s="31" t="s">
        <v>415</v>
      </c>
      <c r="B410" s="97" t="s">
        <v>2675</v>
      </c>
      <c r="C410" s="142" t="s">
        <v>2440</v>
      </c>
      <c r="D410" s="143">
        <f t="shared" si="99"/>
        <v>0</v>
      </c>
      <c r="E410" s="98">
        <f t="shared" si="100"/>
        <v>0</v>
      </c>
      <c r="F410" s="144">
        <f t="shared" si="97"/>
        <v>0</v>
      </c>
      <c r="G410" s="145">
        <f t="shared" si="98"/>
        <v>0</v>
      </c>
      <c r="H410" s="146">
        <v>0</v>
      </c>
      <c r="I410" s="146">
        <v>0</v>
      </c>
      <c r="J410" s="147">
        <f t="shared" si="101"/>
        <v>0</v>
      </c>
      <c r="K410" s="147">
        <v>0</v>
      </c>
      <c r="L410" s="147">
        <v>0</v>
      </c>
      <c r="M410" s="147">
        <f t="shared" si="102"/>
        <v>0</v>
      </c>
      <c r="N410" s="101">
        <f t="shared" si="103"/>
        <v>0</v>
      </c>
      <c r="O410" s="145">
        <v>0</v>
      </c>
      <c r="P410" s="147">
        <f t="shared" si="104"/>
        <v>0</v>
      </c>
      <c r="Q410" s="100">
        <v>0</v>
      </c>
      <c r="R410" s="147">
        <v>0</v>
      </c>
      <c r="S410" s="101">
        <f t="shared" si="105"/>
        <v>0</v>
      </c>
      <c r="T410" s="100">
        <v>0</v>
      </c>
      <c r="U410" s="101">
        <f t="shared" si="106"/>
        <v>0</v>
      </c>
      <c r="V410" s="100">
        <f t="shared" si="107"/>
        <v>0</v>
      </c>
      <c r="W410" s="148">
        <v>0</v>
      </c>
      <c r="X410" s="148">
        <v>0</v>
      </c>
      <c r="Y410" s="147">
        <f t="shared" si="108"/>
        <v>0</v>
      </c>
      <c r="Z410" s="102">
        <v>0</v>
      </c>
      <c r="AA410" s="102">
        <v>0</v>
      </c>
      <c r="AB410" s="101">
        <f t="shared" si="109"/>
        <v>0</v>
      </c>
      <c r="AC410" s="107">
        <f t="shared" si="110"/>
        <v>0</v>
      </c>
      <c r="AD410" s="108">
        <f t="shared" si="111"/>
        <v>0</v>
      </c>
      <c r="AE410" s="97">
        <v>17</v>
      </c>
      <c r="AF410" s="109">
        <f t="shared" si="112"/>
        <v>0</v>
      </c>
    </row>
    <row r="411" spans="1:32" x14ac:dyDescent="0.35">
      <c r="A411" s="31" t="s">
        <v>416</v>
      </c>
      <c r="B411" s="97" t="s">
        <v>2676</v>
      </c>
      <c r="C411" s="142" t="s">
        <v>2440</v>
      </c>
      <c r="D411" s="143">
        <f t="shared" si="99"/>
        <v>15</v>
      </c>
      <c r="E411" s="98">
        <f t="shared" si="100"/>
        <v>15</v>
      </c>
      <c r="F411" s="144">
        <f t="shared" si="97"/>
        <v>0</v>
      </c>
      <c r="G411" s="145">
        <f t="shared" si="98"/>
        <v>15</v>
      </c>
      <c r="H411" s="146">
        <v>0</v>
      </c>
      <c r="I411" s="146">
        <v>0</v>
      </c>
      <c r="J411" s="147">
        <f t="shared" si="101"/>
        <v>0</v>
      </c>
      <c r="K411" s="147">
        <v>0</v>
      </c>
      <c r="L411" s="147">
        <v>15</v>
      </c>
      <c r="M411" s="147">
        <f t="shared" si="102"/>
        <v>15</v>
      </c>
      <c r="N411" s="101">
        <f t="shared" si="103"/>
        <v>0</v>
      </c>
      <c r="O411" s="145">
        <v>0</v>
      </c>
      <c r="P411" s="147">
        <f t="shared" si="104"/>
        <v>0</v>
      </c>
      <c r="Q411" s="100">
        <v>0</v>
      </c>
      <c r="R411" s="147">
        <v>0</v>
      </c>
      <c r="S411" s="101">
        <f t="shared" si="105"/>
        <v>0</v>
      </c>
      <c r="T411" s="100">
        <v>0</v>
      </c>
      <c r="U411" s="101">
        <f t="shared" si="106"/>
        <v>0</v>
      </c>
      <c r="V411" s="100">
        <f t="shared" si="107"/>
        <v>0</v>
      </c>
      <c r="W411" s="148">
        <v>0</v>
      </c>
      <c r="X411" s="148">
        <v>0</v>
      </c>
      <c r="Y411" s="147">
        <f t="shared" si="108"/>
        <v>0</v>
      </c>
      <c r="Z411" s="102">
        <v>0</v>
      </c>
      <c r="AA411" s="102">
        <v>0</v>
      </c>
      <c r="AB411" s="101">
        <f t="shared" si="109"/>
        <v>0</v>
      </c>
      <c r="AC411" s="107">
        <f t="shared" si="110"/>
        <v>0</v>
      </c>
      <c r="AD411" s="108">
        <f t="shared" si="111"/>
        <v>15</v>
      </c>
      <c r="AE411" s="97">
        <v>13</v>
      </c>
      <c r="AF411" s="109">
        <f t="shared" si="112"/>
        <v>1</v>
      </c>
    </row>
    <row r="412" spans="1:32" x14ac:dyDescent="0.35">
      <c r="A412" s="31" t="s">
        <v>417</v>
      </c>
      <c r="B412" s="97" t="s">
        <v>2677</v>
      </c>
      <c r="C412" s="142" t="s">
        <v>2440</v>
      </c>
      <c r="D412" s="143">
        <f t="shared" si="99"/>
        <v>13</v>
      </c>
      <c r="E412" s="98">
        <f t="shared" si="100"/>
        <v>13</v>
      </c>
      <c r="F412" s="144">
        <f t="shared" si="97"/>
        <v>0</v>
      </c>
      <c r="G412" s="145">
        <f t="shared" si="98"/>
        <v>13</v>
      </c>
      <c r="H412" s="146">
        <v>0</v>
      </c>
      <c r="I412" s="146">
        <v>0</v>
      </c>
      <c r="J412" s="147">
        <f t="shared" si="101"/>
        <v>0</v>
      </c>
      <c r="K412" s="147">
        <v>0</v>
      </c>
      <c r="L412" s="147">
        <v>13</v>
      </c>
      <c r="M412" s="147">
        <f t="shared" si="102"/>
        <v>13</v>
      </c>
      <c r="N412" s="101">
        <f t="shared" si="103"/>
        <v>0</v>
      </c>
      <c r="O412" s="145">
        <v>0</v>
      </c>
      <c r="P412" s="147">
        <f t="shared" si="104"/>
        <v>0</v>
      </c>
      <c r="Q412" s="100">
        <v>0</v>
      </c>
      <c r="R412" s="147">
        <v>0</v>
      </c>
      <c r="S412" s="101">
        <f t="shared" si="105"/>
        <v>0</v>
      </c>
      <c r="T412" s="100">
        <v>0</v>
      </c>
      <c r="U412" s="101">
        <f t="shared" si="106"/>
        <v>0</v>
      </c>
      <c r="V412" s="100">
        <f t="shared" si="107"/>
        <v>0</v>
      </c>
      <c r="W412" s="148">
        <v>0</v>
      </c>
      <c r="X412" s="148">
        <v>0</v>
      </c>
      <c r="Y412" s="147">
        <f t="shared" si="108"/>
        <v>0</v>
      </c>
      <c r="Z412" s="102">
        <v>0</v>
      </c>
      <c r="AA412" s="102">
        <v>0</v>
      </c>
      <c r="AB412" s="101">
        <f t="shared" si="109"/>
        <v>0</v>
      </c>
      <c r="AC412" s="107">
        <f t="shared" si="110"/>
        <v>0</v>
      </c>
      <c r="AD412" s="108">
        <f t="shared" si="111"/>
        <v>13</v>
      </c>
      <c r="AE412" s="97">
        <v>24</v>
      </c>
      <c r="AF412" s="109">
        <f t="shared" si="112"/>
        <v>0.54166666666666663</v>
      </c>
    </row>
    <row r="413" spans="1:32" x14ac:dyDescent="0.35">
      <c r="A413" s="31" t="s">
        <v>418</v>
      </c>
      <c r="B413" s="97" t="s">
        <v>2678</v>
      </c>
      <c r="C413" s="142" t="s">
        <v>2440</v>
      </c>
      <c r="D413" s="143">
        <f t="shared" si="99"/>
        <v>10</v>
      </c>
      <c r="E413" s="98">
        <f t="shared" si="100"/>
        <v>10</v>
      </c>
      <c r="F413" s="144">
        <f t="shared" si="97"/>
        <v>0</v>
      </c>
      <c r="G413" s="145">
        <f t="shared" si="98"/>
        <v>10</v>
      </c>
      <c r="H413" s="146">
        <v>0</v>
      </c>
      <c r="I413" s="146">
        <v>0</v>
      </c>
      <c r="J413" s="147">
        <f t="shared" si="101"/>
        <v>0</v>
      </c>
      <c r="K413" s="147">
        <v>0</v>
      </c>
      <c r="L413" s="147">
        <v>10</v>
      </c>
      <c r="M413" s="147">
        <f t="shared" si="102"/>
        <v>10</v>
      </c>
      <c r="N413" s="101">
        <f t="shared" si="103"/>
        <v>0</v>
      </c>
      <c r="O413" s="145">
        <v>0</v>
      </c>
      <c r="P413" s="147">
        <f t="shared" si="104"/>
        <v>0</v>
      </c>
      <c r="Q413" s="100">
        <v>0</v>
      </c>
      <c r="R413" s="147">
        <v>0</v>
      </c>
      <c r="S413" s="101">
        <f t="shared" si="105"/>
        <v>0</v>
      </c>
      <c r="T413" s="100">
        <v>0</v>
      </c>
      <c r="U413" s="101">
        <f t="shared" si="106"/>
        <v>0</v>
      </c>
      <c r="V413" s="100">
        <f t="shared" si="107"/>
        <v>0</v>
      </c>
      <c r="W413" s="148">
        <v>0</v>
      </c>
      <c r="X413" s="148">
        <v>0</v>
      </c>
      <c r="Y413" s="147">
        <f t="shared" si="108"/>
        <v>0</v>
      </c>
      <c r="Z413" s="102">
        <v>0</v>
      </c>
      <c r="AA413" s="102">
        <v>0</v>
      </c>
      <c r="AB413" s="101">
        <f t="shared" si="109"/>
        <v>0</v>
      </c>
      <c r="AC413" s="107">
        <f t="shared" si="110"/>
        <v>0</v>
      </c>
      <c r="AD413" s="108">
        <f t="shared" si="111"/>
        <v>10</v>
      </c>
      <c r="AE413" s="97">
        <v>18</v>
      </c>
      <c r="AF413" s="109">
        <f t="shared" si="112"/>
        <v>0.55555555555555558</v>
      </c>
    </row>
    <row r="414" spans="1:32" x14ac:dyDescent="0.35">
      <c r="A414" s="31" t="s">
        <v>419</v>
      </c>
      <c r="B414" s="97" t="s">
        <v>2679</v>
      </c>
      <c r="C414" s="142" t="s">
        <v>2440</v>
      </c>
      <c r="D414" s="143">
        <f t="shared" si="99"/>
        <v>88</v>
      </c>
      <c r="E414" s="98">
        <f t="shared" si="100"/>
        <v>0</v>
      </c>
      <c r="F414" s="144">
        <f t="shared" si="97"/>
        <v>88</v>
      </c>
      <c r="G414" s="145">
        <f t="shared" si="98"/>
        <v>88</v>
      </c>
      <c r="H414" s="146">
        <v>0</v>
      </c>
      <c r="I414" s="146">
        <v>88</v>
      </c>
      <c r="J414" s="147">
        <f t="shared" si="101"/>
        <v>88</v>
      </c>
      <c r="K414" s="147">
        <v>0</v>
      </c>
      <c r="L414" s="147">
        <v>0</v>
      </c>
      <c r="M414" s="147">
        <f t="shared" si="102"/>
        <v>0</v>
      </c>
      <c r="N414" s="101">
        <f t="shared" si="103"/>
        <v>0</v>
      </c>
      <c r="O414" s="145">
        <v>0</v>
      </c>
      <c r="P414" s="147">
        <f t="shared" si="104"/>
        <v>0</v>
      </c>
      <c r="Q414" s="100">
        <v>0</v>
      </c>
      <c r="R414" s="147">
        <v>0</v>
      </c>
      <c r="S414" s="101">
        <f t="shared" si="105"/>
        <v>0</v>
      </c>
      <c r="T414" s="100">
        <v>0</v>
      </c>
      <c r="U414" s="101">
        <f t="shared" si="106"/>
        <v>0</v>
      </c>
      <c r="V414" s="100">
        <f t="shared" si="107"/>
        <v>0</v>
      </c>
      <c r="W414" s="148">
        <v>0</v>
      </c>
      <c r="X414" s="148">
        <v>0</v>
      </c>
      <c r="Y414" s="147">
        <f t="shared" si="108"/>
        <v>0</v>
      </c>
      <c r="Z414" s="102">
        <v>0</v>
      </c>
      <c r="AA414" s="102">
        <v>0</v>
      </c>
      <c r="AB414" s="101">
        <f t="shared" si="109"/>
        <v>0</v>
      </c>
      <c r="AC414" s="107">
        <f t="shared" si="110"/>
        <v>88</v>
      </c>
      <c r="AD414" s="108">
        <f t="shared" si="111"/>
        <v>0</v>
      </c>
      <c r="AE414" s="97">
        <v>108</v>
      </c>
      <c r="AF414" s="109">
        <f t="shared" si="112"/>
        <v>0.81481481481481477</v>
      </c>
    </row>
    <row r="415" spans="1:32" x14ac:dyDescent="0.35">
      <c r="A415" s="31" t="s">
        <v>420</v>
      </c>
      <c r="B415" s="97" t="s">
        <v>2680</v>
      </c>
      <c r="C415" s="142" t="s">
        <v>2440</v>
      </c>
      <c r="D415" s="143">
        <f t="shared" si="99"/>
        <v>32</v>
      </c>
      <c r="E415" s="98">
        <f t="shared" si="100"/>
        <v>32</v>
      </c>
      <c r="F415" s="144">
        <f t="shared" si="97"/>
        <v>0</v>
      </c>
      <c r="G415" s="145">
        <f t="shared" si="98"/>
        <v>0</v>
      </c>
      <c r="H415" s="146">
        <v>0</v>
      </c>
      <c r="I415" s="146">
        <v>0</v>
      </c>
      <c r="J415" s="147">
        <f t="shared" si="101"/>
        <v>0</v>
      </c>
      <c r="K415" s="147">
        <v>0</v>
      </c>
      <c r="L415" s="147">
        <v>0</v>
      </c>
      <c r="M415" s="147">
        <f t="shared" si="102"/>
        <v>0</v>
      </c>
      <c r="N415" s="101">
        <f t="shared" si="103"/>
        <v>0</v>
      </c>
      <c r="O415" s="145">
        <v>32</v>
      </c>
      <c r="P415" s="147">
        <f t="shared" si="104"/>
        <v>32</v>
      </c>
      <c r="Q415" s="100">
        <v>0</v>
      </c>
      <c r="R415" s="147">
        <v>0</v>
      </c>
      <c r="S415" s="101">
        <f t="shared" si="105"/>
        <v>0</v>
      </c>
      <c r="T415" s="100">
        <v>0</v>
      </c>
      <c r="U415" s="101">
        <f t="shared" si="106"/>
        <v>0</v>
      </c>
      <c r="V415" s="100">
        <f t="shared" si="107"/>
        <v>0</v>
      </c>
      <c r="W415" s="148">
        <v>0</v>
      </c>
      <c r="X415" s="148">
        <v>0</v>
      </c>
      <c r="Y415" s="147">
        <f t="shared" si="108"/>
        <v>0</v>
      </c>
      <c r="Z415" s="102">
        <v>0</v>
      </c>
      <c r="AA415" s="102">
        <v>0</v>
      </c>
      <c r="AB415" s="101">
        <f t="shared" si="109"/>
        <v>0</v>
      </c>
      <c r="AC415" s="107">
        <f t="shared" si="110"/>
        <v>0</v>
      </c>
      <c r="AD415" s="108">
        <f t="shared" si="111"/>
        <v>32</v>
      </c>
      <c r="AE415" s="97">
        <v>56</v>
      </c>
      <c r="AF415" s="109">
        <f t="shared" si="112"/>
        <v>0.5714285714285714</v>
      </c>
    </row>
    <row r="416" spans="1:32" x14ac:dyDescent="0.35">
      <c r="A416" s="31" t="s">
        <v>421</v>
      </c>
      <c r="B416" s="97" t="s">
        <v>2681</v>
      </c>
      <c r="C416" s="142" t="s">
        <v>2440</v>
      </c>
      <c r="D416" s="143">
        <f t="shared" si="99"/>
        <v>0</v>
      </c>
      <c r="E416" s="98">
        <f t="shared" si="100"/>
        <v>0</v>
      </c>
      <c r="F416" s="144">
        <f t="shared" si="97"/>
        <v>0</v>
      </c>
      <c r="G416" s="145">
        <f t="shared" si="98"/>
        <v>0</v>
      </c>
      <c r="H416" s="146">
        <v>0</v>
      </c>
      <c r="I416" s="146">
        <v>0</v>
      </c>
      <c r="J416" s="147">
        <f t="shared" si="101"/>
        <v>0</v>
      </c>
      <c r="K416" s="147">
        <v>0</v>
      </c>
      <c r="L416" s="147">
        <v>0</v>
      </c>
      <c r="M416" s="147">
        <f t="shared" si="102"/>
        <v>0</v>
      </c>
      <c r="N416" s="101">
        <f t="shared" si="103"/>
        <v>0</v>
      </c>
      <c r="O416" s="145">
        <v>0</v>
      </c>
      <c r="P416" s="147">
        <f t="shared" si="104"/>
        <v>0</v>
      </c>
      <c r="Q416" s="100">
        <v>0</v>
      </c>
      <c r="R416" s="147">
        <v>0</v>
      </c>
      <c r="S416" s="101">
        <f t="shared" si="105"/>
        <v>0</v>
      </c>
      <c r="T416" s="100">
        <v>0</v>
      </c>
      <c r="U416" s="101">
        <f t="shared" si="106"/>
        <v>0</v>
      </c>
      <c r="V416" s="100">
        <f t="shared" si="107"/>
        <v>0</v>
      </c>
      <c r="W416" s="148">
        <v>0</v>
      </c>
      <c r="X416" s="148">
        <v>0</v>
      </c>
      <c r="Y416" s="147">
        <f t="shared" si="108"/>
        <v>0</v>
      </c>
      <c r="Z416" s="102">
        <v>0</v>
      </c>
      <c r="AA416" s="102">
        <v>0</v>
      </c>
      <c r="AB416" s="101">
        <f t="shared" si="109"/>
        <v>0</v>
      </c>
      <c r="AC416" s="107">
        <f t="shared" si="110"/>
        <v>0</v>
      </c>
      <c r="AD416" s="108">
        <f t="shared" si="111"/>
        <v>0</v>
      </c>
      <c r="AE416" s="97">
        <v>46</v>
      </c>
      <c r="AF416" s="109">
        <f t="shared" si="112"/>
        <v>0</v>
      </c>
    </row>
    <row r="417" spans="1:32" x14ac:dyDescent="0.35">
      <c r="A417" s="31" t="s">
        <v>422</v>
      </c>
      <c r="B417" s="97" t="s">
        <v>2682</v>
      </c>
      <c r="C417" s="142" t="s">
        <v>2440</v>
      </c>
      <c r="D417" s="143">
        <f t="shared" si="99"/>
        <v>18</v>
      </c>
      <c r="E417" s="98">
        <f t="shared" si="100"/>
        <v>0</v>
      </c>
      <c r="F417" s="144">
        <f t="shared" si="97"/>
        <v>18</v>
      </c>
      <c r="G417" s="145">
        <f t="shared" si="98"/>
        <v>18</v>
      </c>
      <c r="H417" s="146">
        <v>0</v>
      </c>
      <c r="I417" s="146">
        <v>18</v>
      </c>
      <c r="J417" s="147">
        <f t="shared" si="101"/>
        <v>18</v>
      </c>
      <c r="K417" s="147">
        <v>0</v>
      </c>
      <c r="L417" s="147">
        <v>0</v>
      </c>
      <c r="M417" s="147">
        <f t="shared" si="102"/>
        <v>0</v>
      </c>
      <c r="N417" s="101">
        <f t="shared" si="103"/>
        <v>0</v>
      </c>
      <c r="O417" s="145">
        <v>0</v>
      </c>
      <c r="P417" s="147">
        <f t="shared" si="104"/>
        <v>0</v>
      </c>
      <c r="Q417" s="100">
        <v>0</v>
      </c>
      <c r="R417" s="147">
        <v>0</v>
      </c>
      <c r="S417" s="101">
        <f t="shared" si="105"/>
        <v>0</v>
      </c>
      <c r="T417" s="100">
        <v>0</v>
      </c>
      <c r="U417" s="101">
        <f t="shared" si="106"/>
        <v>0</v>
      </c>
      <c r="V417" s="100">
        <f t="shared" si="107"/>
        <v>0</v>
      </c>
      <c r="W417" s="148">
        <v>0</v>
      </c>
      <c r="X417" s="148">
        <v>0</v>
      </c>
      <c r="Y417" s="147">
        <f t="shared" si="108"/>
        <v>0</v>
      </c>
      <c r="Z417" s="102">
        <v>0</v>
      </c>
      <c r="AA417" s="102">
        <v>0</v>
      </c>
      <c r="AB417" s="101">
        <f t="shared" si="109"/>
        <v>0</v>
      </c>
      <c r="AC417" s="107">
        <f t="shared" si="110"/>
        <v>18</v>
      </c>
      <c r="AD417" s="108">
        <f t="shared" si="111"/>
        <v>0</v>
      </c>
      <c r="AE417" s="97">
        <v>28</v>
      </c>
      <c r="AF417" s="109">
        <f t="shared" si="112"/>
        <v>0.6428571428571429</v>
      </c>
    </row>
    <row r="418" spans="1:32" x14ac:dyDescent="0.35">
      <c r="A418" s="31" t="s">
        <v>423</v>
      </c>
      <c r="B418" s="97" t="s">
        <v>2683</v>
      </c>
      <c r="C418" s="142" t="s">
        <v>2440</v>
      </c>
      <c r="D418" s="143">
        <f t="shared" si="99"/>
        <v>35</v>
      </c>
      <c r="E418" s="98">
        <f t="shared" si="100"/>
        <v>35</v>
      </c>
      <c r="F418" s="144">
        <f t="shared" si="97"/>
        <v>0</v>
      </c>
      <c r="G418" s="145">
        <f t="shared" si="98"/>
        <v>35</v>
      </c>
      <c r="H418" s="146">
        <v>0</v>
      </c>
      <c r="I418" s="146">
        <v>0</v>
      </c>
      <c r="J418" s="147">
        <f t="shared" si="101"/>
        <v>0</v>
      </c>
      <c r="K418" s="147">
        <v>0</v>
      </c>
      <c r="L418" s="147">
        <v>35</v>
      </c>
      <c r="M418" s="147">
        <f t="shared" si="102"/>
        <v>35</v>
      </c>
      <c r="N418" s="101">
        <f t="shared" si="103"/>
        <v>0</v>
      </c>
      <c r="O418" s="145">
        <v>0</v>
      </c>
      <c r="P418" s="147">
        <f t="shared" si="104"/>
        <v>0</v>
      </c>
      <c r="Q418" s="100">
        <v>0</v>
      </c>
      <c r="R418" s="147">
        <v>0</v>
      </c>
      <c r="S418" s="101">
        <f t="shared" si="105"/>
        <v>0</v>
      </c>
      <c r="T418" s="100">
        <v>0</v>
      </c>
      <c r="U418" s="101">
        <f t="shared" si="106"/>
        <v>0</v>
      </c>
      <c r="V418" s="100">
        <f t="shared" si="107"/>
        <v>0</v>
      </c>
      <c r="W418" s="148">
        <v>0</v>
      </c>
      <c r="X418" s="148">
        <v>0</v>
      </c>
      <c r="Y418" s="147">
        <f t="shared" si="108"/>
        <v>0</v>
      </c>
      <c r="Z418" s="102">
        <v>0</v>
      </c>
      <c r="AA418" s="102">
        <v>0</v>
      </c>
      <c r="AB418" s="101">
        <f t="shared" si="109"/>
        <v>0</v>
      </c>
      <c r="AC418" s="107">
        <f t="shared" si="110"/>
        <v>0</v>
      </c>
      <c r="AD418" s="108">
        <f t="shared" si="111"/>
        <v>35</v>
      </c>
      <c r="AE418" s="97">
        <v>17</v>
      </c>
      <c r="AF418" s="109">
        <f t="shared" si="112"/>
        <v>1</v>
      </c>
    </row>
    <row r="419" spans="1:32" x14ac:dyDescent="0.35">
      <c r="A419" s="31" t="s">
        <v>424</v>
      </c>
      <c r="B419" s="97" t="s">
        <v>2684</v>
      </c>
      <c r="C419" s="142" t="s">
        <v>2440</v>
      </c>
      <c r="D419" s="143">
        <f t="shared" si="99"/>
        <v>17</v>
      </c>
      <c r="E419" s="98">
        <f t="shared" si="100"/>
        <v>17</v>
      </c>
      <c r="F419" s="144">
        <f t="shared" si="97"/>
        <v>0</v>
      </c>
      <c r="G419" s="145">
        <f t="shared" si="98"/>
        <v>17</v>
      </c>
      <c r="H419" s="146">
        <v>0</v>
      </c>
      <c r="I419" s="146">
        <v>0</v>
      </c>
      <c r="J419" s="147">
        <f t="shared" si="101"/>
        <v>0</v>
      </c>
      <c r="K419" s="147">
        <v>0</v>
      </c>
      <c r="L419" s="147">
        <v>17</v>
      </c>
      <c r="M419" s="147">
        <f t="shared" si="102"/>
        <v>17</v>
      </c>
      <c r="N419" s="101">
        <f t="shared" si="103"/>
        <v>0</v>
      </c>
      <c r="O419" s="145">
        <v>0</v>
      </c>
      <c r="P419" s="147">
        <f t="shared" si="104"/>
        <v>0</v>
      </c>
      <c r="Q419" s="100">
        <v>0</v>
      </c>
      <c r="R419" s="147">
        <v>0</v>
      </c>
      <c r="S419" s="101">
        <f t="shared" si="105"/>
        <v>0</v>
      </c>
      <c r="T419" s="100">
        <v>0</v>
      </c>
      <c r="U419" s="101">
        <f t="shared" si="106"/>
        <v>0</v>
      </c>
      <c r="V419" s="100">
        <f t="shared" si="107"/>
        <v>0</v>
      </c>
      <c r="W419" s="148">
        <v>0</v>
      </c>
      <c r="X419" s="148">
        <v>0</v>
      </c>
      <c r="Y419" s="147">
        <f t="shared" si="108"/>
        <v>0</v>
      </c>
      <c r="Z419" s="102">
        <v>0</v>
      </c>
      <c r="AA419" s="102">
        <v>0</v>
      </c>
      <c r="AB419" s="101">
        <f t="shared" si="109"/>
        <v>0</v>
      </c>
      <c r="AC419" s="107">
        <f t="shared" si="110"/>
        <v>0</v>
      </c>
      <c r="AD419" s="108">
        <f t="shared" si="111"/>
        <v>17</v>
      </c>
      <c r="AE419" s="97">
        <v>21</v>
      </c>
      <c r="AF419" s="109">
        <f t="shared" si="112"/>
        <v>0.80952380952380953</v>
      </c>
    </row>
    <row r="420" spans="1:32" x14ac:dyDescent="0.35">
      <c r="A420" s="31" t="s">
        <v>425</v>
      </c>
      <c r="B420" s="97" t="s">
        <v>2685</v>
      </c>
      <c r="C420" s="142" t="s">
        <v>2380</v>
      </c>
      <c r="D420" s="143">
        <f t="shared" si="99"/>
        <v>0</v>
      </c>
      <c r="E420" s="98">
        <f t="shared" si="100"/>
        <v>0</v>
      </c>
      <c r="F420" s="144">
        <f t="shared" si="97"/>
        <v>0</v>
      </c>
      <c r="G420" s="145">
        <f t="shared" si="98"/>
        <v>0</v>
      </c>
      <c r="H420" s="146">
        <v>0</v>
      </c>
      <c r="I420" s="146">
        <v>0</v>
      </c>
      <c r="J420" s="147">
        <f t="shared" si="101"/>
        <v>0</v>
      </c>
      <c r="K420" s="147">
        <v>0</v>
      </c>
      <c r="L420" s="147">
        <v>0</v>
      </c>
      <c r="M420" s="147">
        <f t="shared" si="102"/>
        <v>0</v>
      </c>
      <c r="N420" s="101">
        <f t="shared" si="103"/>
        <v>0</v>
      </c>
      <c r="O420" s="145">
        <v>0</v>
      </c>
      <c r="P420" s="147">
        <f t="shared" si="104"/>
        <v>0</v>
      </c>
      <c r="Q420" s="100">
        <v>0</v>
      </c>
      <c r="R420" s="147">
        <v>0</v>
      </c>
      <c r="S420" s="101">
        <f t="shared" si="105"/>
        <v>0</v>
      </c>
      <c r="T420" s="100">
        <v>0</v>
      </c>
      <c r="U420" s="101">
        <f t="shared" si="106"/>
        <v>0</v>
      </c>
      <c r="V420" s="100">
        <f t="shared" si="107"/>
        <v>0</v>
      </c>
      <c r="W420" s="148">
        <v>0</v>
      </c>
      <c r="X420" s="148">
        <v>0</v>
      </c>
      <c r="Y420" s="147">
        <f t="shared" si="108"/>
        <v>0</v>
      </c>
      <c r="Z420" s="102">
        <v>0</v>
      </c>
      <c r="AA420" s="102">
        <v>0</v>
      </c>
      <c r="AB420" s="101">
        <f t="shared" si="109"/>
        <v>0</v>
      </c>
      <c r="AC420" s="107">
        <f t="shared" si="110"/>
        <v>0</v>
      </c>
      <c r="AD420" s="108">
        <f t="shared" si="111"/>
        <v>0</v>
      </c>
      <c r="AE420" s="97">
        <v>226</v>
      </c>
      <c r="AF420" s="109">
        <f t="shared" si="112"/>
        <v>0</v>
      </c>
    </row>
    <row r="421" spans="1:32" x14ac:dyDescent="0.35">
      <c r="A421" s="31" t="s">
        <v>426</v>
      </c>
      <c r="B421" s="97" t="s">
        <v>2686</v>
      </c>
      <c r="C421" s="142" t="s">
        <v>2380</v>
      </c>
      <c r="D421" s="143">
        <f t="shared" si="99"/>
        <v>0</v>
      </c>
      <c r="E421" s="98">
        <f t="shared" si="100"/>
        <v>0</v>
      </c>
      <c r="F421" s="144">
        <f t="shared" si="97"/>
        <v>0</v>
      </c>
      <c r="G421" s="145">
        <f t="shared" si="98"/>
        <v>0</v>
      </c>
      <c r="H421" s="146">
        <v>0</v>
      </c>
      <c r="I421" s="146">
        <v>0</v>
      </c>
      <c r="J421" s="147">
        <f t="shared" si="101"/>
        <v>0</v>
      </c>
      <c r="K421" s="147">
        <v>0</v>
      </c>
      <c r="L421" s="147">
        <v>0</v>
      </c>
      <c r="M421" s="147">
        <f t="shared" si="102"/>
        <v>0</v>
      </c>
      <c r="N421" s="101">
        <f t="shared" si="103"/>
        <v>0</v>
      </c>
      <c r="O421" s="145">
        <v>0</v>
      </c>
      <c r="P421" s="147">
        <f t="shared" si="104"/>
        <v>0</v>
      </c>
      <c r="Q421" s="100">
        <v>0</v>
      </c>
      <c r="R421" s="147">
        <v>0</v>
      </c>
      <c r="S421" s="101">
        <f t="shared" si="105"/>
        <v>0</v>
      </c>
      <c r="T421" s="100">
        <v>0</v>
      </c>
      <c r="U421" s="101">
        <f t="shared" si="106"/>
        <v>0</v>
      </c>
      <c r="V421" s="100">
        <f t="shared" si="107"/>
        <v>0</v>
      </c>
      <c r="W421" s="148">
        <v>0</v>
      </c>
      <c r="X421" s="148">
        <v>0</v>
      </c>
      <c r="Y421" s="147">
        <f t="shared" si="108"/>
        <v>0</v>
      </c>
      <c r="Z421" s="102">
        <v>0</v>
      </c>
      <c r="AA421" s="102">
        <v>0</v>
      </c>
      <c r="AB421" s="101">
        <f t="shared" si="109"/>
        <v>0</v>
      </c>
      <c r="AC421" s="107">
        <f t="shared" si="110"/>
        <v>0</v>
      </c>
      <c r="AD421" s="108">
        <f t="shared" si="111"/>
        <v>0</v>
      </c>
      <c r="AE421" s="97">
        <v>210</v>
      </c>
      <c r="AF421" s="109">
        <f t="shared" si="112"/>
        <v>0</v>
      </c>
    </row>
    <row r="422" spans="1:32" x14ac:dyDescent="0.35">
      <c r="A422" s="31" t="s">
        <v>427</v>
      </c>
      <c r="B422" s="97" t="s">
        <v>2687</v>
      </c>
      <c r="C422" s="142" t="s">
        <v>2380</v>
      </c>
      <c r="D422" s="143">
        <f t="shared" si="99"/>
        <v>0</v>
      </c>
      <c r="E422" s="98">
        <f t="shared" si="100"/>
        <v>0</v>
      </c>
      <c r="F422" s="144">
        <f t="shared" si="97"/>
        <v>0</v>
      </c>
      <c r="G422" s="145">
        <f t="shared" si="98"/>
        <v>0</v>
      </c>
      <c r="H422" s="146">
        <v>0</v>
      </c>
      <c r="I422" s="146">
        <v>0</v>
      </c>
      <c r="J422" s="147">
        <f t="shared" si="101"/>
        <v>0</v>
      </c>
      <c r="K422" s="147">
        <v>0</v>
      </c>
      <c r="L422" s="147">
        <v>0</v>
      </c>
      <c r="M422" s="147">
        <f t="shared" si="102"/>
        <v>0</v>
      </c>
      <c r="N422" s="101">
        <f t="shared" si="103"/>
        <v>0</v>
      </c>
      <c r="O422" s="145">
        <v>0</v>
      </c>
      <c r="P422" s="147">
        <f t="shared" si="104"/>
        <v>0</v>
      </c>
      <c r="Q422" s="100">
        <v>0</v>
      </c>
      <c r="R422" s="147">
        <v>0</v>
      </c>
      <c r="S422" s="101">
        <f t="shared" si="105"/>
        <v>0</v>
      </c>
      <c r="T422" s="100">
        <v>0</v>
      </c>
      <c r="U422" s="101">
        <f t="shared" si="106"/>
        <v>0</v>
      </c>
      <c r="V422" s="100">
        <f t="shared" si="107"/>
        <v>0</v>
      </c>
      <c r="W422" s="148">
        <v>0</v>
      </c>
      <c r="X422" s="148">
        <v>0</v>
      </c>
      <c r="Y422" s="147">
        <f t="shared" si="108"/>
        <v>0</v>
      </c>
      <c r="Z422" s="102">
        <v>0</v>
      </c>
      <c r="AA422" s="102">
        <v>0</v>
      </c>
      <c r="AB422" s="101">
        <f t="shared" si="109"/>
        <v>0</v>
      </c>
      <c r="AC422" s="107">
        <f t="shared" si="110"/>
        <v>0</v>
      </c>
      <c r="AD422" s="108">
        <f t="shared" si="111"/>
        <v>0</v>
      </c>
      <c r="AE422" s="97">
        <v>49</v>
      </c>
      <c r="AF422" s="109">
        <f t="shared" si="112"/>
        <v>0</v>
      </c>
    </row>
    <row r="423" spans="1:32" x14ac:dyDescent="0.35">
      <c r="A423" s="31" t="s">
        <v>428</v>
      </c>
      <c r="B423" s="97" t="s">
        <v>2688</v>
      </c>
      <c r="C423" s="142" t="s">
        <v>2380</v>
      </c>
      <c r="D423" s="143">
        <f t="shared" si="99"/>
        <v>0</v>
      </c>
      <c r="E423" s="98">
        <f t="shared" si="100"/>
        <v>0</v>
      </c>
      <c r="F423" s="144">
        <f t="shared" si="97"/>
        <v>0</v>
      </c>
      <c r="G423" s="145">
        <f t="shared" si="98"/>
        <v>0</v>
      </c>
      <c r="H423" s="146">
        <v>0</v>
      </c>
      <c r="I423" s="146">
        <v>0</v>
      </c>
      <c r="J423" s="147">
        <f t="shared" si="101"/>
        <v>0</v>
      </c>
      <c r="K423" s="147">
        <v>0</v>
      </c>
      <c r="L423" s="147">
        <v>0</v>
      </c>
      <c r="M423" s="147">
        <f t="shared" si="102"/>
        <v>0</v>
      </c>
      <c r="N423" s="101">
        <f t="shared" si="103"/>
        <v>0</v>
      </c>
      <c r="O423" s="145">
        <v>0</v>
      </c>
      <c r="P423" s="147">
        <f t="shared" si="104"/>
        <v>0</v>
      </c>
      <c r="Q423" s="100">
        <v>0</v>
      </c>
      <c r="R423" s="147">
        <v>0</v>
      </c>
      <c r="S423" s="101">
        <f t="shared" si="105"/>
        <v>0</v>
      </c>
      <c r="T423" s="100">
        <v>0</v>
      </c>
      <c r="U423" s="101">
        <f t="shared" si="106"/>
        <v>0</v>
      </c>
      <c r="V423" s="100">
        <f t="shared" si="107"/>
        <v>0</v>
      </c>
      <c r="W423" s="148">
        <v>0</v>
      </c>
      <c r="X423" s="148">
        <v>0</v>
      </c>
      <c r="Y423" s="147">
        <f t="shared" si="108"/>
        <v>0</v>
      </c>
      <c r="Z423" s="102">
        <v>0</v>
      </c>
      <c r="AA423" s="102">
        <v>0</v>
      </c>
      <c r="AB423" s="101">
        <f t="shared" si="109"/>
        <v>0</v>
      </c>
      <c r="AC423" s="107">
        <f t="shared" si="110"/>
        <v>0</v>
      </c>
      <c r="AD423" s="108">
        <f t="shared" si="111"/>
        <v>0</v>
      </c>
      <c r="AE423" s="97">
        <v>12</v>
      </c>
      <c r="AF423" s="109">
        <f t="shared" si="112"/>
        <v>0</v>
      </c>
    </row>
    <row r="424" spans="1:32" x14ac:dyDescent="0.35">
      <c r="A424" s="31" t="s">
        <v>429</v>
      </c>
      <c r="B424" s="97" t="s">
        <v>2689</v>
      </c>
      <c r="C424" s="142" t="s">
        <v>2380</v>
      </c>
      <c r="D424" s="143">
        <f t="shared" si="99"/>
        <v>0</v>
      </c>
      <c r="E424" s="98">
        <f t="shared" si="100"/>
        <v>0</v>
      </c>
      <c r="F424" s="144">
        <f t="shared" si="97"/>
        <v>0</v>
      </c>
      <c r="G424" s="145">
        <f t="shared" si="98"/>
        <v>0</v>
      </c>
      <c r="H424" s="146">
        <v>0</v>
      </c>
      <c r="I424" s="146">
        <v>0</v>
      </c>
      <c r="J424" s="147">
        <f t="shared" si="101"/>
        <v>0</v>
      </c>
      <c r="K424" s="147">
        <v>0</v>
      </c>
      <c r="L424" s="147">
        <v>0</v>
      </c>
      <c r="M424" s="147">
        <f t="shared" si="102"/>
        <v>0</v>
      </c>
      <c r="N424" s="101">
        <f t="shared" si="103"/>
        <v>0</v>
      </c>
      <c r="O424" s="145">
        <v>0</v>
      </c>
      <c r="P424" s="147">
        <f t="shared" si="104"/>
        <v>0</v>
      </c>
      <c r="Q424" s="100">
        <v>0</v>
      </c>
      <c r="R424" s="147">
        <v>0</v>
      </c>
      <c r="S424" s="101">
        <f t="shared" si="105"/>
        <v>0</v>
      </c>
      <c r="T424" s="100">
        <v>0</v>
      </c>
      <c r="U424" s="101">
        <f t="shared" si="106"/>
        <v>0</v>
      </c>
      <c r="V424" s="100">
        <f t="shared" si="107"/>
        <v>0</v>
      </c>
      <c r="W424" s="148">
        <v>0</v>
      </c>
      <c r="X424" s="148">
        <v>0</v>
      </c>
      <c r="Y424" s="147">
        <f t="shared" si="108"/>
        <v>0</v>
      </c>
      <c r="Z424" s="102">
        <v>0</v>
      </c>
      <c r="AA424" s="102">
        <v>0</v>
      </c>
      <c r="AB424" s="101">
        <f t="shared" si="109"/>
        <v>0</v>
      </c>
      <c r="AC424" s="107">
        <f t="shared" si="110"/>
        <v>0</v>
      </c>
      <c r="AD424" s="108">
        <f t="shared" si="111"/>
        <v>0</v>
      </c>
      <c r="AE424" s="97">
        <v>77</v>
      </c>
      <c r="AF424" s="109">
        <f t="shared" si="112"/>
        <v>0</v>
      </c>
    </row>
    <row r="425" spans="1:32" x14ac:dyDescent="0.35">
      <c r="A425" s="31" t="s">
        <v>430</v>
      </c>
      <c r="B425" s="97" t="s">
        <v>2690</v>
      </c>
      <c r="C425" s="142" t="s">
        <v>2380</v>
      </c>
      <c r="D425" s="143">
        <f t="shared" si="99"/>
        <v>0</v>
      </c>
      <c r="E425" s="98">
        <f t="shared" si="100"/>
        <v>0</v>
      </c>
      <c r="F425" s="144">
        <f t="shared" si="97"/>
        <v>0</v>
      </c>
      <c r="G425" s="145">
        <f t="shared" si="98"/>
        <v>0</v>
      </c>
      <c r="H425" s="146">
        <v>0</v>
      </c>
      <c r="I425" s="146">
        <v>0</v>
      </c>
      <c r="J425" s="147">
        <f t="shared" si="101"/>
        <v>0</v>
      </c>
      <c r="K425" s="147">
        <v>0</v>
      </c>
      <c r="L425" s="147">
        <v>0</v>
      </c>
      <c r="M425" s="147">
        <f t="shared" si="102"/>
        <v>0</v>
      </c>
      <c r="N425" s="101">
        <f t="shared" si="103"/>
        <v>0</v>
      </c>
      <c r="O425" s="145">
        <v>0</v>
      </c>
      <c r="P425" s="147">
        <f t="shared" si="104"/>
        <v>0</v>
      </c>
      <c r="Q425" s="100">
        <v>0</v>
      </c>
      <c r="R425" s="147">
        <v>0</v>
      </c>
      <c r="S425" s="101">
        <f t="shared" si="105"/>
        <v>0</v>
      </c>
      <c r="T425" s="100">
        <v>0</v>
      </c>
      <c r="U425" s="101">
        <f t="shared" si="106"/>
        <v>0</v>
      </c>
      <c r="V425" s="100">
        <f t="shared" si="107"/>
        <v>0</v>
      </c>
      <c r="W425" s="148">
        <v>0</v>
      </c>
      <c r="X425" s="148">
        <v>0</v>
      </c>
      <c r="Y425" s="147">
        <f t="shared" si="108"/>
        <v>0</v>
      </c>
      <c r="Z425" s="102">
        <v>0</v>
      </c>
      <c r="AA425" s="102">
        <v>0</v>
      </c>
      <c r="AB425" s="101">
        <f t="shared" si="109"/>
        <v>0</v>
      </c>
      <c r="AC425" s="107">
        <f t="shared" si="110"/>
        <v>0</v>
      </c>
      <c r="AD425" s="108">
        <f t="shared" si="111"/>
        <v>0</v>
      </c>
      <c r="AE425" s="97">
        <v>182</v>
      </c>
      <c r="AF425" s="109">
        <f t="shared" si="112"/>
        <v>0</v>
      </c>
    </row>
    <row r="426" spans="1:32" x14ac:dyDescent="0.35">
      <c r="A426" s="31" t="s">
        <v>431</v>
      </c>
      <c r="B426" s="97" t="s">
        <v>2691</v>
      </c>
      <c r="C426" s="142" t="s">
        <v>2260</v>
      </c>
      <c r="D426" s="143">
        <f t="shared" si="99"/>
        <v>55</v>
      </c>
      <c r="E426" s="98">
        <f t="shared" si="100"/>
        <v>55</v>
      </c>
      <c r="F426" s="144">
        <f t="shared" si="97"/>
        <v>0</v>
      </c>
      <c r="G426" s="145">
        <f t="shared" si="98"/>
        <v>37</v>
      </c>
      <c r="H426" s="146">
        <v>0</v>
      </c>
      <c r="I426" s="146">
        <v>0</v>
      </c>
      <c r="J426" s="147">
        <f t="shared" si="101"/>
        <v>0</v>
      </c>
      <c r="K426" s="147">
        <v>0</v>
      </c>
      <c r="L426" s="147">
        <v>37</v>
      </c>
      <c r="M426" s="147">
        <f t="shared" si="102"/>
        <v>37</v>
      </c>
      <c r="N426" s="101">
        <f t="shared" si="103"/>
        <v>0</v>
      </c>
      <c r="O426" s="145">
        <v>0</v>
      </c>
      <c r="P426" s="147">
        <f t="shared" si="104"/>
        <v>0</v>
      </c>
      <c r="Q426" s="100">
        <v>0</v>
      </c>
      <c r="R426" s="147">
        <v>0</v>
      </c>
      <c r="S426" s="101">
        <f t="shared" si="105"/>
        <v>0</v>
      </c>
      <c r="T426" s="100">
        <v>0</v>
      </c>
      <c r="U426" s="101">
        <f t="shared" si="106"/>
        <v>0</v>
      </c>
      <c r="V426" s="100">
        <f t="shared" si="107"/>
        <v>18</v>
      </c>
      <c r="W426" s="148">
        <v>0</v>
      </c>
      <c r="X426" s="148">
        <v>0</v>
      </c>
      <c r="Y426" s="147">
        <f t="shared" si="108"/>
        <v>0</v>
      </c>
      <c r="Z426" s="102">
        <v>0</v>
      </c>
      <c r="AA426" s="102">
        <v>18</v>
      </c>
      <c r="AB426" s="101">
        <f t="shared" si="109"/>
        <v>18</v>
      </c>
      <c r="AC426" s="107">
        <f t="shared" si="110"/>
        <v>0</v>
      </c>
      <c r="AD426" s="108">
        <f t="shared" si="111"/>
        <v>55</v>
      </c>
      <c r="AE426" s="97">
        <v>32</v>
      </c>
      <c r="AF426" s="109">
        <f t="shared" si="112"/>
        <v>1</v>
      </c>
    </row>
    <row r="427" spans="1:32" x14ac:dyDescent="0.35">
      <c r="A427" s="31" t="s">
        <v>432</v>
      </c>
      <c r="B427" s="97" t="s">
        <v>2692</v>
      </c>
      <c r="C427" s="142" t="s">
        <v>2260</v>
      </c>
      <c r="D427" s="143">
        <f t="shared" si="99"/>
        <v>35</v>
      </c>
      <c r="E427" s="98">
        <f t="shared" si="100"/>
        <v>35</v>
      </c>
      <c r="F427" s="144">
        <f t="shared" si="97"/>
        <v>0</v>
      </c>
      <c r="G427" s="145">
        <f t="shared" si="98"/>
        <v>0</v>
      </c>
      <c r="H427" s="146">
        <v>0</v>
      </c>
      <c r="I427" s="146">
        <v>0</v>
      </c>
      <c r="J427" s="147">
        <f t="shared" si="101"/>
        <v>0</v>
      </c>
      <c r="K427" s="147">
        <v>0</v>
      </c>
      <c r="L427" s="147">
        <v>0</v>
      </c>
      <c r="M427" s="147">
        <f t="shared" si="102"/>
        <v>0</v>
      </c>
      <c r="N427" s="101">
        <f t="shared" si="103"/>
        <v>0</v>
      </c>
      <c r="O427" s="145">
        <v>35</v>
      </c>
      <c r="P427" s="147">
        <f t="shared" si="104"/>
        <v>35</v>
      </c>
      <c r="Q427" s="100">
        <v>0</v>
      </c>
      <c r="R427" s="147">
        <v>0</v>
      </c>
      <c r="S427" s="101">
        <f t="shared" si="105"/>
        <v>0</v>
      </c>
      <c r="T427" s="100">
        <v>0</v>
      </c>
      <c r="U427" s="101">
        <f t="shared" si="106"/>
        <v>0</v>
      </c>
      <c r="V427" s="100">
        <f t="shared" si="107"/>
        <v>0</v>
      </c>
      <c r="W427" s="148">
        <v>0</v>
      </c>
      <c r="X427" s="148">
        <v>0</v>
      </c>
      <c r="Y427" s="147">
        <f t="shared" si="108"/>
        <v>0</v>
      </c>
      <c r="Z427" s="102">
        <v>0</v>
      </c>
      <c r="AA427" s="102">
        <v>0</v>
      </c>
      <c r="AB427" s="101">
        <f t="shared" si="109"/>
        <v>0</v>
      </c>
      <c r="AC427" s="107">
        <f t="shared" si="110"/>
        <v>0</v>
      </c>
      <c r="AD427" s="108">
        <f t="shared" si="111"/>
        <v>35</v>
      </c>
      <c r="AE427" s="97">
        <v>68</v>
      </c>
      <c r="AF427" s="109">
        <f t="shared" si="112"/>
        <v>0.51470588235294112</v>
      </c>
    </row>
    <row r="428" spans="1:32" x14ac:dyDescent="0.35">
      <c r="A428" s="31" t="s">
        <v>433</v>
      </c>
      <c r="B428" s="97" t="s">
        <v>2693</v>
      </c>
      <c r="C428" s="142" t="s">
        <v>2260</v>
      </c>
      <c r="D428" s="143">
        <f t="shared" si="99"/>
        <v>37</v>
      </c>
      <c r="E428" s="98">
        <f t="shared" si="100"/>
        <v>37</v>
      </c>
      <c r="F428" s="144">
        <f t="shared" si="97"/>
        <v>0</v>
      </c>
      <c r="G428" s="145">
        <f t="shared" si="98"/>
        <v>0</v>
      </c>
      <c r="H428" s="146">
        <v>0</v>
      </c>
      <c r="I428" s="146">
        <v>0</v>
      </c>
      <c r="J428" s="147">
        <f t="shared" si="101"/>
        <v>0</v>
      </c>
      <c r="K428" s="147">
        <v>0</v>
      </c>
      <c r="L428" s="147">
        <v>0</v>
      </c>
      <c r="M428" s="147">
        <f t="shared" si="102"/>
        <v>0</v>
      </c>
      <c r="N428" s="101">
        <f t="shared" si="103"/>
        <v>0</v>
      </c>
      <c r="O428" s="145">
        <v>37</v>
      </c>
      <c r="P428" s="147">
        <f t="shared" si="104"/>
        <v>37</v>
      </c>
      <c r="Q428" s="100">
        <v>0</v>
      </c>
      <c r="R428" s="147">
        <v>0</v>
      </c>
      <c r="S428" s="101">
        <f t="shared" si="105"/>
        <v>0</v>
      </c>
      <c r="T428" s="100">
        <v>0</v>
      </c>
      <c r="U428" s="101">
        <f t="shared" si="106"/>
        <v>0</v>
      </c>
      <c r="V428" s="100">
        <f t="shared" si="107"/>
        <v>0</v>
      </c>
      <c r="W428" s="148">
        <v>0</v>
      </c>
      <c r="X428" s="148">
        <v>0</v>
      </c>
      <c r="Y428" s="147">
        <f t="shared" si="108"/>
        <v>0</v>
      </c>
      <c r="Z428" s="102">
        <v>0</v>
      </c>
      <c r="AA428" s="102">
        <v>0</v>
      </c>
      <c r="AB428" s="101">
        <f t="shared" si="109"/>
        <v>0</v>
      </c>
      <c r="AC428" s="107">
        <f t="shared" si="110"/>
        <v>0</v>
      </c>
      <c r="AD428" s="108">
        <f t="shared" si="111"/>
        <v>37</v>
      </c>
      <c r="AE428" s="97">
        <v>289</v>
      </c>
      <c r="AF428" s="109">
        <f t="shared" si="112"/>
        <v>0.12802768166089964</v>
      </c>
    </row>
    <row r="429" spans="1:32" x14ac:dyDescent="0.35">
      <c r="A429" s="31" t="s">
        <v>434</v>
      </c>
      <c r="B429" s="97" t="s">
        <v>2694</v>
      </c>
      <c r="C429" s="142" t="s">
        <v>2260</v>
      </c>
      <c r="D429" s="143">
        <f t="shared" si="99"/>
        <v>36</v>
      </c>
      <c r="E429" s="98">
        <f t="shared" si="100"/>
        <v>36</v>
      </c>
      <c r="F429" s="144">
        <f t="shared" si="97"/>
        <v>0</v>
      </c>
      <c r="G429" s="145">
        <f t="shared" si="98"/>
        <v>36</v>
      </c>
      <c r="H429" s="146">
        <v>0</v>
      </c>
      <c r="I429" s="146">
        <v>0</v>
      </c>
      <c r="J429" s="147">
        <f t="shared" si="101"/>
        <v>0</v>
      </c>
      <c r="K429" s="147">
        <v>0</v>
      </c>
      <c r="L429" s="147">
        <v>36</v>
      </c>
      <c r="M429" s="147">
        <f t="shared" si="102"/>
        <v>36</v>
      </c>
      <c r="N429" s="101">
        <f t="shared" si="103"/>
        <v>0</v>
      </c>
      <c r="O429" s="145">
        <v>0</v>
      </c>
      <c r="P429" s="147">
        <f t="shared" si="104"/>
        <v>0</v>
      </c>
      <c r="Q429" s="100">
        <v>0</v>
      </c>
      <c r="R429" s="147">
        <v>0</v>
      </c>
      <c r="S429" s="101">
        <f t="shared" si="105"/>
        <v>0</v>
      </c>
      <c r="T429" s="100">
        <v>0</v>
      </c>
      <c r="U429" s="101">
        <f t="shared" si="106"/>
        <v>0</v>
      </c>
      <c r="V429" s="100">
        <f t="shared" si="107"/>
        <v>0</v>
      </c>
      <c r="W429" s="148">
        <v>0</v>
      </c>
      <c r="X429" s="148">
        <v>0</v>
      </c>
      <c r="Y429" s="147">
        <f t="shared" si="108"/>
        <v>0</v>
      </c>
      <c r="Z429" s="102">
        <v>0</v>
      </c>
      <c r="AA429" s="102">
        <v>0</v>
      </c>
      <c r="AB429" s="101">
        <f t="shared" si="109"/>
        <v>0</v>
      </c>
      <c r="AC429" s="107">
        <f t="shared" si="110"/>
        <v>0</v>
      </c>
      <c r="AD429" s="108">
        <f t="shared" si="111"/>
        <v>36</v>
      </c>
      <c r="AE429" s="97">
        <v>57</v>
      </c>
      <c r="AF429" s="109">
        <f t="shared" si="112"/>
        <v>0.63157894736842102</v>
      </c>
    </row>
    <row r="430" spans="1:32" x14ac:dyDescent="0.35">
      <c r="A430" s="31" t="s">
        <v>435</v>
      </c>
      <c r="B430" s="97" t="s">
        <v>2695</v>
      </c>
      <c r="C430" s="142" t="s">
        <v>2260</v>
      </c>
      <c r="D430" s="143">
        <f t="shared" si="99"/>
        <v>140</v>
      </c>
      <c r="E430" s="98">
        <f t="shared" si="100"/>
        <v>140</v>
      </c>
      <c r="F430" s="144">
        <f t="shared" si="97"/>
        <v>0</v>
      </c>
      <c r="G430" s="145">
        <f t="shared" si="98"/>
        <v>101</v>
      </c>
      <c r="H430" s="146">
        <v>0</v>
      </c>
      <c r="I430" s="146">
        <v>0</v>
      </c>
      <c r="J430" s="147">
        <f t="shared" si="101"/>
        <v>0</v>
      </c>
      <c r="K430" s="147">
        <v>25</v>
      </c>
      <c r="L430" s="147">
        <v>76</v>
      </c>
      <c r="M430" s="147">
        <f t="shared" si="102"/>
        <v>101</v>
      </c>
      <c r="N430" s="101">
        <f t="shared" si="103"/>
        <v>0</v>
      </c>
      <c r="O430" s="145">
        <v>0</v>
      </c>
      <c r="P430" s="147">
        <f t="shared" si="104"/>
        <v>0</v>
      </c>
      <c r="Q430" s="100">
        <v>39</v>
      </c>
      <c r="R430" s="147">
        <v>0</v>
      </c>
      <c r="S430" s="101">
        <f t="shared" si="105"/>
        <v>39</v>
      </c>
      <c r="T430" s="100">
        <v>0</v>
      </c>
      <c r="U430" s="101">
        <f t="shared" si="106"/>
        <v>0</v>
      </c>
      <c r="V430" s="100">
        <f t="shared" si="107"/>
        <v>0</v>
      </c>
      <c r="W430" s="148">
        <v>0</v>
      </c>
      <c r="X430" s="148">
        <v>0</v>
      </c>
      <c r="Y430" s="147">
        <f t="shared" si="108"/>
        <v>0</v>
      </c>
      <c r="Z430" s="102">
        <v>0</v>
      </c>
      <c r="AA430" s="102">
        <v>0</v>
      </c>
      <c r="AB430" s="101">
        <f t="shared" si="109"/>
        <v>0</v>
      </c>
      <c r="AC430" s="107">
        <f t="shared" si="110"/>
        <v>0</v>
      </c>
      <c r="AD430" s="108">
        <f t="shared" si="111"/>
        <v>115</v>
      </c>
      <c r="AE430" s="97">
        <v>84</v>
      </c>
      <c r="AF430" s="109">
        <f t="shared" si="112"/>
        <v>1</v>
      </c>
    </row>
    <row r="431" spans="1:32" x14ac:dyDescent="0.35">
      <c r="A431" s="31" t="s">
        <v>436</v>
      </c>
      <c r="B431" s="97" t="s">
        <v>2696</v>
      </c>
      <c r="C431" s="142" t="s">
        <v>2260</v>
      </c>
      <c r="D431" s="143">
        <f t="shared" si="99"/>
        <v>15</v>
      </c>
      <c r="E431" s="98">
        <f t="shared" si="100"/>
        <v>15</v>
      </c>
      <c r="F431" s="144">
        <f t="shared" si="97"/>
        <v>0</v>
      </c>
      <c r="G431" s="145">
        <f t="shared" si="98"/>
        <v>0</v>
      </c>
      <c r="H431" s="146">
        <v>0</v>
      </c>
      <c r="I431" s="146">
        <v>0</v>
      </c>
      <c r="J431" s="147">
        <f t="shared" si="101"/>
        <v>0</v>
      </c>
      <c r="K431" s="147">
        <v>0</v>
      </c>
      <c r="L431" s="147">
        <v>0</v>
      </c>
      <c r="M431" s="147">
        <f t="shared" si="102"/>
        <v>0</v>
      </c>
      <c r="N431" s="101">
        <f t="shared" si="103"/>
        <v>0</v>
      </c>
      <c r="O431" s="145">
        <v>15</v>
      </c>
      <c r="P431" s="147">
        <f t="shared" si="104"/>
        <v>15</v>
      </c>
      <c r="Q431" s="100">
        <v>0</v>
      </c>
      <c r="R431" s="147">
        <v>0</v>
      </c>
      <c r="S431" s="101">
        <f t="shared" si="105"/>
        <v>0</v>
      </c>
      <c r="T431" s="100">
        <v>0</v>
      </c>
      <c r="U431" s="101">
        <f t="shared" si="106"/>
        <v>0</v>
      </c>
      <c r="V431" s="100">
        <f t="shared" si="107"/>
        <v>0</v>
      </c>
      <c r="W431" s="148">
        <v>0</v>
      </c>
      <c r="X431" s="148">
        <v>0</v>
      </c>
      <c r="Y431" s="147">
        <f t="shared" si="108"/>
        <v>0</v>
      </c>
      <c r="Z431" s="102">
        <v>0</v>
      </c>
      <c r="AA431" s="102">
        <v>0</v>
      </c>
      <c r="AB431" s="101">
        <f t="shared" si="109"/>
        <v>0</v>
      </c>
      <c r="AC431" s="107">
        <f t="shared" si="110"/>
        <v>0</v>
      </c>
      <c r="AD431" s="108">
        <f t="shared" si="111"/>
        <v>15</v>
      </c>
      <c r="AE431" s="97">
        <v>17</v>
      </c>
      <c r="AF431" s="109">
        <f t="shared" si="112"/>
        <v>0.88235294117647056</v>
      </c>
    </row>
    <row r="432" spans="1:32" x14ac:dyDescent="0.35">
      <c r="A432" s="31" t="s">
        <v>437</v>
      </c>
      <c r="B432" s="97" t="s">
        <v>2697</v>
      </c>
      <c r="C432" s="142" t="s">
        <v>2260</v>
      </c>
      <c r="D432" s="143">
        <f t="shared" si="99"/>
        <v>73</v>
      </c>
      <c r="E432" s="98">
        <f t="shared" si="100"/>
        <v>73</v>
      </c>
      <c r="F432" s="144">
        <f t="shared" si="97"/>
        <v>0</v>
      </c>
      <c r="G432" s="145">
        <f t="shared" si="98"/>
        <v>55</v>
      </c>
      <c r="H432" s="146">
        <v>0</v>
      </c>
      <c r="I432" s="146">
        <v>0</v>
      </c>
      <c r="J432" s="147">
        <f t="shared" si="101"/>
        <v>0</v>
      </c>
      <c r="K432" s="147">
        <v>14</v>
      </c>
      <c r="L432" s="147">
        <v>41</v>
      </c>
      <c r="M432" s="147">
        <f t="shared" si="102"/>
        <v>55</v>
      </c>
      <c r="N432" s="101">
        <f t="shared" si="103"/>
        <v>0</v>
      </c>
      <c r="O432" s="145">
        <v>0</v>
      </c>
      <c r="P432" s="147">
        <f t="shared" si="104"/>
        <v>0</v>
      </c>
      <c r="Q432" s="100">
        <v>18</v>
      </c>
      <c r="R432" s="147">
        <v>0</v>
      </c>
      <c r="S432" s="101">
        <f t="shared" si="105"/>
        <v>18</v>
      </c>
      <c r="T432" s="100">
        <v>0</v>
      </c>
      <c r="U432" s="101">
        <f t="shared" si="106"/>
        <v>0</v>
      </c>
      <c r="V432" s="100">
        <f t="shared" si="107"/>
        <v>0</v>
      </c>
      <c r="W432" s="148">
        <v>0</v>
      </c>
      <c r="X432" s="148">
        <v>0</v>
      </c>
      <c r="Y432" s="147">
        <f t="shared" si="108"/>
        <v>0</v>
      </c>
      <c r="Z432" s="102">
        <v>0</v>
      </c>
      <c r="AA432" s="102">
        <v>0</v>
      </c>
      <c r="AB432" s="101">
        <f t="shared" si="109"/>
        <v>0</v>
      </c>
      <c r="AC432" s="107">
        <f t="shared" si="110"/>
        <v>0</v>
      </c>
      <c r="AD432" s="108">
        <f t="shared" si="111"/>
        <v>59</v>
      </c>
      <c r="AE432" s="97">
        <v>69</v>
      </c>
      <c r="AF432" s="109">
        <f t="shared" si="112"/>
        <v>0.85507246376811596</v>
      </c>
    </row>
    <row r="433" spans="1:32" x14ac:dyDescent="0.35">
      <c r="A433" s="31" t="s">
        <v>438</v>
      </c>
      <c r="B433" s="97" t="s">
        <v>2698</v>
      </c>
      <c r="C433" s="142" t="s">
        <v>2260</v>
      </c>
      <c r="D433" s="143">
        <f t="shared" si="99"/>
        <v>0</v>
      </c>
      <c r="E433" s="98">
        <f t="shared" si="100"/>
        <v>0</v>
      </c>
      <c r="F433" s="144">
        <f t="shared" si="97"/>
        <v>0</v>
      </c>
      <c r="G433" s="145">
        <f t="shared" si="98"/>
        <v>0</v>
      </c>
      <c r="H433" s="146">
        <v>0</v>
      </c>
      <c r="I433" s="146">
        <v>0</v>
      </c>
      <c r="J433" s="147">
        <f t="shared" si="101"/>
        <v>0</v>
      </c>
      <c r="K433" s="147">
        <v>0</v>
      </c>
      <c r="L433" s="147">
        <v>0</v>
      </c>
      <c r="M433" s="147">
        <f t="shared" si="102"/>
        <v>0</v>
      </c>
      <c r="N433" s="101">
        <f t="shared" si="103"/>
        <v>0</v>
      </c>
      <c r="O433" s="145">
        <v>0</v>
      </c>
      <c r="P433" s="147">
        <f t="shared" si="104"/>
        <v>0</v>
      </c>
      <c r="Q433" s="100">
        <v>0</v>
      </c>
      <c r="R433" s="147">
        <v>0</v>
      </c>
      <c r="S433" s="101">
        <f t="shared" si="105"/>
        <v>0</v>
      </c>
      <c r="T433" s="100">
        <v>0</v>
      </c>
      <c r="U433" s="101">
        <f t="shared" si="106"/>
        <v>0</v>
      </c>
      <c r="V433" s="100">
        <f t="shared" si="107"/>
        <v>0</v>
      </c>
      <c r="W433" s="148">
        <v>0</v>
      </c>
      <c r="X433" s="148">
        <v>0</v>
      </c>
      <c r="Y433" s="147">
        <f t="shared" si="108"/>
        <v>0</v>
      </c>
      <c r="Z433" s="102">
        <v>0</v>
      </c>
      <c r="AA433" s="102">
        <v>0</v>
      </c>
      <c r="AB433" s="101">
        <f t="shared" si="109"/>
        <v>0</v>
      </c>
      <c r="AC433" s="107">
        <f t="shared" si="110"/>
        <v>0</v>
      </c>
      <c r="AD433" s="108">
        <f t="shared" si="111"/>
        <v>0</v>
      </c>
      <c r="AE433" s="97">
        <v>168</v>
      </c>
      <c r="AF433" s="109">
        <f t="shared" si="112"/>
        <v>0</v>
      </c>
    </row>
    <row r="434" spans="1:32" x14ac:dyDescent="0.35">
      <c r="A434" s="31" t="s">
        <v>439</v>
      </c>
      <c r="B434" s="97" t="s">
        <v>2699</v>
      </c>
      <c r="C434" s="142" t="s">
        <v>2260</v>
      </c>
      <c r="D434" s="143">
        <f t="shared" si="99"/>
        <v>30</v>
      </c>
      <c r="E434" s="98">
        <f t="shared" si="100"/>
        <v>30</v>
      </c>
      <c r="F434" s="144">
        <f t="shared" si="97"/>
        <v>0</v>
      </c>
      <c r="G434" s="145">
        <f t="shared" si="98"/>
        <v>30</v>
      </c>
      <c r="H434" s="146">
        <v>0</v>
      </c>
      <c r="I434" s="146">
        <v>0</v>
      </c>
      <c r="J434" s="147">
        <f t="shared" si="101"/>
        <v>0</v>
      </c>
      <c r="K434" s="147">
        <v>0</v>
      </c>
      <c r="L434" s="147">
        <v>30</v>
      </c>
      <c r="M434" s="147">
        <f t="shared" si="102"/>
        <v>30</v>
      </c>
      <c r="N434" s="101">
        <f t="shared" si="103"/>
        <v>0</v>
      </c>
      <c r="O434" s="145">
        <v>0</v>
      </c>
      <c r="P434" s="147">
        <f t="shared" si="104"/>
        <v>0</v>
      </c>
      <c r="Q434" s="100">
        <v>0</v>
      </c>
      <c r="R434" s="147">
        <v>0</v>
      </c>
      <c r="S434" s="101">
        <f t="shared" si="105"/>
        <v>0</v>
      </c>
      <c r="T434" s="100">
        <v>0</v>
      </c>
      <c r="U434" s="101">
        <f t="shared" si="106"/>
        <v>0</v>
      </c>
      <c r="V434" s="100">
        <f t="shared" si="107"/>
        <v>0</v>
      </c>
      <c r="W434" s="148">
        <v>0</v>
      </c>
      <c r="X434" s="148">
        <v>0</v>
      </c>
      <c r="Y434" s="147">
        <f t="shared" si="108"/>
        <v>0</v>
      </c>
      <c r="Z434" s="102">
        <v>0</v>
      </c>
      <c r="AA434" s="102">
        <v>0</v>
      </c>
      <c r="AB434" s="101">
        <f t="shared" si="109"/>
        <v>0</v>
      </c>
      <c r="AC434" s="107">
        <f t="shared" si="110"/>
        <v>0</v>
      </c>
      <c r="AD434" s="108">
        <f t="shared" si="111"/>
        <v>30</v>
      </c>
      <c r="AE434" s="97">
        <v>51</v>
      </c>
      <c r="AF434" s="109">
        <f t="shared" si="112"/>
        <v>0.58823529411764708</v>
      </c>
    </row>
    <row r="435" spans="1:32" x14ac:dyDescent="0.35">
      <c r="A435" s="31" t="s">
        <v>440</v>
      </c>
      <c r="B435" s="97" t="s">
        <v>2700</v>
      </c>
      <c r="C435" s="142" t="s">
        <v>2260</v>
      </c>
      <c r="D435" s="143">
        <f t="shared" si="99"/>
        <v>0</v>
      </c>
      <c r="E435" s="98">
        <f t="shared" si="100"/>
        <v>0</v>
      </c>
      <c r="F435" s="144">
        <f t="shared" si="97"/>
        <v>0</v>
      </c>
      <c r="G435" s="145">
        <f t="shared" si="98"/>
        <v>0</v>
      </c>
      <c r="H435" s="146">
        <v>0</v>
      </c>
      <c r="I435" s="146">
        <v>0</v>
      </c>
      <c r="J435" s="147">
        <f t="shared" si="101"/>
        <v>0</v>
      </c>
      <c r="K435" s="147">
        <v>0</v>
      </c>
      <c r="L435" s="147">
        <v>0</v>
      </c>
      <c r="M435" s="147">
        <f t="shared" si="102"/>
        <v>0</v>
      </c>
      <c r="N435" s="101">
        <f t="shared" si="103"/>
        <v>0</v>
      </c>
      <c r="O435" s="145">
        <v>0</v>
      </c>
      <c r="P435" s="147">
        <f t="shared" si="104"/>
        <v>0</v>
      </c>
      <c r="Q435" s="100">
        <v>0</v>
      </c>
      <c r="R435" s="147">
        <v>0</v>
      </c>
      <c r="S435" s="101">
        <f t="shared" si="105"/>
        <v>0</v>
      </c>
      <c r="T435" s="100">
        <v>0</v>
      </c>
      <c r="U435" s="101">
        <f t="shared" si="106"/>
        <v>0</v>
      </c>
      <c r="V435" s="100">
        <f t="shared" si="107"/>
        <v>0</v>
      </c>
      <c r="W435" s="148">
        <v>0</v>
      </c>
      <c r="X435" s="148">
        <v>0</v>
      </c>
      <c r="Y435" s="147">
        <f t="shared" si="108"/>
        <v>0</v>
      </c>
      <c r="Z435" s="102">
        <v>0</v>
      </c>
      <c r="AA435" s="102">
        <v>0</v>
      </c>
      <c r="AB435" s="101">
        <f t="shared" si="109"/>
        <v>0</v>
      </c>
      <c r="AC435" s="107">
        <f t="shared" si="110"/>
        <v>0</v>
      </c>
      <c r="AD435" s="108">
        <f t="shared" si="111"/>
        <v>0</v>
      </c>
      <c r="AE435" s="97">
        <v>40</v>
      </c>
      <c r="AF435" s="109">
        <f t="shared" si="112"/>
        <v>0</v>
      </c>
    </row>
    <row r="436" spans="1:32" x14ac:dyDescent="0.35">
      <c r="A436" s="31" t="s">
        <v>441</v>
      </c>
      <c r="B436" s="97" t="s">
        <v>2701</v>
      </c>
      <c r="C436" s="142" t="s">
        <v>2260</v>
      </c>
      <c r="D436" s="143">
        <f t="shared" si="99"/>
        <v>331</v>
      </c>
      <c r="E436" s="98">
        <f t="shared" si="100"/>
        <v>331</v>
      </c>
      <c r="F436" s="144">
        <f t="shared" si="97"/>
        <v>0</v>
      </c>
      <c r="G436" s="145">
        <f t="shared" si="98"/>
        <v>331</v>
      </c>
      <c r="H436" s="146">
        <v>0</v>
      </c>
      <c r="I436" s="146">
        <v>0</v>
      </c>
      <c r="J436" s="147">
        <f t="shared" si="101"/>
        <v>0</v>
      </c>
      <c r="K436" s="147">
        <v>99</v>
      </c>
      <c r="L436" s="147">
        <v>232</v>
      </c>
      <c r="M436" s="147">
        <f t="shared" si="102"/>
        <v>331</v>
      </c>
      <c r="N436" s="101">
        <f t="shared" si="103"/>
        <v>0</v>
      </c>
      <c r="O436" s="145">
        <v>0</v>
      </c>
      <c r="P436" s="147">
        <f t="shared" si="104"/>
        <v>0</v>
      </c>
      <c r="Q436" s="100">
        <v>0</v>
      </c>
      <c r="R436" s="147">
        <v>0</v>
      </c>
      <c r="S436" s="101">
        <f t="shared" si="105"/>
        <v>0</v>
      </c>
      <c r="T436" s="100">
        <v>0</v>
      </c>
      <c r="U436" s="101">
        <f t="shared" si="106"/>
        <v>0</v>
      </c>
      <c r="V436" s="100">
        <f t="shared" si="107"/>
        <v>0</v>
      </c>
      <c r="W436" s="148">
        <v>0</v>
      </c>
      <c r="X436" s="148">
        <v>0</v>
      </c>
      <c r="Y436" s="147">
        <f t="shared" si="108"/>
        <v>0</v>
      </c>
      <c r="Z436" s="102">
        <v>0</v>
      </c>
      <c r="AA436" s="102">
        <v>0</v>
      </c>
      <c r="AB436" s="101">
        <f t="shared" si="109"/>
        <v>0</v>
      </c>
      <c r="AC436" s="107">
        <f t="shared" si="110"/>
        <v>0</v>
      </c>
      <c r="AD436" s="108">
        <f t="shared" si="111"/>
        <v>232</v>
      </c>
      <c r="AE436" s="97">
        <v>283</v>
      </c>
      <c r="AF436" s="109">
        <f t="shared" si="112"/>
        <v>0.81978798586572443</v>
      </c>
    </row>
    <row r="437" spans="1:32" x14ac:dyDescent="0.35">
      <c r="A437" s="31" t="s">
        <v>442</v>
      </c>
      <c r="B437" s="97" t="s">
        <v>2702</v>
      </c>
      <c r="C437" s="142" t="s">
        <v>2380</v>
      </c>
      <c r="D437" s="143">
        <f t="shared" si="99"/>
        <v>206</v>
      </c>
      <c r="E437" s="98">
        <f t="shared" si="100"/>
        <v>15</v>
      </c>
      <c r="F437" s="144">
        <f t="shared" si="97"/>
        <v>191</v>
      </c>
      <c r="G437" s="145">
        <f t="shared" si="98"/>
        <v>192</v>
      </c>
      <c r="H437" s="146">
        <v>0</v>
      </c>
      <c r="I437" s="146">
        <v>191</v>
      </c>
      <c r="J437" s="147">
        <f t="shared" si="101"/>
        <v>191</v>
      </c>
      <c r="K437" s="147">
        <v>0</v>
      </c>
      <c r="L437" s="147">
        <v>1</v>
      </c>
      <c r="M437" s="147">
        <f t="shared" si="102"/>
        <v>1</v>
      </c>
      <c r="N437" s="101">
        <f t="shared" si="103"/>
        <v>0</v>
      </c>
      <c r="O437" s="145">
        <v>14</v>
      </c>
      <c r="P437" s="147">
        <f t="shared" si="104"/>
        <v>14</v>
      </c>
      <c r="Q437" s="100">
        <v>0</v>
      </c>
      <c r="R437" s="147">
        <v>0</v>
      </c>
      <c r="S437" s="101">
        <f t="shared" si="105"/>
        <v>0</v>
      </c>
      <c r="T437" s="100">
        <v>0</v>
      </c>
      <c r="U437" s="101">
        <f t="shared" si="106"/>
        <v>0</v>
      </c>
      <c r="V437" s="100">
        <f t="shared" si="107"/>
        <v>0</v>
      </c>
      <c r="W437" s="148">
        <v>0</v>
      </c>
      <c r="X437" s="148">
        <v>0</v>
      </c>
      <c r="Y437" s="147">
        <f t="shared" si="108"/>
        <v>0</v>
      </c>
      <c r="Z437" s="102">
        <v>0</v>
      </c>
      <c r="AA437" s="102">
        <v>0</v>
      </c>
      <c r="AB437" s="101">
        <f t="shared" si="109"/>
        <v>0</v>
      </c>
      <c r="AC437" s="107">
        <f t="shared" si="110"/>
        <v>191</v>
      </c>
      <c r="AD437" s="108">
        <f t="shared" si="111"/>
        <v>15</v>
      </c>
      <c r="AE437" s="97">
        <v>504</v>
      </c>
      <c r="AF437" s="109">
        <f t="shared" si="112"/>
        <v>0.40873015873015872</v>
      </c>
    </row>
    <row r="438" spans="1:32" x14ac:dyDescent="0.35">
      <c r="A438" s="31" t="s">
        <v>443</v>
      </c>
      <c r="B438" s="97" t="s">
        <v>2703</v>
      </c>
      <c r="C438" s="142" t="s">
        <v>2380</v>
      </c>
      <c r="D438" s="143">
        <f t="shared" si="99"/>
        <v>60</v>
      </c>
      <c r="E438" s="98">
        <f t="shared" si="100"/>
        <v>16</v>
      </c>
      <c r="F438" s="144">
        <f t="shared" si="97"/>
        <v>44</v>
      </c>
      <c r="G438" s="145">
        <f t="shared" si="98"/>
        <v>44</v>
      </c>
      <c r="H438" s="146">
        <v>0</v>
      </c>
      <c r="I438" s="146">
        <v>44</v>
      </c>
      <c r="J438" s="147">
        <f t="shared" si="101"/>
        <v>44</v>
      </c>
      <c r="K438" s="147">
        <v>0</v>
      </c>
      <c r="L438" s="147">
        <v>0</v>
      </c>
      <c r="M438" s="147">
        <f t="shared" si="102"/>
        <v>0</v>
      </c>
      <c r="N438" s="101">
        <f t="shared" si="103"/>
        <v>0</v>
      </c>
      <c r="O438" s="145">
        <v>16</v>
      </c>
      <c r="P438" s="147">
        <f t="shared" si="104"/>
        <v>16</v>
      </c>
      <c r="Q438" s="100">
        <v>0</v>
      </c>
      <c r="R438" s="147">
        <v>0</v>
      </c>
      <c r="S438" s="101">
        <f t="shared" si="105"/>
        <v>0</v>
      </c>
      <c r="T438" s="100">
        <v>0</v>
      </c>
      <c r="U438" s="101">
        <f t="shared" si="106"/>
        <v>0</v>
      </c>
      <c r="V438" s="100">
        <f t="shared" si="107"/>
        <v>0</v>
      </c>
      <c r="W438" s="148">
        <v>0</v>
      </c>
      <c r="X438" s="148">
        <v>0</v>
      </c>
      <c r="Y438" s="147">
        <f t="shared" si="108"/>
        <v>0</v>
      </c>
      <c r="Z438" s="102">
        <v>0</v>
      </c>
      <c r="AA438" s="102">
        <v>0</v>
      </c>
      <c r="AB438" s="101">
        <f t="shared" si="109"/>
        <v>0</v>
      </c>
      <c r="AC438" s="107">
        <f t="shared" si="110"/>
        <v>44</v>
      </c>
      <c r="AD438" s="108">
        <f t="shared" si="111"/>
        <v>16</v>
      </c>
      <c r="AE438" s="97">
        <v>121</v>
      </c>
      <c r="AF438" s="109">
        <f t="shared" si="112"/>
        <v>0.49586776859504134</v>
      </c>
    </row>
    <row r="439" spans="1:32" x14ac:dyDescent="0.35">
      <c r="A439" s="31" t="s">
        <v>444</v>
      </c>
      <c r="B439" s="97" t="s">
        <v>2704</v>
      </c>
      <c r="C439" s="142" t="s">
        <v>2380</v>
      </c>
      <c r="D439" s="143">
        <f t="shared" si="99"/>
        <v>324</v>
      </c>
      <c r="E439" s="98">
        <f t="shared" si="100"/>
        <v>27</v>
      </c>
      <c r="F439" s="144">
        <f t="shared" si="97"/>
        <v>297</v>
      </c>
      <c r="G439" s="145">
        <f t="shared" si="98"/>
        <v>312</v>
      </c>
      <c r="H439" s="146">
        <v>0</v>
      </c>
      <c r="I439" s="146">
        <v>297</v>
      </c>
      <c r="J439" s="147">
        <f t="shared" si="101"/>
        <v>297</v>
      </c>
      <c r="K439" s="147">
        <v>0</v>
      </c>
      <c r="L439" s="147">
        <v>15</v>
      </c>
      <c r="M439" s="147">
        <f t="shared" si="102"/>
        <v>15</v>
      </c>
      <c r="N439" s="101">
        <f t="shared" si="103"/>
        <v>0</v>
      </c>
      <c r="O439" s="145">
        <v>0</v>
      </c>
      <c r="P439" s="147">
        <f t="shared" si="104"/>
        <v>0</v>
      </c>
      <c r="Q439" s="100">
        <v>12</v>
      </c>
      <c r="R439" s="147">
        <v>0</v>
      </c>
      <c r="S439" s="101">
        <f t="shared" si="105"/>
        <v>12</v>
      </c>
      <c r="T439" s="100">
        <v>0</v>
      </c>
      <c r="U439" s="101">
        <f t="shared" si="106"/>
        <v>0</v>
      </c>
      <c r="V439" s="100">
        <f t="shared" si="107"/>
        <v>0</v>
      </c>
      <c r="W439" s="148">
        <v>0</v>
      </c>
      <c r="X439" s="148">
        <v>0</v>
      </c>
      <c r="Y439" s="147">
        <f t="shared" si="108"/>
        <v>0</v>
      </c>
      <c r="Z439" s="102">
        <v>0</v>
      </c>
      <c r="AA439" s="102">
        <v>0</v>
      </c>
      <c r="AB439" s="101">
        <f t="shared" si="109"/>
        <v>0</v>
      </c>
      <c r="AC439" s="107">
        <f t="shared" si="110"/>
        <v>297</v>
      </c>
      <c r="AD439" s="108">
        <f t="shared" si="111"/>
        <v>27</v>
      </c>
      <c r="AE439" s="97">
        <v>347</v>
      </c>
      <c r="AF439" s="109">
        <f t="shared" si="112"/>
        <v>0.93371757925072041</v>
      </c>
    </row>
    <row r="440" spans="1:32" x14ac:dyDescent="0.35">
      <c r="A440" s="31" t="s">
        <v>445</v>
      </c>
      <c r="B440" s="97" t="s">
        <v>2705</v>
      </c>
      <c r="C440" s="142" t="s">
        <v>2380</v>
      </c>
      <c r="D440" s="143">
        <f t="shared" si="99"/>
        <v>93</v>
      </c>
      <c r="E440" s="98">
        <f t="shared" si="100"/>
        <v>24</v>
      </c>
      <c r="F440" s="144">
        <f t="shared" si="97"/>
        <v>69</v>
      </c>
      <c r="G440" s="145">
        <f t="shared" si="98"/>
        <v>69</v>
      </c>
      <c r="H440" s="146">
        <v>0</v>
      </c>
      <c r="I440" s="146">
        <v>69</v>
      </c>
      <c r="J440" s="147">
        <f t="shared" si="101"/>
        <v>69</v>
      </c>
      <c r="K440" s="147">
        <v>0</v>
      </c>
      <c r="L440" s="147">
        <v>0</v>
      </c>
      <c r="M440" s="147">
        <f t="shared" si="102"/>
        <v>0</v>
      </c>
      <c r="N440" s="101">
        <f t="shared" si="103"/>
        <v>0</v>
      </c>
      <c r="O440" s="145">
        <v>0</v>
      </c>
      <c r="P440" s="147">
        <f t="shared" si="104"/>
        <v>0</v>
      </c>
      <c r="Q440" s="100">
        <v>24</v>
      </c>
      <c r="R440" s="147">
        <v>0</v>
      </c>
      <c r="S440" s="101">
        <f t="shared" si="105"/>
        <v>24</v>
      </c>
      <c r="T440" s="100">
        <v>0</v>
      </c>
      <c r="U440" s="101">
        <f t="shared" si="106"/>
        <v>0</v>
      </c>
      <c r="V440" s="100">
        <f t="shared" si="107"/>
        <v>0</v>
      </c>
      <c r="W440" s="148">
        <v>0</v>
      </c>
      <c r="X440" s="148">
        <v>0</v>
      </c>
      <c r="Y440" s="147">
        <f t="shared" si="108"/>
        <v>0</v>
      </c>
      <c r="Z440" s="102">
        <v>0</v>
      </c>
      <c r="AA440" s="102">
        <v>0</v>
      </c>
      <c r="AB440" s="101">
        <f t="shared" si="109"/>
        <v>0</v>
      </c>
      <c r="AC440" s="107">
        <f t="shared" si="110"/>
        <v>69</v>
      </c>
      <c r="AD440" s="108">
        <f t="shared" si="111"/>
        <v>24</v>
      </c>
      <c r="AE440" s="97">
        <v>124</v>
      </c>
      <c r="AF440" s="109">
        <f t="shared" si="112"/>
        <v>0.75</v>
      </c>
    </row>
    <row r="441" spans="1:32" x14ac:dyDescent="0.35">
      <c r="A441" s="31" t="s">
        <v>446</v>
      </c>
      <c r="B441" s="97" t="s">
        <v>2706</v>
      </c>
      <c r="C441" s="142" t="s">
        <v>2380</v>
      </c>
      <c r="D441" s="143">
        <f t="shared" si="99"/>
        <v>93</v>
      </c>
      <c r="E441" s="98">
        <f t="shared" si="100"/>
        <v>28</v>
      </c>
      <c r="F441" s="144">
        <f t="shared" si="97"/>
        <v>65</v>
      </c>
      <c r="G441" s="145">
        <f t="shared" si="98"/>
        <v>65</v>
      </c>
      <c r="H441" s="146">
        <v>0</v>
      </c>
      <c r="I441" s="146">
        <v>65</v>
      </c>
      <c r="J441" s="147">
        <f t="shared" si="101"/>
        <v>65</v>
      </c>
      <c r="K441" s="147">
        <v>0</v>
      </c>
      <c r="L441" s="147">
        <v>0</v>
      </c>
      <c r="M441" s="147">
        <f t="shared" si="102"/>
        <v>0</v>
      </c>
      <c r="N441" s="101">
        <f t="shared" si="103"/>
        <v>0</v>
      </c>
      <c r="O441" s="145">
        <v>18</v>
      </c>
      <c r="P441" s="147">
        <f t="shared" si="104"/>
        <v>18</v>
      </c>
      <c r="Q441" s="100">
        <v>10</v>
      </c>
      <c r="R441" s="147">
        <v>0</v>
      </c>
      <c r="S441" s="101">
        <f t="shared" si="105"/>
        <v>10</v>
      </c>
      <c r="T441" s="100">
        <v>0</v>
      </c>
      <c r="U441" s="101">
        <f t="shared" si="106"/>
        <v>0</v>
      </c>
      <c r="V441" s="100">
        <f t="shared" si="107"/>
        <v>0</v>
      </c>
      <c r="W441" s="148">
        <v>0</v>
      </c>
      <c r="X441" s="148">
        <v>0</v>
      </c>
      <c r="Y441" s="147">
        <f t="shared" si="108"/>
        <v>0</v>
      </c>
      <c r="Z441" s="102">
        <v>0</v>
      </c>
      <c r="AA441" s="102">
        <v>0</v>
      </c>
      <c r="AB441" s="101">
        <f t="shared" si="109"/>
        <v>0</v>
      </c>
      <c r="AC441" s="107">
        <f t="shared" si="110"/>
        <v>65</v>
      </c>
      <c r="AD441" s="108">
        <f t="shared" si="111"/>
        <v>28</v>
      </c>
      <c r="AE441" s="97">
        <v>185</v>
      </c>
      <c r="AF441" s="109">
        <f t="shared" si="112"/>
        <v>0.50270270270270268</v>
      </c>
    </row>
    <row r="442" spans="1:32" x14ac:dyDescent="0.35">
      <c r="A442" s="31" t="s">
        <v>447</v>
      </c>
      <c r="B442" s="97" t="s">
        <v>2707</v>
      </c>
      <c r="C442" s="142" t="s">
        <v>2380</v>
      </c>
      <c r="D442" s="143">
        <f t="shared" si="99"/>
        <v>39</v>
      </c>
      <c r="E442" s="98">
        <f t="shared" si="100"/>
        <v>11</v>
      </c>
      <c r="F442" s="144">
        <f t="shared" si="97"/>
        <v>28</v>
      </c>
      <c r="G442" s="145">
        <f t="shared" si="98"/>
        <v>28</v>
      </c>
      <c r="H442" s="146">
        <v>0</v>
      </c>
      <c r="I442" s="146">
        <v>28</v>
      </c>
      <c r="J442" s="147">
        <f t="shared" si="101"/>
        <v>28</v>
      </c>
      <c r="K442" s="147">
        <v>0</v>
      </c>
      <c r="L442" s="147">
        <v>0</v>
      </c>
      <c r="M442" s="147">
        <f t="shared" si="102"/>
        <v>0</v>
      </c>
      <c r="N442" s="101">
        <f t="shared" si="103"/>
        <v>0</v>
      </c>
      <c r="O442" s="145">
        <v>11</v>
      </c>
      <c r="P442" s="147">
        <f t="shared" si="104"/>
        <v>11</v>
      </c>
      <c r="Q442" s="100">
        <v>0</v>
      </c>
      <c r="R442" s="147">
        <v>0</v>
      </c>
      <c r="S442" s="101">
        <f t="shared" si="105"/>
        <v>0</v>
      </c>
      <c r="T442" s="100">
        <v>0</v>
      </c>
      <c r="U442" s="101">
        <f t="shared" si="106"/>
        <v>0</v>
      </c>
      <c r="V442" s="100">
        <f t="shared" si="107"/>
        <v>0</v>
      </c>
      <c r="W442" s="148">
        <v>0</v>
      </c>
      <c r="X442" s="148">
        <v>0</v>
      </c>
      <c r="Y442" s="147">
        <f t="shared" si="108"/>
        <v>0</v>
      </c>
      <c r="Z442" s="102">
        <v>0</v>
      </c>
      <c r="AA442" s="102">
        <v>0</v>
      </c>
      <c r="AB442" s="101">
        <f t="shared" si="109"/>
        <v>0</v>
      </c>
      <c r="AC442" s="107">
        <f t="shared" si="110"/>
        <v>28</v>
      </c>
      <c r="AD442" s="108">
        <f t="shared" si="111"/>
        <v>11</v>
      </c>
      <c r="AE442" s="97">
        <v>129</v>
      </c>
      <c r="AF442" s="109">
        <f t="shared" si="112"/>
        <v>0.30232558139534882</v>
      </c>
    </row>
    <row r="443" spans="1:32" x14ac:dyDescent="0.35">
      <c r="A443" s="31" t="s">
        <v>448</v>
      </c>
      <c r="B443" s="97" t="s">
        <v>2708</v>
      </c>
      <c r="C443" s="142" t="s">
        <v>2380</v>
      </c>
      <c r="D443" s="143">
        <f t="shared" si="99"/>
        <v>98</v>
      </c>
      <c r="E443" s="98">
        <f t="shared" si="100"/>
        <v>2</v>
      </c>
      <c r="F443" s="144">
        <f t="shared" si="97"/>
        <v>96</v>
      </c>
      <c r="G443" s="145">
        <f t="shared" si="98"/>
        <v>96</v>
      </c>
      <c r="H443" s="146">
        <v>0</v>
      </c>
      <c r="I443" s="146">
        <v>96</v>
      </c>
      <c r="J443" s="147">
        <f t="shared" si="101"/>
        <v>96</v>
      </c>
      <c r="K443" s="147">
        <v>0</v>
      </c>
      <c r="L443" s="147">
        <v>0</v>
      </c>
      <c r="M443" s="147">
        <f t="shared" si="102"/>
        <v>0</v>
      </c>
      <c r="N443" s="101">
        <f t="shared" si="103"/>
        <v>0</v>
      </c>
      <c r="O443" s="145">
        <v>2</v>
      </c>
      <c r="P443" s="147">
        <f t="shared" si="104"/>
        <v>2</v>
      </c>
      <c r="Q443" s="100">
        <v>0</v>
      </c>
      <c r="R443" s="147">
        <v>0</v>
      </c>
      <c r="S443" s="101">
        <f t="shared" si="105"/>
        <v>0</v>
      </c>
      <c r="T443" s="100">
        <v>0</v>
      </c>
      <c r="U443" s="101">
        <f t="shared" si="106"/>
        <v>0</v>
      </c>
      <c r="V443" s="100">
        <f t="shared" si="107"/>
        <v>0</v>
      </c>
      <c r="W443" s="148">
        <v>0</v>
      </c>
      <c r="X443" s="148">
        <v>0</v>
      </c>
      <c r="Y443" s="147">
        <f t="shared" si="108"/>
        <v>0</v>
      </c>
      <c r="Z443" s="102">
        <v>0</v>
      </c>
      <c r="AA443" s="102">
        <v>0</v>
      </c>
      <c r="AB443" s="101">
        <f t="shared" si="109"/>
        <v>0</v>
      </c>
      <c r="AC443" s="107">
        <f t="shared" si="110"/>
        <v>96</v>
      </c>
      <c r="AD443" s="108">
        <f t="shared" si="111"/>
        <v>2</v>
      </c>
      <c r="AE443" s="97">
        <v>472</v>
      </c>
      <c r="AF443" s="109">
        <f t="shared" si="112"/>
        <v>0.2076271186440678</v>
      </c>
    </row>
    <row r="444" spans="1:32" x14ac:dyDescent="0.35">
      <c r="A444" s="31" t="s">
        <v>449</v>
      </c>
      <c r="B444" s="97" t="s">
        <v>2709</v>
      </c>
      <c r="C444" s="142" t="s">
        <v>2380</v>
      </c>
      <c r="D444" s="143">
        <f t="shared" si="99"/>
        <v>1901</v>
      </c>
      <c r="E444" s="98">
        <f t="shared" si="100"/>
        <v>250</v>
      </c>
      <c r="F444" s="144">
        <f t="shared" si="97"/>
        <v>1651</v>
      </c>
      <c r="G444" s="145">
        <f t="shared" si="98"/>
        <v>1880</v>
      </c>
      <c r="H444" s="146">
        <v>0</v>
      </c>
      <c r="I444" s="146">
        <v>1651</v>
      </c>
      <c r="J444" s="147">
        <f t="shared" si="101"/>
        <v>1651</v>
      </c>
      <c r="K444" s="147">
        <v>0</v>
      </c>
      <c r="L444" s="147">
        <v>229</v>
      </c>
      <c r="M444" s="147">
        <f t="shared" si="102"/>
        <v>229</v>
      </c>
      <c r="N444" s="101">
        <f t="shared" si="103"/>
        <v>141</v>
      </c>
      <c r="O444" s="145">
        <v>0</v>
      </c>
      <c r="P444" s="147">
        <f t="shared" si="104"/>
        <v>0</v>
      </c>
      <c r="Q444" s="100">
        <v>0</v>
      </c>
      <c r="R444" s="147">
        <v>141</v>
      </c>
      <c r="S444" s="101">
        <f t="shared" si="105"/>
        <v>141</v>
      </c>
      <c r="T444" s="100">
        <v>21</v>
      </c>
      <c r="U444" s="101">
        <f t="shared" si="106"/>
        <v>21</v>
      </c>
      <c r="V444" s="100">
        <f t="shared" si="107"/>
        <v>0</v>
      </c>
      <c r="W444" s="148">
        <v>0</v>
      </c>
      <c r="X444" s="148">
        <v>0</v>
      </c>
      <c r="Y444" s="147">
        <f t="shared" si="108"/>
        <v>0</v>
      </c>
      <c r="Z444" s="102">
        <v>0</v>
      </c>
      <c r="AA444" s="102">
        <v>0</v>
      </c>
      <c r="AB444" s="101">
        <f t="shared" si="109"/>
        <v>0</v>
      </c>
      <c r="AC444" s="107">
        <f t="shared" si="110"/>
        <v>1651</v>
      </c>
      <c r="AD444" s="108">
        <f t="shared" si="111"/>
        <v>250</v>
      </c>
      <c r="AE444" s="97">
        <v>3257</v>
      </c>
      <c r="AF444" s="109">
        <f t="shared" si="112"/>
        <v>0.58366595026097634</v>
      </c>
    </row>
    <row r="445" spans="1:32" x14ac:dyDescent="0.35">
      <c r="A445" s="31" t="s">
        <v>450</v>
      </c>
      <c r="B445" s="97" t="s">
        <v>2710</v>
      </c>
      <c r="C445" s="142" t="s">
        <v>2348</v>
      </c>
      <c r="D445" s="143">
        <f t="shared" si="99"/>
        <v>26</v>
      </c>
      <c r="E445" s="98">
        <f t="shared" si="100"/>
        <v>0</v>
      </c>
      <c r="F445" s="144">
        <f t="shared" si="97"/>
        <v>26</v>
      </c>
      <c r="G445" s="145">
        <f t="shared" si="98"/>
        <v>26</v>
      </c>
      <c r="H445" s="146">
        <v>0</v>
      </c>
      <c r="I445" s="146">
        <v>26</v>
      </c>
      <c r="J445" s="147">
        <f t="shared" si="101"/>
        <v>26</v>
      </c>
      <c r="K445" s="147">
        <v>0</v>
      </c>
      <c r="L445" s="147">
        <v>0</v>
      </c>
      <c r="M445" s="147">
        <f t="shared" si="102"/>
        <v>0</v>
      </c>
      <c r="N445" s="101">
        <f t="shared" si="103"/>
        <v>0</v>
      </c>
      <c r="O445" s="145">
        <v>0</v>
      </c>
      <c r="P445" s="147">
        <f t="shared" si="104"/>
        <v>0</v>
      </c>
      <c r="Q445" s="100">
        <v>0</v>
      </c>
      <c r="R445" s="147">
        <v>0</v>
      </c>
      <c r="S445" s="101">
        <f t="shared" si="105"/>
        <v>0</v>
      </c>
      <c r="T445" s="100">
        <v>0</v>
      </c>
      <c r="U445" s="101">
        <f t="shared" si="106"/>
        <v>0</v>
      </c>
      <c r="V445" s="100">
        <f t="shared" si="107"/>
        <v>0</v>
      </c>
      <c r="W445" s="148">
        <v>0</v>
      </c>
      <c r="X445" s="148">
        <v>0</v>
      </c>
      <c r="Y445" s="147">
        <f t="shared" si="108"/>
        <v>0</v>
      </c>
      <c r="Z445" s="102">
        <v>0</v>
      </c>
      <c r="AA445" s="102">
        <v>0</v>
      </c>
      <c r="AB445" s="101">
        <f t="shared" si="109"/>
        <v>0</v>
      </c>
      <c r="AC445" s="107">
        <f t="shared" si="110"/>
        <v>26</v>
      </c>
      <c r="AD445" s="108">
        <f t="shared" si="111"/>
        <v>0</v>
      </c>
      <c r="AE445" s="97">
        <v>58</v>
      </c>
      <c r="AF445" s="109">
        <f t="shared" si="112"/>
        <v>0.44827586206896552</v>
      </c>
    </row>
    <row r="446" spans="1:32" x14ac:dyDescent="0.35">
      <c r="A446" s="31" t="s">
        <v>451</v>
      </c>
      <c r="B446" s="97" t="s">
        <v>2711</v>
      </c>
      <c r="C446" s="142" t="s">
        <v>2348</v>
      </c>
      <c r="D446" s="143">
        <f t="shared" si="99"/>
        <v>64</v>
      </c>
      <c r="E446" s="98">
        <f t="shared" si="100"/>
        <v>0</v>
      </c>
      <c r="F446" s="144">
        <f t="shared" si="97"/>
        <v>64</v>
      </c>
      <c r="G446" s="145">
        <f t="shared" si="98"/>
        <v>64</v>
      </c>
      <c r="H446" s="146">
        <v>0</v>
      </c>
      <c r="I446" s="146">
        <v>64</v>
      </c>
      <c r="J446" s="147">
        <f t="shared" si="101"/>
        <v>64</v>
      </c>
      <c r="K446" s="147">
        <v>0</v>
      </c>
      <c r="L446" s="147">
        <v>0</v>
      </c>
      <c r="M446" s="147">
        <f t="shared" si="102"/>
        <v>0</v>
      </c>
      <c r="N446" s="101">
        <f t="shared" si="103"/>
        <v>0</v>
      </c>
      <c r="O446" s="145">
        <v>0</v>
      </c>
      <c r="P446" s="147">
        <f t="shared" si="104"/>
        <v>0</v>
      </c>
      <c r="Q446" s="100">
        <v>0</v>
      </c>
      <c r="R446" s="147">
        <v>0</v>
      </c>
      <c r="S446" s="101">
        <f t="shared" si="105"/>
        <v>0</v>
      </c>
      <c r="T446" s="100">
        <v>0</v>
      </c>
      <c r="U446" s="101">
        <f t="shared" si="106"/>
        <v>0</v>
      </c>
      <c r="V446" s="100">
        <f t="shared" si="107"/>
        <v>0</v>
      </c>
      <c r="W446" s="148">
        <v>0</v>
      </c>
      <c r="X446" s="148">
        <v>0</v>
      </c>
      <c r="Y446" s="147">
        <f t="shared" si="108"/>
        <v>0</v>
      </c>
      <c r="Z446" s="102">
        <v>0</v>
      </c>
      <c r="AA446" s="102">
        <v>0</v>
      </c>
      <c r="AB446" s="101">
        <f t="shared" si="109"/>
        <v>0</v>
      </c>
      <c r="AC446" s="107">
        <f t="shared" si="110"/>
        <v>64</v>
      </c>
      <c r="AD446" s="108">
        <f t="shared" si="111"/>
        <v>0</v>
      </c>
      <c r="AE446" s="97">
        <v>75</v>
      </c>
      <c r="AF446" s="109">
        <f t="shared" si="112"/>
        <v>0.85333333333333339</v>
      </c>
    </row>
    <row r="447" spans="1:32" x14ac:dyDescent="0.35">
      <c r="A447" s="31" t="s">
        <v>452</v>
      </c>
      <c r="B447" s="97" t="s">
        <v>2712</v>
      </c>
      <c r="C447" s="142" t="s">
        <v>2348</v>
      </c>
      <c r="D447" s="143">
        <f t="shared" si="99"/>
        <v>14</v>
      </c>
      <c r="E447" s="98">
        <f t="shared" si="100"/>
        <v>14</v>
      </c>
      <c r="F447" s="144">
        <f t="shared" si="97"/>
        <v>0</v>
      </c>
      <c r="G447" s="145">
        <f t="shared" si="98"/>
        <v>14</v>
      </c>
      <c r="H447" s="146">
        <v>0</v>
      </c>
      <c r="I447" s="146">
        <v>0</v>
      </c>
      <c r="J447" s="147">
        <f t="shared" si="101"/>
        <v>0</v>
      </c>
      <c r="K447" s="147">
        <v>0</v>
      </c>
      <c r="L447" s="147">
        <v>14</v>
      </c>
      <c r="M447" s="147">
        <f t="shared" si="102"/>
        <v>14</v>
      </c>
      <c r="N447" s="101">
        <f t="shared" si="103"/>
        <v>0</v>
      </c>
      <c r="O447" s="145">
        <v>0</v>
      </c>
      <c r="P447" s="147">
        <f t="shared" si="104"/>
        <v>0</v>
      </c>
      <c r="Q447" s="100">
        <v>0</v>
      </c>
      <c r="R447" s="147">
        <v>0</v>
      </c>
      <c r="S447" s="101">
        <f t="shared" si="105"/>
        <v>0</v>
      </c>
      <c r="T447" s="100">
        <v>0</v>
      </c>
      <c r="U447" s="101">
        <f t="shared" si="106"/>
        <v>0</v>
      </c>
      <c r="V447" s="100">
        <f t="shared" si="107"/>
        <v>0</v>
      </c>
      <c r="W447" s="148">
        <v>0</v>
      </c>
      <c r="X447" s="148">
        <v>0</v>
      </c>
      <c r="Y447" s="147">
        <f t="shared" si="108"/>
        <v>0</v>
      </c>
      <c r="Z447" s="102">
        <v>0</v>
      </c>
      <c r="AA447" s="102">
        <v>0</v>
      </c>
      <c r="AB447" s="101">
        <f t="shared" si="109"/>
        <v>0</v>
      </c>
      <c r="AC447" s="107">
        <f t="shared" si="110"/>
        <v>0</v>
      </c>
      <c r="AD447" s="108">
        <f t="shared" si="111"/>
        <v>14</v>
      </c>
      <c r="AE447" s="97">
        <v>11</v>
      </c>
      <c r="AF447" s="109">
        <f t="shared" si="112"/>
        <v>1</v>
      </c>
    </row>
    <row r="448" spans="1:32" x14ac:dyDescent="0.35">
      <c r="A448" s="31" t="s">
        <v>453</v>
      </c>
      <c r="B448" s="97" t="s">
        <v>2713</v>
      </c>
      <c r="C448" s="142" t="s">
        <v>2348</v>
      </c>
      <c r="D448" s="143">
        <f t="shared" si="99"/>
        <v>30</v>
      </c>
      <c r="E448" s="98">
        <f t="shared" si="100"/>
        <v>0</v>
      </c>
      <c r="F448" s="144">
        <f t="shared" si="97"/>
        <v>30</v>
      </c>
      <c r="G448" s="145">
        <f t="shared" si="98"/>
        <v>30</v>
      </c>
      <c r="H448" s="146">
        <v>0</v>
      </c>
      <c r="I448" s="146">
        <v>30</v>
      </c>
      <c r="J448" s="147">
        <f t="shared" si="101"/>
        <v>30</v>
      </c>
      <c r="K448" s="147">
        <v>0</v>
      </c>
      <c r="L448" s="147">
        <v>0</v>
      </c>
      <c r="M448" s="147">
        <f t="shared" si="102"/>
        <v>0</v>
      </c>
      <c r="N448" s="101">
        <f t="shared" si="103"/>
        <v>0</v>
      </c>
      <c r="O448" s="145">
        <v>0</v>
      </c>
      <c r="P448" s="147">
        <f t="shared" si="104"/>
        <v>0</v>
      </c>
      <c r="Q448" s="100">
        <v>0</v>
      </c>
      <c r="R448" s="147">
        <v>0</v>
      </c>
      <c r="S448" s="101">
        <f t="shared" si="105"/>
        <v>0</v>
      </c>
      <c r="T448" s="100">
        <v>0</v>
      </c>
      <c r="U448" s="101">
        <f t="shared" si="106"/>
        <v>0</v>
      </c>
      <c r="V448" s="100">
        <f t="shared" si="107"/>
        <v>0</v>
      </c>
      <c r="W448" s="148">
        <v>0</v>
      </c>
      <c r="X448" s="148">
        <v>0</v>
      </c>
      <c r="Y448" s="147">
        <f t="shared" si="108"/>
        <v>0</v>
      </c>
      <c r="Z448" s="102">
        <v>0</v>
      </c>
      <c r="AA448" s="102">
        <v>0</v>
      </c>
      <c r="AB448" s="101">
        <f t="shared" si="109"/>
        <v>0</v>
      </c>
      <c r="AC448" s="107">
        <f t="shared" si="110"/>
        <v>30</v>
      </c>
      <c r="AD448" s="108">
        <f t="shared" si="111"/>
        <v>0</v>
      </c>
      <c r="AE448" s="97">
        <v>17</v>
      </c>
      <c r="AF448" s="109">
        <f t="shared" si="112"/>
        <v>1</v>
      </c>
    </row>
    <row r="449" spans="1:32" x14ac:dyDescent="0.35">
      <c r="A449" s="31" t="s">
        <v>454</v>
      </c>
      <c r="B449" s="97" t="s">
        <v>2714</v>
      </c>
      <c r="C449" s="142" t="s">
        <v>2348</v>
      </c>
      <c r="D449" s="143">
        <f t="shared" si="99"/>
        <v>69</v>
      </c>
      <c r="E449" s="98">
        <f t="shared" si="100"/>
        <v>56</v>
      </c>
      <c r="F449" s="144">
        <f t="shared" si="97"/>
        <v>13</v>
      </c>
      <c r="G449" s="145">
        <f t="shared" si="98"/>
        <v>69</v>
      </c>
      <c r="H449" s="146">
        <v>0</v>
      </c>
      <c r="I449" s="146">
        <v>13</v>
      </c>
      <c r="J449" s="147">
        <f t="shared" si="101"/>
        <v>13</v>
      </c>
      <c r="K449" s="147">
        <v>0</v>
      </c>
      <c r="L449" s="147">
        <v>56</v>
      </c>
      <c r="M449" s="147">
        <f t="shared" si="102"/>
        <v>56</v>
      </c>
      <c r="N449" s="101">
        <f t="shared" si="103"/>
        <v>0</v>
      </c>
      <c r="O449" s="145">
        <v>0</v>
      </c>
      <c r="P449" s="147">
        <f t="shared" si="104"/>
        <v>0</v>
      </c>
      <c r="Q449" s="100">
        <v>0</v>
      </c>
      <c r="R449" s="147">
        <v>0</v>
      </c>
      <c r="S449" s="101">
        <f t="shared" si="105"/>
        <v>0</v>
      </c>
      <c r="T449" s="100">
        <v>0</v>
      </c>
      <c r="U449" s="101">
        <f t="shared" si="106"/>
        <v>0</v>
      </c>
      <c r="V449" s="100">
        <f t="shared" si="107"/>
        <v>0</v>
      </c>
      <c r="W449" s="148">
        <v>0</v>
      </c>
      <c r="X449" s="148">
        <v>0</v>
      </c>
      <c r="Y449" s="147">
        <f t="shared" si="108"/>
        <v>0</v>
      </c>
      <c r="Z449" s="102">
        <v>0</v>
      </c>
      <c r="AA449" s="102">
        <v>0</v>
      </c>
      <c r="AB449" s="101">
        <f t="shared" si="109"/>
        <v>0</v>
      </c>
      <c r="AC449" s="107">
        <f t="shared" si="110"/>
        <v>13</v>
      </c>
      <c r="AD449" s="108">
        <f t="shared" si="111"/>
        <v>56</v>
      </c>
      <c r="AE449" s="97">
        <v>85</v>
      </c>
      <c r="AF449" s="109">
        <f t="shared" si="112"/>
        <v>0.81176470588235294</v>
      </c>
    </row>
    <row r="450" spans="1:32" x14ac:dyDescent="0.35">
      <c r="A450" s="31" t="s">
        <v>455</v>
      </c>
      <c r="B450" s="97" t="s">
        <v>2715</v>
      </c>
      <c r="C450" s="142" t="s">
        <v>2348</v>
      </c>
      <c r="D450" s="143">
        <f t="shared" si="99"/>
        <v>15</v>
      </c>
      <c r="E450" s="98">
        <f t="shared" si="100"/>
        <v>15</v>
      </c>
      <c r="F450" s="144">
        <f t="shared" si="97"/>
        <v>0</v>
      </c>
      <c r="G450" s="145">
        <f t="shared" si="98"/>
        <v>15</v>
      </c>
      <c r="H450" s="146">
        <v>0</v>
      </c>
      <c r="I450" s="146">
        <v>0</v>
      </c>
      <c r="J450" s="147">
        <f t="shared" si="101"/>
        <v>0</v>
      </c>
      <c r="K450" s="147">
        <v>0</v>
      </c>
      <c r="L450" s="147">
        <v>15</v>
      </c>
      <c r="M450" s="147">
        <f t="shared" si="102"/>
        <v>15</v>
      </c>
      <c r="N450" s="101">
        <f t="shared" si="103"/>
        <v>0</v>
      </c>
      <c r="O450" s="145">
        <v>0</v>
      </c>
      <c r="P450" s="147">
        <f t="shared" si="104"/>
        <v>0</v>
      </c>
      <c r="Q450" s="100">
        <v>0</v>
      </c>
      <c r="R450" s="147">
        <v>0</v>
      </c>
      <c r="S450" s="101">
        <f t="shared" si="105"/>
        <v>0</v>
      </c>
      <c r="T450" s="100">
        <v>0</v>
      </c>
      <c r="U450" s="101">
        <f t="shared" si="106"/>
        <v>0</v>
      </c>
      <c r="V450" s="100">
        <f t="shared" si="107"/>
        <v>0</v>
      </c>
      <c r="W450" s="148">
        <v>0</v>
      </c>
      <c r="X450" s="148">
        <v>0</v>
      </c>
      <c r="Y450" s="147">
        <f t="shared" si="108"/>
        <v>0</v>
      </c>
      <c r="Z450" s="102">
        <v>0</v>
      </c>
      <c r="AA450" s="102">
        <v>0</v>
      </c>
      <c r="AB450" s="101">
        <f t="shared" si="109"/>
        <v>0</v>
      </c>
      <c r="AC450" s="107">
        <f t="shared" si="110"/>
        <v>0</v>
      </c>
      <c r="AD450" s="108">
        <f t="shared" si="111"/>
        <v>15</v>
      </c>
      <c r="AE450" s="97">
        <v>14</v>
      </c>
      <c r="AF450" s="109">
        <f t="shared" si="112"/>
        <v>1</v>
      </c>
    </row>
    <row r="451" spans="1:32" x14ac:dyDescent="0.35">
      <c r="A451" s="31" t="s">
        <v>456</v>
      </c>
      <c r="B451" s="97" t="s">
        <v>2716</v>
      </c>
      <c r="C451" s="142" t="s">
        <v>2348</v>
      </c>
      <c r="D451" s="143">
        <f t="shared" si="99"/>
        <v>17</v>
      </c>
      <c r="E451" s="98">
        <f t="shared" si="100"/>
        <v>17</v>
      </c>
      <c r="F451" s="144">
        <f t="shared" si="97"/>
        <v>0</v>
      </c>
      <c r="G451" s="145">
        <f t="shared" si="98"/>
        <v>17</v>
      </c>
      <c r="H451" s="146">
        <v>0</v>
      </c>
      <c r="I451" s="146">
        <v>0</v>
      </c>
      <c r="J451" s="147">
        <f t="shared" si="101"/>
        <v>0</v>
      </c>
      <c r="K451" s="147">
        <v>0</v>
      </c>
      <c r="L451" s="147">
        <v>17</v>
      </c>
      <c r="M451" s="147">
        <f t="shared" si="102"/>
        <v>17</v>
      </c>
      <c r="N451" s="101">
        <f t="shared" si="103"/>
        <v>0</v>
      </c>
      <c r="O451" s="145">
        <v>0</v>
      </c>
      <c r="P451" s="147">
        <f t="shared" si="104"/>
        <v>0</v>
      </c>
      <c r="Q451" s="100">
        <v>0</v>
      </c>
      <c r="R451" s="147">
        <v>0</v>
      </c>
      <c r="S451" s="101">
        <f t="shared" si="105"/>
        <v>0</v>
      </c>
      <c r="T451" s="100">
        <v>0</v>
      </c>
      <c r="U451" s="101">
        <f t="shared" si="106"/>
        <v>0</v>
      </c>
      <c r="V451" s="100">
        <f t="shared" si="107"/>
        <v>0</v>
      </c>
      <c r="W451" s="148">
        <v>0</v>
      </c>
      <c r="X451" s="148">
        <v>0</v>
      </c>
      <c r="Y451" s="147">
        <f t="shared" si="108"/>
        <v>0</v>
      </c>
      <c r="Z451" s="102">
        <v>0</v>
      </c>
      <c r="AA451" s="102">
        <v>0</v>
      </c>
      <c r="AB451" s="101">
        <f t="shared" si="109"/>
        <v>0</v>
      </c>
      <c r="AC451" s="107">
        <f t="shared" si="110"/>
        <v>0</v>
      </c>
      <c r="AD451" s="108">
        <f t="shared" si="111"/>
        <v>17</v>
      </c>
      <c r="AE451" s="97">
        <v>17</v>
      </c>
      <c r="AF451" s="109">
        <f t="shared" si="112"/>
        <v>1</v>
      </c>
    </row>
    <row r="452" spans="1:32" x14ac:dyDescent="0.35">
      <c r="A452" s="31" t="s">
        <v>457</v>
      </c>
      <c r="B452" s="97" t="s">
        <v>2717</v>
      </c>
      <c r="C452" s="142" t="s">
        <v>2348</v>
      </c>
      <c r="D452" s="143">
        <f t="shared" si="99"/>
        <v>30</v>
      </c>
      <c r="E452" s="98">
        <f t="shared" si="100"/>
        <v>0</v>
      </c>
      <c r="F452" s="144">
        <f t="shared" ref="F452:F515" si="113">J452+Y452</f>
        <v>30</v>
      </c>
      <c r="G452" s="145">
        <f t="shared" ref="G452:G515" si="114">J452+M452</f>
        <v>30</v>
      </c>
      <c r="H452" s="146">
        <v>0</v>
      </c>
      <c r="I452" s="146">
        <v>30</v>
      </c>
      <c r="J452" s="147">
        <f t="shared" si="101"/>
        <v>30</v>
      </c>
      <c r="K452" s="147">
        <v>0</v>
      </c>
      <c r="L452" s="147">
        <v>0</v>
      </c>
      <c r="M452" s="147">
        <f t="shared" si="102"/>
        <v>0</v>
      </c>
      <c r="N452" s="101">
        <f t="shared" si="103"/>
        <v>0</v>
      </c>
      <c r="O452" s="145">
        <v>0</v>
      </c>
      <c r="P452" s="147">
        <f t="shared" si="104"/>
        <v>0</v>
      </c>
      <c r="Q452" s="100">
        <v>0</v>
      </c>
      <c r="R452" s="147">
        <v>0</v>
      </c>
      <c r="S452" s="101">
        <f t="shared" si="105"/>
        <v>0</v>
      </c>
      <c r="T452" s="100">
        <v>0</v>
      </c>
      <c r="U452" s="101">
        <f t="shared" si="106"/>
        <v>0</v>
      </c>
      <c r="V452" s="100">
        <f t="shared" si="107"/>
        <v>0</v>
      </c>
      <c r="W452" s="148">
        <v>0</v>
      </c>
      <c r="X452" s="148">
        <v>0</v>
      </c>
      <c r="Y452" s="147">
        <f t="shared" si="108"/>
        <v>0</v>
      </c>
      <c r="Z452" s="102">
        <v>0</v>
      </c>
      <c r="AA452" s="102">
        <v>0</v>
      </c>
      <c r="AB452" s="101">
        <f t="shared" si="109"/>
        <v>0</v>
      </c>
      <c r="AC452" s="107">
        <f t="shared" si="110"/>
        <v>30</v>
      </c>
      <c r="AD452" s="108">
        <f t="shared" si="111"/>
        <v>0</v>
      </c>
      <c r="AE452" s="97">
        <v>51</v>
      </c>
      <c r="AF452" s="109">
        <f t="shared" si="112"/>
        <v>0.58823529411764708</v>
      </c>
    </row>
    <row r="453" spans="1:32" x14ac:dyDescent="0.35">
      <c r="A453" s="31" t="s">
        <v>458</v>
      </c>
      <c r="B453" s="97" t="s">
        <v>2718</v>
      </c>
      <c r="C453" s="142" t="s">
        <v>2348</v>
      </c>
      <c r="D453" s="143">
        <f t="shared" ref="D453:D516" si="115">E453+F453</f>
        <v>39</v>
      </c>
      <c r="E453" s="98">
        <f t="shared" ref="E453:E516" si="116">M453+P453+Q453+T453+AB453</f>
        <v>0</v>
      </c>
      <c r="F453" s="144">
        <f t="shared" si="113"/>
        <v>39</v>
      </c>
      <c r="G453" s="145">
        <f t="shared" si="114"/>
        <v>39</v>
      </c>
      <c r="H453" s="146">
        <v>0</v>
      </c>
      <c r="I453" s="146">
        <v>39</v>
      </c>
      <c r="J453" s="147">
        <f t="shared" ref="J453:J516" si="117">H453+I453</f>
        <v>39</v>
      </c>
      <c r="K453" s="147">
        <v>0</v>
      </c>
      <c r="L453" s="147">
        <v>0</v>
      </c>
      <c r="M453" s="147">
        <f t="shared" ref="M453:M516" si="118">K453+L453</f>
        <v>0</v>
      </c>
      <c r="N453" s="101">
        <f t="shared" ref="N453:N516" si="119">R453</f>
        <v>0</v>
      </c>
      <c r="O453" s="145">
        <v>0</v>
      </c>
      <c r="P453" s="147">
        <f t="shared" ref="P453:P516" si="120">O453</f>
        <v>0</v>
      </c>
      <c r="Q453" s="100">
        <v>0</v>
      </c>
      <c r="R453" s="147">
        <v>0</v>
      </c>
      <c r="S453" s="101">
        <f t="shared" ref="S453:S516" si="121">Q453+R453</f>
        <v>0</v>
      </c>
      <c r="T453" s="100">
        <v>0</v>
      </c>
      <c r="U453" s="101">
        <f t="shared" ref="U453:U516" si="122">T453</f>
        <v>0</v>
      </c>
      <c r="V453" s="100">
        <f t="shared" ref="V453:V516" si="123">Y453+AB453</f>
        <v>0</v>
      </c>
      <c r="W453" s="148">
        <v>0</v>
      </c>
      <c r="X453" s="148">
        <v>0</v>
      </c>
      <c r="Y453" s="147">
        <f t="shared" ref="Y453:Y516" si="124">W453+X453</f>
        <v>0</v>
      </c>
      <c r="Z453" s="102">
        <v>0</v>
      </c>
      <c r="AA453" s="102">
        <v>0</v>
      </c>
      <c r="AB453" s="101">
        <f t="shared" ref="AB453:AB516" si="125">Z453+AA453</f>
        <v>0</v>
      </c>
      <c r="AC453" s="107">
        <f t="shared" ref="AC453:AC516" si="126">I453+X453</f>
        <v>39</v>
      </c>
      <c r="AD453" s="108">
        <f t="shared" ref="AD453:AD516" si="127">L453+O453+Q453+T453+AA453</f>
        <v>0</v>
      </c>
      <c r="AE453" s="97">
        <v>45</v>
      </c>
      <c r="AF453" s="109">
        <f t="shared" ref="AF453:AF516" si="128">MIN(100%,((AD453+AC453)/AE453))</f>
        <v>0.8666666666666667</v>
      </c>
    </row>
    <row r="454" spans="1:32" x14ac:dyDescent="0.35">
      <c r="A454" s="31" t="s">
        <v>459</v>
      </c>
      <c r="B454" s="97" t="s">
        <v>2719</v>
      </c>
      <c r="C454" s="142" t="s">
        <v>2348</v>
      </c>
      <c r="D454" s="143">
        <f t="shared" si="115"/>
        <v>102</v>
      </c>
      <c r="E454" s="98">
        <f t="shared" si="116"/>
        <v>102</v>
      </c>
      <c r="F454" s="144">
        <f t="shared" si="113"/>
        <v>0</v>
      </c>
      <c r="G454" s="145">
        <f t="shared" si="114"/>
        <v>23</v>
      </c>
      <c r="H454" s="146">
        <v>0</v>
      </c>
      <c r="I454" s="146">
        <v>0</v>
      </c>
      <c r="J454" s="147">
        <f t="shared" si="117"/>
        <v>0</v>
      </c>
      <c r="K454" s="147">
        <v>0</v>
      </c>
      <c r="L454" s="147">
        <v>23</v>
      </c>
      <c r="M454" s="147">
        <f t="shared" si="118"/>
        <v>23</v>
      </c>
      <c r="N454" s="101">
        <f t="shared" si="119"/>
        <v>0</v>
      </c>
      <c r="O454" s="145">
        <v>79</v>
      </c>
      <c r="P454" s="147">
        <f t="shared" si="120"/>
        <v>79</v>
      </c>
      <c r="Q454" s="100">
        <v>0</v>
      </c>
      <c r="R454" s="147">
        <v>0</v>
      </c>
      <c r="S454" s="101">
        <f t="shared" si="121"/>
        <v>0</v>
      </c>
      <c r="T454" s="100">
        <v>0</v>
      </c>
      <c r="U454" s="101">
        <f t="shared" si="122"/>
        <v>0</v>
      </c>
      <c r="V454" s="100">
        <f t="shared" si="123"/>
        <v>0</v>
      </c>
      <c r="W454" s="148">
        <v>0</v>
      </c>
      <c r="X454" s="148">
        <v>0</v>
      </c>
      <c r="Y454" s="147">
        <f t="shared" si="124"/>
        <v>0</v>
      </c>
      <c r="Z454" s="102">
        <v>0</v>
      </c>
      <c r="AA454" s="102">
        <v>0</v>
      </c>
      <c r="AB454" s="101">
        <f t="shared" si="125"/>
        <v>0</v>
      </c>
      <c r="AC454" s="107">
        <f t="shared" si="126"/>
        <v>0</v>
      </c>
      <c r="AD454" s="108">
        <f t="shared" si="127"/>
        <v>102</v>
      </c>
      <c r="AE454" s="97">
        <v>141</v>
      </c>
      <c r="AF454" s="109">
        <f t="shared" si="128"/>
        <v>0.72340425531914898</v>
      </c>
    </row>
    <row r="455" spans="1:32" x14ac:dyDescent="0.35">
      <c r="A455" s="31" t="s">
        <v>460</v>
      </c>
      <c r="B455" s="97" t="s">
        <v>2720</v>
      </c>
      <c r="C455" s="142" t="s">
        <v>2348</v>
      </c>
      <c r="D455" s="143">
        <f t="shared" si="115"/>
        <v>13</v>
      </c>
      <c r="E455" s="98">
        <f t="shared" si="116"/>
        <v>13</v>
      </c>
      <c r="F455" s="144">
        <f t="shared" si="113"/>
        <v>0</v>
      </c>
      <c r="G455" s="145">
        <f t="shared" si="114"/>
        <v>13</v>
      </c>
      <c r="H455" s="146">
        <v>0</v>
      </c>
      <c r="I455" s="146">
        <v>0</v>
      </c>
      <c r="J455" s="147">
        <f t="shared" si="117"/>
        <v>0</v>
      </c>
      <c r="K455" s="147">
        <v>0</v>
      </c>
      <c r="L455" s="147">
        <v>13</v>
      </c>
      <c r="M455" s="147">
        <f t="shared" si="118"/>
        <v>13</v>
      </c>
      <c r="N455" s="101">
        <f t="shared" si="119"/>
        <v>0</v>
      </c>
      <c r="O455" s="145">
        <v>0</v>
      </c>
      <c r="P455" s="147">
        <f t="shared" si="120"/>
        <v>0</v>
      </c>
      <c r="Q455" s="100">
        <v>0</v>
      </c>
      <c r="R455" s="147">
        <v>0</v>
      </c>
      <c r="S455" s="101">
        <f t="shared" si="121"/>
        <v>0</v>
      </c>
      <c r="T455" s="100">
        <v>0</v>
      </c>
      <c r="U455" s="101">
        <f t="shared" si="122"/>
        <v>0</v>
      </c>
      <c r="V455" s="100">
        <f t="shared" si="123"/>
        <v>0</v>
      </c>
      <c r="W455" s="148">
        <v>0</v>
      </c>
      <c r="X455" s="148">
        <v>0</v>
      </c>
      <c r="Y455" s="147">
        <f t="shared" si="124"/>
        <v>0</v>
      </c>
      <c r="Z455" s="102">
        <v>0</v>
      </c>
      <c r="AA455" s="102">
        <v>0</v>
      </c>
      <c r="AB455" s="101">
        <f t="shared" si="125"/>
        <v>0</v>
      </c>
      <c r="AC455" s="107">
        <f t="shared" si="126"/>
        <v>0</v>
      </c>
      <c r="AD455" s="108">
        <f t="shared" si="127"/>
        <v>13</v>
      </c>
      <c r="AE455" s="97">
        <v>27</v>
      </c>
      <c r="AF455" s="109">
        <f t="shared" si="128"/>
        <v>0.48148148148148145</v>
      </c>
    </row>
    <row r="456" spans="1:32" x14ac:dyDescent="0.35">
      <c r="A456" s="31" t="s">
        <v>461</v>
      </c>
      <c r="B456" s="97" t="s">
        <v>2721</v>
      </c>
      <c r="C456" s="142" t="s">
        <v>2348</v>
      </c>
      <c r="D456" s="143">
        <f t="shared" si="115"/>
        <v>40</v>
      </c>
      <c r="E456" s="98">
        <f t="shared" si="116"/>
        <v>33</v>
      </c>
      <c r="F456" s="144">
        <f t="shared" si="113"/>
        <v>7</v>
      </c>
      <c r="G456" s="145">
        <f t="shared" si="114"/>
        <v>40</v>
      </c>
      <c r="H456" s="146">
        <v>0</v>
      </c>
      <c r="I456" s="146">
        <v>7</v>
      </c>
      <c r="J456" s="147">
        <f t="shared" si="117"/>
        <v>7</v>
      </c>
      <c r="K456" s="147">
        <v>0</v>
      </c>
      <c r="L456" s="147">
        <v>33</v>
      </c>
      <c r="M456" s="147">
        <f t="shared" si="118"/>
        <v>33</v>
      </c>
      <c r="N456" s="101">
        <f t="shared" si="119"/>
        <v>0</v>
      </c>
      <c r="O456" s="145">
        <v>0</v>
      </c>
      <c r="P456" s="147">
        <f t="shared" si="120"/>
        <v>0</v>
      </c>
      <c r="Q456" s="100">
        <v>0</v>
      </c>
      <c r="R456" s="147">
        <v>0</v>
      </c>
      <c r="S456" s="101">
        <f t="shared" si="121"/>
        <v>0</v>
      </c>
      <c r="T456" s="100">
        <v>0</v>
      </c>
      <c r="U456" s="101">
        <f t="shared" si="122"/>
        <v>0</v>
      </c>
      <c r="V456" s="100">
        <f t="shared" si="123"/>
        <v>0</v>
      </c>
      <c r="W456" s="148">
        <v>0</v>
      </c>
      <c r="X456" s="148">
        <v>0</v>
      </c>
      <c r="Y456" s="147">
        <f t="shared" si="124"/>
        <v>0</v>
      </c>
      <c r="Z456" s="102">
        <v>0</v>
      </c>
      <c r="AA456" s="102">
        <v>0</v>
      </c>
      <c r="AB456" s="101">
        <f t="shared" si="125"/>
        <v>0</v>
      </c>
      <c r="AC456" s="107">
        <f t="shared" si="126"/>
        <v>7</v>
      </c>
      <c r="AD456" s="108">
        <f t="shared" si="127"/>
        <v>33</v>
      </c>
      <c r="AE456" s="97">
        <v>59</v>
      </c>
      <c r="AF456" s="109">
        <f t="shared" si="128"/>
        <v>0.67796610169491522</v>
      </c>
    </row>
    <row r="457" spans="1:32" x14ac:dyDescent="0.35">
      <c r="A457" s="31" t="s">
        <v>462</v>
      </c>
      <c r="B457" s="97" t="s">
        <v>2722</v>
      </c>
      <c r="C457" s="142" t="s">
        <v>2348</v>
      </c>
      <c r="D457" s="143">
        <f t="shared" si="115"/>
        <v>49</v>
      </c>
      <c r="E457" s="98">
        <f t="shared" si="116"/>
        <v>49</v>
      </c>
      <c r="F457" s="144">
        <f t="shared" si="113"/>
        <v>0</v>
      </c>
      <c r="G457" s="145">
        <f t="shared" si="114"/>
        <v>49</v>
      </c>
      <c r="H457" s="146">
        <v>0</v>
      </c>
      <c r="I457" s="146">
        <v>0</v>
      </c>
      <c r="J457" s="147">
        <f t="shared" si="117"/>
        <v>0</v>
      </c>
      <c r="K457" s="147">
        <v>0</v>
      </c>
      <c r="L457" s="147">
        <v>49</v>
      </c>
      <c r="M457" s="147">
        <f t="shared" si="118"/>
        <v>49</v>
      </c>
      <c r="N457" s="101">
        <f t="shared" si="119"/>
        <v>0</v>
      </c>
      <c r="O457" s="145">
        <v>0</v>
      </c>
      <c r="P457" s="147">
        <f t="shared" si="120"/>
        <v>0</v>
      </c>
      <c r="Q457" s="100">
        <v>0</v>
      </c>
      <c r="R457" s="147">
        <v>0</v>
      </c>
      <c r="S457" s="101">
        <f t="shared" si="121"/>
        <v>0</v>
      </c>
      <c r="T457" s="100">
        <v>0</v>
      </c>
      <c r="U457" s="101">
        <f t="shared" si="122"/>
        <v>0</v>
      </c>
      <c r="V457" s="100">
        <f t="shared" si="123"/>
        <v>0</v>
      </c>
      <c r="W457" s="148">
        <v>0</v>
      </c>
      <c r="X457" s="148">
        <v>0</v>
      </c>
      <c r="Y457" s="147">
        <f t="shared" si="124"/>
        <v>0</v>
      </c>
      <c r="Z457" s="102">
        <v>0</v>
      </c>
      <c r="AA457" s="102">
        <v>0</v>
      </c>
      <c r="AB457" s="101">
        <f t="shared" si="125"/>
        <v>0</v>
      </c>
      <c r="AC457" s="107">
        <f t="shared" si="126"/>
        <v>0</v>
      </c>
      <c r="AD457" s="108">
        <f t="shared" si="127"/>
        <v>49</v>
      </c>
      <c r="AE457" s="97">
        <v>96</v>
      </c>
      <c r="AF457" s="109">
        <f t="shared" si="128"/>
        <v>0.51041666666666663</v>
      </c>
    </row>
    <row r="458" spans="1:32" x14ac:dyDescent="0.35">
      <c r="A458" s="31" t="s">
        <v>463</v>
      </c>
      <c r="B458" s="97" t="s">
        <v>2723</v>
      </c>
      <c r="C458" s="142" t="s">
        <v>2348</v>
      </c>
      <c r="D458" s="143">
        <f t="shared" si="115"/>
        <v>34</v>
      </c>
      <c r="E458" s="98">
        <f t="shared" si="116"/>
        <v>0</v>
      </c>
      <c r="F458" s="144">
        <f t="shared" si="113"/>
        <v>34</v>
      </c>
      <c r="G458" s="145">
        <f t="shared" si="114"/>
        <v>34</v>
      </c>
      <c r="H458" s="146">
        <v>0</v>
      </c>
      <c r="I458" s="146">
        <v>34</v>
      </c>
      <c r="J458" s="147">
        <f t="shared" si="117"/>
        <v>34</v>
      </c>
      <c r="K458" s="147">
        <v>0</v>
      </c>
      <c r="L458" s="147">
        <v>0</v>
      </c>
      <c r="M458" s="147">
        <f t="shared" si="118"/>
        <v>0</v>
      </c>
      <c r="N458" s="101">
        <f t="shared" si="119"/>
        <v>0</v>
      </c>
      <c r="O458" s="145">
        <v>0</v>
      </c>
      <c r="P458" s="147">
        <f t="shared" si="120"/>
        <v>0</v>
      </c>
      <c r="Q458" s="100">
        <v>0</v>
      </c>
      <c r="R458" s="147">
        <v>0</v>
      </c>
      <c r="S458" s="101">
        <f t="shared" si="121"/>
        <v>0</v>
      </c>
      <c r="T458" s="100">
        <v>0</v>
      </c>
      <c r="U458" s="101">
        <f t="shared" si="122"/>
        <v>0</v>
      </c>
      <c r="V458" s="100">
        <f t="shared" si="123"/>
        <v>0</v>
      </c>
      <c r="W458" s="148">
        <v>0</v>
      </c>
      <c r="X458" s="148">
        <v>0</v>
      </c>
      <c r="Y458" s="147">
        <f t="shared" si="124"/>
        <v>0</v>
      </c>
      <c r="Z458" s="102">
        <v>0</v>
      </c>
      <c r="AA458" s="102">
        <v>0</v>
      </c>
      <c r="AB458" s="101">
        <f t="shared" si="125"/>
        <v>0</v>
      </c>
      <c r="AC458" s="107">
        <f t="shared" si="126"/>
        <v>34</v>
      </c>
      <c r="AD458" s="108">
        <f t="shared" si="127"/>
        <v>0</v>
      </c>
      <c r="AE458" s="97">
        <v>33</v>
      </c>
      <c r="AF458" s="109">
        <f t="shared" si="128"/>
        <v>1</v>
      </c>
    </row>
    <row r="459" spans="1:32" x14ac:dyDescent="0.35">
      <c r="A459" s="31" t="s">
        <v>464</v>
      </c>
      <c r="B459" s="97" t="s">
        <v>2724</v>
      </c>
      <c r="C459" s="142" t="s">
        <v>2348</v>
      </c>
      <c r="D459" s="143">
        <f t="shared" si="115"/>
        <v>19</v>
      </c>
      <c r="E459" s="98">
        <f t="shared" si="116"/>
        <v>0</v>
      </c>
      <c r="F459" s="144">
        <f t="shared" si="113"/>
        <v>19</v>
      </c>
      <c r="G459" s="145">
        <f t="shared" si="114"/>
        <v>19</v>
      </c>
      <c r="H459" s="146">
        <v>0</v>
      </c>
      <c r="I459" s="146">
        <v>19</v>
      </c>
      <c r="J459" s="147">
        <f t="shared" si="117"/>
        <v>19</v>
      </c>
      <c r="K459" s="147">
        <v>0</v>
      </c>
      <c r="L459" s="147">
        <v>0</v>
      </c>
      <c r="M459" s="147">
        <f t="shared" si="118"/>
        <v>0</v>
      </c>
      <c r="N459" s="101">
        <f t="shared" si="119"/>
        <v>0</v>
      </c>
      <c r="O459" s="145">
        <v>0</v>
      </c>
      <c r="P459" s="147">
        <f t="shared" si="120"/>
        <v>0</v>
      </c>
      <c r="Q459" s="100">
        <v>0</v>
      </c>
      <c r="R459" s="147">
        <v>0</v>
      </c>
      <c r="S459" s="101">
        <f t="shared" si="121"/>
        <v>0</v>
      </c>
      <c r="T459" s="100">
        <v>0</v>
      </c>
      <c r="U459" s="101">
        <f t="shared" si="122"/>
        <v>0</v>
      </c>
      <c r="V459" s="100">
        <f t="shared" si="123"/>
        <v>0</v>
      </c>
      <c r="W459" s="148">
        <v>0</v>
      </c>
      <c r="X459" s="148">
        <v>0</v>
      </c>
      <c r="Y459" s="147">
        <f t="shared" si="124"/>
        <v>0</v>
      </c>
      <c r="Z459" s="102">
        <v>0</v>
      </c>
      <c r="AA459" s="102">
        <v>0</v>
      </c>
      <c r="AB459" s="101">
        <f t="shared" si="125"/>
        <v>0</v>
      </c>
      <c r="AC459" s="107">
        <f t="shared" si="126"/>
        <v>19</v>
      </c>
      <c r="AD459" s="108">
        <f t="shared" si="127"/>
        <v>0</v>
      </c>
      <c r="AE459" s="97">
        <v>17</v>
      </c>
      <c r="AF459" s="109">
        <f t="shared" si="128"/>
        <v>1</v>
      </c>
    </row>
    <row r="460" spans="1:32" x14ac:dyDescent="0.35">
      <c r="A460" s="31" t="s">
        <v>465</v>
      </c>
      <c r="B460" s="97" t="s">
        <v>2725</v>
      </c>
      <c r="C460" s="142" t="s">
        <v>2348</v>
      </c>
      <c r="D460" s="143">
        <f t="shared" si="115"/>
        <v>81</v>
      </c>
      <c r="E460" s="98">
        <f t="shared" si="116"/>
        <v>0</v>
      </c>
      <c r="F460" s="144">
        <f t="shared" si="113"/>
        <v>81</v>
      </c>
      <c r="G460" s="145">
        <f t="shared" si="114"/>
        <v>81</v>
      </c>
      <c r="H460" s="146">
        <v>1</v>
      </c>
      <c r="I460" s="146">
        <v>80</v>
      </c>
      <c r="J460" s="147">
        <f t="shared" si="117"/>
        <v>81</v>
      </c>
      <c r="K460" s="147">
        <v>0</v>
      </c>
      <c r="L460" s="147">
        <v>0</v>
      </c>
      <c r="M460" s="147">
        <f t="shared" si="118"/>
        <v>0</v>
      </c>
      <c r="N460" s="101">
        <f t="shared" si="119"/>
        <v>0</v>
      </c>
      <c r="O460" s="145">
        <v>0</v>
      </c>
      <c r="P460" s="147">
        <f t="shared" si="120"/>
        <v>0</v>
      </c>
      <c r="Q460" s="100">
        <v>0</v>
      </c>
      <c r="R460" s="147">
        <v>0</v>
      </c>
      <c r="S460" s="101">
        <f t="shared" si="121"/>
        <v>0</v>
      </c>
      <c r="T460" s="100">
        <v>0</v>
      </c>
      <c r="U460" s="101">
        <f t="shared" si="122"/>
        <v>0</v>
      </c>
      <c r="V460" s="100">
        <f t="shared" si="123"/>
        <v>0</v>
      </c>
      <c r="W460" s="148">
        <v>0</v>
      </c>
      <c r="X460" s="148">
        <v>0</v>
      </c>
      <c r="Y460" s="147">
        <f t="shared" si="124"/>
        <v>0</v>
      </c>
      <c r="Z460" s="102">
        <v>0</v>
      </c>
      <c r="AA460" s="102">
        <v>0</v>
      </c>
      <c r="AB460" s="101">
        <f t="shared" si="125"/>
        <v>0</v>
      </c>
      <c r="AC460" s="107">
        <f t="shared" si="126"/>
        <v>80</v>
      </c>
      <c r="AD460" s="108">
        <f t="shared" si="127"/>
        <v>0</v>
      </c>
      <c r="AE460" s="97">
        <v>68</v>
      </c>
      <c r="AF460" s="109">
        <f t="shared" si="128"/>
        <v>1</v>
      </c>
    </row>
    <row r="461" spans="1:32" x14ac:dyDescent="0.35">
      <c r="A461" s="31" t="s">
        <v>466</v>
      </c>
      <c r="B461" s="97" t="s">
        <v>2726</v>
      </c>
      <c r="C461" s="142" t="s">
        <v>2348</v>
      </c>
      <c r="D461" s="143">
        <f t="shared" si="115"/>
        <v>39</v>
      </c>
      <c r="E461" s="98">
        <f t="shared" si="116"/>
        <v>39</v>
      </c>
      <c r="F461" s="144">
        <f t="shared" si="113"/>
        <v>0</v>
      </c>
      <c r="G461" s="145">
        <f t="shared" si="114"/>
        <v>39</v>
      </c>
      <c r="H461" s="146">
        <v>0</v>
      </c>
      <c r="I461" s="146">
        <v>0</v>
      </c>
      <c r="J461" s="147">
        <f t="shared" si="117"/>
        <v>0</v>
      </c>
      <c r="K461" s="147">
        <v>0</v>
      </c>
      <c r="L461" s="147">
        <v>39</v>
      </c>
      <c r="M461" s="147">
        <f t="shared" si="118"/>
        <v>39</v>
      </c>
      <c r="N461" s="101">
        <f t="shared" si="119"/>
        <v>0</v>
      </c>
      <c r="O461" s="145">
        <v>0</v>
      </c>
      <c r="P461" s="147">
        <f t="shared" si="120"/>
        <v>0</v>
      </c>
      <c r="Q461" s="100">
        <v>0</v>
      </c>
      <c r="R461" s="147">
        <v>0</v>
      </c>
      <c r="S461" s="101">
        <f t="shared" si="121"/>
        <v>0</v>
      </c>
      <c r="T461" s="100">
        <v>0</v>
      </c>
      <c r="U461" s="101">
        <f t="shared" si="122"/>
        <v>0</v>
      </c>
      <c r="V461" s="100">
        <f t="shared" si="123"/>
        <v>0</v>
      </c>
      <c r="W461" s="148">
        <v>0</v>
      </c>
      <c r="X461" s="148">
        <v>0</v>
      </c>
      <c r="Y461" s="147">
        <f t="shared" si="124"/>
        <v>0</v>
      </c>
      <c r="Z461" s="102">
        <v>0</v>
      </c>
      <c r="AA461" s="102">
        <v>0</v>
      </c>
      <c r="AB461" s="101">
        <f t="shared" si="125"/>
        <v>0</v>
      </c>
      <c r="AC461" s="107">
        <f t="shared" si="126"/>
        <v>0</v>
      </c>
      <c r="AD461" s="108">
        <f t="shared" si="127"/>
        <v>39</v>
      </c>
      <c r="AE461" s="97">
        <v>29</v>
      </c>
      <c r="AF461" s="109">
        <f t="shared" si="128"/>
        <v>1</v>
      </c>
    </row>
    <row r="462" spans="1:32" x14ac:dyDescent="0.35">
      <c r="A462" s="31" t="s">
        <v>467</v>
      </c>
      <c r="B462" s="97" t="s">
        <v>2727</v>
      </c>
      <c r="C462" s="142" t="s">
        <v>2260</v>
      </c>
      <c r="D462" s="143">
        <f t="shared" si="115"/>
        <v>19</v>
      </c>
      <c r="E462" s="98">
        <f t="shared" si="116"/>
        <v>19</v>
      </c>
      <c r="F462" s="144">
        <f t="shared" si="113"/>
        <v>0</v>
      </c>
      <c r="G462" s="145">
        <f t="shared" si="114"/>
        <v>0</v>
      </c>
      <c r="H462" s="146">
        <v>0</v>
      </c>
      <c r="I462" s="146">
        <v>0</v>
      </c>
      <c r="J462" s="147">
        <f t="shared" si="117"/>
        <v>0</v>
      </c>
      <c r="K462" s="147">
        <v>0</v>
      </c>
      <c r="L462" s="147">
        <v>0</v>
      </c>
      <c r="M462" s="147">
        <f t="shared" si="118"/>
        <v>0</v>
      </c>
      <c r="N462" s="101">
        <f t="shared" si="119"/>
        <v>0</v>
      </c>
      <c r="O462" s="145">
        <v>19</v>
      </c>
      <c r="P462" s="147">
        <f t="shared" si="120"/>
        <v>19</v>
      </c>
      <c r="Q462" s="100">
        <v>0</v>
      </c>
      <c r="R462" s="147">
        <v>0</v>
      </c>
      <c r="S462" s="101">
        <f t="shared" si="121"/>
        <v>0</v>
      </c>
      <c r="T462" s="100">
        <v>0</v>
      </c>
      <c r="U462" s="101">
        <f t="shared" si="122"/>
        <v>0</v>
      </c>
      <c r="V462" s="100">
        <f t="shared" si="123"/>
        <v>0</v>
      </c>
      <c r="W462" s="148">
        <v>0</v>
      </c>
      <c r="X462" s="148">
        <v>0</v>
      </c>
      <c r="Y462" s="147">
        <f t="shared" si="124"/>
        <v>0</v>
      </c>
      <c r="Z462" s="102">
        <v>0</v>
      </c>
      <c r="AA462" s="102">
        <v>0</v>
      </c>
      <c r="AB462" s="101">
        <f t="shared" si="125"/>
        <v>0</v>
      </c>
      <c r="AC462" s="107">
        <f t="shared" si="126"/>
        <v>0</v>
      </c>
      <c r="AD462" s="108">
        <f t="shared" si="127"/>
        <v>19</v>
      </c>
      <c r="AE462" s="97">
        <v>199</v>
      </c>
      <c r="AF462" s="109">
        <f t="shared" si="128"/>
        <v>9.5477386934673364E-2</v>
      </c>
    </row>
    <row r="463" spans="1:32" x14ac:dyDescent="0.35">
      <c r="A463" s="31" t="s">
        <v>468</v>
      </c>
      <c r="B463" s="97" t="s">
        <v>2728</v>
      </c>
      <c r="C463" s="142" t="s">
        <v>2260</v>
      </c>
      <c r="D463" s="143">
        <f t="shared" si="115"/>
        <v>68</v>
      </c>
      <c r="E463" s="98">
        <f t="shared" si="116"/>
        <v>68</v>
      </c>
      <c r="F463" s="144">
        <f t="shared" si="113"/>
        <v>0</v>
      </c>
      <c r="G463" s="145">
        <f t="shared" si="114"/>
        <v>0</v>
      </c>
      <c r="H463" s="146">
        <v>0</v>
      </c>
      <c r="I463" s="146">
        <v>0</v>
      </c>
      <c r="J463" s="147">
        <f t="shared" si="117"/>
        <v>0</v>
      </c>
      <c r="K463" s="147">
        <v>0</v>
      </c>
      <c r="L463" s="147">
        <v>0</v>
      </c>
      <c r="M463" s="147">
        <f t="shared" si="118"/>
        <v>0</v>
      </c>
      <c r="N463" s="101">
        <f t="shared" si="119"/>
        <v>0</v>
      </c>
      <c r="O463" s="145">
        <v>68</v>
      </c>
      <c r="P463" s="147">
        <f t="shared" si="120"/>
        <v>68</v>
      </c>
      <c r="Q463" s="100">
        <v>0</v>
      </c>
      <c r="R463" s="147">
        <v>0</v>
      </c>
      <c r="S463" s="101">
        <f t="shared" si="121"/>
        <v>0</v>
      </c>
      <c r="T463" s="100">
        <v>0</v>
      </c>
      <c r="U463" s="101">
        <f t="shared" si="122"/>
        <v>0</v>
      </c>
      <c r="V463" s="100">
        <f t="shared" si="123"/>
        <v>0</v>
      </c>
      <c r="W463" s="148">
        <v>0</v>
      </c>
      <c r="X463" s="148">
        <v>0</v>
      </c>
      <c r="Y463" s="147">
        <f t="shared" si="124"/>
        <v>0</v>
      </c>
      <c r="Z463" s="102">
        <v>0</v>
      </c>
      <c r="AA463" s="102">
        <v>0</v>
      </c>
      <c r="AB463" s="101">
        <f t="shared" si="125"/>
        <v>0</v>
      </c>
      <c r="AC463" s="107">
        <f t="shared" si="126"/>
        <v>0</v>
      </c>
      <c r="AD463" s="108">
        <f t="shared" si="127"/>
        <v>68</v>
      </c>
      <c r="AE463" s="97">
        <v>482</v>
      </c>
      <c r="AF463" s="109">
        <f t="shared" si="128"/>
        <v>0.14107883817427386</v>
      </c>
    </row>
    <row r="464" spans="1:32" x14ac:dyDescent="0.35">
      <c r="A464" s="31" t="s">
        <v>469</v>
      </c>
      <c r="B464" s="97" t="s">
        <v>2729</v>
      </c>
      <c r="C464" s="142" t="s">
        <v>2260</v>
      </c>
      <c r="D464" s="143">
        <f t="shared" si="115"/>
        <v>31</v>
      </c>
      <c r="E464" s="98">
        <f t="shared" si="116"/>
        <v>31</v>
      </c>
      <c r="F464" s="144">
        <f t="shared" si="113"/>
        <v>0</v>
      </c>
      <c r="G464" s="145">
        <f t="shared" si="114"/>
        <v>2</v>
      </c>
      <c r="H464" s="146">
        <v>0</v>
      </c>
      <c r="I464" s="146">
        <v>0</v>
      </c>
      <c r="J464" s="147">
        <f t="shared" si="117"/>
        <v>0</v>
      </c>
      <c r="K464" s="147">
        <v>0</v>
      </c>
      <c r="L464" s="147">
        <v>2</v>
      </c>
      <c r="M464" s="147">
        <f t="shared" si="118"/>
        <v>2</v>
      </c>
      <c r="N464" s="101">
        <f t="shared" si="119"/>
        <v>0</v>
      </c>
      <c r="O464" s="145">
        <v>29</v>
      </c>
      <c r="P464" s="147">
        <f t="shared" si="120"/>
        <v>29</v>
      </c>
      <c r="Q464" s="100">
        <v>0</v>
      </c>
      <c r="R464" s="147">
        <v>0</v>
      </c>
      <c r="S464" s="101">
        <f t="shared" si="121"/>
        <v>0</v>
      </c>
      <c r="T464" s="100">
        <v>0</v>
      </c>
      <c r="U464" s="101">
        <f t="shared" si="122"/>
        <v>0</v>
      </c>
      <c r="V464" s="100">
        <f t="shared" si="123"/>
        <v>0</v>
      </c>
      <c r="W464" s="148">
        <v>0</v>
      </c>
      <c r="X464" s="148">
        <v>0</v>
      </c>
      <c r="Y464" s="147">
        <f t="shared" si="124"/>
        <v>0</v>
      </c>
      <c r="Z464" s="102">
        <v>0</v>
      </c>
      <c r="AA464" s="102">
        <v>0</v>
      </c>
      <c r="AB464" s="101">
        <f t="shared" si="125"/>
        <v>0</v>
      </c>
      <c r="AC464" s="107">
        <f t="shared" si="126"/>
        <v>0</v>
      </c>
      <c r="AD464" s="108">
        <f t="shared" si="127"/>
        <v>31</v>
      </c>
      <c r="AE464" s="97">
        <v>85</v>
      </c>
      <c r="AF464" s="109">
        <f t="shared" si="128"/>
        <v>0.36470588235294116</v>
      </c>
    </row>
    <row r="465" spans="1:32" x14ac:dyDescent="0.35">
      <c r="A465" s="31" t="s">
        <v>470</v>
      </c>
      <c r="B465" s="97" t="s">
        <v>2730</v>
      </c>
      <c r="C465" s="142" t="s">
        <v>2260</v>
      </c>
      <c r="D465" s="143">
        <f t="shared" si="115"/>
        <v>0</v>
      </c>
      <c r="E465" s="98">
        <f t="shared" si="116"/>
        <v>0</v>
      </c>
      <c r="F465" s="144">
        <f t="shared" si="113"/>
        <v>0</v>
      </c>
      <c r="G465" s="145">
        <f t="shared" si="114"/>
        <v>0</v>
      </c>
      <c r="H465" s="146">
        <v>0</v>
      </c>
      <c r="I465" s="146">
        <v>0</v>
      </c>
      <c r="J465" s="147">
        <f t="shared" si="117"/>
        <v>0</v>
      </c>
      <c r="K465" s="147">
        <v>0</v>
      </c>
      <c r="L465" s="147">
        <v>0</v>
      </c>
      <c r="M465" s="147">
        <f t="shared" si="118"/>
        <v>0</v>
      </c>
      <c r="N465" s="101">
        <f t="shared" si="119"/>
        <v>0</v>
      </c>
      <c r="O465" s="145">
        <v>0</v>
      </c>
      <c r="P465" s="147">
        <f t="shared" si="120"/>
        <v>0</v>
      </c>
      <c r="Q465" s="100">
        <v>0</v>
      </c>
      <c r="R465" s="147">
        <v>0</v>
      </c>
      <c r="S465" s="101">
        <f t="shared" si="121"/>
        <v>0</v>
      </c>
      <c r="T465" s="100">
        <v>0</v>
      </c>
      <c r="U465" s="101">
        <f t="shared" si="122"/>
        <v>0</v>
      </c>
      <c r="V465" s="100">
        <f t="shared" si="123"/>
        <v>0</v>
      </c>
      <c r="W465" s="148">
        <v>0</v>
      </c>
      <c r="X465" s="148">
        <v>0</v>
      </c>
      <c r="Y465" s="147">
        <f t="shared" si="124"/>
        <v>0</v>
      </c>
      <c r="Z465" s="102">
        <v>0</v>
      </c>
      <c r="AA465" s="102">
        <v>0</v>
      </c>
      <c r="AB465" s="101">
        <f t="shared" si="125"/>
        <v>0</v>
      </c>
      <c r="AC465" s="107">
        <f t="shared" si="126"/>
        <v>0</v>
      </c>
      <c r="AD465" s="108">
        <f t="shared" si="127"/>
        <v>0</v>
      </c>
      <c r="AE465" s="97">
        <v>4</v>
      </c>
      <c r="AF465" s="109">
        <f t="shared" si="128"/>
        <v>0</v>
      </c>
    </row>
    <row r="466" spans="1:32" x14ac:dyDescent="0.35">
      <c r="A466" s="31" t="s">
        <v>471</v>
      </c>
      <c r="B466" s="97" t="s">
        <v>2731</v>
      </c>
      <c r="C466" s="142" t="s">
        <v>2260</v>
      </c>
      <c r="D466" s="143">
        <f t="shared" si="115"/>
        <v>34</v>
      </c>
      <c r="E466" s="98">
        <f t="shared" si="116"/>
        <v>34</v>
      </c>
      <c r="F466" s="144">
        <f t="shared" si="113"/>
        <v>0</v>
      </c>
      <c r="G466" s="145">
        <f t="shared" si="114"/>
        <v>0</v>
      </c>
      <c r="H466" s="146">
        <v>0</v>
      </c>
      <c r="I466" s="146">
        <v>0</v>
      </c>
      <c r="J466" s="147">
        <f t="shared" si="117"/>
        <v>0</v>
      </c>
      <c r="K466" s="147">
        <v>0</v>
      </c>
      <c r="L466" s="147">
        <v>0</v>
      </c>
      <c r="M466" s="147">
        <f t="shared" si="118"/>
        <v>0</v>
      </c>
      <c r="N466" s="101">
        <f t="shared" si="119"/>
        <v>0</v>
      </c>
      <c r="O466" s="145">
        <v>34</v>
      </c>
      <c r="P466" s="147">
        <f t="shared" si="120"/>
        <v>34</v>
      </c>
      <c r="Q466" s="100">
        <v>0</v>
      </c>
      <c r="R466" s="147">
        <v>0</v>
      </c>
      <c r="S466" s="101">
        <f t="shared" si="121"/>
        <v>0</v>
      </c>
      <c r="T466" s="100">
        <v>0</v>
      </c>
      <c r="U466" s="101">
        <f t="shared" si="122"/>
        <v>0</v>
      </c>
      <c r="V466" s="100">
        <f t="shared" si="123"/>
        <v>0</v>
      </c>
      <c r="W466" s="148">
        <v>0</v>
      </c>
      <c r="X466" s="148">
        <v>0</v>
      </c>
      <c r="Y466" s="147">
        <f t="shared" si="124"/>
        <v>0</v>
      </c>
      <c r="Z466" s="102">
        <v>0</v>
      </c>
      <c r="AA466" s="102">
        <v>0</v>
      </c>
      <c r="AB466" s="101">
        <f t="shared" si="125"/>
        <v>0</v>
      </c>
      <c r="AC466" s="107">
        <f t="shared" si="126"/>
        <v>0</v>
      </c>
      <c r="AD466" s="108">
        <f t="shared" si="127"/>
        <v>34</v>
      </c>
      <c r="AE466" s="97">
        <v>56</v>
      </c>
      <c r="AF466" s="109">
        <f t="shared" si="128"/>
        <v>0.6071428571428571</v>
      </c>
    </row>
    <row r="467" spans="1:32" x14ac:dyDescent="0.35">
      <c r="A467" s="31" t="s">
        <v>472</v>
      </c>
      <c r="B467" s="97" t="s">
        <v>2732</v>
      </c>
      <c r="C467" s="142" t="s">
        <v>2260</v>
      </c>
      <c r="D467" s="143">
        <f t="shared" si="115"/>
        <v>28</v>
      </c>
      <c r="E467" s="98">
        <f t="shared" si="116"/>
        <v>28</v>
      </c>
      <c r="F467" s="144">
        <f t="shared" si="113"/>
        <v>0</v>
      </c>
      <c r="G467" s="145">
        <f t="shared" si="114"/>
        <v>0</v>
      </c>
      <c r="H467" s="146">
        <v>0</v>
      </c>
      <c r="I467" s="146">
        <v>0</v>
      </c>
      <c r="J467" s="147">
        <f t="shared" si="117"/>
        <v>0</v>
      </c>
      <c r="K467" s="147">
        <v>0</v>
      </c>
      <c r="L467" s="147">
        <v>0</v>
      </c>
      <c r="M467" s="147">
        <f t="shared" si="118"/>
        <v>0</v>
      </c>
      <c r="N467" s="101">
        <f t="shared" si="119"/>
        <v>0</v>
      </c>
      <c r="O467" s="145">
        <v>28</v>
      </c>
      <c r="P467" s="147">
        <f t="shared" si="120"/>
        <v>28</v>
      </c>
      <c r="Q467" s="100">
        <v>0</v>
      </c>
      <c r="R467" s="147">
        <v>0</v>
      </c>
      <c r="S467" s="101">
        <f t="shared" si="121"/>
        <v>0</v>
      </c>
      <c r="T467" s="100">
        <v>0</v>
      </c>
      <c r="U467" s="101">
        <f t="shared" si="122"/>
        <v>0</v>
      </c>
      <c r="V467" s="100">
        <f t="shared" si="123"/>
        <v>0</v>
      </c>
      <c r="W467" s="148">
        <v>0</v>
      </c>
      <c r="X467" s="148">
        <v>0</v>
      </c>
      <c r="Y467" s="147">
        <f t="shared" si="124"/>
        <v>0</v>
      </c>
      <c r="Z467" s="102">
        <v>0</v>
      </c>
      <c r="AA467" s="102">
        <v>0</v>
      </c>
      <c r="AB467" s="101">
        <f t="shared" si="125"/>
        <v>0</v>
      </c>
      <c r="AC467" s="107">
        <f t="shared" si="126"/>
        <v>0</v>
      </c>
      <c r="AD467" s="108">
        <f t="shared" si="127"/>
        <v>28</v>
      </c>
      <c r="AE467" s="97">
        <v>66</v>
      </c>
      <c r="AF467" s="109">
        <f t="shared" si="128"/>
        <v>0.42424242424242425</v>
      </c>
    </row>
    <row r="468" spans="1:32" x14ac:dyDescent="0.35">
      <c r="A468" s="31" t="s">
        <v>473</v>
      </c>
      <c r="B468" s="97" t="s">
        <v>2733</v>
      </c>
      <c r="C468" s="142" t="s">
        <v>2260</v>
      </c>
      <c r="D468" s="143">
        <f t="shared" si="115"/>
        <v>78</v>
      </c>
      <c r="E468" s="98">
        <f t="shared" si="116"/>
        <v>31</v>
      </c>
      <c r="F468" s="144">
        <f t="shared" si="113"/>
        <v>47</v>
      </c>
      <c r="G468" s="145">
        <f t="shared" si="114"/>
        <v>78</v>
      </c>
      <c r="H468" s="146">
        <v>0</v>
      </c>
      <c r="I468" s="146">
        <v>47</v>
      </c>
      <c r="J468" s="147">
        <f t="shared" si="117"/>
        <v>47</v>
      </c>
      <c r="K468" s="147">
        <v>0</v>
      </c>
      <c r="L468" s="147">
        <v>31</v>
      </c>
      <c r="M468" s="147">
        <f t="shared" si="118"/>
        <v>31</v>
      </c>
      <c r="N468" s="101">
        <f t="shared" si="119"/>
        <v>0</v>
      </c>
      <c r="O468" s="145">
        <v>0</v>
      </c>
      <c r="P468" s="147">
        <f t="shared" si="120"/>
        <v>0</v>
      </c>
      <c r="Q468" s="100">
        <v>0</v>
      </c>
      <c r="R468" s="147">
        <v>0</v>
      </c>
      <c r="S468" s="101">
        <f t="shared" si="121"/>
        <v>0</v>
      </c>
      <c r="T468" s="100">
        <v>0</v>
      </c>
      <c r="U468" s="101">
        <f t="shared" si="122"/>
        <v>0</v>
      </c>
      <c r="V468" s="100">
        <f t="shared" si="123"/>
        <v>0</v>
      </c>
      <c r="W468" s="148">
        <v>0</v>
      </c>
      <c r="X468" s="148">
        <v>0</v>
      </c>
      <c r="Y468" s="147">
        <f t="shared" si="124"/>
        <v>0</v>
      </c>
      <c r="Z468" s="102">
        <v>0</v>
      </c>
      <c r="AA468" s="102">
        <v>0</v>
      </c>
      <c r="AB468" s="101">
        <f t="shared" si="125"/>
        <v>0</v>
      </c>
      <c r="AC468" s="107">
        <f t="shared" si="126"/>
        <v>47</v>
      </c>
      <c r="AD468" s="108">
        <f t="shared" si="127"/>
        <v>31</v>
      </c>
      <c r="AE468" s="97">
        <v>266</v>
      </c>
      <c r="AF468" s="109">
        <f t="shared" si="128"/>
        <v>0.2932330827067669</v>
      </c>
    </row>
    <row r="469" spans="1:32" x14ac:dyDescent="0.35">
      <c r="A469" s="31" t="s">
        <v>474</v>
      </c>
      <c r="B469" s="97" t="s">
        <v>2734</v>
      </c>
      <c r="C469" s="142" t="s">
        <v>2260</v>
      </c>
      <c r="D469" s="143">
        <f t="shared" si="115"/>
        <v>112</v>
      </c>
      <c r="E469" s="98">
        <f t="shared" si="116"/>
        <v>0</v>
      </c>
      <c r="F469" s="144">
        <f t="shared" si="113"/>
        <v>112</v>
      </c>
      <c r="G469" s="145">
        <f t="shared" si="114"/>
        <v>112</v>
      </c>
      <c r="H469" s="146">
        <v>0</v>
      </c>
      <c r="I469" s="146">
        <v>112</v>
      </c>
      <c r="J469" s="147">
        <f t="shared" si="117"/>
        <v>112</v>
      </c>
      <c r="K469" s="147">
        <v>0</v>
      </c>
      <c r="L469" s="147">
        <v>0</v>
      </c>
      <c r="M469" s="147">
        <f t="shared" si="118"/>
        <v>0</v>
      </c>
      <c r="N469" s="101">
        <f t="shared" si="119"/>
        <v>0</v>
      </c>
      <c r="O469" s="145">
        <v>0</v>
      </c>
      <c r="P469" s="147">
        <f t="shared" si="120"/>
        <v>0</v>
      </c>
      <c r="Q469" s="100">
        <v>0</v>
      </c>
      <c r="R469" s="147">
        <v>0</v>
      </c>
      <c r="S469" s="101">
        <f t="shared" si="121"/>
        <v>0</v>
      </c>
      <c r="T469" s="100">
        <v>0</v>
      </c>
      <c r="U469" s="101">
        <f t="shared" si="122"/>
        <v>0</v>
      </c>
      <c r="V469" s="100">
        <f t="shared" si="123"/>
        <v>0</v>
      </c>
      <c r="W469" s="148">
        <v>0</v>
      </c>
      <c r="X469" s="148">
        <v>0</v>
      </c>
      <c r="Y469" s="147">
        <f t="shared" si="124"/>
        <v>0</v>
      </c>
      <c r="Z469" s="102">
        <v>0</v>
      </c>
      <c r="AA469" s="102">
        <v>0</v>
      </c>
      <c r="AB469" s="101">
        <f t="shared" si="125"/>
        <v>0</v>
      </c>
      <c r="AC469" s="107">
        <f t="shared" si="126"/>
        <v>112</v>
      </c>
      <c r="AD469" s="108">
        <f t="shared" si="127"/>
        <v>0</v>
      </c>
      <c r="AE469" s="97">
        <v>177</v>
      </c>
      <c r="AF469" s="109">
        <f t="shared" si="128"/>
        <v>0.63276836158192096</v>
      </c>
    </row>
    <row r="470" spans="1:32" x14ac:dyDescent="0.35">
      <c r="A470" s="31" t="s">
        <v>475</v>
      </c>
      <c r="B470" s="97" t="s">
        <v>2735</v>
      </c>
      <c r="C470" s="142" t="s">
        <v>2260</v>
      </c>
      <c r="D470" s="143">
        <f t="shared" si="115"/>
        <v>0</v>
      </c>
      <c r="E470" s="98">
        <f t="shared" si="116"/>
        <v>0</v>
      </c>
      <c r="F470" s="144">
        <f t="shared" si="113"/>
        <v>0</v>
      </c>
      <c r="G470" s="145">
        <f t="shared" si="114"/>
        <v>0</v>
      </c>
      <c r="H470" s="146">
        <v>0</v>
      </c>
      <c r="I470" s="146">
        <v>0</v>
      </c>
      <c r="J470" s="147">
        <f t="shared" si="117"/>
        <v>0</v>
      </c>
      <c r="K470" s="147">
        <v>0</v>
      </c>
      <c r="L470" s="147">
        <v>0</v>
      </c>
      <c r="M470" s="147">
        <f t="shared" si="118"/>
        <v>0</v>
      </c>
      <c r="N470" s="101">
        <f t="shared" si="119"/>
        <v>0</v>
      </c>
      <c r="O470" s="145">
        <v>0</v>
      </c>
      <c r="P470" s="147">
        <f t="shared" si="120"/>
        <v>0</v>
      </c>
      <c r="Q470" s="100">
        <v>0</v>
      </c>
      <c r="R470" s="147">
        <v>0</v>
      </c>
      <c r="S470" s="101">
        <f t="shared" si="121"/>
        <v>0</v>
      </c>
      <c r="T470" s="100">
        <v>0</v>
      </c>
      <c r="U470" s="101">
        <f t="shared" si="122"/>
        <v>0</v>
      </c>
      <c r="V470" s="100">
        <f t="shared" si="123"/>
        <v>0</v>
      </c>
      <c r="W470" s="148">
        <v>0</v>
      </c>
      <c r="X470" s="148">
        <v>0</v>
      </c>
      <c r="Y470" s="147">
        <f t="shared" si="124"/>
        <v>0</v>
      </c>
      <c r="Z470" s="102">
        <v>0</v>
      </c>
      <c r="AA470" s="102">
        <v>0</v>
      </c>
      <c r="AB470" s="101">
        <f t="shared" si="125"/>
        <v>0</v>
      </c>
      <c r="AC470" s="107">
        <f t="shared" si="126"/>
        <v>0</v>
      </c>
      <c r="AD470" s="108">
        <f t="shared" si="127"/>
        <v>0</v>
      </c>
      <c r="AE470" s="97">
        <v>90</v>
      </c>
      <c r="AF470" s="109">
        <f t="shared" si="128"/>
        <v>0</v>
      </c>
    </row>
    <row r="471" spans="1:32" x14ac:dyDescent="0.35">
      <c r="A471" s="31" t="s">
        <v>476</v>
      </c>
      <c r="B471" s="97" t="s">
        <v>2736</v>
      </c>
      <c r="C471" s="142" t="s">
        <v>2260</v>
      </c>
      <c r="D471" s="143">
        <f t="shared" si="115"/>
        <v>92</v>
      </c>
      <c r="E471" s="98">
        <f t="shared" si="116"/>
        <v>36</v>
      </c>
      <c r="F471" s="144">
        <f t="shared" si="113"/>
        <v>56</v>
      </c>
      <c r="G471" s="145">
        <f t="shared" si="114"/>
        <v>92</v>
      </c>
      <c r="H471" s="146">
        <v>0</v>
      </c>
      <c r="I471" s="146">
        <v>56</v>
      </c>
      <c r="J471" s="147">
        <f t="shared" si="117"/>
        <v>56</v>
      </c>
      <c r="K471" s="147">
        <v>0</v>
      </c>
      <c r="L471" s="147">
        <v>36</v>
      </c>
      <c r="M471" s="147">
        <f t="shared" si="118"/>
        <v>36</v>
      </c>
      <c r="N471" s="101">
        <f t="shared" si="119"/>
        <v>0</v>
      </c>
      <c r="O471" s="145">
        <v>0</v>
      </c>
      <c r="P471" s="147">
        <f t="shared" si="120"/>
        <v>0</v>
      </c>
      <c r="Q471" s="100">
        <v>0</v>
      </c>
      <c r="R471" s="147">
        <v>0</v>
      </c>
      <c r="S471" s="101">
        <f t="shared" si="121"/>
        <v>0</v>
      </c>
      <c r="T471" s="100">
        <v>0</v>
      </c>
      <c r="U471" s="101">
        <f t="shared" si="122"/>
        <v>0</v>
      </c>
      <c r="V471" s="100">
        <f t="shared" si="123"/>
        <v>0</v>
      </c>
      <c r="W471" s="148">
        <v>0</v>
      </c>
      <c r="X471" s="148">
        <v>0</v>
      </c>
      <c r="Y471" s="147">
        <f t="shared" si="124"/>
        <v>0</v>
      </c>
      <c r="Z471" s="102">
        <v>0</v>
      </c>
      <c r="AA471" s="102">
        <v>0</v>
      </c>
      <c r="AB471" s="101">
        <f t="shared" si="125"/>
        <v>0</v>
      </c>
      <c r="AC471" s="107">
        <f t="shared" si="126"/>
        <v>56</v>
      </c>
      <c r="AD471" s="108">
        <f t="shared" si="127"/>
        <v>36</v>
      </c>
      <c r="AE471" s="97">
        <v>378</v>
      </c>
      <c r="AF471" s="109">
        <f t="shared" si="128"/>
        <v>0.24338624338624337</v>
      </c>
    </row>
    <row r="472" spans="1:32" x14ac:dyDescent="0.35">
      <c r="A472" s="31" t="s">
        <v>477</v>
      </c>
      <c r="B472" s="97" t="s">
        <v>2737</v>
      </c>
      <c r="C472" s="142" t="s">
        <v>2260</v>
      </c>
      <c r="D472" s="143">
        <f t="shared" si="115"/>
        <v>32</v>
      </c>
      <c r="E472" s="98">
        <f t="shared" si="116"/>
        <v>4</v>
      </c>
      <c r="F472" s="144">
        <f t="shared" si="113"/>
        <v>28</v>
      </c>
      <c r="G472" s="145">
        <f t="shared" si="114"/>
        <v>28</v>
      </c>
      <c r="H472" s="146">
        <v>0</v>
      </c>
      <c r="I472" s="146">
        <v>28</v>
      </c>
      <c r="J472" s="147">
        <f t="shared" si="117"/>
        <v>28</v>
      </c>
      <c r="K472" s="147">
        <v>0</v>
      </c>
      <c r="L472" s="147">
        <v>0</v>
      </c>
      <c r="M472" s="147">
        <f t="shared" si="118"/>
        <v>0</v>
      </c>
      <c r="N472" s="101">
        <f t="shared" si="119"/>
        <v>0</v>
      </c>
      <c r="O472" s="145">
        <v>4</v>
      </c>
      <c r="P472" s="147">
        <f t="shared" si="120"/>
        <v>4</v>
      </c>
      <c r="Q472" s="100">
        <v>0</v>
      </c>
      <c r="R472" s="147">
        <v>0</v>
      </c>
      <c r="S472" s="101">
        <f t="shared" si="121"/>
        <v>0</v>
      </c>
      <c r="T472" s="100">
        <v>0</v>
      </c>
      <c r="U472" s="101">
        <f t="shared" si="122"/>
        <v>0</v>
      </c>
      <c r="V472" s="100">
        <f t="shared" si="123"/>
        <v>0</v>
      </c>
      <c r="W472" s="148">
        <v>0</v>
      </c>
      <c r="X472" s="148">
        <v>0</v>
      </c>
      <c r="Y472" s="147">
        <f t="shared" si="124"/>
        <v>0</v>
      </c>
      <c r="Z472" s="102">
        <v>0</v>
      </c>
      <c r="AA472" s="102">
        <v>0</v>
      </c>
      <c r="AB472" s="101">
        <f t="shared" si="125"/>
        <v>0</v>
      </c>
      <c r="AC472" s="107">
        <f t="shared" si="126"/>
        <v>28</v>
      </c>
      <c r="AD472" s="108">
        <f t="shared" si="127"/>
        <v>4</v>
      </c>
      <c r="AE472" s="97">
        <v>79</v>
      </c>
      <c r="AF472" s="109">
        <f t="shared" si="128"/>
        <v>0.4050632911392405</v>
      </c>
    </row>
    <row r="473" spans="1:32" x14ac:dyDescent="0.35">
      <c r="A473" s="31" t="s">
        <v>478</v>
      </c>
      <c r="B473" s="97" t="s">
        <v>2738</v>
      </c>
      <c r="C473" s="142" t="s">
        <v>2260</v>
      </c>
      <c r="D473" s="143">
        <f t="shared" si="115"/>
        <v>20</v>
      </c>
      <c r="E473" s="98">
        <f t="shared" si="116"/>
        <v>20</v>
      </c>
      <c r="F473" s="144">
        <f t="shared" si="113"/>
        <v>0</v>
      </c>
      <c r="G473" s="145">
        <f t="shared" si="114"/>
        <v>0</v>
      </c>
      <c r="H473" s="146">
        <v>0</v>
      </c>
      <c r="I473" s="146">
        <v>0</v>
      </c>
      <c r="J473" s="147">
        <f t="shared" si="117"/>
        <v>0</v>
      </c>
      <c r="K473" s="147">
        <v>0</v>
      </c>
      <c r="L473" s="147">
        <v>0</v>
      </c>
      <c r="M473" s="147">
        <f t="shared" si="118"/>
        <v>0</v>
      </c>
      <c r="N473" s="101">
        <f t="shared" si="119"/>
        <v>0</v>
      </c>
      <c r="O473" s="145">
        <v>20</v>
      </c>
      <c r="P473" s="147">
        <f t="shared" si="120"/>
        <v>20</v>
      </c>
      <c r="Q473" s="100">
        <v>0</v>
      </c>
      <c r="R473" s="147">
        <v>0</v>
      </c>
      <c r="S473" s="101">
        <f t="shared" si="121"/>
        <v>0</v>
      </c>
      <c r="T473" s="100">
        <v>0</v>
      </c>
      <c r="U473" s="101">
        <f t="shared" si="122"/>
        <v>0</v>
      </c>
      <c r="V473" s="100">
        <f t="shared" si="123"/>
        <v>0</v>
      </c>
      <c r="W473" s="148">
        <v>0</v>
      </c>
      <c r="X473" s="148">
        <v>0</v>
      </c>
      <c r="Y473" s="147">
        <f t="shared" si="124"/>
        <v>0</v>
      </c>
      <c r="Z473" s="102">
        <v>0</v>
      </c>
      <c r="AA473" s="102">
        <v>0</v>
      </c>
      <c r="AB473" s="101">
        <f t="shared" si="125"/>
        <v>0</v>
      </c>
      <c r="AC473" s="107">
        <f t="shared" si="126"/>
        <v>0</v>
      </c>
      <c r="AD473" s="108">
        <f t="shared" si="127"/>
        <v>20</v>
      </c>
      <c r="AE473" s="97">
        <v>55</v>
      </c>
      <c r="AF473" s="109">
        <f t="shared" si="128"/>
        <v>0.36363636363636365</v>
      </c>
    </row>
    <row r="474" spans="1:32" x14ac:dyDescent="0.35">
      <c r="A474" s="31" t="s">
        <v>479</v>
      </c>
      <c r="B474" s="97" t="s">
        <v>2739</v>
      </c>
      <c r="C474" s="142" t="s">
        <v>2260</v>
      </c>
      <c r="D474" s="143">
        <f t="shared" si="115"/>
        <v>26</v>
      </c>
      <c r="E474" s="98">
        <f t="shared" si="116"/>
        <v>26</v>
      </c>
      <c r="F474" s="144">
        <f t="shared" si="113"/>
        <v>0</v>
      </c>
      <c r="G474" s="145">
        <f t="shared" si="114"/>
        <v>26</v>
      </c>
      <c r="H474" s="146">
        <v>0</v>
      </c>
      <c r="I474" s="146">
        <v>0</v>
      </c>
      <c r="J474" s="147">
        <f t="shared" si="117"/>
        <v>0</v>
      </c>
      <c r="K474" s="147">
        <v>0</v>
      </c>
      <c r="L474" s="147">
        <v>26</v>
      </c>
      <c r="M474" s="147">
        <f t="shared" si="118"/>
        <v>26</v>
      </c>
      <c r="N474" s="101">
        <f t="shared" si="119"/>
        <v>0</v>
      </c>
      <c r="O474" s="145">
        <v>0</v>
      </c>
      <c r="P474" s="147">
        <f t="shared" si="120"/>
        <v>0</v>
      </c>
      <c r="Q474" s="100">
        <v>0</v>
      </c>
      <c r="R474" s="147">
        <v>0</v>
      </c>
      <c r="S474" s="101">
        <f t="shared" si="121"/>
        <v>0</v>
      </c>
      <c r="T474" s="100">
        <v>0</v>
      </c>
      <c r="U474" s="101">
        <f t="shared" si="122"/>
        <v>0</v>
      </c>
      <c r="V474" s="100">
        <f t="shared" si="123"/>
        <v>0</v>
      </c>
      <c r="W474" s="148">
        <v>0</v>
      </c>
      <c r="X474" s="148">
        <v>0</v>
      </c>
      <c r="Y474" s="147">
        <f t="shared" si="124"/>
        <v>0</v>
      </c>
      <c r="Z474" s="102">
        <v>0</v>
      </c>
      <c r="AA474" s="102">
        <v>0</v>
      </c>
      <c r="AB474" s="101">
        <f t="shared" si="125"/>
        <v>0</v>
      </c>
      <c r="AC474" s="107">
        <f t="shared" si="126"/>
        <v>0</v>
      </c>
      <c r="AD474" s="108">
        <f t="shared" si="127"/>
        <v>26</v>
      </c>
      <c r="AE474" s="97">
        <v>37</v>
      </c>
      <c r="AF474" s="109">
        <f t="shared" si="128"/>
        <v>0.70270270270270274</v>
      </c>
    </row>
    <row r="475" spans="1:32" x14ac:dyDescent="0.35">
      <c r="A475" s="31" t="s">
        <v>480</v>
      </c>
      <c r="B475" s="97" t="s">
        <v>2740</v>
      </c>
      <c r="C475" s="142" t="s">
        <v>2260</v>
      </c>
      <c r="D475" s="143">
        <f t="shared" si="115"/>
        <v>0</v>
      </c>
      <c r="E475" s="98">
        <f t="shared" si="116"/>
        <v>0</v>
      </c>
      <c r="F475" s="144">
        <f t="shared" si="113"/>
        <v>0</v>
      </c>
      <c r="G475" s="145">
        <f t="shared" si="114"/>
        <v>0</v>
      </c>
      <c r="H475" s="146">
        <v>0</v>
      </c>
      <c r="I475" s="146">
        <v>0</v>
      </c>
      <c r="J475" s="147">
        <f t="shared" si="117"/>
        <v>0</v>
      </c>
      <c r="K475" s="147">
        <v>0</v>
      </c>
      <c r="L475" s="147">
        <v>0</v>
      </c>
      <c r="M475" s="147">
        <f t="shared" si="118"/>
        <v>0</v>
      </c>
      <c r="N475" s="101">
        <f t="shared" si="119"/>
        <v>0</v>
      </c>
      <c r="O475" s="145">
        <v>0</v>
      </c>
      <c r="P475" s="147">
        <f t="shared" si="120"/>
        <v>0</v>
      </c>
      <c r="Q475" s="100">
        <v>0</v>
      </c>
      <c r="R475" s="147">
        <v>0</v>
      </c>
      <c r="S475" s="101">
        <f t="shared" si="121"/>
        <v>0</v>
      </c>
      <c r="T475" s="100">
        <v>0</v>
      </c>
      <c r="U475" s="101">
        <f t="shared" si="122"/>
        <v>0</v>
      </c>
      <c r="V475" s="100">
        <f t="shared" si="123"/>
        <v>0</v>
      </c>
      <c r="W475" s="148">
        <v>0</v>
      </c>
      <c r="X475" s="148">
        <v>0</v>
      </c>
      <c r="Y475" s="147">
        <f t="shared" si="124"/>
        <v>0</v>
      </c>
      <c r="Z475" s="102">
        <v>0</v>
      </c>
      <c r="AA475" s="102">
        <v>0</v>
      </c>
      <c r="AB475" s="101">
        <f t="shared" si="125"/>
        <v>0</v>
      </c>
      <c r="AC475" s="107">
        <f t="shared" si="126"/>
        <v>0</v>
      </c>
      <c r="AD475" s="108">
        <f t="shared" si="127"/>
        <v>0</v>
      </c>
      <c r="AE475" s="97">
        <v>154</v>
      </c>
      <c r="AF475" s="109">
        <f t="shared" si="128"/>
        <v>0</v>
      </c>
    </row>
    <row r="476" spans="1:32" x14ac:dyDescent="0.35">
      <c r="A476" s="31" t="s">
        <v>481</v>
      </c>
      <c r="B476" s="97" t="s">
        <v>2741</v>
      </c>
      <c r="C476" s="142" t="s">
        <v>2260</v>
      </c>
      <c r="D476" s="143">
        <f t="shared" si="115"/>
        <v>0</v>
      </c>
      <c r="E476" s="98">
        <f t="shared" si="116"/>
        <v>0</v>
      </c>
      <c r="F476" s="144">
        <f t="shared" si="113"/>
        <v>0</v>
      </c>
      <c r="G476" s="145">
        <f t="shared" si="114"/>
        <v>0</v>
      </c>
      <c r="H476" s="146">
        <v>0</v>
      </c>
      <c r="I476" s="146">
        <v>0</v>
      </c>
      <c r="J476" s="147">
        <f t="shared" si="117"/>
        <v>0</v>
      </c>
      <c r="K476" s="147">
        <v>0</v>
      </c>
      <c r="L476" s="147">
        <v>0</v>
      </c>
      <c r="M476" s="147">
        <f t="shared" si="118"/>
        <v>0</v>
      </c>
      <c r="N476" s="101">
        <f t="shared" si="119"/>
        <v>0</v>
      </c>
      <c r="O476" s="145">
        <v>0</v>
      </c>
      <c r="P476" s="147">
        <f t="shared" si="120"/>
        <v>0</v>
      </c>
      <c r="Q476" s="100">
        <v>0</v>
      </c>
      <c r="R476" s="147">
        <v>0</v>
      </c>
      <c r="S476" s="101">
        <f t="shared" si="121"/>
        <v>0</v>
      </c>
      <c r="T476" s="100">
        <v>0</v>
      </c>
      <c r="U476" s="101">
        <f t="shared" si="122"/>
        <v>0</v>
      </c>
      <c r="V476" s="100">
        <f t="shared" si="123"/>
        <v>0</v>
      </c>
      <c r="W476" s="148">
        <v>0</v>
      </c>
      <c r="X476" s="148">
        <v>0</v>
      </c>
      <c r="Y476" s="147">
        <f t="shared" si="124"/>
        <v>0</v>
      </c>
      <c r="Z476" s="102">
        <v>0</v>
      </c>
      <c r="AA476" s="102">
        <v>0</v>
      </c>
      <c r="AB476" s="101">
        <f t="shared" si="125"/>
        <v>0</v>
      </c>
      <c r="AC476" s="107">
        <f t="shared" si="126"/>
        <v>0</v>
      </c>
      <c r="AD476" s="108">
        <f t="shared" si="127"/>
        <v>0</v>
      </c>
      <c r="AE476" s="97">
        <v>263</v>
      </c>
      <c r="AF476" s="109">
        <f t="shared" si="128"/>
        <v>0</v>
      </c>
    </row>
    <row r="477" spans="1:32" x14ac:dyDescent="0.35">
      <c r="A477" s="31" t="s">
        <v>482</v>
      </c>
      <c r="B477" s="97" t="s">
        <v>2742</v>
      </c>
      <c r="C477" s="142" t="s">
        <v>2260</v>
      </c>
      <c r="D477" s="143">
        <f t="shared" si="115"/>
        <v>0</v>
      </c>
      <c r="E477" s="98">
        <f t="shared" si="116"/>
        <v>0</v>
      </c>
      <c r="F477" s="144">
        <f t="shared" si="113"/>
        <v>0</v>
      </c>
      <c r="G477" s="145">
        <f t="shared" si="114"/>
        <v>0</v>
      </c>
      <c r="H477" s="146">
        <v>0</v>
      </c>
      <c r="I477" s="146">
        <v>0</v>
      </c>
      <c r="J477" s="147">
        <f t="shared" si="117"/>
        <v>0</v>
      </c>
      <c r="K477" s="147">
        <v>0</v>
      </c>
      <c r="L477" s="147">
        <v>0</v>
      </c>
      <c r="M477" s="147">
        <f t="shared" si="118"/>
        <v>0</v>
      </c>
      <c r="N477" s="101">
        <f t="shared" si="119"/>
        <v>0</v>
      </c>
      <c r="O477" s="145">
        <v>0</v>
      </c>
      <c r="P477" s="147">
        <f t="shared" si="120"/>
        <v>0</v>
      </c>
      <c r="Q477" s="100">
        <v>0</v>
      </c>
      <c r="R477" s="147">
        <v>0</v>
      </c>
      <c r="S477" s="101">
        <f t="shared" si="121"/>
        <v>0</v>
      </c>
      <c r="T477" s="100">
        <v>0</v>
      </c>
      <c r="U477" s="101">
        <f t="shared" si="122"/>
        <v>0</v>
      </c>
      <c r="V477" s="100">
        <f t="shared" si="123"/>
        <v>0</v>
      </c>
      <c r="W477" s="148">
        <v>0</v>
      </c>
      <c r="X477" s="148">
        <v>0</v>
      </c>
      <c r="Y477" s="147">
        <f t="shared" si="124"/>
        <v>0</v>
      </c>
      <c r="Z477" s="102">
        <v>0</v>
      </c>
      <c r="AA477" s="102">
        <v>0</v>
      </c>
      <c r="AB477" s="101">
        <f t="shared" si="125"/>
        <v>0</v>
      </c>
      <c r="AC477" s="107">
        <f t="shared" si="126"/>
        <v>0</v>
      </c>
      <c r="AD477" s="108">
        <f t="shared" si="127"/>
        <v>0</v>
      </c>
      <c r="AE477" s="97">
        <v>111</v>
      </c>
      <c r="AF477" s="109">
        <f t="shared" si="128"/>
        <v>0</v>
      </c>
    </row>
    <row r="478" spans="1:32" x14ac:dyDescent="0.35">
      <c r="A478" s="31" t="s">
        <v>483</v>
      </c>
      <c r="B478" s="97" t="s">
        <v>2743</v>
      </c>
      <c r="C478" s="142" t="s">
        <v>2260</v>
      </c>
      <c r="D478" s="143">
        <f t="shared" si="115"/>
        <v>0</v>
      </c>
      <c r="E478" s="98">
        <f t="shared" si="116"/>
        <v>0</v>
      </c>
      <c r="F478" s="144">
        <f t="shared" si="113"/>
        <v>0</v>
      </c>
      <c r="G478" s="145">
        <f t="shared" si="114"/>
        <v>0</v>
      </c>
      <c r="H478" s="146">
        <v>0</v>
      </c>
      <c r="I478" s="146">
        <v>0</v>
      </c>
      <c r="J478" s="147">
        <f t="shared" si="117"/>
        <v>0</v>
      </c>
      <c r="K478" s="147">
        <v>0</v>
      </c>
      <c r="L478" s="147">
        <v>0</v>
      </c>
      <c r="M478" s="147">
        <f t="shared" si="118"/>
        <v>0</v>
      </c>
      <c r="N478" s="101">
        <f t="shared" si="119"/>
        <v>0</v>
      </c>
      <c r="O478" s="145">
        <v>0</v>
      </c>
      <c r="P478" s="147">
        <f t="shared" si="120"/>
        <v>0</v>
      </c>
      <c r="Q478" s="100">
        <v>0</v>
      </c>
      <c r="R478" s="147">
        <v>0</v>
      </c>
      <c r="S478" s="101">
        <f t="shared" si="121"/>
        <v>0</v>
      </c>
      <c r="T478" s="100">
        <v>0</v>
      </c>
      <c r="U478" s="101">
        <f t="shared" si="122"/>
        <v>0</v>
      </c>
      <c r="V478" s="100">
        <f t="shared" si="123"/>
        <v>0</v>
      </c>
      <c r="W478" s="148">
        <v>0</v>
      </c>
      <c r="X478" s="148">
        <v>0</v>
      </c>
      <c r="Y478" s="147">
        <f t="shared" si="124"/>
        <v>0</v>
      </c>
      <c r="Z478" s="102">
        <v>0</v>
      </c>
      <c r="AA478" s="102">
        <v>0</v>
      </c>
      <c r="AB478" s="101">
        <f t="shared" si="125"/>
        <v>0</v>
      </c>
      <c r="AC478" s="107">
        <f t="shared" si="126"/>
        <v>0</v>
      </c>
      <c r="AD478" s="108">
        <f t="shared" si="127"/>
        <v>0</v>
      </c>
      <c r="AE478" s="97">
        <v>190</v>
      </c>
      <c r="AF478" s="109">
        <f t="shared" si="128"/>
        <v>0</v>
      </c>
    </row>
    <row r="479" spans="1:32" x14ac:dyDescent="0.35">
      <c r="A479" s="31" t="s">
        <v>484</v>
      </c>
      <c r="B479" s="97" t="s">
        <v>2744</v>
      </c>
      <c r="C479" s="142" t="s">
        <v>2260</v>
      </c>
      <c r="D479" s="143">
        <f t="shared" si="115"/>
        <v>476</v>
      </c>
      <c r="E479" s="98">
        <f t="shared" si="116"/>
        <v>448</v>
      </c>
      <c r="F479" s="144">
        <f t="shared" si="113"/>
        <v>28</v>
      </c>
      <c r="G479" s="145">
        <f t="shared" si="114"/>
        <v>476</v>
      </c>
      <c r="H479" s="146">
        <v>0</v>
      </c>
      <c r="I479" s="146">
        <v>28</v>
      </c>
      <c r="J479" s="147">
        <f t="shared" si="117"/>
        <v>28</v>
      </c>
      <c r="K479" s="147">
        <v>42</v>
      </c>
      <c r="L479" s="147">
        <v>406</v>
      </c>
      <c r="M479" s="147">
        <f t="shared" si="118"/>
        <v>448</v>
      </c>
      <c r="N479" s="101">
        <f t="shared" si="119"/>
        <v>0</v>
      </c>
      <c r="O479" s="145">
        <v>0</v>
      </c>
      <c r="P479" s="147">
        <f t="shared" si="120"/>
        <v>0</v>
      </c>
      <c r="Q479" s="100">
        <v>0</v>
      </c>
      <c r="R479" s="147">
        <v>0</v>
      </c>
      <c r="S479" s="101">
        <f t="shared" si="121"/>
        <v>0</v>
      </c>
      <c r="T479" s="100">
        <v>0</v>
      </c>
      <c r="U479" s="101">
        <f t="shared" si="122"/>
        <v>0</v>
      </c>
      <c r="V479" s="100">
        <f t="shared" si="123"/>
        <v>0</v>
      </c>
      <c r="W479" s="148">
        <v>0</v>
      </c>
      <c r="X479" s="148">
        <v>0</v>
      </c>
      <c r="Y479" s="147">
        <f t="shared" si="124"/>
        <v>0</v>
      </c>
      <c r="Z479" s="102">
        <v>0</v>
      </c>
      <c r="AA479" s="102">
        <v>0</v>
      </c>
      <c r="AB479" s="101">
        <f t="shared" si="125"/>
        <v>0</v>
      </c>
      <c r="AC479" s="107">
        <f t="shared" si="126"/>
        <v>28</v>
      </c>
      <c r="AD479" s="108">
        <f t="shared" si="127"/>
        <v>406</v>
      </c>
      <c r="AE479" s="97">
        <v>436</v>
      </c>
      <c r="AF479" s="109">
        <f t="shared" si="128"/>
        <v>0.99541284403669728</v>
      </c>
    </row>
    <row r="480" spans="1:32" x14ac:dyDescent="0.35">
      <c r="A480" s="31" t="s">
        <v>485</v>
      </c>
      <c r="B480" s="97" t="s">
        <v>2745</v>
      </c>
      <c r="C480" s="142" t="s">
        <v>2440</v>
      </c>
      <c r="D480" s="143">
        <f t="shared" si="115"/>
        <v>21</v>
      </c>
      <c r="E480" s="98">
        <f t="shared" si="116"/>
        <v>21</v>
      </c>
      <c r="F480" s="144">
        <f t="shared" si="113"/>
        <v>0</v>
      </c>
      <c r="G480" s="145">
        <f t="shared" si="114"/>
        <v>21</v>
      </c>
      <c r="H480" s="146">
        <v>0</v>
      </c>
      <c r="I480" s="146">
        <v>0</v>
      </c>
      <c r="J480" s="147">
        <f t="shared" si="117"/>
        <v>0</v>
      </c>
      <c r="K480" s="147">
        <v>0</v>
      </c>
      <c r="L480" s="147">
        <v>21</v>
      </c>
      <c r="M480" s="147">
        <f t="shared" si="118"/>
        <v>21</v>
      </c>
      <c r="N480" s="101">
        <f t="shared" si="119"/>
        <v>0</v>
      </c>
      <c r="O480" s="145">
        <v>0</v>
      </c>
      <c r="P480" s="147">
        <f t="shared" si="120"/>
        <v>0</v>
      </c>
      <c r="Q480" s="100">
        <v>0</v>
      </c>
      <c r="R480" s="147">
        <v>0</v>
      </c>
      <c r="S480" s="101">
        <f t="shared" si="121"/>
        <v>0</v>
      </c>
      <c r="T480" s="100">
        <v>0</v>
      </c>
      <c r="U480" s="101">
        <f t="shared" si="122"/>
        <v>0</v>
      </c>
      <c r="V480" s="100">
        <f t="shared" si="123"/>
        <v>0</v>
      </c>
      <c r="W480" s="148">
        <v>0</v>
      </c>
      <c r="X480" s="148">
        <v>0</v>
      </c>
      <c r="Y480" s="147">
        <f t="shared" si="124"/>
        <v>0</v>
      </c>
      <c r="Z480" s="102">
        <v>0</v>
      </c>
      <c r="AA480" s="102">
        <v>0</v>
      </c>
      <c r="AB480" s="101">
        <f t="shared" si="125"/>
        <v>0</v>
      </c>
      <c r="AC480" s="107">
        <f t="shared" si="126"/>
        <v>0</v>
      </c>
      <c r="AD480" s="108">
        <f t="shared" si="127"/>
        <v>21</v>
      </c>
      <c r="AE480" s="97">
        <v>17</v>
      </c>
      <c r="AF480" s="109">
        <f t="shared" si="128"/>
        <v>1</v>
      </c>
    </row>
    <row r="481" spans="1:32" x14ac:dyDescent="0.35">
      <c r="A481" s="31" t="s">
        <v>486</v>
      </c>
      <c r="B481" s="97" t="s">
        <v>2746</v>
      </c>
      <c r="C481" s="142" t="s">
        <v>2440</v>
      </c>
      <c r="D481" s="143">
        <f t="shared" si="115"/>
        <v>5</v>
      </c>
      <c r="E481" s="98">
        <f t="shared" si="116"/>
        <v>0</v>
      </c>
      <c r="F481" s="144">
        <f t="shared" si="113"/>
        <v>5</v>
      </c>
      <c r="G481" s="145">
        <f t="shared" si="114"/>
        <v>5</v>
      </c>
      <c r="H481" s="146">
        <v>0</v>
      </c>
      <c r="I481" s="146">
        <v>5</v>
      </c>
      <c r="J481" s="147">
        <f t="shared" si="117"/>
        <v>5</v>
      </c>
      <c r="K481" s="147">
        <v>0</v>
      </c>
      <c r="L481" s="147">
        <v>0</v>
      </c>
      <c r="M481" s="147">
        <f t="shared" si="118"/>
        <v>0</v>
      </c>
      <c r="N481" s="101">
        <f t="shared" si="119"/>
        <v>0</v>
      </c>
      <c r="O481" s="145">
        <v>0</v>
      </c>
      <c r="P481" s="147">
        <f t="shared" si="120"/>
        <v>0</v>
      </c>
      <c r="Q481" s="100">
        <v>0</v>
      </c>
      <c r="R481" s="147">
        <v>0</v>
      </c>
      <c r="S481" s="101">
        <f t="shared" si="121"/>
        <v>0</v>
      </c>
      <c r="T481" s="100">
        <v>0</v>
      </c>
      <c r="U481" s="101">
        <f t="shared" si="122"/>
        <v>0</v>
      </c>
      <c r="V481" s="100">
        <f t="shared" si="123"/>
        <v>0</v>
      </c>
      <c r="W481" s="148">
        <v>0</v>
      </c>
      <c r="X481" s="148">
        <v>0</v>
      </c>
      <c r="Y481" s="147">
        <f t="shared" si="124"/>
        <v>0</v>
      </c>
      <c r="Z481" s="102">
        <v>0</v>
      </c>
      <c r="AA481" s="102">
        <v>0</v>
      </c>
      <c r="AB481" s="101">
        <f t="shared" si="125"/>
        <v>0</v>
      </c>
      <c r="AC481" s="107">
        <f t="shared" si="126"/>
        <v>5</v>
      </c>
      <c r="AD481" s="108">
        <f t="shared" si="127"/>
        <v>0</v>
      </c>
      <c r="AE481" s="97">
        <v>5</v>
      </c>
      <c r="AF481" s="109">
        <f t="shared" si="128"/>
        <v>1</v>
      </c>
    </row>
    <row r="482" spans="1:32" x14ac:dyDescent="0.35">
      <c r="A482" s="31" t="s">
        <v>487</v>
      </c>
      <c r="B482" s="97" t="s">
        <v>2747</v>
      </c>
      <c r="C482" s="142" t="s">
        <v>2440</v>
      </c>
      <c r="D482" s="143">
        <f t="shared" si="115"/>
        <v>50</v>
      </c>
      <c r="E482" s="98">
        <f t="shared" si="116"/>
        <v>16</v>
      </c>
      <c r="F482" s="144">
        <f t="shared" si="113"/>
        <v>34</v>
      </c>
      <c r="G482" s="145">
        <f t="shared" si="114"/>
        <v>50</v>
      </c>
      <c r="H482" s="146">
        <v>0</v>
      </c>
      <c r="I482" s="146">
        <v>34</v>
      </c>
      <c r="J482" s="147">
        <f t="shared" si="117"/>
        <v>34</v>
      </c>
      <c r="K482" s="147">
        <v>16</v>
      </c>
      <c r="L482" s="147">
        <v>0</v>
      </c>
      <c r="M482" s="147">
        <f t="shared" si="118"/>
        <v>16</v>
      </c>
      <c r="N482" s="101">
        <f t="shared" si="119"/>
        <v>0</v>
      </c>
      <c r="O482" s="145">
        <v>0</v>
      </c>
      <c r="P482" s="147">
        <f t="shared" si="120"/>
        <v>0</v>
      </c>
      <c r="Q482" s="100">
        <v>0</v>
      </c>
      <c r="R482" s="147">
        <v>0</v>
      </c>
      <c r="S482" s="101">
        <f t="shared" si="121"/>
        <v>0</v>
      </c>
      <c r="T482" s="100">
        <v>0</v>
      </c>
      <c r="U482" s="101">
        <f t="shared" si="122"/>
        <v>0</v>
      </c>
      <c r="V482" s="100">
        <f t="shared" si="123"/>
        <v>0</v>
      </c>
      <c r="W482" s="148">
        <v>0</v>
      </c>
      <c r="X482" s="148">
        <v>0</v>
      </c>
      <c r="Y482" s="147">
        <f t="shared" si="124"/>
        <v>0</v>
      </c>
      <c r="Z482" s="102">
        <v>0</v>
      </c>
      <c r="AA482" s="102">
        <v>0</v>
      </c>
      <c r="AB482" s="101">
        <f t="shared" si="125"/>
        <v>0</v>
      </c>
      <c r="AC482" s="107">
        <f t="shared" si="126"/>
        <v>34</v>
      </c>
      <c r="AD482" s="108">
        <f t="shared" si="127"/>
        <v>0</v>
      </c>
      <c r="AE482" s="97">
        <v>39</v>
      </c>
      <c r="AF482" s="109">
        <f t="shared" si="128"/>
        <v>0.87179487179487181</v>
      </c>
    </row>
    <row r="483" spans="1:32" x14ac:dyDescent="0.35">
      <c r="A483" s="31" t="s">
        <v>488</v>
      </c>
      <c r="B483" s="97" t="s">
        <v>2748</v>
      </c>
      <c r="C483" s="142" t="s">
        <v>2440</v>
      </c>
      <c r="D483" s="143">
        <f t="shared" si="115"/>
        <v>72</v>
      </c>
      <c r="E483" s="98">
        <f t="shared" si="116"/>
        <v>72</v>
      </c>
      <c r="F483" s="144">
        <f t="shared" si="113"/>
        <v>0</v>
      </c>
      <c r="G483" s="145">
        <f t="shared" si="114"/>
        <v>72</v>
      </c>
      <c r="H483" s="146">
        <v>0</v>
      </c>
      <c r="I483" s="146">
        <v>0</v>
      </c>
      <c r="J483" s="147">
        <f t="shared" si="117"/>
        <v>0</v>
      </c>
      <c r="K483" s="147">
        <v>12</v>
      </c>
      <c r="L483" s="147">
        <v>60</v>
      </c>
      <c r="M483" s="147">
        <f t="shared" si="118"/>
        <v>72</v>
      </c>
      <c r="N483" s="101">
        <f t="shared" si="119"/>
        <v>0</v>
      </c>
      <c r="O483" s="145">
        <v>0</v>
      </c>
      <c r="P483" s="147">
        <f t="shared" si="120"/>
        <v>0</v>
      </c>
      <c r="Q483" s="100">
        <v>0</v>
      </c>
      <c r="R483" s="147">
        <v>0</v>
      </c>
      <c r="S483" s="101">
        <f t="shared" si="121"/>
        <v>0</v>
      </c>
      <c r="T483" s="100">
        <v>0</v>
      </c>
      <c r="U483" s="101">
        <f t="shared" si="122"/>
        <v>0</v>
      </c>
      <c r="V483" s="100">
        <f t="shared" si="123"/>
        <v>0</v>
      </c>
      <c r="W483" s="148">
        <v>0</v>
      </c>
      <c r="X483" s="148">
        <v>0</v>
      </c>
      <c r="Y483" s="147">
        <f t="shared" si="124"/>
        <v>0</v>
      </c>
      <c r="Z483" s="102">
        <v>0</v>
      </c>
      <c r="AA483" s="102">
        <v>0</v>
      </c>
      <c r="AB483" s="101">
        <f t="shared" si="125"/>
        <v>0</v>
      </c>
      <c r="AC483" s="107">
        <f t="shared" si="126"/>
        <v>0</v>
      </c>
      <c r="AD483" s="108">
        <f t="shared" si="127"/>
        <v>60</v>
      </c>
      <c r="AE483" s="97">
        <v>101</v>
      </c>
      <c r="AF483" s="109">
        <f t="shared" si="128"/>
        <v>0.59405940594059403</v>
      </c>
    </row>
    <row r="484" spans="1:32" x14ac:dyDescent="0.35">
      <c r="A484" s="31" t="s">
        <v>489</v>
      </c>
      <c r="B484" s="97" t="s">
        <v>2749</v>
      </c>
      <c r="C484" s="142" t="s">
        <v>2440</v>
      </c>
      <c r="D484" s="143">
        <f t="shared" si="115"/>
        <v>48</v>
      </c>
      <c r="E484" s="98">
        <f t="shared" si="116"/>
        <v>48</v>
      </c>
      <c r="F484" s="144">
        <f t="shared" si="113"/>
        <v>0</v>
      </c>
      <c r="G484" s="145">
        <f t="shared" si="114"/>
        <v>48</v>
      </c>
      <c r="H484" s="146">
        <v>0</v>
      </c>
      <c r="I484" s="146">
        <v>0</v>
      </c>
      <c r="J484" s="147">
        <f t="shared" si="117"/>
        <v>0</v>
      </c>
      <c r="K484" s="147">
        <v>0</v>
      </c>
      <c r="L484" s="147">
        <v>48</v>
      </c>
      <c r="M484" s="147">
        <f t="shared" si="118"/>
        <v>48</v>
      </c>
      <c r="N484" s="101">
        <f t="shared" si="119"/>
        <v>0</v>
      </c>
      <c r="O484" s="145">
        <v>0</v>
      </c>
      <c r="P484" s="147">
        <f t="shared" si="120"/>
        <v>0</v>
      </c>
      <c r="Q484" s="100">
        <v>0</v>
      </c>
      <c r="R484" s="147">
        <v>0</v>
      </c>
      <c r="S484" s="101">
        <f t="shared" si="121"/>
        <v>0</v>
      </c>
      <c r="T484" s="100">
        <v>0</v>
      </c>
      <c r="U484" s="101">
        <f t="shared" si="122"/>
        <v>0</v>
      </c>
      <c r="V484" s="100">
        <f t="shared" si="123"/>
        <v>0</v>
      </c>
      <c r="W484" s="148">
        <v>0</v>
      </c>
      <c r="X484" s="148">
        <v>0</v>
      </c>
      <c r="Y484" s="147">
        <f t="shared" si="124"/>
        <v>0</v>
      </c>
      <c r="Z484" s="102">
        <v>0</v>
      </c>
      <c r="AA484" s="102">
        <v>0</v>
      </c>
      <c r="AB484" s="101">
        <f t="shared" si="125"/>
        <v>0</v>
      </c>
      <c r="AC484" s="107">
        <f t="shared" si="126"/>
        <v>0</v>
      </c>
      <c r="AD484" s="108">
        <f t="shared" si="127"/>
        <v>48</v>
      </c>
      <c r="AE484" s="97">
        <v>34</v>
      </c>
      <c r="AF484" s="109">
        <f t="shared" si="128"/>
        <v>1</v>
      </c>
    </row>
    <row r="485" spans="1:32" x14ac:dyDescent="0.35">
      <c r="A485" s="31" t="s">
        <v>490</v>
      </c>
      <c r="B485" s="97" t="s">
        <v>2750</v>
      </c>
      <c r="C485" s="142" t="s">
        <v>2440</v>
      </c>
      <c r="D485" s="143">
        <f t="shared" si="115"/>
        <v>14</v>
      </c>
      <c r="E485" s="98">
        <f t="shared" si="116"/>
        <v>0</v>
      </c>
      <c r="F485" s="144">
        <f t="shared" si="113"/>
        <v>14</v>
      </c>
      <c r="G485" s="145">
        <f t="shared" si="114"/>
        <v>14</v>
      </c>
      <c r="H485" s="146">
        <v>2</v>
      </c>
      <c r="I485" s="146">
        <v>12</v>
      </c>
      <c r="J485" s="147">
        <f t="shared" si="117"/>
        <v>14</v>
      </c>
      <c r="K485" s="147">
        <v>0</v>
      </c>
      <c r="L485" s="147">
        <v>0</v>
      </c>
      <c r="M485" s="147">
        <f t="shared" si="118"/>
        <v>0</v>
      </c>
      <c r="N485" s="101">
        <f t="shared" si="119"/>
        <v>0</v>
      </c>
      <c r="O485" s="145">
        <v>0</v>
      </c>
      <c r="P485" s="147">
        <f t="shared" si="120"/>
        <v>0</v>
      </c>
      <c r="Q485" s="100">
        <v>0</v>
      </c>
      <c r="R485" s="147">
        <v>0</v>
      </c>
      <c r="S485" s="101">
        <f t="shared" si="121"/>
        <v>0</v>
      </c>
      <c r="T485" s="100">
        <v>0</v>
      </c>
      <c r="U485" s="101">
        <f t="shared" si="122"/>
        <v>0</v>
      </c>
      <c r="V485" s="100">
        <f t="shared" si="123"/>
        <v>0</v>
      </c>
      <c r="W485" s="148">
        <v>0</v>
      </c>
      <c r="X485" s="148">
        <v>0</v>
      </c>
      <c r="Y485" s="147">
        <f t="shared" si="124"/>
        <v>0</v>
      </c>
      <c r="Z485" s="102">
        <v>0</v>
      </c>
      <c r="AA485" s="102">
        <v>0</v>
      </c>
      <c r="AB485" s="101">
        <f t="shared" si="125"/>
        <v>0</v>
      </c>
      <c r="AC485" s="107">
        <f t="shared" si="126"/>
        <v>12</v>
      </c>
      <c r="AD485" s="108">
        <f t="shared" si="127"/>
        <v>0</v>
      </c>
      <c r="AE485" s="97">
        <v>10</v>
      </c>
      <c r="AF485" s="109">
        <f t="shared" si="128"/>
        <v>1</v>
      </c>
    </row>
    <row r="486" spans="1:32" x14ac:dyDescent="0.35">
      <c r="A486" s="31" t="s">
        <v>491</v>
      </c>
      <c r="B486" s="97" t="s">
        <v>2751</v>
      </c>
      <c r="C486" s="142" t="s">
        <v>2286</v>
      </c>
      <c r="D486" s="143">
        <f t="shared" si="115"/>
        <v>72</v>
      </c>
      <c r="E486" s="98">
        <f t="shared" si="116"/>
        <v>72</v>
      </c>
      <c r="F486" s="144">
        <f t="shared" si="113"/>
        <v>0</v>
      </c>
      <c r="G486" s="145">
        <f t="shared" si="114"/>
        <v>72</v>
      </c>
      <c r="H486" s="146">
        <v>0</v>
      </c>
      <c r="I486" s="146">
        <v>0</v>
      </c>
      <c r="J486" s="147">
        <f t="shared" si="117"/>
        <v>0</v>
      </c>
      <c r="K486" s="147">
        <v>25</v>
      </c>
      <c r="L486" s="147">
        <v>47</v>
      </c>
      <c r="M486" s="147">
        <f t="shared" si="118"/>
        <v>72</v>
      </c>
      <c r="N486" s="101">
        <f t="shared" si="119"/>
        <v>0</v>
      </c>
      <c r="O486" s="145">
        <v>0</v>
      </c>
      <c r="P486" s="147">
        <f t="shared" si="120"/>
        <v>0</v>
      </c>
      <c r="Q486" s="100">
        <v>0</v>
      </c>
      <c r="R486" s="147">
        <v>0</v>
      </c>
      <c r="S486" s="101">
        <f t="shared" si="121"/>
        <v>0</v>
      </c>
      <c r="T486" s="100">
        <v>0</v>
      </c>
      <c r="U486" s="101">
        <f t="shared" si="122"/>
        <v>0</v>
      </c>
      <c r="V486" s="100">
        <f t="shared" si="123"/>
        <v>0</v>
      </c>
      <c r="W486" s="148">
        <v>0</v>
      </c>
      <c r="X486" s="148">
        <v>0</v>
      </c>
      <c r="Y486" s="147">
        <f t="shared" si="124"/>
        <v>0</v>
      </c>
      <c r="Z486" s="102">
        <v>0</v>
      </c>
      <c r="AA486" s="102">
        <v>0</v>
      </c>
      <c r="AB486" s="101">
        <f t="shared" si="125"/>
        <v>0</v>
      </c>
      <c r="AC486" s="107">
        <f t="shared" si="126"/>
        <v>0</v>
      </c>
      <c r="AD486" s="108">
        <f t="shared" si="127"/>
        <v>47</v>
      </c>
      <c r="AE486" s="97">
        <v>52</v>
      </c>
      <c r="AF486" s="109">
        <f t="shared" si="128"/>
        <v>0.90384615384615385</v>
      </c>
    </row>
    <row r="487" spans="1:32" x14ac:dyDescent="0.35">
      <c r="A487" s="31" t="s">
        <v>492</v>
      </c>
      <c r="B487" s="97" t="s">
        <v>2752</v>
      </c>
      <c r="C487" s="142" t="s">
        <v>2286</v>
      </c>
      <c r="D487" s="143">
        <f t="shared" si="115"/>
        <v>49</v>
      </c>
      <c r="E487" s="98">
        <f t="shared" si="116"/>
        <v>42</v>
      </c>
      <c r="F487" s="144">
        <f t="shared" si="113"/>
        <v>7</v>
      </c>
      <c r="G487" s="145">
        <f t="shared" si="114"/>
        <v>49</v>
      </c>
      <c r="H487" s="146">
        <v>0</v>
      </c>
      <c r="I487" s="146">
        <v>7</v>
      </c>
      <c r="J487" s="147">
        <f t="shared" si="117"/>
        <v>7</v>
      </c>
      <c r="K487" s="147">
        <v>0</v>
      </c>
      <c r="L487" s="147">
        <v>42</v>
      </c>
      <c r="M487" s="147">
        <f t="shared" si="118"/>
        <v>42</v>
      </c>
      <c r="N487" s="101">
        <f t="shared" si="119"/>
        <v>36</v>
      </c>
      <c r="O487" s="145">
        <v>0</v>
      </c>
      <c r="P487" s="147">
        <f t="shared" si="120"/>
        <v>0</v>
      </c>
      <c r="Q487" s="100">
        <v>0</v>
      </c>
      <c r="R487" s="147">
        <v>36</v>
      </c>
      <c r="S487" s="101">
        <f t="shared" si="121"/>
        <v>36</v>
      </c>
      <c r="T487" s="100">
        <v>0</v>
      </c>
      <c r="U487" s="101">
        <f t="shared" si="122"/>
        <v>0</v>
      </c>
      <c r="V487" s="100">
        <f t="shared" si="123"/>
        <v>0</v>
      </c>
      <c r="W487" s="148">
        <v>0</v>
      </c>
      <c r="X487" s="148">
        <v>0</v>
      </c>
      <c r="Y487" s="147">
        <f t="shared" si="124"/>
        <v>0</v>
      </c>
      <c r="Z487" s="102">
        <v>0</v>
      </c>
      <c r="AA487" s="102">
        <v>0</v>
      </c>
      <c r="AB487" s="101">
        <f t="shared" si="125"/>
        <v>0</v>
      </c>
      <c r="AC487" s="107">
        <f t="shared" si="126"/>
        <v>7</v>
      </c>
      <c r="AD487" s="108">
        <f t="shared" si="127"/>
        <v>42</v>
      </c>
      <c r="AE487" s="97">
        <v>46</v>
      </c>
      <c r="AF487" s="109">
        <f t="shared" si="128"/>
        <v>1</v>
      </c>
    </row>
    <row r="488" spans="1:32" x14ac:dyDescent="0.35">
      <c r="A488" s="31" t="s">
        <v>493</v>
      </c>
      <c r="B488" s="97" t="s">
        <v>2753</v>
      </c>
      <c r="C488" s="142" t="s">
        <v>2447</v>
      </c>
      <c r="D488" s="143">
        <f t="shared" si="115"/>
        <v>31</v>
      </c>
      <c r="E488" s="98">
        <f t="shared" si="116"/>
        <v>31</v>
      </c>
      <c r="F488" s="144">
        <f t="shared" si="113"/>
        <v>0</v>
      </c>
      <c r="G488" s="145">
        <f t="shared" si="114"/>
        <v>31</v>
      </c>
      <c r="H488" s="146">
        <v>0</v>
      </c>
      <c r="I488" s="146">
        <v>0</v>
      </c>
      <c r="J488" s="147">
        <f t="shared" si="117"/>
        <v>0</v>
      </c>
      <c r="K488" s="147">
        <v>0</v>
      </c>
      <c r="L488" s="147">
        <v>31</v>
      </c>
      <c r="M488" s="147">
        <f t="shared" si="118"/>
        <v>31</v>
      </c>
      <c r="N488" s="101">
        <f t="shared" si="119"/>
        <v>0</v>
      </c>
      <c r="O488" s="145">
        <v>0</v>
      </c>
      <c r="P488" s="147">
        <f t="shared" si="120"/>
        <v>0</v>
      </c>
      <c r="Q488" s="100">
        <v>0</v>
      </c>
      <c r="R488" s="147">
        <v>0</v>
      </c>
      <c r="S488" s="101">
        <f t="shared" si="121"/>
        <v>0</v>
      </c>
      <c r="T488" s="100">
        <v>0</v>
      </c>
      <c r="U488" s="101">
        <f t="shared" si="122"/>
        <v>0</v>
      </c>
      <c r="V488" s="100">
        <f t="shared" si="123"/>
        <v>0</v>
      </c>
      <c r="W488" s="148">
        <v>0</v>
      </c>
      <c r="X488" s="148">
        <v>0</v>
      </c>
      <c r="Y488" s="147">
        <f t="shared" si="124"/>
        <v>0</v>
      </c>
      <c r="Z488" s="102">
        <v>0</v>
      </c>
      <c r="AA488" s="102">
        <v>0</v>
      </c>
      <c r="AB488" s="101">
        <f t="shared" si="125"/>
        <v>0</v>
      </c>
      <c r="AC488" s="107">
        <f t="shared" si="126"/>
        <v>0</v>
      </c>
      <c r="AD488" s="108">
        <f t="shared" si="127"/>
        <v>31</v>
      </c>
      <c r="AE488" s="97">
        <v>36</v>
      </c>
      <c r="AF488" s="109">
        <f t="shared" si="128"/>
        <v>0.86111111111111116</v>
      </c>
    </row>
    <row r="489" spans="1:32" x14ac:dyDescent="0.35">
      <c r="A489" s="31" t="s">
        <v>494</v>
      </c>
      <c r="B489" s="97" t="s">
        <v>2754</v>
      </c>
      <c r="C489" s="142" t="s">
        <v>2447</v>
      </c>
      <c r="D489" s="143">
        <f t="shared" si="115"/>
        <v>28</v>
      </c>
      <c r="E489" s="98">
        <f t="shared" si="116"/>
        <v>22</v>
      </c>
      <c r="F489" s="144">
        <f t="shared" si="113"/>
        <v>6</v>
      </c>
      <c r="G489" s="145">
        <f t="shared" si="114"/>
        <v>28</v>
      </c>
      <c r="H489" s="146">
        <v>6</v>
      </c>
      <c r="I489" s="146">
        <v>0</v>
      </c>
      <c r="J489" s="147">
        <f t="shared" si="117"/>
        <v>6</v>
      </c>
      <c r="K489" s="147">
        <v>0</v>
      </c>
      <c r="L489" s="147">
        <v>22</v>
      </c>
      <c r="M489" s="147">
        <f t="shared" si="118"/>
        <v>22</v>
      </c>
      <c r="N489" s="101">
        <f t="shared" si="119"/>
        <v>0</v>
      </c>
      <c r="O489" s="145">
        <v>0</v>
      </c>
      <c r="P489" s="147">
        <f t="shared" si="120"/>
        <v>0</v>
      </c>
      <c r="Q489" s="100">
        <v>0</v>
      </c>
      <c r="R489" s="147">
        <v>0</v>
      </c>
      <c r="S489" s="101">
        <f t="shared" si="121"/>
        <v>0</v>
      </c>
      <c r="T489" s="100">
        <v>0</v>
      </c>
      <c r="U489" s="101">
        <f t="shared" si="122"/>
        <v>0</v>
      </c>
      <c r="V489" s="100">
        <f t="shared" si="123"/>
        <v>0</v>
      </c>
      <c r="W489" s="148">
        <v>0</v>
      </c>
      <c r="X489" s="148">
        <v>0</v>
      </c>
      <c r="Y489" s="147">
        <f t="shared" si="124"/>
        <v>0</v>
      </c>
      <c r="Z489" s="102">
        <v>0</v>
      </c>
      <c r="AA489" s="102">
        <v>0</v>
      </c>
      <c r="AB489" s="101">
        <f t="shared" si="125"/>
        <v>0</v>
      </c>
      <c r="AC489" s="107">
        <f t="shared" si="126"/>
        <v>0</v>
      </c>
      <c r="AD489" s="108">
        <f t="shared" si="127"/>
        <v>22</v>
      </c>
      <c r="AE489" s="97">
        <v>30</v>
      </c>
      <c r="AF489" s="109">
        <f t="shared" si="128"/>
        <v>0.73333333333333328</v>
      </c>
    </row>
    <row r="490" spans="1:32" x14ac:dyDescent="0.35">
      <c r="A490" s="31" t="s">
        <v>495</v>
      </c>
      <c r="B490" s="97" t="s">
        <v>2755</v>
      </c>
      <c r="C490" s="142" t="s">
        <v>2447</v>
      </c>
      <c r="D490" s="143">
        <f t="shared" si="115"/>
        <v>26</v>
      </c>
      <c r="E490" s="98">
        <f t="shared" si="116"/>
        <v>25</v>
      </c>
      <c r="F490" s="144">
        <f t="shared" si="113"/>
        <v>1</v>
      </c>
      <c r="G490" s="145">
        <f t="shared" si="114"/>
        <v>26</v>
      </c>
      <c r="H490" s="146">
        <v>0</v>
      </c>
      <c r="I490" s="146">
        <v>1</v>
      </c>
      <c r="J490" s="147">
        <f t="shared" si="117"/>
        <v>1</v>
      </c>
      <c r="K490" s="147">
        <v>0</v>
      </c>
      <c r="L490" s="147">
        <v>25</v>
      </c>
      <c r="M490" s="147">
        <f t="shared" si="118"/>
        <v>25</v>
      </c>
      <c r="N490" s="101">
        <f t="shared" si="119"/>
        <v>0</v>
      </c>
      <c r="O490" s="145">
        <v>0</v>
      </c>
      <c r="P490" s="147">
        <f t="shared" si="120"/>
        <v>0</v>
      </c>
      <c r="Q490" s="100">
        <v>0</v>
      </c>
      <c r="R490" s="147">
        <v>0</v>
      </c>
      <c r="S490" s="101">
        <f t="shared" si="121"/>
        <v>0</v>
      </c>
      <c r="T490" s="100">
        <v>0</v>
      </c>
      <c r="U490" s="101">
        <f t="shared" si="122"/>
        <v>0</v>
      </c>
      <c r="V490" s="100">
        <f t="shared" si="123"/>
        <v>0</v>
      </c>
      <c r="W490" s="148">
        <v>0</v>
      </c>
      <c r="X490" s="148">
        <v>0</v>
      </c>
      <c r="Y490" s="147">
        <f t="shared" si="124"/>
        <v>0</v>
      </c>
      <c r="Z490" s="102">
        <v>0</v>
      </c>
      <c r="AA490" s="102">
        <v>0</v>
      </c>
      <c r="AB490" s="101">
        <f t="shared" si="125"/>
        <v>0</v>
      </c>
      <c r="AC490" s="107">
        <f t="shared" si="126"/>
        <v>1</v>
      </c>
      <c r="AD490" s="108">
        <f t="shared" si="127"/>
        <v>25</v>
      </c>
      <c r="AE490" s="97">
        <v>64</v>
      </c>
      <c r="AF490" s="109">
        <f t="shared" si="128"/>
        <v>0.40625</v>
      </c>
    </row>
    <row r="491" spans="1:32" x14ac:dyDescent="0.35">
      <c r="A491" s="31" t="s">
        <v>496</v>
      </c>
      <c r="B491" s="97" t="s">
        <v>2756</v>
      </c>
      <c r="C491" s="142" t="s">
        <v>2447</v>
      </c>
      <c r="D491" s="143">
        <f t="shared" si="115"/>
        <v>74</v>
      </c>
      <c r="E491" s="98">
        <f t="shared" si="116"/>
        <v>74</v>
      </c>
      <c r="F491" s="144">
        <f t="shared" si="113"/>
        <v>0</v>
      </c>
      <c r="G491" s="145">
        <f t="shared" si="114"/>
        <v>50</v>
      </c>
      <c r="H491" s="146">
        <v>0</v>
      </c>
      <c r="I491" s="146">
        <v>0</v>
      </c>
      <c r="J491" s="147">
        <f t="shared" si="117"/>
        <v>0</v>
      </c>
      <c r="K491" s="147">
        <v>0</v>
      </c>
      <c r="L491" s="147">
        <v>50</v>
      </c>
      <c r="M491" s="147">
        <f t="shared" si="118"/>
        <v>50</v>
      </c>
      <c r="N491" s="101">
        <f t="shared" si="119"/>
        <v>0</v>
      </c>
      <c r="O491" s="145">
        <v>0</v>
      </c>
      <c r="P491" s="147">
        <f t="shared" si="120"/>
        <v>0</v>
      </c>
      <c r="Q491" s="100">
        <v>0</v>
      </c>
      <c r="R491" s="147">
        <v>0</v>
      </c>
      <c r="S491" s="101">
        <f t="shared" si="121"/>
        <v>0</v>
      </c>
      <c r="T491" s="100">
        <v>24</v>
      </c>
      <c r="U491" s="101">
        <f t="shared" si="122"/>
        <v>24</v>
      </c>
      <c r="V491" s="100">
        <f t="shared" si="123"/>
        <v>0</v>
      </c>
      <c r="W491" s="148">
        <v>0</v>
      </c>
      <c r="X491" s="148">
        <v>0</v>
      </c>
      <c r="Y491" s="147">
        <f t="shared" si="124"/>
        <v>0</v>
      </c>
      <c r="Z491" s="102">
        <v>0</v>
      </c>
      <c r="AA491" s="102">
        <v>0</v>
      </c>
      <c r="AB491" s="101">
        <f t="shared" si="125"/>
        <v>0</v>
      </c>
      <c r="AC491" s="107">
        <f t="shared" si="126"/>
        <v>0</v>
      </c>
      <c r="AD491" s="108">
        <f t="shared" si="127"/>
        <v>74</v>
      </c>
      <c r="AE491" s="97">
        <v>61</v>
      </c>
      <c r="AF491" s="109">
        <f t="shared" si="128"/>
        <v>1</v>
      </c>
    </row>
    <row r="492" spans="1:32" x14ac:dyDescent="0.35">
      <c r="A492" s="31" t="s">
        <v>497</v>
      </c>
      <c r="B492" s="97" t="s">
        <v>2757</v>
      </c>
      <c r="C492" s="142" t="s">
        <v>2286</v>
      </c>
      <c r="D492" s="143">
        <f t="shared" si="115"/>
        <v>97</v>
      </c>
      <c r="E492" s="98">
        <f t="shared" si="116"/>
        <v>97</v>
      </c>
      <c r="F492" s="144">
        <f t="shared" si="113"/>
        <v>0</v>
      </c>
      <c r="G492" s="145">
        <f t="shared" si="114"/>
        <v>97</v>
      </c>
      <c r="H492" s="146">
        <v>0</v>
      </c>
      <c r="I492" s="146">
        <v>0</v>
      </c>
      <c r="J492" s="147">
        <f t="shared" si="117"/>
        <v>0</v>
      </c>
      <c r="K492" s="147">
        <v>46</v>
      </c>
      <c r="L492" s="147">
        <v>51</v>
      </c>
      <c r="M492" s="147">
        <f t="shared" si="118"/>
        <v>97</v>
      </c>
      <c r="N492" s="101">
        <f t="shared" si="119"/>
        <v>0</v>
      </c>
      <c r="O492" s="145">
        <v>0</v>
      </c>
      <c r="P492" s="147">
        <f t="shared" si="120"/>
        <v>0</v>
      </c>
      <c r="Q492" s="100">
        <v>0</v>
      </c>
      <c r="R492" s="147">
        <v>0</v>
      </c>
      <c r="S492" s="101">
        <f t="shared" si="121"/>
        <v>0</v>
      </c>
      <c r="T492" s="100">
        <v>0</v>
      </c>
      <c r="U492" s="101">
        <f t="shared" si="122"/>
        <v>0</v>
      </c>
      <c r="V492" s="100">
        <f t="shared" si="123"/>
        <v>0</v>
      </c>
      <c r="W492" s="148">
        <v>0</v>
      </c>
      <c r="X492" s="148">
        <v>0</v>
      </c>
      <c r="Y492" s="147">
        <f t="shared" si="124"/>
        <v>0</v>
      </c>
      <c r="Z492" s="102">
        <v>0</v>
      </c>
      <c r="AA492" s="102">
        <v>0</v>
      </c>
      <c r="AB492" s="101">
        <f t="shared" si="125"/>
        <v>0</v>
      </c>
      <c r="AC492" s="107">
        <f t="shared" si="126"/>
        <v>0</v>
      </c>
      <c r="AD492" s="108">
        <f t="shared" si="127"/>
        <v>51</v>
      </c>
      <c r="AE492" s="97">
        <v>62</v>
      </c>
      <c r="AF492" s="109">
        <f t="shared" si="128"/>
        <v>0.82258064516129037</v>
      </c>
    </row>
    <row r="493" spans="1:32" x14ac:dyDescent="0.35">
      <c r="A493" s="31" t="s">
        <v>498</v>
      </c>
      <c r="B493" s="97" t="s">
        <v>2758</v>
      </c>
      <c r="C493" s="142" t="s">
        <v>2286</v>
      </c>
      <c r="D493" s="143">
        <f t="shared" si="115"/>
        <v>17</v>
      </c>
      <c r="E493" s="98">
        <f t="shared" si="116"/>
        <v>17</v>
      </c>
      <c r="F493" s="144">
        <f t="shared" si="113"/>
        <v>0</v>
      </c>
      <c r="G493" s="145">
        <f t="shared" si="114"/>
        <v>17</v>
      </c>
      <c r="H493" s="146">
        <v>0</v>
      </c>
      <c r="I493" s="146">
        <v>0</v>
      </c>
      <c r="J493" s="147">
        <f t="shared" si="117"/>
        <v>0</v>
      </c>
      <c r="K493" s="147">
        <v>0</v>
      </c>
      <c r="L493" s="147">
        <v>17</v>
      </c>
      <c r="M493" s="147">
        <f t="shared" si="118"/>
        <v>17</v>
      </c>
      <c r="N493" s="101">
        <f t="shared" si="119"/>
        <v>0</v>
      </c>
      <c r="O493" s="145">
        <v>0</v>
      </c>
      <c r="P493" s="147">
        <f t="shared" si="120"/>
        <v>0</v>
      </c>
      <c r="Q493" s="100">
        <v>0</v>
      </c>
      <c r="R493" s="147">
        <v>0</v>
      </c>
      <c r="S493" s="101">
        <f t="shared" si="121"/>
        <v>0</v>
      </c>
      <c r="T493" s="100">
        <v>0</v>
      </c>
      <c r="U493" s="101">
        <f t="shared" si="122"/>
        <v>0</v>
      </c>
      <c r="V493" s="100">
        <f t="shared" si="123"/>
        <v>0</v>
      </c>
      <c r="W493" s="148">
        <v>0</v>
      </c>
      <c r="X493" s="148">
        <v>0</v>
      </c>
      <c r="Y493" s="147">
        <f t="shared" si="124"/>
        <v>0</v>
      </c>
      <c r="Z493" s="102">
        <v>0</v>
      </c>
      <c r="AA493" s="102">
        <v>0</v>
      </c>
      <c r="AB493" s="101">
        <f t="shared" si="125"/>
        <v>0</v>
      </c>
      <c r="AC493" s="107">
        <f t="shared" si="126"/>
        <v>0</v>
      </c>
      <c r="AD493" s="108">
        <f t="shared" si="127"/>
        <v>17</v>
      </c>
      <c r="AE493" s="97">
        <v>27</v>
      </c>
      <c r="AF493" s="109">
        <f t="shared" si="128"/>
        <v>0.62962962962962965</v>
      </c>
    </row>
    <row r="494" spans="1:32" x14ac:dyDescent="0.35">
      <c r="A494" s="31" t="s">
        <v>499</v>
      </c>
      <c r="B494" s="97" t="s">
        <v>2759</v>
      </c>
      <c r="C494" s="142" t="s">
        <v>2286</v>
      </c>
      <c r="D494" s="143">
        <f t="shared" si="115"/>
        <v>130</v>
      </c>
      <c r="E494" s="98">
        <f t="shared" si="116"/>
        <v>130</v>
      </c>
      <c r="F494" s="144">
        <f t="shared" si="113"/>
        <v>0</v>
      </c>
      <c r="G494" s="145">
        <f t="shared" si="114"/>
        <v>130</v>
      </c>
      <c r="H494" s="146">
        <v>0</v>
      </c>
      <c r="I494" s="146">
        <v>0</v>
      </c>
      <c r="J494" s="147">
        <f t="shared" si="117"/>
        <v>0</v>
      </c>
      <c r="K494" s="147">
        <v>30</v>
      </c>
      <c r="L494" s="147">
        <v>100</v>
      </c>
      <c r="M494" s="147">
        <f t="shared" si="118"/>
        <v>130</v>
      </c>
      <c r="N494" s="101">
        <f t="shared" si="119"/>
        <v>0</v>
      </c>
      <c r="O494" s="145">
        <v>0</v>
      </c>
      <c r="P494" s="147">
        <f t="shared" si="120"/>
        <v>0</v>
      </c>
      <c r="Q494" s="100">
        <v>0</v>
      </c>
      <c r="R494" s="147">
        <v>0</v>
      </c>
      <c r="S494" s="101">
        <f t="shared" si="121"/>
        <v>0</v>
      </c>
      <c r="T494" s="100">
        <v>0</v>
      </c>
      <c r="U494" s="101">
        <f t="shared" si="122"/>
        <v>0</v>
      </c>
      <c r="V494" s="100">
        <f t="shared" si="123"/>
        <v>0</v>
      </c>
      <c r="W494" s="148">
        <v>0</v>
      </c>
      <c r="X494" s="148">
        <v>0</v>
      </c>
      <c r="Y494" s="147">
        <f t="shared" si="124"/>
        <v>0</v>
      </c>
      <c r="Z494" s="102">
        <v>0</v>
      </c>
      <c r="AA494" s="102">
        <v>0</v>
      </c>
      <c r="AB494" s="101">
        <f t="shared" si="125"/>
        <v>0</v>
      </c>
      <c r="AC494" s="107">
        <f t="shared" si="126"/>
        <v>0</v>
      </c>
      <c r="AD494" s="108">
        <f t="shared" si="127"/>
        <v>100</v>
      </c>
      <c r="AE494" s="97">
        <v>75</v>
      </c>
      <c r="AF494" s="109">
        <f t="shared" si="128"/>
        <v>1</v>
      </c>
    </row>
    <row r="495" spans="1:32" x14ac:dyDescent="0.35">
      <c r="A495" s="31" t="s">
        <v>500</v>
      </c>
      <c r="B495" s="97" t="s">
        <v>2760</v>
      </c>
      <c r="C495" s="142" t="s">
        <v>2286</v>
      </c>
      <c r="D495" s="143">
        <f t="shared" si="115"/>
        <v>11</v>
      </c>
      <c r="E495" s="98">
        <f t="shared" si="116"/>
        <v>11</v>
      </c>
      <c r="F495" s="144">
        <f t="shared" si="113"/>
        <v>0</v>
      </c>
      <c r="G495" s="145">
        <f t="shared" si="114"/>
        <v>11</v>
      </c>
      <c r="H495" s="146">
        <v>0</v>
      </c>
      <c r="I495" s="146">
        <v>0</v>
      </c>
      <c r="J495" s="147">
        <f t="shared" si="117"/>
        <v>0</v>
      </c>
      <c r="K495" s="147">
        <v>0</v>
      </c>
      <c r="L495" s="147">
        <v>11</v>
      </c>
      <c r="M495" s="147">
        <f t="shared" si="118"/>
        <v>11</v>
      </c>
      <c r="N495" s="101">
        <f t="shared" si="119"/>
        <v>0</v>
      </c>
      <c r="O495" s="145">
        <v>0</v>
      </c>
      <c r="P495" s="147">
        <f t="shared" si="120"/>
        <v>0</v>
      </c>
      <c r="Q495" s="100">
        <v>0</v>
      </c>
      <c r="R495" s="147">
        <v>0</v>
      </c>
      <c r="S495" s="101">
        <f t="shared" si="121"/>
        <v>0</v>
      </c>
      <c r="T495" s="100">
        <v>0</v>
      </c>
      <c r="U495" s="101">
        <f t="shared" si="122"/>
        <v>0</v>
      </c>
      <c r="V495" s="100">
        <f t="shared" si="123"/>
        <v>0</v>
      </c>
      <c r="W495" s="148">
        <v>0</v>
      </c>
      <c r="X495" s="148">
        <v>0</v>
      </c>
      <c r="Y495" s="147">
        <f t="shared" si="124"/>
        <v>0</v>
      </c>
      <c r="Z495" s="102">
        <v>0</v>
      </c>
      <c r="AA495" s="102">
        <v>0</v>
      </c>
      <c r="AB495" s="101">
        <f t="shared" si="125"/>
        <v>0</v>
      </c>
      <c r="AC495" s="107">
        <f t="shared" si="126"/>
        <v>0</v>
      </c>
      <c r="AD495" s="108">
        <f t="shared" si="127"/>
        <v>11</v>
      </c>
      <c r="AE495" s="97">
        <v>15</v>
      </c>
      <c r="AF495" s="109">
        <f t="shared" si="128"/>
        <v>0.73333333333333328</v>
      </c>
    </row>
    <row r="496" spans="1:32" x14ac:dyDescent="0.35">
      <c r="A496" s="31" t="s">
        <v>501</v>
      </c>
      <c r="B496" s="97" t="s">
        <v>2761</v>
      </c>
      <c r="C496" s="142" t="s">
        <v>2286</v>
      </c>
      <c r="D496" s="143">
        <f t="shared" si="115"/>
        <v>49</v>
      </c>
      <c r="E496" s="98">
        <f t="shared" si="116"/>
        <v>49</v>
      </c>
      <c r="F496" s="144">
        <f t="shared" si="113"/>
        <v>0</v>
      </c>
      <c r="G496" s="145">
        <f t="shared" si="114"/>
        <v>49</v>
      </c>
      <c r="H496" s="146">
        <v>0</v>
      </c>
      <c r="I496" s="146">
        <v>0</v>
      </c>
      <c r="J496" s="147">
        <f t="shared" si="117"/>
        <v>0</v>
      </c>
      <c r="K496" s="147">
        <v>3</v>
      </c>
      <c r="L496" s="147">
        <v>46</v>
      </c>
      <c r="M496" s="147">
        <f t="shared" si="118"/>
        <v>49</v>
      </c>
      <c r="N496" s="101">
        <f t="shared" si="119"/>
        <v>0</v>
      </c>
      <c r="O496" s="145">
        <v>0</v>
      </c>
      <c r="P496" s="147">
        <f t="shared" si="120"/>
        <v>0</v>
      </c>
      <c r="Q496" s="100">
        <v>0</v>
      </c>
      <c r="R496" s="147">
        <v>0</v>
      </c>
      <c r="S496" s="101">
        <f t="shared" si="121"/>
        <v>0</v>
      </c>
      <c r="T496" s="100">
        <v>0</v>
      </c>
      <c r="U496" s="101">
        <f t="shared" si="122"/>
        <v>0</v>
      </c>
      <c r="V496" s="100">
        <f t="shared" si="123"/>
        <v>0</v>
      </c>
      <c r="W496" s="148">
        <v>0</v>
      </c>
      <c r="X496" s="148">
        <v>0</v>
      </c>
      <c r="Y496" s="147">
        <f t="shared" si="124"/>
        <v>0</v>
      </c>
      <c r="Z496" s="102">
        <v>0</v>
      </c>
      <c r="AA496" s="102">
        <v>0</v>
      </c>
      <c r="AB496" s="101">
        <f t="shared" si="125"/>
        <v>0</v>
      </c>
      <c r="AC496" s="107">
        <f t="shared" si="126"/>
        <v>0</v>
      </c>
      <c r="AD496" s="108">
        <f t="shared" si="127"/>
        <v>46</v>
      </c>
      <c r="AE496" s="97">
        <v>51</v>
      </c>
      <c r="AF496" s="109">
        <f t="shared" si="128"/>
        <v>0.90196078431372551</v>
      </c>
    </row>
    <row r="497" spans="1:32" x14ac:dyDescent="0.35">
      <c r="A497" s="31" t="s">
        <v>502</v>
      </c>
      <c r="B497" s="97" t="s">
        <v>2762</v>
      </c>
      <c r="C497" s="142" t="s">
        <v>2286</v>
      </c>
      <c r="D497" s="143">
        <f t="shared" si="115"/>
        <v>69</v>
      </c>
      <c r="E497" s="98">
        <f t="shared" si="116"/>
        <v>69</v>
      </c>
      <c r="F497" s="144">
        <f t="shared" si="113"/>
        <v>0</v>
      </c>
      <c r="G497" s="145">
        <f t="shared" si="114"/>
        <v>32</v>
      </c>
      <c r="H497" s="146">
        <v>0</v>
      </c>
      <c r="I497" s="146">
        <v>0</v>
      </c>
      <c r="J497" s="147">
        <f t="shared" si="117"/>
        <v>0</v>
      </c>
      <c r="K497" s="147">
        <v>0</v>
      </c>
      <c r="L497" s="147">
        <v>32</v>
      </c>
      <c r="M497" s="147">
        <f t="shared" si="118"/>
        <v>32</v>
      </c>
      <c r="N497" s="101">
        <f t="shared" si="119"/>
        <v>0</v>
      </c>
      <c r="O497" s="145">
        <v>37</v>
      </c>
      <c r="P497" s="147">
        <f t="shared" si="120"/>
        <v>37</v>
      </c>
      <c r="Q497" s="100">
        <v>0</v>
      </c>
      <c r="R497" s="147">
        <v>0</v>
      </c>
      <c r="S497" s="101">
        <f t="shared" si="121"/>
        <v>0</v>
      </c>
      <c r="T497" s="100">
        <v>0</v>
      </c>
      <c r="U497" s="101">
        <f t="shared" si="122"/>
        <v>0</v>
      </c>
      <c r="V497" s="100">
        <f t="shared" si="123"/>
        <v>0</v>
      </c>
      <c r="W497" s="148">
        <v>0</v>
      </c>
      <c r="X497" s="148">
        <v>0</v>
      </c>
      <c r="Y497" s="147">
        <f t="shared" si="124"/>
        <v>0</v>
      </c>
      <c r="Z497" s="102">
        <v>0</v>
      </c>
      <c r="AA497" s="102">
        <v>0</v>
      </c>
      <c r="AB497" s="101">
        <f t="shared" si="125"/>
        <v>0</v>
      </c>
      <c r="AC497" s="107">
        <f t="shared" si="126"/>
        <v>0</v>
      </c>
      <c r="AD497" s="108">
        <f t="shared" si="127"/>
        <v>69</v>
      </c>
      <c r="AE497" s="97">
        <v>275</v>
      </c>
      <c r="AF497" s="109">
        <f t="shared" si="128"/>
        <v>0.25090909090909091</v>
      </c>
    </row>
    <row r="498" spans="1:32" x14ac:dyDescent="0.35">
      <c r="A498" s="31" t="s">
        <v>503</v>
      </c>
      <c r="B498" s="97" t="s">
        <v>2763</v>
      </c>
      <c r="C498" s="142" t="s">
        <v>2286</v>
      </c>
      <c r="D498" s="143">
        <f t="shared" si="115"/>
        <v>47</v>
      </c>
      <c r="E498" s="98">
        <f t="shared" si="116"/>
        <v>47</v>
      </c>
      <c r="F498" s="144">
        <f t="shared" si="113"/>
        <v>0</v>
      </c>
      <c r="G498" s="145">
        <f t="shared" si="114"/>
        <v>47</v>
      </c>
      <c r="H498" s="146">
        <v>0</v>
      </c>
      <c r="I498" s="146">
        <v>0</v>
      </c>
      <c r="J498" s="147">
        <f t="shared" si="117"/>
        <v>0</v>
      </c>
      <c r="K498" s="147">
        <v>0</v>
      </c>
      <c r="L498" s="147">
        <v>47</v>
      </c>
      <c r="M498" s="147">
        <f t="shared" si="118"/>
        <v>47</v>
      </c>
      <c r="N498" s="101">
        <f t="shared" si="119"/>
        <v>0</v>
      </c>
      <c r="O498" s="145">
        <v>0</v>
      </c>
      <c r="P498" s="147">
        <f t="shared" si="120"/>
        <v>0</v>
      </c>
      <c r="Q498" s="100">
        <v>0</v>
      </c>
      <c r="R498" s="147">
        <v>0</v>
      </c>
      <c r="S498" s="101">
        <f t="shared" si="121"/>
        <v>0</v>
      </c>
      <c r="T498" s="100">
        <v>0</v>
      </c>
      <c r="U498" s="101">
        <f t="shared" si="122"/>
        <v>0</v>
      </c>
      <c r="V498" s="100">
        <f t="shared" si="123"/>
        <v>0</v>
      </c>
      <c r="W498" s="148">
        <v>0</v>
      </c>
      <c r="X498" s="148">
        <v>0</v>
      </c>
      <c r="Y498" s="147">
        <f t="shared" si="124"/>
        <v>0</v>
      </c>
      <c r="Z498" s="102">
        <v>0</v>
      </c>
      <c r="AA498" s="102">
        <v>0</v>
      </c>
      <c r="AB498" s="101">
        <f t="shared" si="125"/>
        <v>0</v>
      </c>
      <c r="AC498" s="107">
        <f t="shared" si="126"/>
        <v>0</v>
      </c>
      <c r="AD498" s="108">
        <f t="shared" si="127"/>
        <v>47</v>
      </c>
      <c r="AE498" s="97">
        <v>67</v>
      </c>
      <c r="AF498" s="109">
        <f t="shared" si="128"/>
        <v>0.70149253731343286</v>
      </c>
    </row>
    <row r="499" spans="1:32" x14ac:dyDescent="0.35">
      <c r="A499" s="31" t="s">
        <v>504</v>
      </c>
      <c r="B499" s="97" t="s">
        <v>2764</v>
      </c>
      <c r="C499" s="142" t="s">
        <v>2286</v>
      </c>
      <c r="D499" s="143">
        <f t="shared" si="115"/>
        <v>137</v>
      </c>
      <c r="E499" s="98">
        <f t="shared" si="116"/>
        <v>137</v>
      </c>
      <c r="F499" s="144">
        <f t="shared" si="113"/>
        <v>0</v>
      </c>
      <c r="G499" s="145">
        <f t="shared" si="114"/>
        <v>137</v>
      </c>
      <c r="H499" s="146">
        <v>0</v>
      </c>
      <c r="I499" s="146">
        <v>0</v>
      </c>
      <c r="J499" s="147">
        <f t="shared" si="117"/>
        <v>0</v>
      </c>
      <c r="K499" s="147">
        <v>56</v>
      </c>
      <c r="L499" s="147">
        <v>81</v>
      </c>
      <c r="M499" s="147">
        <f t="shared" si="118"/>
        <v>137</v>
      </c>
      <c r="N499" s="101">
        <f t="shared" si="119"/>
        <v>0</v>
      </c>
      <c r="O499" s="145">
        <v>0</v>
      </c>
      <c r="P499" s="147">
        <f t="shared" si="120"/>
        <v>0</v>
      </c>
      <c r="Q499" s="100">
        <v>0</v>
      </c>
      <c r="R499" s="147">
        <v>0</v>
      </c>
      <c r="S499" s="101">
        <f t="shared" si="121"/>
        <v>0</v>
      </c>
      <c r="T499" s="100">
        <v>0</v>
      </c>
      <c r="U499" s="101">
        <f t="shared" si="122"/>
        <v>0</v>
      </c>
      <c r="V499" s="100">
        <f t="shared" si="123"/>
        <v>0</v>
      </c>
      <c r="W499" s="148">
        <v>0</v>
      </c>
      <c r="X499" s="148">
        <v>0</v>
      </c>
      <c r="Y499" s="147">
        <f t="shared" si="124"/>
        <v>0</v>
      </c>
      <c r="Z499" s="102">
        <v>0</v>
      </c>
      <c r="AA499" s="102">
        <v>0</v>
      </c>
      <c r="AB499" s="101">
        <f t="shared" si="125"/>
        <v>0</v>
      </c>
      <c r="AC499" s="107">
        <f t="shared" si="126"/>
        <v>0</v>
      </c>
      <c r="AD499" s="108">
        <f t="shared" si="127"/>
        <v>81</v>
      </c>
      <c r="AE499" s="97">
        <v>91</v>
      </c>
      <c r="AF499" s="109">
        <f t="shared" si="128"/>
        <v>0.89010989010989006</v>
      </c>
    </row>
    <row r="500" spans="1:32" x14ac:dyDescent="0.35">
      <c r="A500" s="31" t="s">
        <v>505</v>
      </c>
      <c r="B500" s="97" t="s">
        <v>2765</v>
      </c>
      <c r="C500" s="142" t="s">
        <v>2286</v>
      </c>
      <c r="D500" s="143">
        <f t="shared" si="115"/>
        <v>17</v>
      </c>
      <c r="E500" s="98">
        <f t="shared" si="116"/>
        <v>17</v>
      </c>
      <c r="F500" s="144">
        <f t="shared" si="113"/>
        <v>0</v>
      </c>
      <c r="G500" s="145">
        <f t="shared" si="114"/>
        <v>17</v>
      </c>
      <c r="H500" s="146">
        <v>0</v>
      </c>
      <c r="I500" s="146">
        <v>0</v>
      </c>
      <c r="J500" s="147">
        <f t="shared" si="117"/>
        <v>0</v>
      </c>
      <c r="K500" s="147">
        <v>0</v>
      </c>
      <c r="L500" s="147">
        <v>17</v>
      </c>
      <c r="M500" s="147">
        <f t="shared" si="118"/>
        <v>17</v>
      </c>
      <c r="N500" s="101">
        <f t="shared" si="119"/>
        <v>0</v>
      </c>
      <c r="O500" s="145">
        <v>0</v>
      </c>
      <c r="P500" s="147">
        <f t="shared" si="120"/>
        <v>0</v>
      </c>
      <c r="Q500" s="100">
        <v>0</v>
      </c>
      <c r="R500" s="147">
        <v>0</v>
      </c>
      <c r="S500" s="101">
        <f t="shared" si="121"/>
        <v>0</v>
      </c>
      <c r="T500" s="100">
        <v>0</v>
      </c>
      <c r="U500" s="101">
        <f t="shared" si="122"/>
        <v>0</v>
      </c>
      <c r="V500" s="100">
        <f t="shared" si="123"/>
        <v>0</v>
      </c>
      <c r="W500" s="148">
        <v>0</v>
      </c>
      <c r="X500" s="148">
        <v>0</v>
      </c>
      <c r="Y500" s="147">
        <f t="shared" si="124"/>
        <v>0</v>
      </c>
      <c r="Z500" s="102">
        <v>0</v>
      </c>
      <c r="AA500" s="102">
        <v>0</v>
      </c>
      <c r="AB500" s="101">
        <f t="shared" si="125"/>
        <v>0</v>
      </c>
      <c r="AC500" s="107">
        <f t="shared" si="126"/>
        <v>0</v>
      </c>
      <c r="AD500" s="108">
        <f t="shared" si="127"/>
        <v>17</v>
      </c>
      <c r="AE500" s="97">
        <v>25</v>
      </c>
      <c r="AF500" s="109">
        <f t="shared" si="128"/>
        <v>0.68</v>
      </c>
    </row>
    <row r="501" spans="1:32" x14ac:dyDescent="0.35">
      <c r="A501" s="31" t="s">
        <v>506</v>
      </c>
      <c r="B501" s="97" t="s">
        <v>2766</v>
      </c>
      <c r="C501" s="142" t="s">
        <v>2286</v>
      </c>
      <c r="D501" s="143">
        <f t="shared" si="115"/>
        <v>30</v>
      </c>
      <c r="E501" s="98">
        <f t="shared" si="116"/>
        <v>30</v>
      </c>
      <c r="F501" s="144">
        <f t="shared" si="113"/>
        <v>0</v>
      </c>
      <c r="G501" s="145">
        <f t="shared" si="114"/>
        <v>30</v>
      </c>
      <c r="H501" s="146">
        <v>0</v>
      </c>
      <c r="I501" s="146">
        <v>0</v>
      </c>
      <c r="J501" s="147">
        <f t="shared" si="117"/>
        <v>0</v>
      </c>
      <c r="K501" s="147">
        <v>0</v>
      </c>
      <c r="L501" s="147">
        <v>30</v>
      </c>
      <c r="M501" s="147">
        <f t="shared" si="118"/>
        <v>30</v>
      </c>
      <c r="N501" s="101">
        <f t="shared" si="119"/>
        <v>0</v>
      </c>
      <c r="O501" s="145">
        <v>0</v>
      </c>
      <c r="P501" s="147">
        <f t="shared" si="120"/>
        <v>0</v>
      </c>
      <c r="Q501" s="100">
        <v>0</v>
      </c>
      <c r="R501" s="147">
        <v>0</v>
      </c>
      <c r="S501" s="101">
        <f t="shared" si="121"/>
        <v>0</v>
      </c>
      <c r="T501" s="100">
        <v>0</v>
      </c>
      <c r="U501" s="101">
        <f t="shared" si="122"/>
        <v>0</v>
      </c>
      <c r="V501" s="100">
        <f t="shared" si="123"/>
        <v>0</v>
      </c>
      <c r="W501" s="148">
        <v>0</v>
      </c>
      <c r="X501" s="148">
        <v>0</v>
      </c>
      <c r="Y501" s="147">
        <f t="shared" si="124"/>
        <v>0</v>
      </c>
      <c r="Z501" s="102">
        <v>0</v>
      </c>
      <c r="AA501" s="102">
        <v>0</v>
      </c>
      <c r="AB501" s="101">
        <f t="shared" si="125"/>
        <v>0</v>
      </c>
      <c r="AC501" s="107">
        <f t="shared" si="126"/>
        <v>0</v>
      </c>
      <c r="AD501" s="108">
        <f t="shared" si="127"/>
        <v>30</v>
      </c>
      <c r="AE501" s="97">
        <v>28</v>
      </c>
      <c r="AF501" s="109">
        <f t="shared" si="128"/>
        <v>1</v>
      </c>
    </row>
    <row r="502" spans="1:32" x14ac:dyDescent="0.35">
      <c r="A502" s="31" t="s">
        <v>507</v>
      </c>
      <c r="B502" s="97" t="s">
        <v>2767</v>
      </c>
      <c r="C502" s="142" t="s">
        <v>2286</v>
      </c>
      <c r="D502" s="143">
        <f t="shared" si="115"/>
        <v>18</v>
      </c>
      <c r="E502" s="98">
        <f t="shared" si="116"/>
        <v>18</v>
      </c>
      <c r="F502" s="144">
        <f t="shared" si="113"/>
        <v>0</v>
      </c>
      <c r="G502" s="145">
        <f t="shared" si="114"/>
        <v>18</v>
      </c>
      <c r="H502" s="146">
        <v>0</v>
      </c>
      <c r="I502" s="146">
        <v>0</v>
      </c>
      <c r="J502" s="147">
        <f t="shared" si="117"/>
        <v>0</v>
      </c>
      <c r="K502" s="147">
        <v>0</v>
      </c>
      <c r="L502" s="147">
        <v>18</v>
      </c>
      <c r="M502" s="147">
        <f t="shared" si="118"/>
        <v>18</v>
      </c>
      <c r="N502" s="101">
        <f t="shared" si="119"/>
        <v>0</v>
      </c>
      <c r="O502" s="145">
        <v>0</v>
      </c>
      <c r="P502" s="147">
        <f t="shared" si="120"/>
        <v>0</v>
      </c>
      <c r="Q502" s="100">
        <v>0</v>
      </c>
      <c r="R502" s="147">
        <v>0</v>
      </c>
      <c r="S502" s="101">
        <f t="shared" si="121"/>
        <v>0</v>
      </c>
      <c r="T502" s="100">
        <v>0</v>
      </c>
      <c r="U502" s="101">
        <f t="shared" si="122"/>
        <v>0</v>
      </c>
      <c r="V502" s="100">
        <f t="shared" si="123"/>
        <v>0</v>
      </c>
      <c r="W502" s="148">
        <v>0</v>
      </c>
      <c r="X502" s="148">
        <v>0</v>
      </c>
      <c r="Y502" s="147">
        <f t="shared" si="124"/>
        <v>0</v>
      </c>
      <c r="Z502" s="102">
        <v>0</v>
      </c>
      <c r="AA502" s="102">
        <v>0</v>
      </c>
      <c r="AB502" s="101">
        <f t="shared" si="125"/>
        <v>0</v>
      </c>
      <c r="AC502" s="107">
        <f t="shared" si="126"/>
        <v>0</v>
      </c>
      <c r="AD502" s="108">
        <f t="shared" si="127"/>
        <v>18</v>
      </c>
      <c r="AE502" s="97">
        <v>28</v>
      </c>
      <c r="AF502" s="109">
        <f t="shared" si="128"/>
        <v>0.6428571428571429</v>
      </c>
    </row>
    <row r="503" spans="1:32" x14ac:dyDescent="0.35">
      <c r="A503" s="31" t="s">
        <v>508</v>
      </c>
      <c r="B503" s="97" t="s">
        <v>2768</v>
      </c>
      <c r="C503" s="142" t="s">
        <v>2286</v>
      </c>
      <c r="D503" s="143">
        <f t="shared" si="115"/>
        <v>19</v>
      </c>
      <c r="E503" s="98">
        <f t="shared" si="116"/>
        <v>19</v>
      </c>
      <c r="F503" s="144">
        <f t="shared" si="113"/>
        <v>0</v>
      </c>
      <c r="G503" s="145">
        <f t="shared" si="114"/>
        <v>19</v>
      </c>
      <c r="H503" s="146">
        <v>0</v>
      </c>
      <c r="I503" s="146">
        <v>0</v>
      </c>
      <c r="J503" s="147">
        <f t="shared" si="117"/>
        <v>0</v>
      </c>
      <c r="K503" s="147">
        <v>0</v>
      </c>
      <c r="L503" s="147">
        <v>19</v>
      </c>
      <c r="M503" s="147">
        <f t="shared" si="118"/>
        <v>19</v>
      </c>
      <c r="N503" s="101">
        <f t="shared" si="119"/>
        <v>0</v>
      </c>
      <c r="O503" s="145">
        <v>0</v>
      </c>
      <c r="P503" s="147">
        <f t="shared" si="120"/>
        <v>0</v>
      </c>
      <c r="Q503" s="100">
        <v>0</v>
      </c>
      <c r="R503" s="147">
        <v>0</v>
      </c>
      <c r="S503" s="101">
        <f t="shared" si="121"/>
        <v>0</v>
      </c>
      <c r="T503" s="100">
        <v>0</v>
      </c>
      <c r="U503" s="101">
        <f t="shared" si="122"/>
        <v>0</v>
      </c>
      <c r="V503" s="100">
        <f t="shared" si="123"/>
        <v>0</v>
      </c>
      <c r="W503" s="148">
        <v>0</v>
      </c>
      <c r="X503" s="148">
        <v>0</v>
      </c>
      <c r="Y503" s="147">
        <f t="shared" si="124"/>
        <v>0</v>
      </c>
      <c r="Z503" s="102">
        <v>0</v>
      </c>
      <c r="AA503" s="102">
        <v>0</v>
      </c>
      <c r="AB503" s="101">
        <f t="shared" si="125"/>
        <v>0</v>
      </c>
      <c r="AC503" s="107">
        <f t="shared" si="126"/>
        <v>0</v>
      </c>
      <c r="AD503" s="108">
        <f t="shared" si="127"/>
        <v>19</v>
      </c>
      <c r="AE503" s="97">
        <v>28</v>
      </c>
      <c r="AF503" s="109">
        <f t="shared" si="128"/>
        <v>0.6785714285714286</v>
      </c>
    </row>
    <row r="504" spans="1:32" x14ac:dyDescent="0.35">
      <c r="A504" s="31" t="s">
        <v>509</v>
      </c>
      <c r="B504" s="97" t="s">
        <v>2769</v>
      </c>
      <c r="C504" s="142" t="s">
        <v>2286</v>
      </c>
      <c r="D504" s="143">
        <f t="shared" si="115"/>
        <v>94</v>
      </c>
      <c r="E504" s="98">
        <f t="shared" si="116"/>
        <v>69</v>
      </c>
      <c r="F504" s="144">
        <f t="shared" si="113"/>
        <v>25</v>
      </c>
      <c r="G504" s="145">
        <f t="shared" si="114"/>
        <v>94</v>
      </c>
      <c r="H504" s="146">
        <v>0</v>
      </c>
      <c r="I504" s="146">
        <v>25</v>
      </c>
      <c r="J504" s="147">
        <f t="shared" si="117"/>
        <v>25</v>
      </c>
      <c r="K504" s="147">
        <v>29</v>
      </c>
      <c r="L504" s="147">
        <v>40</v>
      </c>
      <c r="M504" s="147">
        <f t="shared" si="118"/>
        <v>69</v>
      </c>
      <c r="N504" s="101">
        <f t="shared" si="119"/>
        <v>0</v>
      </c>
      <c r="O504" s="145">
        <v>0</v>
      </c>
      <c r="P504" s="147">
        <f t="shared" si="120"/>
        <v>0</v>
      </c>
      <c r="Q504" s="100">
        <v>0</v>
      </c>
      <c r="R504" s="147">
        <v>0</v>
      </c>
      <c r="S504" s="101">
        <f t="shared" si="121"/>
        <v>0</v>
      </c>
      <c r="T504" s="100">
        <v>0</v>
      </c>
      <c r="U504" s="101">
        <f t="shared" si="122"/>
        <v>0</v>
      </c>
      <c r="V504" s="100">
        <f t="shared" si="123"/>
        <v>0</v>
      </c>
      <c r="W504" s="148">
        <v>0</v>
      </c>
      <c r="X504" s="148">
        <v>0</v>
      </c>
      <c r="Y504" s="147">
        <f t="shared" si="124"/>
        <v>0</v>
      </c>
      <c r="Z504" s="102">
        <v>0</v>
      </c>
      <c r="AA504" s="102">
        <v>0</v>
      </c>
      <c r="AB504" s="101">
        <f t="shared" si="125"/>
        <v>0</v>
      </c>
      <c r="AC504" s="107">
        <f t="shared" si="126"/>
        <v>25</v>
      </c>
      <c r="AD504" s="108">
        <f t="shared" si="127"/>
        <v>40</v>
      </c>
      <c r="AE504" s="97">
        <v>83</v>
      </c>
      <c r="AF504" s="109">
        <f t="shared" si="128"/>
        <v>0.7831325301204819</v>
      </c>
    </row>
    <row r="505" spans="1:32" x14ac:dyDescent="0.35">
      <c r="A505" s="31" t="s">
        <v>510</v>
      </c>
      <c r="B505" s="97" t="s">
        <v>2770</v>
      </c>
      <c r="C505" s="142" t="s">
        <v>2533</v>
      </c>
      <c r="D505" s="143">
        <f t="shared" si="115"/>
        <v>28</v>
      </c>
      <c r="E505" s="98">
        <f t="shared" si="116"/>
        <v>28</v>
      </c>
      <c r="F505" s="144">
        <f t="shared" si="113"/>
        <v>0</v>
      </c>
      <c r="G505" s="145">
        <f t="shared" si="114"/>
        <v>1</v>
      </c>
      <c r="H505" s="146">
        <v>0</v>
      </c>
      <c r="I505" s="146">
        <v>0</v>
      </c>
      <c r="J505" s="147">
        <f t="shared" si="117"/>
        <v>0</v>
      </c>
      <c r="K505" s="147">
        <v>1</v>
      </c>
      <c r="L505" s="147">
        <v>0</v>
      </c>
      <c r="M505" s="147">
        <f t="shared" si="118"/>
        <v>1</v>
      </c>
      <c r="N505" s="101">
        <f t="shared" si="119"/>
        <v>0</v>
      </c>
      <c r="O505" s="145">
        <v>27</v>
      </c>
      <c r="P505" s="147">
        <f t="shared" si="120"/>
        <v>27</v>
      </c>
      <c r="Q505" s="100">
        <v>0</v>
      </c>
      <c r="R505" s="147">
        <v>0</v>
      </c>
      <c r="S505" s="101">
        <f t="shared" si="121"/>
        <v>0</v>
      </c>
      <c r="T505" s="100">
        <v>0</v>
      </c>
      <c r="U505" s="101">
        <f t="shared" si="122"/>
        <v>0</v>
      </c>
      <c r="V505" s="100">
        <f t="shared" si="123"/>
        <v>0</v>
      </c>
      <c r="W505" s="148">
        <v>0</v>
      </c>
      <c r="X505" s="148">
        <v>0</v>
      </c>
      <c r="Y505" s="147">
        <f t="shared" si="124"/>
        <v>0</v>
      </c>
      <c r="Z505" s="102">
        <v>0</v>
      </c>
      <c r="AA505" s="102">
        <v>0</v>
      </c>
      <c r="AB505" s="101">
        <f t="shared" si="125"/>
        <v>0</v>
      </c>
      <c r="AC505" s="107">
        <f t="shared" si="126"/>
        <v>0</v>
      </c>
      <c r="AD505" s="108">
        <f t="shared" si="127"/>
        <v>27</v>
      </c>
      <c r="AE505" s="97">
        <v>103</v>
      </c>
      <c r="AF505" s="109">
        <f t="shared" si="128"/>
        <v>0.26213592233009708</v>
      </c>
    </row>
    <row r="506" spans="1:32" x14ac:dyDescent="0.35">
      <c r="A506" s="31" t="s">
        <v>511</v>
      </c>
      <c r="B506" s="97" t="s">
        <v>2771</v>
      </c>
      <c r="C506" s="142" t="s">
        <v>2533</v>
      </c>
      <c r="D506" s="143">
        <f t="shared" si="115"/>
        <v>79</v>
      </c>
      <c r="E506" s="98">
        <f t="shared" si="116"/>
        <v>79</v>
      </c>
      <c r="F506" s="144">
        <f t="shared" si="113"/>
        <v>0</v>
      </c>
      <c r="G506" s="145">
        <f t="shared" si="114"/>
        <v>0</v>
      </c>
      <c r="H506" s="146">
        <v>0</v>
      </c>
      <c r="I506" s="146">
        <v>0</v>
      </c>
      <c r="J506" s="147">
        <f t="shared" si="117"/>
        <v>0</v>
      </c>
      <c r="K506" s="147">
        <v>0</v>
      </c>
      <c r="L506" s="147">
        <v>0</v>
      </c>
      <c r="M506" s="147">
        <f t="shared" si="118"/>
        <v>0</v>
      </c>
      <c r="N506" s="101">
        <f t="shared" si="119"/>
        <v>0</v>
      </c>
      <c r="O506" s="145">
        <v>79</v>
      </c>
      <c r="P506" s="147">
        <f t="shared" si="120"/>
        <v>79</v>
      </c>
      <c r="Q506" s="100">
        <v>0</v>
      </c>
      <c r="R506" s="147">
        <v>0</v>
      </c>
      <c r="S506" s="101">
        <f t="shared" si="121"/>
        <v>0</v>
      </c>
      <c r="T506" s="100">
        <v>0</v>
      </c>
      <c r="U506" s="101">
        <f t="shared" si="122"/>
        <v>0</v>
      </c>
      <c r="V506" s="100">
        <f t="shared" si="123"/>
        <v>0</v>
      </c>
      <c r="W506" s="148">
        <v>0</v>
      </c>
      <c r="X506" s="148">
        <v>0</v>
      </c>
      <c r="Y506" s="147">
        <f t="shared" si="124"/>
        <v>0</v>
      </c>
      <c r="Z506" s="102">
        <v>0</v>
      </c>
      <c r="AA506" s="102">
        <v>0</v>
      </c>
      <c r="AB506" s="101">
        <f t="shared" si="125"/>
        <v>0</v>
      </c>
      <c r="AC506" s="107">
        <f t="shared" si="126"/>
        <v>0</v>
      </c>
      <c r="AD506" s="108">
        <f t="shared" si="127"/>
        <v>79</v>
      </c>
      <c r="AE506" s="97">
        <v>206</v>
      </c>
      <c r="AF506" s="109">
        <f t="shared" si="128"/>
        <v>0.38349514563106796</v>
      </c>
    </row>
    <row r="507" spans="1:32" x14ac:dyDescent="0.35">
      <c r="A507" s="31" t="s">
        <v>512</v>
      </c>
      <c r="B507" s="97" t="s">
        <v>2772</v>
      </c>
      <c r="C507" s="142" t="s">
        <v>2533</v>
      </c>
      <c r="D507" s="143">
        <f t="shared" si="115"/>
        <v>79</v>
      </c>
      <c r="E507" s="98">
        <f t="shared" si="116"/>
        <v>79</v>
      </c>
      <c r="F507" s="144">
        <f t="shared" si="113"/>
        <v>0</v>
      </c>
      <c r="G507" s="145">
        <f t="shared" si="114"/>
        <v>0</v>
      </c>
      <c r="H507" s="146">
        <v>0</v>
      </c>
      <c r="I507" s="146">
        <v>0</v>
      </c>
      <c r="J507" s="147">
        <f t="shared" si="117"/>
        <v>0</v>
      </c>
      <c r="K507" s="147">
        <v>0</v>
      </c>
      <c r="L507" s="147">
        <v>0</v>
      </c>
      <c r="M507" s="147">
        <f t="shared" si="118"/>
        <v>0</v>
      </c>
      <c r="N507" s="101">
        <f t="shared" si="119"/>
        <v>0</v>
      </c>
      <c r="O507" s="145">
        <v>79</v>
      </c>
      <c r="P507" s="147">
        <f t="shared" si="120"/>
        <v>79</v>
      </c>
      <c r="Q507" s="100">
        <v>0</v>
      </c>
      <c r="R507" s="147">
        <v>0</v>
      </c>
      <c r="S507" s="101">
        <f t="shared" si="121"/>
        <v>0</v>
      </c>
      <c r="T507" s="100">
        <v>0</v>
      </c>
      <c r="U507" s="101">
        <f t="shared" si="122"/>
        <v>0</v>
      </c>
      <c r="V507" s="100">
        <f t="shared" si="123"/>
        <v>0</v>
      </c>
      <c r="W507" s="148">
        <v>0</v>
      </c>
      <c r="X507" s="148">
        <v>0</v>
      </c>
      <c r="Y507" s="147">
        <f t="shared" si="124"/>
        <v>0</v>
      </c>
      <c r="Z507" s="102">
        <v>0</v>
      </c>
      <c r="AA507" s="102">
        <v>0</v>
      </c>
      <c r="AB507" s="101">
        <f t="shared" si="125"/>
        <v>0</v>
      </c>
      <c r="AC507" s="107">
        <f t="shared" si="126"/>
        <v>0</v>
      </c>
      <c r="AD507" s="108">
        <f t="shared" si="127"/>
        <v>79</v>
      </c>
      <c r="AE507" s="97">
        <v>253</v>
      </c>
      <c r="AF507" s="109">
        <f t="shared" si="128"/>
        <v>0.31225296442687744</v>
      </c>
    </row>
    <row r="508" spans="1:32" x14ac:dyDescent="0.35">
      <c r="A508" s="31" t="s">
        <v>513</v>
      </c>
      <c r="B508" s="97" t="s">
        <v>2773</v>
      </c>
      <c r="C508" s="142" t="s">
        <v>2533</v>
      </c>
      <c r="D508" s="143">
        <f t="shared" si="115"/>
        <v>134</v>
      </c>
      <c r="E508" s="98">
        <f t="shared" si="116"/>
        <v>134</v>
      </c>
      <c r="F508" s="144">
        <f t="shared" si="113"/>
        <v>0</v>
      </c>
      <c r="G508" s="145">
        <f t="shared" si="114"/>
        <v>0</v>
      </c>
      <c r="H508" s="146">
        <v>0</v>
      </c>
      <c r="I508" s="146">
        <v>0</v>
      </c>
      <c r="J508" s="147">
        <f t="shared" si="117"/>
        <v>0</v>
      </c>
      <c r="K508" s="147">
        <v>0</v>
      </c>
      <c r="L508" s="147">
        <v>0</v>
      </c>
      <c r="M508" s="147">
        <f t="shared" si="118"/>
        <v>0</v>
      </c>
      <c r="N508" s="101">
        <f t="shared" si="119"/>
        <v>0</v>
      </c>
      <c r="O508" s="145">
        <v>134</v>
      </c>
      <c r="P508" s="147">
        <f t="shared" si="120"/>
        <v>134</v>
      </c>
      <c r="Q508" s="100">
        <v>0</v>
      </c>
      <c r="R508" s="147">
        <v>0</v>
      </c>
      <c r="S508" s="101">
        <f t="shared" si="121"/>
        <v>0</v>
      </c>
      <c r="T508" s="100">
        <v>0</v>
      </c>
      <c r="U508" s="101">
        <f t="shared" si="122"/>
        <v>0</v>
      </c>
      <c r="V508" s="100">
        <f t="shared" si="123"/>
        <v>0</v>
      </c>
      <c r="W508" s="148">
        <v>0</v>
      </c>
      <c r="X508" s="148">
        <v>0</v>
      </c>
      <c r="Y508" s="147">
        <f t="shared" si="124"/>
        <v>0</v>
      </c>
      <c r="Z508" s="102">
        <v>0</v>
      </c>
      <c r="AA508" s="102">
        <v>0</v>
      </c>
      <c r="AB508" s="101">
        <f t="shared" si="125"/>
        <v>0</v>
      </c>
      <c r="AC508" s="107">
        <f t="shared" si="126"/>
        <v>0</v>
      </c>
      <c r="AD508" s="108">
        <f t="shared" si="127"/>
        <v>134</v>
      </c>
      <c r="AE508" s="97">
        <v>325</v>
      </c>
      <c r="AF508" s="109">
        <f t="shared" si="128"/>
        <v>0.41230769230769232</v>
      </c>
    </row>
    <row r="509" spans="1:32" x14ac:dyDescent="0.35">
      <c r="A509" s="31" t="s">
        <v>514</v>
      </c>
      <c r="B509" s="97" t="s">
        <v>2774</v>
      </c>
      <c r="C509" s="142" t="s">
        <v>2533</v>
      </c>
      <c r="D509" s="143">
        <f t="shared" si="115"/>
        <v>142</v>
      </c>
      <c r="E509" s="98">
        <f t="shared" si="116"/>
        <v>142</v>
      </c>
      <c r="F509" s="144">
        <f t="shared" si="113"/>
        <v>0</v>
      </c>
      <c r="G509" s="145">
        <f t="shared" si="114"/>
        <v>142</v>
      </c>
      <c r="H509" s="146">
        <v>0</v>
      </c>
      <c r="I509" s="146">
        <v>0</v>
      </c>
      <c r="J509" s="147">
        <f t="shared" si="117"/>
        <v>0</v>
      </c>
      <c r="K509" s="147">
        <v>0</v>
      </c>
      <c r="L509" s="147">
        <v>142</v>
      </c>
      <c r="M509" s="147">
        <f t="shared" si="118"/>
        <v>142</v>
      </c>
      <c r="N509" s="101">
        <f t="shared" si="119"/>
        <v>0</v>
      </c>
      <c r="O509" s="145">
        <v>0</v>
      </c>
      <c r="P509" s="147">
        <f t="shared" si="120"/>
        <v>0</v>
      </c>
      <c r="Q509" s="100">
        <v>0</v>
      </c>
      <c r="R509" s="147">
        <v>0</v>
      </c>
      <c r="S509" s="101">
        <f t="shared" si="121"/>
        <v>0</v>
      </c>
      <c r="T509" s="100">
        <v>0</v>
      </c>
      <c r="U509" s="101">
        <f t="shared" si="122"/>
        <v>0</v>
      </c>
      <c r="V509" s="100">
        <f t="shared" si="123"/>
        <v>0</v>
      </c>
      <c r="W509" s="148">
        <v>0</v>
      </c>
      <c r="X509" s="148">
        <v>0</v>
      </c>
      <c r="Y509" s="147">
        <f t="shared" si="124"/>
        <v>0</v>
      </c>
      <c r="Z509" s="102">
        <v>0</v>
      </c>
      <c r="AA509" s="102">
        <v>0</v>
      </c>
      <c r="AB509" s="101">
        <f t="shared" si="125"/>
        <v>0</v>
      </c>
      <c r="AC509" s="107">
        <f t="shared" si="126"/>
        <v>0</v>
      </c>
      <c r="AD509" s="108">
        <f t="shared" si="127"/>
        <v>142</v>
      </c>
      <c r="AE509" s="97">
        <v>291</v>
      </c>
      <c r="AF509" s="109">
        <f t="shared" si="128"/>
        <v>0.48797250859106528</v>
      </c>
    </row>
    <row r="510" spans="1:32" x14ac:dyDescent="0.35">
      <c r="A510" s="31" t="s">
        <v>515</v>
      </c>
      <c r="B510" s="97" t="s">
        <v>2775</v>
      </c>
      <c r="C510" s="142" t="s">
        <v>2533</v>
      </c>
      <c r="D510" s="143">
        <f t="shared" si="115"/>
        <v>164</v>
      </c>
      <c r="E510" s="98">
        <f t="shared" si="116"/>
        <v>164</v>
      </c>
      <c r="F510" s="144">
        <f t="shared" si="113"/>
        <v>0</v>
      </c>
      <c r="G510" s="145">
        <f t="shared" si="114"/>
        <v>164</v>
      </c>
      <c r="H510" s="146">
        <v>0</v>
      </c>
      <c r="I510" s="146">
        <v>0</v>
      </c>
      <c r="J510" s="147">
        <f t="shared" si="117"/>
        <v>0</v>
      </c>
      <c r="K510" s="147">
        <v>1</v>
      </c>
      <c r="L510" s="147">
        <v>163</v>
      </c>
      <c r="M510" s="147">
        <f t="shared" si="118"/>
        <v>164</v>
      </c>
      <c r="N510" s="101">
        <f t="shared" si="119"/>
        <v>0</v>
      </c>
      <c r="O510" s="145">
        <v>0</v>
      </c>
      <c r="P510" s="147">
        <f t="shared" si="120"/>
        <v>0</v>
      </c>
      <c r="Q510" s="100">
        <v>0</v>
      </c>
      <c r="R510" s="147">
        <v>0</v>
      </c>
      <c r="S510" s="101">
        <f t="shared" si="121"/>
        <v>0</v>
      </c>
      <c r="T510" s="100">
        <v>0</v>
      </c>
      <c r="U510" s="101">
        <f t="shared" si="122"/>
        <v>0</v>
      </c>
      <c r="V510" s="100">
        <f t="shared" si="123"/>
        <v>0</v>
      </c>
      <c r="W510" s="148">
        <v>0</v>
      </c>
      <c r="X510" s="148">
        <v>0</v>
      </c>
      <c r="Y510" s="147">
        <f t="shared" si="124"/>
        <v>0</v>
      </c>
      <c r="Z510" s="102">
        <v>0</v>
      </c>
      <c r="AA510" s="102">
        <v>0</v>
      </c>
      <c r="AB510" s="101">
        <f t="shared" si="125"/>
        <v>0</v>
      </c>
      <c r="AC510" s="107">
        <f t="shared" si="126"/>
        <v>0</v>
      </c>
      <c r="AD510" s="108">
        <f t="shared" si="127"/>
        <v>163</v>
      </c>
      <c r="AE510" s="97">
        <v>181</v>
      </c>
      <c r="AF510" s="109">
        <f t="shared" si="128"/>
        <v>0.90055248618784534</v>
      </c>
    </row>
    <row r="511" spans="1:32" x14ac:dyDescent="0.35">
      <c r="A511" s="31" t="s">
        <v>516</v>
      </c>
      <c r="B511" s="97" t="s">
        <v>2776</v>
      </c>
      <c r="C511" s="142" t="s">
        <v>2533</v>
      </c>
      <c r="D511" s="143">
        <f t="shared" si="115"/>
        <v>178</v>
      </c>
      <c r="E511" s="98">
        <f t="shared" si="116"/>
        <v>0</v>
      </c>
      <c r="F511" s="144">
        <f t="shared" si="113"/>
        <v>178</v>
      </c>
      <c r="G511" s="145">
        <f t="shared" si="114"/>
        <v>178</v>
      </c>
      <c r="H511" s="146">
        <v>0</v>
      </c>
      <c r="I511" s="146">
        <v>178</v>
      </c>
      <c r="J511" s="147">
        <f t="shared" si="117"/>
        <v>178</v>
      </c>
      <c r="K511" s="147">
        <v>0</v>
      </c>
      <c r="L511" s="147">
        <v>0</v>
      </c>
      <c r="M511" s="147">
        <f t="shared" si="118"/>
        <v>0</v>
      </c>
      <c r="N511" s="101">
        <f t="shared" si="119"/>
        <v>0</v>
      </c>
      <c r="O511" s="145">
        <v>0</v>
      </c>
      <c r="P511" s="147">
        <f t="shared" si="120"/>
        <v>0</v>
      </c>
      <c r="Q511" s="100">
        <v>0</v>
      </c>
      <c r="R511" s="147">
        <v>0</v>
      </c>
      <c r="S511" s="101">
        <f t="shared" si="121"/>
        <v>0</v>
      </c>
      <c r="T511" s="100">
        <v>0</v>
      </c>
      <c r="U511" s="101">
        <f t="shared" si="122"/>
        <v>0</v>
      </c>
      <c r="V511" s="100">
        <f t="shared" si="123"/>
        <v>0</v>
      </c>
      <c r="W511" s="148">
        <v>0</v>
      </c>
      <c r="X511" s="148">
        <v>0</v>
      </c>
      <c r="Y511" s="147">
        <f t="shared" si="124"/>
        <v>0</v>
      </c>
      <c r="Z511" s="102">
        <v>0</v>
      </c>
      <c r="AA511" s="102">
        <v>0</v>
      </c>
      <c r="AB511" s="101">
        <f t="shared" si="125"/>
        <v>0</v>
      </c>
      <c r="AC511" s="107">
        <f t="shared" si="126"/>
        <v>178</v>
      </c>
      <c r="AD511" s="108">
        <f t="shared" si="127"/>
        <v>0</v>
      </c>
      <c r="AE511" s="97">
        <v>244</v>
      </c>
      <c r="AF511" s="109">
        <f t="shared" si="128"/>
        <v>0.72950819672131151</v>
      </c>
    </row>
    <row r="512" spans="1:32" x14ac:dyDescent="0.35">
      <c r="A512" s="31" t="s">
        <v>517</v>
      </c>
      <c r="B512" s="97" t="s">
        <v>2777</v>
      </c>
      <c r="C512" s="142" t="s">
        <v>2533</v>
      </c>
      <c r="D512" s="143">
        <f t="shared" si="115"/>
        <v>104</v>
      </c>
      <c r="E512" s="98">
        <f t="shared" si="116"/>
        <v>104</v>
      </c>
      <c r="F512" s="144">
        <f t="shared" si="113"/>
        <v>0</v>
      </c>
      <c r="G512" s="145">
        <f t="shared" si="114"/>
        <v>104</v>
      </c>
      <c r="H512" s="146">
        <v>0</v>
      </c>
      <c r="I512" s="146">
        <v>0</v>
      </c>
      <c r="J512" s="147">
        <f t="shared" si="117"/>
        <v>0</v>
      </c>
      <c r="K512" s="147">
        <v>0</v>
      </c>
      <c r="L512" s="147">
        <v>104</v>
      </c>
      <c r="M512" s="147">
        <f t="shared" si="118"/>
        <v>104</v>
      </c>
      <c r="N512" s="101">
        <f t="shared" si="119"/>
        <v>0</v>
      </c>
      <c r="O512" s="145">
        <v>0</v>
      </c>
      <c r="P512" s="147">
        <f t="shared" si="120"/>
        <v>0</v>
      </c>
      <c r="Q512" s="100">
        <v>0</v>
      </c>
      <c r="R512" s="147">
        <v>0</v>
      </c>
      <c r="S512" s="101">
        <f t="shared" si="121"/>
        <v>0</v>
      </c>
      <c r="T512" s="100">
        <v>0</v>
      </c>
      <c r="U512" s="101">
        <f t="shared" si="122"/>
        <v>0</v>
      </c>
      <c r="V512" s="100">
        <f t="shared" si="123"/>
        <v>0</v>
      </c>
      <c r="W512" s="148">
        <v>0</v>
      </c>
      <c r="X512" s="148">
        <v>0</v>
      </c>
      <c r="Y512" s="147">
        <f t="shared" si="124"/>
        <v>0</v>
      </c>
      <c r="Z512" s="102">
        <v>0</v>
      </c>
      <c r="AA512" s="102">
        <v>0</v>
      </c>
      <c r="AB512" s="101">
        <f t="shared" si="125"/>
        <v>0</v>
      </c>
      <c r="AC512" s="107">
        <f t="shared" si="126"/>
        <v>0</v>
      </c>
      <c r="AD512" s="108">
        <f t="shared" si="127"/>
        <v>104</v>
      </c>
      <c r="AE512" s="97">
        <v>147</v>
      </c>
      <c r="AF512" s="109">
        <f t="shared" si="128"/>
        <v>0.70748299319727892</v>
      </c>
    </row>
    <row r="513" spans="1:32" x14ac:dyDescent="0.35">
      <c r="A513" s="31" t="s">
        <v>518</v>
      </c>
      <c r="B513" s="97" t="s">
        <v>2778</v>
      </c>
      <c r="C513" s="142" t="s">
        <v>2533</v>
      </c>
      <c r="D513" s="143">
        <f t="shared" si="115"/>
        <v>0</v>
      </c>
      <c r="E513" s="98">
        <f t="shared" si="116"/>
        <v>0</v>
      </c>
      <c r="F513" s="144">
        <f t="shared" si="113"/>
        <v>0</v>
      </c>
      <c r="G513" s="145">
        <f t="shared" si="114"/>
        <v>0</v>
      </c>
      <c r="H513" s="146">
        <v>0</v>
      </c>
      <c r="I513" s="146">
        <v>0</v>
      </c>
      <c r="J513" s="147">
        <f t="shared" si="117"/>
        <v>0</v>
      </c>
      <c r="K513" s="147">
        <v>0</v>
      </c>
      <c r="L513" s="147">
        <v>0</v>
      </c>
      <c r="M513" s="147">
        <f t="shared" si="118"/>
        <v>0</v>
      </c>
      <c r="N513" s="101">
        <f t="shared" si="119"/>
        <v>0</v>
      </c>
      <c r="O513" s="145">
        <v>0</v>
      </c>
      <c r="P513" s="147">
        <f t="shared" si="120"/>
        <v>0</v>
      </c>
      <c r="Q513" s="100">
        <v>0</v>
      </c>
      <c r="R513" s="147">
        <v>0</v>
      </c>
      <c r="S513" s="101">
        <f t="shared" si="121"/>
        <v>0</v>
      </c>
      <c r="T513" s="100">
        <v>0</v>
      </c>
      <c r="U513" s="101">
        <f t="shared" si="122"/>
        <v>0</v>
      </c>
      <c r="V513" s="100">
        <f t="shared" si="123"/>
        <v>0</v>
      </c>
      <c r="W513" s="148">
        <v>0</v>
      </c>
      <c r="X513" s="148">
        <v>0</v>
      </c>
      <c r="Y513" s="147">
        <f t="shared" si="124"/>
        <v>0</v>
      </c>
      <c r="Z513" s="102">
        <v>0</v>
      </c>
      <c r="AA513" s="102">
        <v>0</v>
      </c>
      <c r="AB513" s="101">
        <f t="shared" si="125"/>
        <v>0</v>
      </c>
      <c r="AC513" s="107">
        <f t="shared" si="126"/>
        <v>0</v>
      </c>
      <c r="AD513" s="108">
        <f t="shared" si="127"/>
        <v>0</v>
      </c>
      <c r="AE513" s="97">
        <v>334</v>
      </c>
      <c r="AF513" s="109">
        <f t="shared" si="128"/>
        <v>0</v>
      </c>
    </row>
    <row r="514" spans="1:32" x14ac:dyDescent="0.35">
      <c r="A514" s="31" t="s">
        <v>519</v>
      </c>
      <c r="B514" s="97" t="s">
        <v>2779</v>
      </c>
      <c r="C514" s="142" t="s">
        <v>2533</v>
      </c>
      <c r="D514" s="143">
        <f t="shared" si="115"/>
        <v>109</v>
      </c>
      <c r="E514" s="98">
        <f t="shared" si="116"/>
        <v>82</v>
      </c>
      <c r="F514" s="144">
        <f t="shared" si="113"/>
        <v>27</v>
      </c>
      <c r="G514" s="145">
        <f t="shared" si="114"/>
        <v>57</v>
      </c>
      <c r="H514" s="146">
        <v>0</v>
      </c>
      <c r="I514" s="146">
        <v>27</v>
      </c>
      <c r="J514" s="147">
        <f t="shared" si="117"/>
        <v>27</v>
      </c>
      <c r="K514" s="147">
        <v>0</v>
      </c>
      <c r="L514" s="147">
        <v>30</v>
      </c>
      <c r="M514" s="147">
        <f t="shared" si="118"/>
        <v>30</v>
      </c>
      <c r="N514" s="101">
        <f t="shared" si="119"/>
        <v>0</v>
      </c>
      <c r="O514" s="145">
        <v>52</v>
      </c>
      <c r="P514" s="147">
        <f t="shared" si="120"/>
        <v>52</v>
      </c>
      <c r="Q514" s="100">
        <v>0</v>
      </c>
      <c r="R514" s="147">
        <v>0</v>
      </c>
      <c r="S514" s="101">
        <f t="shared" si="121"/>
        <v>0</v>
      </c>
      <c r="T514" s="100">
        <v>0</v>
      </c>
      <c r="U514" s="101">
        <f t="shared" si="122"/>
        <v>0</v>
      </c>
      <c r="V514" s="100">
        <f t="shared" si="123"/>
        <v>0</v>
      </c>
      <c r="W514" s="148">
        <v>0</v>
      </c>
      <c r="X514" s="148">
        <v>0</v>
      </c>
      <c r="Y514" s="147">
        <f t="shared" si="124"/>
        <v>0</v>
      </c>
      <c r="Z514" s="102">
        <v>0</v>
      </c>
      <c r="AA514" s="102">
        <v>0</v>
      </c>
      <c r="AB514" s="101">
        <f t="shared" si="125"/>
        <v>0</v>
      </c>
      <c r="AC514" s="107">
        <f t="shared" si="126"/>
        <v>27</v>
      </c>
      <c r="AD514" s="108">
        <f t="shared" si="127"/>
        <v>82</v>
      </c>
      <c r="AE514" s="97">
        <v>214</v>
      </c>
      <c r="AF514" s="109">
        <f t="shared" si="128"/>
        <v>0.50934579439252337</v>
      </c>
    </row>
    <row r="515" spans="1:32" x14ac:dyDescent="0.35">
      <c r="A515" s="31" t="s">
        <v>520</v>
      </c>
      <c r="B515" s="97" t="s">
        <v>2780</v>
      </c>
      <c r="C515" s="142" t="s">
        <v>2533</v>
      </c>
      <c r="D515" s="143">
        <f t="shared" si="115"/>
        <v>420</v>
      </c>
      <c r="E515" s="98">
        <f t="shared" si="116"/>
        <v>331</v>
      </c>
      <c r="F515" s="144">
        <f t="shared" si="113"/>
        <v>89</v>
      </c>
      <c r="G515" s="145">
        <f t="shared" si="114"/>
        <v>156</v>
      </c>
      <c r="H515" s="146">
        <v>0</v>
      </c>
      <c r="I515" s="146">
        <v>89</v>
      </c>
      <c r="J515" s="147">
        <f t="shared" si="117"/>
        <v>89</v>
      </c>
      <c r="K515" s="147">
        <v>0</v>
      </c>
      <c r="L515" s="147">
        <v>67</v>
      </c>
      <c r="M515" s="147">
        <f t="shared" si="118"/>
        <v>67</v>
      </c>
      <c r="N515" s="101">
        <f t="shared" si="119"/>
        <v>0</v>
      </c>
      <c r="O515" s="145">
        <v>264</v>
      </c>
      <c r="P515" s="147">
        <f t="shared" si="120"/>
        <v>264</v>
      </c>
      <c r="Q515" s="100">
        <v>0</v>
      </c>
      <c r="R515" s="147">
        <v>0</v>
      </c>
      <c r="S515" s="101">
        <f t="shared" si="121"/>
        <v>0</v>
      </c>
      <c r="T515" s="100">
        <v>0</v>
      </c>
      <c r="U515" s="101">
        <f t="shared" si="122"/>
        <v>0</v>
      </c>
      <c r="V515" s="100">
        <f t="shared" si="123"/>
        <v>0</v>
      </c>
      <c r="W515" s="148">
        <v>0</v>
      </c>
      <c r="X515" s="148">
        <v>0</v>
      </c>
      <c r="Y515" s="147">
        <f t="shared" si="124"/>
        <v>0</v>
      </c>
      <c r="Z515" s="102">
        <v>0</v>
      </c>
      <c r="AA515" s="102">
        <v>0</v>
      </c>
      <c r="AB515" s="101">
        <f t="shared" si="125"/>
        <v>0</v>
      </c>
      <c r="AC515" s="107">
        <f t="shared" si="126"/>
        <v>89</v>
      </c>
      <c r="AD515" s="108">
        <f t="shared" si="127"/>
        <v>331</v>
      </c>
      <c r="AE515" s="97">
        <v>653</v>
      </c>
      <c r="AF515" s="109">
        <f t="shared" si="128"/>
        <v>0.64318529862174578</v>
      </c>
    </row>
    <row r="516" spans="1:32" x14ac:dyDescent="0.35">
      <c r="A516" s="31" t="s">
        <v>521</v>
      </c>
      <c r="B516" s="97" t="s">
        <v>2781</v>
      </c>
      <c r="C516" s="142" t="s">
        <v>2533</v>
      </c>
      <c r="D516" s="143">
        <f t="shared" si="115"/>
        <v>26</v>
      </c>
      <c r="E516" s="98">
        <f t="shared" si="116"/>
        <v>0</v>
      </c>
      <c r="F516" s="144">
        <f t="shared" ref="F516:F579" si="129">J516+Y516</f>
        <v>26</v>
      </c>
      <c r="G516" s="145">
        <f t="shared" ref="G516:G579" si="130">J516+M516</f>
        <v>26</v>
      </c>
      <c r="H516" s="146">
        <v>0</v>
      </c>
      <c r="I516" s="146">
        <v>26</v>
      </c>
      <c r="J516" s="147">
        <f t="shared" si="117"/>
        <v>26</v>
      </c>
      <c r="K516" s="147">
        <v>0</v>
      </c>
      <c r="L516" s="147">
        <v>0</v>
      </c>
      <c r="M516" s="147">
        <f t="shared" si="118"/>
        <v>0</v>
      </c>
      <c r="N516" s="101">
        <f t="shared" si="119"/>
        <v>0</v>
      </c>
      <c r="O516" s="145">
        <v>0</v>
      </c>
      <c r="P516" s="147">
        <f t="shared" si="120"/>
        <v>0</v>
      </c>
      <c r="Q516" s="100">
        <v>0</v>
      </c>
      <c r="R516" s="147">
        <v>0</v>
      </c>
      <c r="S516" s="101">
        <f t="shared" si="121"/>
        <v>0</v>
      </c>
      <c r="T516" s="100">
        <v>0</v>
      </c>
      <c r="U516" s="101">
        <f t="shared" si="122"/>
        <v>0</v>
      </c>
      <c r="V516" s="100">
        <f t="shared" si="123"/>
        <v>0</v>
      </c>
      <c r="W516" s="148">
        <v>0</v>
      </c>
      <c r="X516" s="148">
        <v>0</v>
      </c>
      <c r="Y516" s="147">
        <f t="shared" si="124"/>
        <v>0</v>
      </c>
      <c r="Z516" s="102">
        <v>0</v>
      </c>
      <c r="AA516" s="102">
        <v>0</v>
      </c>
      <c r="AB516" s="101">
        <f t="shared" si="125"/>
        <v>0</v>
      </c>
      <c r="AC516" s="107">
        <f t="shared" si="126"/>
        <v>26</v>
      </c>
      <c r="AD516" s="108">
        <f t="shared" si="127"/>
        <v>0</v>
      </c>
      <c r="AE516" s="97">
        <v>38</v>
      </c>
      <c r="AF516" s="109">
        <f t="shared" si="128"/>
        <v>0.68421052631578949</v>
      </c>
    </row>
    <row r="517" spans="1:32" x14ac:dyDescent="0.35">
      <c r="A517" s="31" t="s">
        <v>522</v>
      </c>
      <c r="B517" s="97" t="s">
        <v>2782</v>
      </c>
      <c r="C517" s="142" t="s">
        <v>2533</v>
      </c>
      <c r="D517" s="143">
        <f t="shared" ref="D517:D580" si="131">E517+F517</f>
        <v>36</v>
      </c>
      <c r="E517" s="98">
        <f t="shared" ref="E517:E580" si="132">M517+P517+Q517+T517+AB517</f>
        <v>36</v>
      </c>
      <c r="F517" s="144">
        <f t="shared" si="129"/>
        <v>0</v>
      </c>
      <c r="G517" s="145">
        <f t="shared" si="130"/>
        <v>0</v>
      </c>
      <c r="H517" s="146">
        <v>0</v>
      </c>
      <c r="I517" s="146">
        <v>0</v>
      </c>
      <c r="J517" s="147">
        <f t="shared" ref="J517:J580" si="133">H517+I517</f>
        <v>0</v>
      </c>
      <c r="K517" s="147">
        <v>0</v>
      </c>
      <c r="L517" s="147">
        <v>0</v>
      </c>
      <c r="M517" s="147">
        <f t="shared" ref="M517:M580" si="134">K517+L517</f>
        <v>0</v>
      </c>
      <c r="N517" s="101">
        <f t="shared" ref="N517:N580" si="135">R517</f>
        <v>0</v>
      </c>
      <c r="O517" s="145">
        <v>36</v>
      </c>
      <c r="P517" s="147">
        <f t="shared" ref="P517:P580" si="136">O517</f>
        <v>36</v>
      </c>
      <c r="Q517" s="100">
        <v>0</v>
      </c>
      <c r="R517" s="147">
        <v>0</v>
      </c>
      <c r="S517" s="101">
        <f t="shared" ref="S517:S580" si="137">Q517+R517</f>
        <v>0</v>
      </c>
      <c r="T517" s="100">
        <v>0</v>
      </c>
      <c r="U517" s="101">
        <f t="shared" ref="U517:U580" si="138">T517</f>
        <v>0</v>
      </c>
      <c r="V517" s="100">
        <f t="shared" ref="V517:V580" si="139">Y517+AB517</f>
        <v>0</v>
      </c>
      <c r="W517" s="148">
        <v>0</v>
      </c>
      <c r="X517" s="148">
        <v>0</v>
      </c>
      <c r="Y517" s="147">
        <f t="shared" ref="Y517:Y580" si="140">W517+X517</f>
        <v>0</v>
      </c>
      <c r="Z517" s="102">
        <v>0</v>
      </c>
      <c r="AA517" s="102">
        <v>0</v>
      </c>
      <c r="AB517" s="101">
        <f t="shared" ref="AB517:AB580" si="141">Z517+AA517</f>
        <v>0</v>
      </c>
      <c r="AC517" s="107">
        <f t="shared" ref="AC517:AC580" si="142">I517+X517</f>
        <v>0</v>
      </c>
      <c r="AD517" s="108">
        <f t="shared" ref="AD517:AD580" si="143">L517+O517+Q517+T517+AA517</f>
        <v>36</v>
      </c>
      <c r="AE517" s="97">
        <v>98</v>
      </c>
      <c r="AF517" s="109">
        <f t="shared" ref="AF517:AF580" si="144">MIN(100%,((AD517+AC517)/AE517))</f>
        <v>0.36734693877551022</v>
      </c>
    </row>
    <row r="518" spans="1:32" x14ac:dyDescent="0.35">
      <c r="A518" s="31" t="s">
        <v>523</v>
      </c>
      <c r="B518" s="97" t="s">
        <v>2783</v>
      </c>
      <c r="C518" s="142" t="s">
        <v>2533</v>
      </c>
      <c r="D518" s="143">
        <f t="shared" si="131"/>
        <v>46</v>
      </c>
      <c r="E518" s="98">
        <f t="shared" si="132"/>
        <v>46</v>
      </c>
      <c r="F518" s="144">
        <f t="shared" si="129"/>
        <v>0</v>
      </c>
      <c r="G518" s="145">
        <f t="shared" si="130"/>
        <v>0</v>
      </c>
      <c r="H518" s="146">
        <v>0</v>
      </c>
      <c r="I518" s="146">
        <v>0</v>
      </c>
      <c r="J518" s="147">
        <f t="shared" si="133"/>
        <v>0</v>
      </c>
      <c r="K518" s="147">
        <v>0</v>
      </c>
      <c r="L518" s="147">
        <v>0</v>
      </c>
      <c r="M518" s="147">
        <f t="shared" si="134"/>
        <v>0</v>
      </c>
      <c r="N518" s="101">
        <f t="shared" si="135"/>
        <v>0</v>
      </c>
      <c r="O518" s="145">
        <v>46</v>
      </c>
      <c r="P518" s="147">
        <f t="shared" si="136"/>
        <v>46</v>
      </c>
      <c r="Q518" s="100">
        <v>0</v>
      </c>
      <c r="R518" s="147">
        <v>0</v>
      </c>
      <c r="S518" s="101">
        <f t="shared" si="137"/>
        <v>0</v>
      </c>
      <c r="T518" s="100">
        <v>0</v>
      </c>
      <c r="U518" s="101">
        <f t="shared" si="138"/>
        <v>0</v>
      </c>
      <c r="V518" s="100">
        <f t="shared" si="139"/>
        <v>0</v>
      </c>
      <c r="W518" s="148">
        <v>0</v>
      </c>
      <c r="X518" s="148">
        <v>0</v>
      </c>
      <c r="Y518" s="147">
        <f t="shared" si="140"/>
        <v>0</v>
      </c>
      <c r="Z518" s="102">
        <v>0</v>
      </c>
      <c r="AA518" s="102">
        <v>0</v>
      </c>
      <c r="AB518" s="101">
        <f t="shared" si="141"/>
        <v>0</v>
      </c>
      <c r="AC518" s="107">
        <f t="shared" si="142"/>
        <v>0</v>
      </c>
      <c r="AD518" s="108">
        <f t="shared" si="143"/>
        <v>46</v>
      </c>
      <c r="AE518" s="97">
        <v>130</v>
      </c>
      <c r="AF518" s="109">
        <f t="shared" si="144"/>
        <v>0.35384615384615387</v>
      </c>
    </row>
    <row r="519" spans="1:32" x14ac:dyDescent="0.35">
      <c r="A519" s="31" t="s">
        <v>524</v>
      </c>
      <c r="B519" s="97" t="s">
        <v>2784</v>
      </c>
      <c r="C519" s="142" t="s">
        <v>2533</v>
      </c>
      <c r="D519" s="143">
        <f t="shared" si="131"/>
        <v>95</v>
      </c>
      <c r="E519" s="98">
        <f t="shared" si="132"/>
        <v>53</v>
      </c>
      <c r="F519" s="144">
        <f t="shared" si="129"/>
        <v>42</v>
      </c>
      <c r="G519" s="145">
        <f t="shared" si="130"/>
        <v>54</v>
      </c>
      <c r="H519" s="146">
        <v>0</v>
      </c>
      <c r="I519" s="146">
        <v>42</v>
      </c>
      <c r="J519" s="147">
        <f t="shared" si="133"/>
        <v>42</v>
      </c>
      <c r="K519" s="147">
        <v>0</v>
      </c>
      <c r="L519" s="147">
        <v>12</v>
      </c>
      <c r="M519" s="147">
        <f t="shared" si="134"/>
        <v>12</v>
      </c>
      <c r="N519" s="101">
        <f t="shared" si="135"/>
        <v>0</v>
      </c>
      <c r="O519" s="145">
        <v>41</v>
      </c>
      <c r="P519" s="147">
        <f t="shared" si="136"/>
        <v>41</v>
      </c>
      <c r="Q519" s="100">
        <v>0</v>
      </c>
      <c r="R519" s="147">
        <v>0</v>
      </c>
      <c r="S519" s="101">
        <f t="shared" si="137"/>
        <v>0</v>
      </c>
      <c r="T519" s="100">
        <v>0</v>
      </c>
      <c r="U519" s="101">
        <f t="shared" si="138"/>
        <v>0</v>
      </c>
      <c r="V519" s="100">
        <f t="shared" si="139"/>
        <v>0</v>
      </c>
      <c r="W519" s="148">
        <v>0</v>
      </c>
      <c r="X519" s="148">
        <v>0</v>
      </c>
      <c r="Y519" s="147">
        <f t="shared" si="140"/>
        <v>0</v>
      </c>
      <c r="Z519" s="102">
        <v>0</v>
      </c>
      <c r="AA519" s="102">
        <v>0</v>
      </c>
      <c r="AB519" s="101">
        <f t="shared" si="141"/>
        <v>0</v>
      </c>
      <c r="AC519" s="107">
        <f t="shared" si="142"/>
        <v>42</v>
      </c>
      <c r="AD519" s="108">
        <f t="shared" si="143"/>
        <v>53</v>
      </c>
      <c r="AE519" s="97">
        <v>152</v>
      </c>
      <c r="AF519" s="109">
        <f t="shared" si="144"/>
        <v>0.625</v>
      </c>
    </row>
    <row r="520" spans="1:32" x14ac:dyDescent="0.35">
      <c r="A520" s="31" t="s">
        <v>525</v>
      </c>
      <c r="B520" s="97" t="s">
        <v>2785</v>
      </c>
      <c r="C520" s="142" t="s">
        <v>2533</v>
      </c>
      <c r="D520" s="143">
        <f t="shared" si="131"/>
        <v>498</v>
      </c>
      <c r="E520" s="98">
        <f t="shared" si="132"/>
        <v>428</v>
      </c>
      <c r="F520" s="144">
        <f t="shared" si="129"/>
        <v>70</v>
      </c>
      <c r="G520" s="145">
        <f t="shared" si="130"/>
        <v>498</v>
      </c>
      <c r="H520" s="146">
        <v>0</v>
      </c>
      <c r="I520" s="146">
        <v>70</v>
      </c>
      <c r="J520" s="147">
        <f t="shared" si="133"/>
        <v>70</v>
      </c>
      <c r="K520" s="147">
        <v>0</v>
      </c>
      <c r="L520" s="147">
        <v>428</v>
      </c>
      <c r="M520" s="147">
        <f t="shared" si="134"/>
        <v>428</v>
      </c>
      <c r="N520" s="101">
        <f t="shared" si="135"/>
        <v>415</v>
      </c>
      <c r="O520" s="145">
        <v>0</v>
      </c>
      <c r="P520" s="147">
        <f t="shared" si="136"/>
        <v>0</v>
      </c>
      <c r="Q520" s="100">
        <v>0</v>
      </c>
      <c r="R520" s="147">
        <v>415</v>
      </c>
      <c r="S520" s="101">
        <f t="shared" si="137"/>
        <v>415</v>
      </c>
      <c r="T520" s="100">
        <v>0</v>
      </c>
      <c r="U520" s="101">
        <f t="shared" si="138"/>
        <v>0</v>
      </c>
      <c r="V520" s="100">
        <f t="shared" si="139"/>
        <v>0</v>
      </c>
      <c r="W520" s="148">
        <v>0</v>
      </c>
      <c r="X520" s="148">
        <v>0</v>
      </c>
      <c r="Y520" s="147">
        <f t="shared" si="140"/>
        <v>0</v>
      </c>
      <c r="Z520" s="102">
        <v>0</v>
      </c>
      <c r="AA520" s="102">
        <v>0</v>
      </c>
      <c r="AB520" s="101">
        <f t="shared" si="141"/>
        <v>0</v>
      </c>
      <c r="AC520" s="107">
        <f t="shared" si="142"/>
        <v>70</v>
      </c>
      <c r="AD520" s="108">
        <f t="shared" si="143"/>
        <v>428</v>
      </c>
      <c r="AE520" s="97">
        <v>554</v>
      </c>
      <c r="AF520" s="109">
        <f t="shared" si="144"/>
        <v>0.89891696750902528</v>
      </c>
    </row>
    <row r="521" spans="1:32" x14ac:dyDescent="0.35">
      <c r="A521" s="31" t="s">
        <v>526</v>
      </c>
      <c r="B521" s="97" t="s">
        <v>2786</v>
      </c>
      <c r="C521" s="142" t="s">
        <v>2533</v>
      </c>
      <c r="D521" s="143">
        <f t="shared" si="131"/>
        <v>279</v>
      </c>
      <c r="E521" s="98">
        <f t="shared" si="132"/>
        <v>279</v>
      </c>
      <c r="F521" s="144">
        <f t="shared" si="129"/>
        <v>0</v>
      </c>
      <c r="G521" s="145">
        <f t="shared" si="130"/>
        <v>112</v>
      </c>
      <c r="H521" s="146">
        <v>0</v>
      </c>
      <c r="I521" s="146">
        <v>0</v>
      </c>
      <c r="J521" s="147">
        <f t="shared" si="133"/>
        <v>0</v>
      </c>
      <c r="K521" s="147">
        <v>0</v>
      </c>
      <c r="L521" s="147">
        <v>112</v>
      </c>
      <c r="M521" s="147">
        <f t="shared" si="134"/>
        <v>112</v>
      </c>
      <c r="N521" s="101">
        <f t="shared" si="135"/>
        <v>0</v>
      </c>
      <c r="O521" s="145">
        <v>167</v>
      </c>
      <c r="P521" s="147">
        <f t="shared" si="136"/>
        <v>167</v>
      </c>
      <c r="Q521" s="100">
        <v>0</v>
      </c>
      <c r="R521" s="147">
        <v>0</v>
      </c>
      <c r="S521" s="101">
        <f t="shared" si="137"/>
        <v>0</v>
      </c>
      <c r="T521" s="100">
        <v>0</v>
      </c>
      <c r="U521" s="101">
        <f t="shared" si="138"/>
        <v>0</v>
      </c>
      <c r="V521" s="100">
        <f t="shared" si="139"/>
        <v>0</v>
      </c>
      <c r="W521" s="148">
        <v>0</v>
      </c>
      <c r="X521" s="148">
        <v>0</v>
      </c>
      <c r="Y521" s="147">
        <f t="shared" si="140"/>
        <v>0</v>
      </c>
      <c r="Z521" s="102">
        <v>0</v>
      </c>
      <c r="AA521" s="102">
        <v>0</v>
      </c>
      <c r="AB521" s="101">
        <f t="shared" si="141"/>
        <v>0</v>
      </c>
      <c r="AC521" s="107">
        <f t="shared" si="142"/>
        <v>0</v>
      </c>
      <c r="AD521" s="108">
        <f t="shared" si="143"/>
        <v>279</v>
      </c>
      <c r="AE521" s="97">
        <v>470</v>
      </c>
      <c r="AF521" s="109">
        <f t="shared" si="144"/>
        <v>0.59361702127659577</v>
      </c>
    </row>
    <row r="522" spans="1:32" x14ac:dyDescent="0.35">
      <c r="A522" s="31" t="s">
        <v>527</v>
      </c>
      <c r="B522" s="97" t="s">
        <v>2787</v>
      </c>
      <c r="C522" s="142" t="s">
        <v>2533</v>
      </c>
      <c r="D522" s="143">
        <f t="shared" si="131"/>
        <v>185</v>
      </c>
      <c r="E522" s="98">
        <f t="shared" si="132"/>
        <v>185</v>
      </c>
      <c r="F522" s="144">
        <f t="shared" si="129"/>
        <v>0</v>
      </c>
      <c r="G522" s="145">
        <f t="shared" si="130"/>
        <v>185</v>
      </c>
      <c r="H522" s="146">
        <v>0</v>
      </c>
      <c r="I522" s="146">
        <v>0</v>
      </c>
      <c r="J522" s="147">
        <f t="shared" si="133"/>
        <v>0</v>
      </c>
      <c r="K522" s="147">
        <v>0</v>
      </c>
      <c r="L522" s="147">
        <v>185</v>
      </c>
      <c r="M522" s="147">
        <f t="shared" si="134"/>
        <v>185</v>
      </c>
      <c r="N522" s="101">
        <f t="shared" si="135"/>
        <v>0</v>
      </c>
      <c r="O522" s="145">
        <v>0</v>
      </c>
      <c r="P522" s="147">
        <f t="shared" si="136"/>
        <v>0</v>
      </c>
      <c r="Q522" s="100">
        <v>0</v>
      </c>
      <c r="R522" s="147">
        <v>0</v>
      </c>
      <c r="S522" s="101">
        <f t="shared" si="137"/>
        <v>0</v>
      </c>
      <c r="T522" s="100">
        <v>0</v>
      </c>
      <c r="U522" s="101">
        <f t="shared" si="138"/>
        <v>0</v>
      </c>
      <c r="V522" s="100">
        <f t="shared" si="139"/>
        <v>0</v>
      </c>
      <c r="W522" s="148">
        <v>0</v>
      </c>
      <c r="X522" s="148">
        <v>0</v>
      </c>
      <c r="Y522" s="147">
        <f t="shared" si="140"/>
        <v>0</v>
      </c>
      <c r="Z522" s="102">
        <v>0</v>
      </c>
      <c r="AA522" s="102">
        <v>0</v>
      </c>
      <c r="AB522" s="101">
        <f t="shared" si="141"/>
        <v>0</v>
      </c>
      <c r="AC522" s="107">
        <f t="shared" si="142"/>
        <v>0</v>
      </c>
      <c r="AD522" s="108">
        <f t="shared" si="143"/>
        <v>185</v>
      </c>
      <c r="AE522" s="97">
        <v>423</v>
      </c>
      <c r="AF522" s="109">
        <f t="shared" si="144"/>
        <v>0.43735224586288418</v>
      </c>
    </row>
    <row r="523" spans="1:32" x14ac:dyDescent="0.35">
      <c r="A523" s="31" t="s">
        <v>528</v>
      </c>
      <c r="B523" s="97" t="s">
        <v>2788</v>
      </c>
      <c r="C523" s="142" t="s">
        <v>2533</v>
      </c>
      <c r="D523" s="143">
        <f t="shared" si="131"/>
        <v>323</v>
      </c>
      <c r="E523" s="98">
        <f t="shared" si="132"/>
        <v>37</v>
      </c>
      <c r="F523" s="144">
        <f t="shared" si="129"/>
        <v>286</v>
      </c>
      <c r="G523" s="145">
        <f t="shared" si="130"/>
        <v>323</v>
      </c>
      <c r="H523" s="146">
        <v>0</v>
      </c>
      <c r="I523" s="146">
        <v>286</v>
      </c>
      <c r="J523" s="147">
        <f t="shared" si="133"/>
        <v>286</v>
      </c>
      <c r="K523" s="147">
        <v>0</v>
      </c>
      <c r="L523" s="147">
        <v>37</v>
      </c>
      <c r="M523" s="147">
        <f t="shared" si="134"/>
        <v>37</v>
      </c>
      <c r="N523" s="101">
        <f t="shared" si="135"/>
        <v>0</v>
      </c>
      <c r="O523" s="145">
        <v>0</v>
      </c>
      <c r="P523" s="147">
        <f t="shared" si="136"/>
        <v>0</v>
      </c>
      <c r="Q523" s="100">
        <v>0</v>
      </c>
      <c r="R523" s="147">
        <v>0</v>
      </c>
      <c r="S523" s="101">
        <f t="shared" si="137"/>
        <v>0</v>
      </c>
      <c r="T523" s="100">
        <v>0</v>
      </c>
      <c r="U523" s="101">
        <f t="shared" si="138"/>
        <v>0</v>
      </c>
      <c r="V523" s="100">
        <f t="shared" si="139"/>
        <v>0</v>
      </c>
      <c r="W523" s="148">
        <v>0</v>
      </c>
      <c r="X523" s="148">
        <v>0</v>
      </c>
      <c r="Y523" s="147">
        <f t="shared" si="140"/>
        <v>0</v>
      </c>
      <c r="Z523" s="102">
        <v>0</v>
      </c>
      <c r="AA523" s="102">
        <v>0</v>
      </c>
      <c r="AB523" s="101">
        <f t="shared" si="141"/>
        <v>0</v>
      </c>
      <c r="AC523" s="107">
        <f t="shared" si="142"/>
        <v>286</v>
      </c>
      <c r="AD523" s="108">
        <f t="shared" si="143"/>
        <v>37</v>
      </c>
      <c r="AE523" s="97">
        <v>457</v>
      </c>
      <c r="AF523" s="109">
        <f t="shared" si="144"/>
        <v>0.70678336980306344</v>
      </c>
    </row>
    <row r="524" spans="1:32" x14ac:dyDescent="0.35">
      <c r="A524" s="31" t="s">
        <v>529</v>
      </c>
      <c r="B524" s="97" t="s">
        <v>2789</v>
      </c>
      <c r="C524" s="142" t="s">
        <v>2533</v>
      </c>
      <c r="D524" s="143">
        <f t="shared" si="131"/>
        <v>70</v>
      </c>
      <c r="E524" s="98">
        <f t="shared" si="132"/>
        <v>70</v>
      </c>
      <c r="F524" s="144">
        <f t="shared" si="129"/>
        <v>0</v>
      </c>
      <c r="G524" s="145">
        <f t="shared" si="130"/>
        <v>23</v>
      </c>
      <c r="H524" s="146">
        <v>0</v>
      </c>
      <c r="I524" s="146">
        <v>0</v>
      </c>
      <c r="J524" s="147">
        <f t="shared" si="133"/>
        <v>0</v>
      </c>
      <c r="K524" s="147">
        <v>0</v>
      </c>
      <c r="L524" s="147">
        <v>23</v>
      </c>
      <c r="M524" s="147">
        <f t="shared" si="134"/>
        <v>23</v>
      </c>
      <c r="N524" s="101">
        <f t="shared" si="135"/>
        <v>0</v>
      </c>
      <c r="O524" s="145">
        <v>47</v>
      </c>
      <c r="P524" s="147">
        <f t="shared" si="136"/>
        <v>47</v>
      </c>
      <c r="Q524" s="100">
        <v>0</v>
      </c>
      <c r="R524" s="147">
        <v>0</v>
      </c>
      <c r="S524" s="101">
        <f t="shared" si="137"/>
        <v>0</v>
      </c>
      <c r="T524" s="100">
        <v>0</v>
      </c>
      <c r="U524" s="101">
        <f t="shared" si="138"/>
        <v>0</v>
      </c>
      <c r="V524" s="100">
        <f t="shared" si="139"/>
        <v>0</v>
      </c>
      <c r="W524" s="148">
        <v>0</v>
      </c>
      <c r="X524" s="148">
        <v>0</v>
      </c>
      <c r="Y524" s="147">
        <f t="shared" si="140"/>
        <v>0</v>
      </c>
      <c r="Z524" s="102">
        <v>0</v>
      </c>
      <c r="AA524" s="102">
        <v>0</v>
      </c>
      <c r="AB524" s="101">
        <f t="shared" si="141"/>
        <v>0</v>
      </c>
      <c r="AC524" s="107">
        <f t="shared" si="142"/>
        <v>0</v>
      </c>
      <c r="AD524" s="108">
        <f t="shared" si="143"/>
        <v>70</v>
      </c>
      <c r="AE524" s="97">
        <v>124</v>
      </c>
      <c r="AF524" s="109">
        <f t="shared" si="144"/>
        <v>0.56451612903225812</v>
      </c>
    </row>
    <row r="525" spans="1:32" x14ac:dyDescent="0.35">
      <c r="A525" s="31" t="s">
        <v>530</v>
      </c>
      <c r="B525" s="97" t="s">
        <v>2790</v>
      </c>
      <c r="C525" s="142" t="s">
        <v>2533</v>
      </c>
      <c r="D525" s="143">
        <f t="shared" si="131"/>
        <v>19</v>
      </c>
      <c r="E525" s="98">
        <f t="shared" si="132"/>
        <v>0</v>
      </c>
      <c r="F525" s="144">
        <f t="shared" si="129"/>
        <v>19</v>
      </c>
      <c r="G525" s="145">
        <f t="shared" si="130"/>
        <v>19</v>
      </c>
      <c r="H525" s="146">
        <v>0</v>
      </c>
      <c r="I525" s="146">
        <v>19</v>
      </c>
      <c r="J525" s="147">
        <f t="shared" si="133"/>
        <v>19</v>
      </c>
      <c r="K525" s="147">
        <v>0</v>
      </c>
      <c r="L525" s="147">
        <v>0</v>
      </c>
      <c r="M525" s="147">
        <f t="shared" si="134"/>
        <v>0</v>
      </c>
      <c r="N525" s="101">
        <f t="shared" si="135"/>
        <v>0</v>
      </c>
      <c r="O525" s="145">
        <v>0</v>
      </c>
      <c r="P525" s="147">
        <f t="shared" si="136"/>
        <v>0</v>
      </c>
      <c r="Q525" s="100">
        <v>0</v>
      </c>
      <c r="R525" s="147">
        <v>0</v>
      </c>
      <c r="S525" s="101">
        <f t="shared" si="137"/>
        <v>0</v>
      </c>
      <c r="T525" s="100">
        <v>0</v>
      </c>
      <c r="U525" s="101">
        <f t="shared" si="138"/>
        <v>0</v>
      </c>
      <c r="V525" s="100">
        <f t="shared" si="139"/>
        <v>0</v>
      </c>
      <c r="W525" s="148">
        <v>0</v>
      </c>
      <c r="X525" s="148">
        <v>0</v>
      </c>
      <c r="Y525" s="147">
        <f t="shared" si="140"/>
        <v>0</v>
      </c>
      <c r="Z525" s="102">
        <v>0</v>
      </c>
      <c r="AA525" s="102">
        <v>0</v>
      </c>
      <c r="AB525" s="101">
        <f t="shared" si="141"/>
        <v>0</v>
      </c>
      <c r="AC525" s="107">
        <f t="shared" si="142"/>
        <v>19</v>
      </c>
      <c r="AD525" s="108">
        <f t="shared" si="143"/>
        <v>0</v>
      </c>
      <c r="AE525" s="97">
        <v>51</v>
      </c>
      <c r="AF525" s="109">
        <f t="shared" si="144"/>
        <v>0.37254901960784315</v>
      </c>
    </row>
    <row r="526" spans="1:32" x14ac:dyDescent="0.35">
      <c r="A526" s="31" t="s">
        <v>531</v>
      </c>
      <c r="B526" s="97" t="s">
        <v>2791</v>
      </c>
      <c r="C526" s="142" t="s">
        <v>2533</v>
      </c>
      <c r="D526" s="143">
        <f t="shared" si="131"/>
        <v>135</v>
      </c>
      <c r="E526" s="98">
        <f t="shared" si="132"/>
        <v>102</v>
      </c>
      <c r="F526" s="144">
        <f t="shared" si="129"/>
        <v>33</v>
      </c>
      <c r="G526" s="145">
        <f t="shared" si="130"/>
        <v>135</v>
      </c>
      <c r="H526" s="146">
        <v>0</v>
      </c>
      <c r="I526" s="146">
        <v>33</v>
      </c>
      <c r="J526" s="147">
        <f t="shared" si="133"/>
        <v>33</v>
      </c>
      <c r="K526" s="147">
        <v>0</v>
      </c>
      <c r="L526" s="147">
        <v>102</v>
      </c>
      <c r="M526" s="147">
        <f t="shared" si="134"/>
        <v>102</v>
      </c>
      <c r="N526" s="101">
        <f t="shared" si="135"/>
        <v>0</v>
      </c>
      <c r="O526" s="145">
        <v>0</v>
      </c>
      <c r="P526" s="147">
        <f t="shared" si="136"/>
        <v>0</v>
      </c>
      <c r="Q526" s="100">
        <v>0</v>
      </c>
      <c r="R526" s="147">
        <v>0</v>
      </c>
      <c r="S526" s="101">
        <f t="shared" si="137"/>
        <v>0</v>
      </c>
      <c r="T526" s="100">
        <v>0</v>
      </c>
      <c r="U526" s="101">
        <f t="shared" si="138"/>
        <v>0</v>
      </c>
      <c r="V526" s="100">
        <f t="shared" si="139"/>
        <v>0</v>
      </c>
      <c r="W526" s="148">
        <v>0</v>
      </c>
      <c r="X526" s="148">
        <v>0</v>
      </c>
      <c r="Y526" s="147">
        <f t="shared" si="140"/>
        <v>0</v>
      </c>
      <c r="Z526" s="102">
        <v>0</v>
      </c>
      <c r="AA526" s="102">
        <v>0</v>
      </c>
      <c r="AB526" s="101">
        <f t="shared" si="141"/>
        <v>0</v>
      </c>
      <c r="AC526" s="107">
        <f t="shared" si="142"/>
        <v>33</v>
      </c>
      <c r="AD526" s="108">
        <f t="shared" si="143"/>
        <v>102</v>
      </c>
      <c r="AE526" s="97">
        <v>254</v>
      </c>
      <c r="AF526" s="109">
        <f t="shared" si="144"/>
        <v>0.53149606299212604</v>
      </c>
    </row>
    <row r="527" spans="1:32" x14ac:dyDescent="0.35">
      <c r="A527" s="31" t="s">
        <v>532</v>
      </c>
      <c r="B527" s="97" t="s">
        <v>2792</v>
      </c>
      <c r="C527" s="142" t="s">
        <v>2533</v>
      </c>
      <c r="D527" s="143">
        <f t="shared" si="131"/>
        <v>66</v>
      </c>
      <c r="E527" s="98">
        <f t="shared" si="132"/>
        <v>66</v>
      </c>
      <c r="F527" s="144">
        <f t="shared" si="129"/>
        <v>0</v>
      </c>
      <c r="G527" s="145">
        <f t="shared" si="130"/>
        <v>66</v>
      </c>
      <c r="H527" s="146">
        <v>0</v>
      </c>
      <c r="I527" s="146">
        <v>0</v>
      </c>
      <c r="J527" s="147">
        <f t="shared" si="133"/>
        <v>0</v>
      </c>
      <c r="K527" s="147">
        <v>0</v>
      </c>
      <c r="L527" s="147">
        <v>66</v>
      </c>
      <c r="M527" s="147">
        <f t="shared" si="134"/>
        <v>66</v>
      </c>
      <c r="N527" s="101">
        <f t="shared" si="135"/>
        <v>0</v>
      </c>
      <c r="O527" s="145">
        <v>0</v>
      </c>
      <c r="P527" s="147">
        <f t="shared" si="136"/>
        <v>0</v>
      </c>
      <c r="Q527" s="100">
        <v>0</v>
      </c>
      <c r="R527" s="147">
        <v>0</v>
      </c>
      <c r="S527" s="101">
        <f t="shared" si="137"/>
        <v>0</v>
      </c>
      <c r="T527" s="100">
        <v>0</v>
      </c>
      <c r="U527" s="101">
        <f t="shared" si="138"/>
        <v>0</v>
      </c>
      <c r="V527" s="100">
        <f t="shared" si="139"/>
        <v>0</v>
      </c>
      <c r="W527" s="148">
        <v>0</v>
      </c>
      <c r="X527" s="148">
        <v>0</v>
      </c>
      <c r="Y527" s="147">
        <f t="shared" si="140"/>
        <v>0</v>
      </c>
      <c r="Z527" s="102">
        <v>0</v>
      </c>
      <c r="AA527" s="102">
        <v>0</v>
      </c>
      <c r="AB527" s="101">
        <f t="shared" si="141"/>
        <v>0</v>
      </c>
      <c r="AC527" s="107">
        <f t="shared" si="142"/>
        <v>0</v>
      </c>
      <c r="AD527" s="108">
        <f t="shared" si="143"/>
        <v>66</v>
      </c>
      <c r="AE527" s="97">
        <v>60</v>
      </c>
      <c r="AF527" s="109">
        <f t="shared" si="144"/>
        <v>1</v>
      </c>
    </row>
    <row r="528" spans="1:32" x14ac:dyDescent="0.35">
      <c r="A528" s="31" t="s">
        <v>533</v>
      </c>
      <c r="B528" s="97" t="s">
        <v>2793</v>
      </c>
      <c r="C528" s="142" t="s">
        <v>2533</v>
      </c>
      <c r="D528" s="143">
        <f t="shared" si="131"/>
        <v>15</v>
      </c>
      <c r="E528" s="98">
        <f t="shared" si="132"/>
        <v>15</v>
      </c>
      <c r="F528" s="144">
        <f t="shared" si="129"/>
        <v>0</v>
      </c>
      <c r="G528" s="145">
        <f t="shared" si="130"/>
        <v>15</v>
      </c>
      <c r="H528" s="146">
        <v>0</v>
      </c>
      <c r="I528" s="146">
        <v>0</v>
      </c>
      <c r="J528" s="147">
        <f t="shared" si="133"/>
        <v>0</v>
      </c>
      <c r="K528" s="147">
        <v>0</v>
      </c>
      <c r="L528" s="147">
        <v>15</v>
      </c>
      <c r="M528" s="147">
        <f t="shared" si="134"/>
        <v>15</v>
      </c>
      <c r="N528" s="101">
        <f t="shared" si="135"/>
        <v>0</v>
      </c>
      <c r="O528" s="145">
        <v>0</v>
      </c>
      <c r="P528" s="147">
        <f t="shared" si="136"/>
        <v>0</v>
      </c>
      <c r="Q528" s="100">
        <v>0</v>
      </c>
      <c r="R528" s="147">
        <v>0</v>
      </c>
      <c r="S528" s="101">
        <f t="shared" si="137"/>
        <v>0</v>
      </c>
      <c r="T528" s="100">
        <v>0</v>
      </c>
      <c r="U528" s="101">
        <f t="shared" si="138"/>
        <v>0</v>
      </c>
      <c r="V528" s="100">
        <f t="shared" si="139"/>
        <v>0</v>
      </c>
      <c r="W528" s="148">
        <v>0</v>
      </c>
      <c r="X528" s="148">
        <v>0</v>
      </c>
      <c r="Y528" s="147">
        <f t="shared" si="140"/>
        <v>0</v>
      </c>
      <c r="Z528" s="102">
        <v>0</v>
      </c>
      <c r="AA528" s="102">
        <v>0</v>
      </c>
      <c r="AB528" s="101">
        <f t="shared" si="141"/>
        <v>0</v>
      </c>
      <c r="AC528" s="107">
        <f t="shared" si="142"/>
        <v>0</v>
      </c>
      <c r="AD528" s="108">
        <f t="shared" si="143"/>
        <v>15</v>
      </c>
      <c r="AE528" s="97">
        <v>11</v>
      </c>
      <c r="AF528" s="109">
        <f t="shared" si="144"/>
        <v>1</v>
      </c>
    </row>
    <row r="529" spans="1:32" x14ac:dyDescent="0.35">
      <c r="A529" s="31" t="s">
        <v>534</v>
      </c>
      <c r="B529" s="97" t="s">
        <v>2794</v>
      </c>
      <c r="C529" s="142" t="s">
        <v>2533</v>
      </c>
      <c r="D529" s="143">
        <f t="shared" si="131"/>
        <v>39</v>
      </c>
      <c r="E529" s="98">
        <f t="shared" si="132"/>
        <v>0</v>
      </c>
      <c r="F529" s="144">
        <f t="shared" si="129"/>
        <v>39</v>
      </c>
      <c r="G529" s="145">
        <f t="shared" si="130"/>
        <v>39</v>
      </c>
      <c r="H529" s="146">
        <v>0</v>
      </c>
      <c r="I529" s="146">
        <v>39</v>
      </c>
      <c r="J529" s="147">
        <f t="shared" si="133"/>
        <v>39</v>
      </c>
      <c r="K529" s="147">
        <v>0</v>
      </c>
      <c r="L529" s="147">
        <v>0</v>
      </c>
      <c r="M529" s="147">
        <f t="shared" si="134"/>
        <v>0</v>
      </c>
      <c r="N529" s="101">
        <f t="shared" si="135"/>
        <v>0</v>
      </c>
      <c r="O529" s="145">
        <v>0</v>
      </c>
      <c r="P529" s="147">
        <f t="shared" si="136"/>
        <v>0</v>
      </c>
      <c r="Q529" s="100">
        <v>0</v>
      </c>
      <c r="R529" s="147">
        <v>0</v>
      </c>
      <c r="S529" s="101">
        <f t="shared" si="137"/>
        <v>0</v>
      </c>
      <c r="T529" s="100">
        <v>0</v>
      </c>
      <c r="U529" s="101">
        <f t="shared" si="138"/>
        <v>0</v>
      </c>
      <c r="V529" s="100">
        <f t="shared" si="139"/>
        <v>0</v>
      </c>
      <c r="W529" s="148">
        <v>0</v>
      </c>
      <c r="X529" s="148">
        <v>0</v>
      </c>
      <c r="Y529" s="147">
        <f t="shared" si="140"/>
        <v>0</v>
      </c>
      <c r="Z529" s="102">
        <v>0</v>
      </c>
      <c r="AA529" s="102">
        <v>0</v>
      </c>
      <c r="AB529" s="101">
        <f t="shared" si="141"/>
        <v>0</v>
      </c>
      <c r="AC529" s="107">
        <f t="shared" si="142"/>
        <v>39</v>
      </c>
      <c r="AD529" s="108">
        <f t="shared" si="143"/>
        <v>0</v>
      </c>
      <c r="AE529" s="97">
        <v>67</v>
      </c>
      <c r="AF529" s="109">
        <f t="shared" si="144"/>
        <v>0.58208955223880599</v>
      </c>
    </row>
    <row r="530" spans="1:32" x14ac:dyDescent="0.35">
      <c r="A530" s="31" t="s">
        <v>535</v>
      </c>
      <c r="B530" s="97" t="s">
        <v>2795</v>
      </c>
      <c r="C530" s="142" t="s">
        <v>2533</v>
      </c>
      <c r="D530" s="143">
        <f t="shared" si="131"/>
        <v>0</v>
      </c>
      <c r="E530" s="98">
        <f t="shared" si="132"/>
        <v>0</v>
      </c>
      <c r="F530" s="144">
        <f t="shared" si="129"/>
        <v>0</v>
      </c>
      <c r="G530" s="145">
        <f t="shared" si="130"/>
        <v>0</v>
      </c>
      <c r="H530" s="146">
        <v>0</v>
      </c>
      <c r="I530" s="146">
        <v>0</v>
      </c>
      <c r="J530" s="147">
        <f t="shared" si="133"/>
        <v>0</v>
      </c>
      <c r="K530" s="147">
        <v>0</v>
      </c>
      <c r="L530" s="147">
        <v>0</v>
      </c>
      <c r="M530" s="147">
        <f t="shared" si="134"/>
        <v>0</v>
      </c>
      <c r="N530" s="101">
        <f t="shared" si="135"/>
        <v>0</v>
      </c>
      <c r="O530" s="145">
        <v>0</v>
      </c>
      <c r="P530" s="147">
        <f t="shared" si="136"/>
        <v>0</v>
      </c>
      <c r="Q530" s="100">
        <v>0</v>
      </c>
      <c r="R530" s="147">
        <v>0</v>
      </c>
      <c r="S530" s="101">
        <f t="shared" si="137"/>
        <v>0</v>
      </c>
      <c r="T530" s="100">
        <v>0</v>
      </c>
      <c r="U530" s="101">
        <f t="shared" si="138"/>
        <v>0</v>
      </c>
      <c r="V530" s="100">
        <f t="shared" si="139"/>
        <v>0</v>
      </c>
      <c r="W530" s="148">
        <v>0</v>
      </c>
      <c r="X530" s="148">
        <v>0</v>
      </c>
      <c r="Y530" s="147">
        <f t="shared" si="140"/>
        <v>0</v>
      </c>
      <c r="Z530" s="102">
        <v>0</v>
      </c>
      <c r="AA530" s="102">
        <v>0</v>
      </c>
      <c r="AB530" s="101">
        <f t="shared" si="141"/>
        <v>0</v>
      </c>
      <c r="AC530" s="107">
        <f t="shared" si="142"/>
        <v>0</v>
      </c>
      <c r="AD530" s="108">
        <f t="shared" si="143"/>
        <v>0</v>
      </c>
      <c r="AE530" s="97">
        <v>52</v>
      </c>
      <c r="AF530" s="109">
        <f t="shared" si="144"/>
        <v>0</v>
      </c>
    </row>
    <row r="531" spans="1:32" x14ac:dyDescent="0.35">
      <c r="A531" s="31" t="s">
        <v>536</v>
      </c>
      <c r="B531" s="97" t="s">
        <v>2796</v>
      </c>
      <c r="C531" s="142" t="s">
        <v>2533</v>
      </c>
      <c r="D531" s="143">
        <f t="shared" si="131"/>
        <v>12</v>
      </c>
      <c r="E531" s="98">
        <f t="shared" si="132"/>
        <v>12</v>
      </c>
      <c r="F531" s="144">
        <f t="shared" si="129"/>
        <v>0</v>
      </c>
      <c r="G531" s="145">
        <f t="shared" si="130"/>
        <v>12</v>
      </c>
      <c r="H531" s="146">
        <v>0</v>
      </c>
      <c r="I531" s="146">
        <v>0</v>
      </c>
      <c r="J531" s="147">
        <f t="shared" si="133"/>
        <v>0</v>
      </c>
      <c r="K531" s="147">
        <v>0</v>
      </c>
      <c r="L531" s="147">
        <v>12</v>
      </c>
      <c r="M531" s="147">
        <f t="shared" si="134"/>
        <v>12</v>
      </c>
      <c r="N531" s="101">
        <f t="shared" si="135"/>
        <v>0</v>
      </c>
      <c r="O531" s="145">
        <v>0</v>
      </c>
      <c r="P531" s="147">
        <f t="shared" si="136"/>
        <v>0</v>
      </c>
      <c r="Q531" s="100">
        <v>0</v>
      </c>
      <c r="R531" s="147">
        <v>0</v>
      </c>
      <c r="S531" s="101">
        <f t="shared" si="137"/>
        <v>0</v>
      </c>
      <c r="T531" s="100">
        <v>0</v>
      </c>
      <c r="U531" s="101">
        <f t="shared" si="138"/>
        <v>0</v>
      </c>
      <c r="V531" s="100">
        <f t="shared" si="139"/>
        <v>0</v>
      </c>
      <c r="W531" s="148">
        <v>0</v>
      </c>
      <c r="X531" s="148">
        <v>0</v>
      </c>
      <c r="Y531" s="147">
        <f t="shared" si="140"/>
        <v>0</v>
      </c>
      <c r="Z531" s="102">
        <v>0</v>
      </c>
      <c r="AA531" s="102">
        <v>0</v>
      </c>
      <c r="AB531" s="101">
        <f t="shared" si="141"/>
        <v>0</v>
      </c>
      <c r="AC531" s="107">
        <f t="shared" si="142"/>
        <v>0</v>
      </c>
      <c r="AD531" s="108">
        <f t="shared" si="143"/>
        <v>12</v>
      </c>
      <c r="AE531" s="97">
        <v>30</v>
      </c>
      <c r="AF531" s="109">
        <f t="shared" si="144"/>
        <v>0.4</v>
      </c>
    </row>
    <row r="532" spans="1:32" x14ac:dyDescent="0.35">
      <c r="A532" s="31" t="s">
        <v>537</v>
      </c>
      <c r="B532" s="97" t="s">
        <v>2797</v>
      </c>
      <c r="C532" s="142" t="s">
        <v>2533</v>
      </c>
      <c r="D532" s="143">
        <f t="shared" si="131"/>
        <v>0</v>
      </c>
      <c r="E532" s="98">
        <f t="shared" si="132"/>
        <v>0</v>
      </c>
      <c r="F532" s="144">
        <f t="shared" si="129"/>
        <v>0</v>
      </c>
      <c r="G532" s="145">
        <f t="shared" si="130"/>
        <v>0</v>
      </c>
      <c r="H532" s="146">
        <v>0</v>
      </c>
      <c r="I532" s="146">
        <v>0</v>
      </c>
      <c r="J532" s="147">
        <f t="shared" si="133"/>
        <v>0</v>
      </c>
      <c r="K532" s="147">
        <v>0</v>
      </c>
      <c r="L532" s="147">
        <v>0</v>
      </c>
      <c r="M532" s="147">
        <f t="shared" si="134"/>
        <v>0</v>
      </c>
      <c r="N532" s="101">
        <f t="shared" si="135"/>
        <v>0</v>
      </c>
      <c r="O532" s="145">
        <v>0</v>
      </c>
      <c r="P532" s="147">
        <f t="shared" si="136"/>
        <v>0</v>
      </c>
      <c r="Q532" s="100">
        <v>0</v>
      </c>
      <c r="R532" s="147">
        <v>0</v>
      </c>
      <c r="S532" s="101">
        <f t="shared" si="137"/>
        <v>0</v>
      </c>
      <c r="T532" s="100">
        <v>0</v>
      </c>
      <c r="U532" s="101">
        <f t="shared" si="138"/>
        <v>0</v>
      </c>
      <c r="V532" s="100">
        <f t="shared" si="139"/>
        <v>0</v>
      </c>
      <c r="W532" s="148">
        <v>0</v>
      </c>
      <c r="X532" s="148">
        <v>0</v>
      </c>
      <c r="Y532" s="147">
        <f t="shared" si="140"/>
        <v>0</v>
      </c>
      <c r="Z532" s="102">
        <v>0</v>
      </c>
      <c r="AA532" s="102">
        <v>0</v>
      </c>
      <c r="AB532" s="101">
        <f t="shared" si="141"/>
        <v>0</v>
      </c>
      <c r="AC532" s="107">
        <f t="shared" si="142"/>
        <v>0</v>
      </c>
      <c r="AD532" s="108">
        <f t="shared" si="143"/>
        <v>0</v>
      </c>
      <c r="AE532" s="97">
        <v>86</v>
      </c>
      <c r="AF532" s="109">
        <f t="shared" si="144"/>
        <v>0</v>
      </c>
    </row>
    <row r="533" spans="1:32" x14ac:dyDescent="0.35">
      <c r="A533" s="31" t="s">
        <v>538</v>
      </c>
      <c r="B533" s="97" t="s">
        <v>2798</v>
      </c>
      <c r="C533" s="142" t="s">
        <v>2533</v>
      </c>
      <c r="D533" s="143">
        <f t="shared" si="131"/>
        <v>0</v>
      </c>
      <c r="E533" s="98">
        <f t="shared" si="132"/>
        <v>0</v>
      </c>
      <c r="F533" s="144">
        <f t="shared" si="129"/>
        <v>0</v>
      </c>
      <c r="G533" s="145">
        <f t="shared" si="130"/>
        <v>0</v>
      </c>
      <c r="H533" s="146">
        <v>0</v>
      </c>
      <c r="I533" s="146">
        <v>0</v>
      </c>
      <c r="J533" s="147">
        <f t="shared" si="133"/>
        <v>0</v>
      </c>
      <c r="K533" s="147">
        <v>0</v>
      </c>
      <c r="L533" s="147">
        <v>0</v>
      </c>
      <c r="M533" s="147">
        <f t="shared" si="134"/>
        <v>0</v>
      </c>
      <c r="N533" s="101">
        <f t="shared" si="135"/>
        <v>0</v>
      </c>
      <c r="O533" s="145">
        <v>0</v>
      </c>
      <c r="P533" s="147">
        <f t="shared" si="136"/>
        <v>0</v>
      </c>
      <c r="Q533" s="100">
        <v>0</v>
      </c>
      <c r="R533" s="147">
        <v>0</v>
      </c>
      <c r="S533" s="101">
        <f t="shared" si="137"/>
        <v>0</v>
      </c>
      <c r="T533" s="100">
        <v>0</v>
      </c>
      <c r="U533" s="101">
        <f t="shared" si="138"/>
        <v>0</v>
      </c>
      <c r="V533" s="100">
        <f t="shared" si="139"/>
        <v>0</v>
      </c>
      <c r="W533" s="148">
        <v>0</v>
      </c>
      <c r="X533" s="148">
        <v>0</v>
      </c>
      <c r="Y533" s="147">
        <f t="shared" si="140"/>
        <v>0</v>
      </c>
      <c r="Z533" s="102">
        <v>0</v>
      </c>
      <c r="AA533" s="102">
        <v>0</v>
      </c>
      <c r="AB533" s="101">
        <f t="shared" si="141"/>
        <v>0</v>
      </c>
      <c r="AC533" s="107">
        <f t="shared" si="142"/>
        <v>0</v>
      </c>
      <c r="AD533" s="108">
        <f t="shared" si="143"/>
        <v>0</v>
      </c>
      <c r="AE533" s="97">
        <v>90</v>
      </c>
      <c r="AF533" s="109">
        <f t="shared" si="144"/>
        <v>0</v>
      </c>
    </row>
    <row r="534" spans="1:32" x14ac:dyDescent="0.35">
      <c r="A534" s="31" t="s">
        <v>539</v>
      </c>
      <c r="B534" s="97" t="s">
        <v>2799</v>
      </c>
      <c r="C534" s="142" t="s">
        <v>2533</v>
      </c>
      <c r="D534" s="143">
        <f t="shared" si="131"/>
        <v>148</v>
      </c>
      <c r="E534" s="98">
        <f t="shared" si="132"/>
        <v>148</v>
      </c>
      <c r="F534" s="144">
        <f t="shared" si="129"/>
        <v>0</v>
      </c>
      <c r="G534" s="145">
        <f t="shared" si="130"/>
        <v>62</v>
      </c>
      <c r="H534" s="146">
        <v>0</v>
      </c>
      <c r="I534" s="146">
        <v>0</v>
      </c>
      <c r="J534" s="147">
        <f t="shared" si="133"/>
        <v>0</v>
      </c>
      <c r="K534" s="147">
        <v>0</v>
      </c>
      <c r="L534" s="147">
        <v>62</v>
      </c>
      <c r="M534" s="147">
        <f t="shared" si="134"/>
        <v>62</v>
      </c>
      <c r="N534" s="101">
        <f t="shared" si="135"/>
        <v>0</v>
      </c>
      <c r="O534" s="145">
        <v>86</v>
      </c>
      <c r="P534" s="147">
        <f t="shared" si="136"/>
        <v>86</v>
      </c>
      <c r="Q534" s="100">
        <v>0</v>
      </c>
      <c r="R534" s="147">
        <v>0</v>
      </c>
      <c r="S534" s="101">
        <f t="shared" si="137"/>
        <v>0</v>
      </c>
      <c r="T534" s="100">
        <v>0</v>
      </c>
      <c r="U534" s="101">
        <f t="shared" si="138"/>
        <v>0</v>
      </c>
      <c r="V534" s="100">
        <f t="shared" si="139"/>
        <v>0</v>
      </c>
      <c r="W534" s="148">
        <v>0</v>
      </c>
      <c r="X534" s="148">
        <v>0</v>
      </c>
      <c r="Y534" s="147">
        <f t="shared" si="140"/>
        <v>0</v>
      </c>
      <c r="Z534" s="102">
        <v>0</v>
      </c>
      <c r="AA534" s="102">
        <v>0</v>
      </c>
      <c r="AB534" s="101">
        <f t="shared" si="141"/>
        <v>0</v>
      </c>
      <c r="AC534" s="107">
        <f t="shared" si="142"/>
        <v>0</v>
      </c>
      <c r="AD534" s="108">
        <f t="shared" si="143"/>
        <v>148</v>
      </c>
      <c r="AE534" s="97">
        <v>263</v>
      </c>
      <c r="AF534" s="109">
        <f t="shared" si="144"/>
        <v>0.56273764258555137</v>
      </c>
    </row>
    <row r="535" spans="1:32" x14ac:dyDescent="0.35">
      <c r="A535" s="31" t="s">
        <v>540</v>
      </c>
      <c r="B535" s="97" t="s">
        <v>2800</v>
      </c>
      <c r="C535" s="142" t="s">
        <v>2533</v>
      </c>
      <c r="D535" s="143">
        <f t="shared" si="131"/>
        <v>121</v>
      </c>
      <c r="E535" s="98">
        <f t="shared" si="132"/>
        <v>101</v>
      </c>
      <c r="F535" s="144">
        <f t="shared" si="129"/>
        <v>20</v>
      </c>
      <c r="G535" s="145">
        <f t="shared" si="130"/>
        <v>29</v>
      </c>
      <c r="H535" s="146">
        <v>1</v>
      </c>
      <c r="I535" s="146">
        <v>19</v>
      </c>
      <c r="J535" s="147">
        <f t="shared" si="133"/>
        <v>20</v>
      </c>
      <c r="K535" s="147">
        <v>9</v>
      </c>
      <c r="L535" s="147">
        <v>0</v>
      </c>
      <c r="M535" s="147">
        <f t="shared" si="134"/>
        <v>9</v>
      </c>
      <c r="N535" s="101">
        <f t="shared" si="135"/>
        <v>0</v>
      </c>
      <c r="O535" s="145">
        <v>92</v>
      </c>
      <c r="P535" s="147">
        <f t="shared" si="136"/>
        <v>92</v>
      </c>
      <c r="Q535" s="100">
        <v>0</v>
      </c>
      <c r="R535" s="147">
        <v>0</v>
      </c>
      <c r="S535" s="101">
        <f t="shared" si="137"/>
        <v>0</v>
      </c>
      <c r="T535" s="100">
        <v>0</v>
      </c>
      <c r="U535" s="101">
        <f t="shared" si="138"/>
        <v>0</v>
      </c>
      <c r="V535" s="100">
        <f t="shared" si="139"/>
        <v>0</v>
      </c>
      <c r="W535" s="148">
        <v>0</v>
      </c>
      <c r="X535" s="148">
        <v>0</v>
      </c>
      <c r="Y535" s="147">
        <f t="shared" si="140"/>
        <v>0</v>
      </c>
      <c r="Z535" s="102">
        <v>0</v>
      </c>
      <c r="AA535" s="102">
        <v>0</v>
      </c>
      <c r="AB535" s="101">
        <f t="shared" si="141"/>
        <v>0</v>
      </c>
      <c r="AC535" s="107">
        <f t="shared" si="142"/>
        <v>19</v>
      </c>
      <c r="AD535" s="108">
        <f t="shared" si="143"/>
        <v>92</v>
      </c>
      <c r="AE535" s="97">
        <v>260</v>
      </c>
      <c r="AF535" s="109">
        <f t="shared" si="144"/>
        <v>0.42692307692307691</v>
      </c>
    </row>
    <row r="536" spans="1:32" x14ac:dyDescent="0.35">
      <c r="A536" s="31" t="s">
        <v>541</v>
      </c>
      <c r="B536" s="97" t="s">
        <v>2801</v>
      </c>
      <c r="C536" s="142" t="s">
        <v>2533</v>
      </c>
      <c r="D536" s="143">
        <f t="shared" si="131"/>
        <v>188</v>
      </c>
      <c r="E536" s="98">
        <f t="shared" si="132"/>
        <v>188</v>
      </c>
      <c r="F536" s="144">
        <f t="shared" si="129"/>
        <v>0</v>
      </c>
      <c r="G536" s="145">
        <f t="shared" si="130"/>
        <v>105</v>
      </c>
      <c r="H536" s="146">
        <v>0</v>
      </c>
      <c r="I536" s="146">
        <v>0</v>
      </c>
      <c r="J536" s="147">
        <f t="shared" si="133"/>
        <v>0</v>
      </c>
      <c r="K536" s="147">
        <v>21</v>
      </c>
      <c r="L536" s="147">
        <v>84</v>
      </c>
      <c r="M536" s="147">
        <f t="shared" si="134"/>
        <v>105</v>
      </c>
      <c r="N536" s="101">
        <f t="shared" si="135"/>
        <v>0</v>
      </c>
      <c r="O536" s="145">
        <v>83</v>
      </c>
      <c r="P536" s="147">
        <f t="shared" si="136"/>
        <v>83</v>
      </c>
      <c r="Q536" s="100">
        <v>0</v>
      </c>
      <c r="R536" s="147">
        <v>0</v>
      </c>
      <c r="S536" s="101">
        <f t="shared" si="137"/>
        <v>0</v>
      </c>
      <c r="T536" s="100">
        <v>0</v>
      </c>
      <c r="U536" s="101">
        <f t="shared" si="138"/>
        <v>0</v>
      </c>
      <c r="V536" s="100">
        <f t="shared" si="139"/>
        <v>0</v>
      </c>
      <c r="W536" s="148">
        <v>0</v>
      </c>
      <c r="X536" s="148">
        <v>0</v>
      </c>
      <c r="Y536" s="147">
        <f t="shared" si="140"/>
        <v>0</v>
      </c>
      <c r="Z536" s="102">
        <v>0</v>
      </c>
      <c r="AA536" s="102">
        <v>0</v>
      </c>
      <c r="AB536" s="101">
        <f t="shared" si="141"/>
        <v>0</v>
      </c>
      <c r="AC536" s="107">
        <f t="shared" si="142"/>
        <v>0</v>
      </c>
      <c r="AD536" s="108">
        <f t="shared" si="143"/>
        <v>167</v>
      </c>
      <c r="AE536" s="97">
        <v>382</v>
      </c>
      <c r="AF536" s="109">
        <f t="shared" si="144"/>
        <v>0.43717277486910994</v>
      </c>
    </row>
    <row r="537" spans="1:32" x14ac:dyDescent="0.35">
      <c r="A537" s="31" t="s">
        <v>542</v>
      </c>
      <c r="B537" s="97" t="s">
        <v>2802</v>
      </c>
      <c r="C537" s="142" t="s">
        <v>2533</v>
      </c>
      <c r="D537" s="143">
        <f t="shared" si="131"/>
        <v>78</v>
      </c>
      <c r="E537" s="98">
        <f t="shared" si="132"/>
        <v>23</v>
      </c>
      <c r="F537" s="144">
        <f t="shared" si="129"/>
        <v>55</v>
      </c>
      <c r="G537" s="145">
        <f t="shared" si="130"/>
        <v>60</v>
      </c>
      <c r="H537" s="146">
        <v>0</v>
      </c>
      <c r="I537" s="146">
        <v>55</v>
      </c>
      <c r="J537" s="147">
        <f t="shared" si="133"/>
        <v>55</v>
      </c>
      <c r="K537" s="147">
        <v>0</v>
      </c>
      <c r="L537" s="147">
        <v>5</v>
      </c>
      <c r="M537" s="147">
        <f t="shared" si="134"/>
        <v>5</v>
      </c>
      <c r="N537" s="101">
        <f t="shared" si="135"/>
        <v>0</v>
      </c>
      <c r="O537" s="145">
        <v>18</v>
      </c>
      <c r="P537" s="147">
        <f t="shared" si="136"/>
        <v>18</v>
      </c>
      <c r="Q537" s="100">
        <v>0</v>
      </c>
      <c r="R537" s="147">
        <v>0</v>
      </c>
      <c r="S537" s="101">
        <f t="shared" si="137"/>
        <v>0</v>
      </c>
      <c r="T537" s="100">
        <v>0</v>
      </c>
      <c r="U537" s="101">
        <f t="shared" si="138"/>
        <v>0</v>
      </c>
      <c r="V537" s="100">
        <f t="shared" si="139"/>
        <v>0</v>
      </c>
      <c r="W537" s="148">
        <v>0</v>
      </c>
      <c r="X537" s="148">
        <v>0</v>
      </c>
      <c r="Y537" s="147">
        <f t="shared" si="140"/>
        <v>0</v>
      </c>
      <c r="Z537" s="102">
        <v>0</v>
      </c>
      <c r="AA537" s="102">
        <v>0</v>
      </c>
      <c r="AB537" s="101">
        <f t="shared" si="141"/>
        <v>0</v>
      </c>
      <c r="AC537" s="107">
        <f t="shared" si="142"/>
        <v>55</v>
      </c>
      <c r="AD537" s="108">
        <f t="shared" si="143"/>
        <v>23</v>
      </c>
      <c r="AE537" s="97">
        <v>172</v>
      </c>
      <c r="AF537" s="109">
        <f t="shared" si="144"/>
        <v>0.45348837209302323</v>
      </c>
    </row>
    <row r="538" spans="1:32" x14ac:dyDescent="0.35">
      <c r="A538" s="31" t="s">
        <v>543</v>
      </c>
      <c r="B538" s="97" t="s">
        <v>2803</v>
      </c>
      <c r="C538" s="142" t="s">
        <v>2533</v>
      </c>
      <c r="D538" s="143">
        <f t="shared" si="131"/>
        <v>206</v>
      </c>
      <c r="E538" s="98">
        <f t="shared" si="132"/>
        <v>178</v>
      </c>
      <c r="F538" s="144">
        <f t="shared" si="129"/>
        <v>28</v>
      </c>
      <c r="G538" s="145">
        <f t="shared" si="130"/>
        <v>84</v>
      </c>
      <c r="H538" s="146">
        <v>0</v>
      </c>
      <c r="I538" s="146">
        <v>28</v>
      </c>
      <c r="J538" s="147">
        <f t="shared" si="133"/>
        <v>28</v>
      </c>
      <c r="K538" s="147">
        <v>0</v>
      </c>
      <c r="L538" s="147">
        <v>56</v>
      </c>
      <c r="M538" s="147">
        <f t="shared" si="134"/>
        <v>56</v>
      </c>
      <c r="N538" s="101">
        <f t="shared" si="135"/>
        <v>0</v>
      </c>
      <c r="O538" s="145">
        <v>122</v>
      </c>
      <c r="P538" s="147">
        <f t="shared" si="136"/>
        <v>122</v>
      </c>
      <c r="Q538" s="100">
        <v>0</v>
      </c>
      <c r="R538" s="147">
        <v>0</v>
      </c>
      <c r="S538" s="101">
        <f t="shared" si="137"/>
        <v>0</v>
      </c>
      <c r="T538" s="100">
        <v>0</v>
      </c>
      <c r="U538" s="101">
        <f t="shared" si="138"/>
        <v>0</v>
      </c>
      <c r="V538" s="100">
        <f t="shared" si="139"/>
        <v>0</v>
      </c>
      <c r="W538" s="148">
        <v>0</v>
      </c>
      <c r="X538" s="148">
        <v>0</v>
      </c>
      <c r="Y538" s="147">
        <f t="shared" si="140"/>
        <v>0</v>
      </c>
      <c r="Z538" s="102">
        <v>0</v>
      </c>
      <c r="AA538" s="102">
        <v>0</v>
      </c>
      <c r="AB538" s="101">
        <f t="shared" si="141"/>
        <v>0</v>
      </c>
      <c r="AC538" s="107">
        <f t="shared" si="142"/>
        <v>28</v>
      </c>
      <c r="AD538" s="108">
        <f t="shared" si="143"/>
        <v>178</v>
      </c>
      <c r="AE538" s="97">
        <v>268</v>
      </c>
      <c r="AF538" s="109">
        <f t="shared" si="144"/>
        <v>0.76865671641791045</v>
      </c>
    </row>
    <row r="539" spans="1:32" x14ac:dyDescent="0.35">
      <c r="A539" s="31" t="s">
        <v>544</v>
      </c>
      <c r="B539" s="97" t="s">
        <v>2804</v>
      </c>
      <c r="C539" s="142" t="s">
        <v>2533</v>
      </c>
      <c r="D539" s="143">
        <f t="shared" si="131"/>
        <v>100</v>
      </c>
      <c r="E539" s="98">
        <f t="shared" si="132"/>
        <v>38</v>
      </c>
      <c r="F539" s="144">
        <f t="shared" si="129"/>
        <v>62</v>
      </c>
      <c r="G539" s="145">
        <f t="shared" si="130"/>
        <v>83</v>
      </c>
      <c r="H539" s="146">
        <v>0</v>
      </c>
      <c r="I539" s="146">
        <v>62</v>
      </c>
      <c r="J539" s="147">
        <f t="shared" si="133"/>
        <v>62</v>
      </c>
      <c r="K539" s="147">
        <v>0</v>
      </c>
      <c r="L539" s="147">
        <v>21</v>
      </c>
      <c r="M539" s="147">
        <f t="shared" si="134"/>
        <v>21</v>
      </c>
      <c r="N539" s="101">
        <f t="shared" si="135"/>
        <v>0</v>
      </c>
      <c r="O539" s="145">
        <v>17</v>
      </c>
      <c r="P539" s="147">
        <f t="shared" si="136"/>
        <v>17</v>
      </c>
      <c r="Q539" s="100">
        <v>0</v>
      </c>
      <c r="R539" s="147">
        <v>0</v>
      </c>
      <c r="S539" s="101">
        <f t="shared" si="137"/>
        <v>0</v>
      </c>
      <c r="T539" s="100">
        <v>0</v>
      </c>
      <c r="U539" s="101">
        <f t="shared" si="138"/>
        <v>0</v>
      </c>
      <c r="V539" s="100">
        <f t="shared" si="139"/>
        <v>0</v>
      </c>
      <c r="W539" s="148">
        <v>0</v>
      </c>
      <c r="X539" s="148">
        <v>0</v>
      </c>
      <c r="Y539" s="147">
        <f t="shared" si="140"/>
        <v>0</v>
      </c>
      <c r="Z539" s="102">
        <v>0</v>
      </c>
      <c r="AA539" s="102">
        <v>0</v>
      </c>
      <c r="AB539" s="101">
        <f t="shared" si="141"/>
        <v>0</v>
      </c>
      <c r="AC539" s="107">
        <f t="shared" si="142"/>
        <v>62</v>
      </c>
      <c r="AD539" s="108">
        <f t="shared" si="143"/>
        <v>38</v>
      </c>
      <c r="AE539" s="97">
        <v>343</v>
      </c>
      <c r="AF539" s="109">
        <f t="shared" si="144"/>
        <v>0.29154518950437319</v>
      </c>
    </row>
    <row r="540" spans="1:32" x14ac:dyDescent="0.35">
      <c r="A540" s="31" t="s">
        <v>545</v>
      </c>
      <c r="B540" s="97" t="s">
        <v>2805</v>
      </c>
      <c r="C540" s="142" t="s">
        <v>2533</v>
      </c>
      <c r="D540" s="143">
        <f t="shared" si="131"/>
        <v>326</v>
      </c>
      <c r="E540" s="98">
        <f t="shared" si="132"/>
        <v>326</v>
      </c>
      <c r="F540" s="144">
        <f t="shared" si="129"/>
        <v>0</v>
      </c>
      <c r="G540" s="145">
        <f t="shared" si="130"/>
        <v>191</v>
      </c>
      <c r="H540" s="146">
        <v>0</v>
      </c>
      <c r="I540" s="146">
        <v>0</v>
      </c>
      <c r="J540" s="147">
        <f t="shared" si="133"/>
        <v>0</v>
      </c>
      <c r="K540" s="147">
        <v>0</v>
      </c>
      <c r="L540" s="147">
        <v>191</v>
      </c>
      <c r="M540" s="147">
        <f t="shared" si="134"/>
        <v>191</v>
      </c>
      <c r="N540" s="101">
        <f t="shared" si="135"/>
        <v>183</v>
      </c>
      <c r="O540" s="145">
        <v>0</v>
      </c>
      <c r="P540" s="147">
        <f t="shared" si="136"/>
        <v>0</v>
      </c>
      <c r="Q540" s="100">
        <v>107</v>
      </c>
      <c r="R540" s="147">
        <v>183</v>
      </c>
      <c r="S540" s="101">
        <f t="shared" si="137"/>
        <v>290</v>
      </c>
      <c r="T540" s="100">
        <v>28</v>
      </c>
      <c r="U540" s="101">
        <f t="shared" si="138"/>
        <v>28</v>
      </c>
      <c r="V540" s="100">
        <f t="shared" si="139"/>
        <v>0</v>
      </c>
      <c r="W540" s="148">
        <v>0</v>
      </c>
      <c r="X540" s="148">
        <v>0</v>
      </c>
      <c r="Y540" s="147">
        <f t="shared" si="140"/>
        <v>0</v>
      </c>
      <c r="Z540" s="102">
        <v>0</v>
      </c>
      <c r="AA540" s="102">
        <v>0</v>
      </c>
      <c r="AB540" s="101">
        <f t="shared" si="141"/>
        <v>0</v>
      </c>
      <c r="AC540" s="107">
        <f t="shared" si="142"/>
        <v>0</v>
      </c>
      <c r="AD540" s="108">
        <f t="shared" si="143"/>
        <v>326</v>
      </c>
      <c r="AE540" s="97">
        <v>344</v>
      </c>
      <c r="AF540" s="109">
        <f t="shared" si="144"/>
        <v>0.94767441860465118</v>
      </c>
    </row>
    <row r="541" spans="1:32" x14ac:dyDescent="0.35">
      <c r="A541" s="31" t="s">
        <v>546</v>
      </c>
      <c r="B541" s="97" t="s">
        <v>2806</v>
      </c>
      <c r="C541" s="142" t="s">
        <v>2533</v>
      </c>
      <c r="D541" s="143">
        <f t="shared" si="131"/>
        <v>31</v>
      </c>
      <c r="E541" s="98">
        <f t="shared" si="132"/>
        <v>31</v>
      </c>
      <c r="F541" s="144">
        <f t="shared" si="129"/>
        <v>0</v>
      </c>
      <c r="G541" s="145">
        <f t="shared" si="130"/>
        <v>0</v>
      </c>
      <c r="H541" s="146">
        <v>0</v>
      </c>
      <c r="I541" s="146">
        <v>0</v>
      </c>
      <c r="J541" s="147">
        <f t="shared" si="133"/>
        <v>0</v>
      </c>
      <c r="K541" s="147">
        <v>0</v>
      </c>
      <c r="L541" s="147">
        <v>0</v>
      </c>
      <c r="M541" s="147">
        <f t="shared" si="134"/>
        <v>0</v>
      </c>
      <c r="N541" s="101">
        <f t="shared" si="135"/>
        <v>0</v>
      </c>
      <c r="O541" s="145">
        <v>31</v>
      </c>
      <c r="P541" s="147">
        <f t="shared" si="136"/>
        <v>31</v>
      </c>
      <c r="Q541" s="100">
        <v>0</v>
      </c>
      <c r="R541" s="147">
        <v>0</v>
      </c>
      <c r="S541" s="101">
        <f t="shared" si="137"/>
        <v>0</v>
      </c>
      <c r="T541" s="100">
        <v>0</v>
      </c>
      <c r="U541" s="101">
        <f t="shared" si="138"/>
        <v>0</v>
      </c>
      <c r="V541" s="100">
        <f t="shared" si="139"/>
        <v>0</v>
      </c>
      <c r="W541" s="148">
        <v>0</v>
      </c>
      <c r="X541" s="148">
        <v>0</v>
      </c>
      <c r="Y541" s="147">
        <f t="shared" si="140"/>
        <v>0</v>
      </c>
      <c r="Z541" s="102">
        <v>0</v>
      </c>
      <c r="AA541" s="102">
        <v>0</v>
      </c>
      <c r="AB541" s="101">
        <f t="shared" si="141"/>
        <v>0</v>
      </c>
      <c r="AC541" s="107">
        <f t="shared" si="142"/>
        <v>0</v>
      </c>
      <c r="AD541" s="108">
        <f t="shared" si="143"/>
        <v>31</v>
      </c>
      <c r="AE541" s="97">
        <v>151</v>
      </c>
      <c r="AF541" s="109">
        <f t="shared" si="144"/>
        <v>0.20529801324503311</v>
      </c>
    </row>
    <row r="542" spans="1:32" x14ac:dyDescent="0.35">
      <c r="A542" s="31" t="s">
        <v>547</v>
      </c>
      <c r="B542" s="97" t="s">
        <v>2807</v>
      </c>
      <c r="C542" s="142" t="s">
        <v>2533</v>
      </c>
      <c r="D542" s="143">
        <f t="shared" si="131"/>
        <v>122</v>
      </c>
      <c r="E542" s="98">
        <f t="shared" si="132"/>
        <v>122</v>
      </c>
      <c r="F542" s="144">
        <f t="shared" si="129"/>
        <v>0</v>
      </c>
      <c r="G542" s="145">
        <f t="shared" si="130"/>
        <v>41</v>
      </c>
      <c r="H542" s="146">
        <v>0</v>
      </c>
      <c r="I542" s="146">
        <v>0</v>
      </c>
      <c r="J542" s="147">
        <f t="shared" si="133"/>
        <v>0</v>
      </c>
      <c r="K542" s="147">
        <v>0</v>
      </c>
      <c r="L542" s="147">
        <v>41</v>
      </c>
      <c r="M542" s="147">
        <f t="shared" si="134"/>
        <v>41</v>
      </c>
      <c r="N542" s="101">
        <f t="shared" si="135"/>
        <v>0</v>
      </c>
      <c r="O542" s="145">
        <v>81</v>
      </c>
      <c r="P542" s="147">
        <f t="shared" si="136"/>
        <v>81</v>
      </c>
      <c r="Q542" s="100">
        <v>0</v>
      </c>
      <c r="R542" s="147">
        <v>0</v>
      </c>
      <c r="S542" s="101">
        <f t="shared" si="137"/>
        <v>0</v>
      </c>
      <c r="T542" s="100">
        <v>0</v>
      </c>
      <c r="U542" s="101">
        <f t="shared" si="138"/>
        <v>0</v>
      </c>
      <c r="V542" s="100">
        <f t="shared" si="139"/>
        <v>0</v>
      </c>
      <c r="W542" s="148">
        <v>0</v>
      </c>
      <c r="X542" s="148">
        <v>0</v>
      </c>
      <c r="Y542" s="147">
        <f t="shared" si="140"/>
        <v>0</v>
      </c>
      <c r="Z542" s="102">
        <v>0</v>
      </c>
      <c r="AA542" s="102">
        <v>0</v>
      </c>
      <c r="AB542" s="101">
        <f t="shared" si="141"/>
        <v>0</v>
      </c>
      <c r="AC542" s="107">
        <f t="shared" si="142"/>
        <v>0</v>
      </c>
      <c r="AD542" s="108">
        <f t="shared" si="143"/>
        <v>122</v>
      </c>
      <c r="AE542" s="97">
        <v>200</v>
      </c>
      <c r="AF542" s="109">
        <f t="shared" si="144"/>
        <v>0.61</v>
      </c>
    </row>
    <row r="543" spans="1:32" x14ac:dyDescent="0.35">
      <c r="A543" s="31" t="s">
        <v>548</v>
      </c>
      <c r="B543" s="97" t="s">
        <v>2808</v>
      </c>
      <c r="C543" s="142" t="s">
        <v>2533</v>
      </c>
      <c r="D543" s="143">
        <f t="shared" si="131"/>
        <v>46</v>
      </c>
      <c r="E543" s="98">
        <f t="shared" si="132"/>
        <v>46</v>
      </c>
      <c r="F543" s="144">
        <f t="shared" si="129"/>
        <v>0</v>
      </c>
      <c r="G543" s="145">
        <f t="shared" si="130"/>
        <v>0</v>
      </c>
      <c r="H543" s="146">
        <v>0</v>
      </c>
      <c r="I543" s="146">
        <v>0</v>
      </c>
      <c r="J543" s="147">
        <f t="shared" si="133"/>
        <v>0</v>
      </c>
      <c r="K543" s="147">
        <v>0</v>
      </c>
      <c r="L543" s="147">
        <v>0</v>
      </c>
      <c r="M543" s="147">
        <f t="shared" si="134"/>
        <v>0</v>
      </c>
      <c r="N543" s="101">
        <f t="shared" si="135"/>
        <v>0</v>
      </c>
      <c r="O543" s="145">
        <v>46</v>
      </c>
      <c r="P543" s="147">
        <f t="shared" si="136"/>
        <v>46</v>
      </c>
      <c r="Q543" s="100">
        <v>0</v>
      </c>
      <c r="R543" s="147">
        <v>0</v>
      </c>
      <c r="S543" s="101">
        <f t="shared" si="137"/>
        <v>0</v>
      </c>
      <c r="T543" s="100">
        <v>0</v>
      </c>
      <c r="U543" s="101">
        <f t="shared" si="138"/>
        <v>0</v>
      </c>
      <c r="V543" s="100">
        <f t="shared" si="139"/>
        <v>0</v>
      </c>
      <c r="W543" s="148">
        <v>0</v>
      </c>
      <c r="X543" s="148">
        <v>0</v>
      </c>
      <c r="Y543" s="147">
        <f t="shared" si="140"/>
        <v>0</v>
      </c>
      <c r="Z543" s="102">
        <v>0</v>
      </c>
      <c r="AA543" s="102">
        <v>0</v>
      </c>
      <c r="AB543" s="101">
        <f t="shared" si="141"/>
        <v>0</v>
      </c>
      <c r="AC543" s="107">
        <f t="shared" si="142"/>
        <v>0</v>
      </c>
      <c r="AD543" s="108">
        <f t="shared" si="143"/>
        <v>46</v>
      </c>
      <c r="AE543" s="97">
        <v>154</v>
      </c>
      <c r="AF543" s="109">
        <f t="shared" si="144"/>
        <v>0.29870129870129869</v>
      </c>
    </row>
    <row r="544" spans="1:32" x14ac:dyDescent="0.35">
      <c r="A544" s="31" t="s">
        <v>549</v>
      </c>
      <c r="B544" s="97" t="s">
        <v>2809</v>
      </c>
      <c r="C544" s="142" t="s">
        <v>2533</v>
      </c>
      <c r="D544" s="143">
        <f t="shared" si="131"/>
        <v>0</v>
      </c>
      <c r="E544" s="98">
        <f t="shared" si="132"/>
        <v>0</v>
      </c>
      <c r="F544" s="144">
        <f t="shared" si="129"/>
        <v>0</v>
      </c>
      <c r="G544" s="145">
        <f t="shared" si="130"/>
        <v>0</v>
      </c>
      <c r="H544" s="146">
        <v>0</v>
      </c>
      <c r="I544" s="146">
        <v>0</v>
      </c>
      <c r="J544" s="147">
        <f t="shared" si="133"/>
        <v>0</v>
      </c>
      <c r="K544" s="147">
        <v>0</v>
      </c>
      <c r="L544" s="147">
        <v>0</v>
      </c>
      <c r="M544" s="147">
        <f t="shared" si="134"/>
        <v>0</v>
      </c>
      <c r="N544" s="101">
        <f t="shared" si="135"/>
        <v>0</v>
      </c>
      <c r="O544" s="145">
        <v>0</v>
      </c>
      <c r="P544" s="147">
        <f t="shared" si="136"/>
        <v>0</v>
      </c>
      <c r="Q544" s="100">
        <v>0</v>
      </c>
      <c r="R544" s="147">
        <v>0</v>
      </c>
      <c r="S544" s="101">
        <f t="shared" si="137"/>
        <v>0</v>
      </c>
      <c r="T544" s="100">
        <v>0</v>
      </c>
      <c r="U544" s="101">
        <f t="shared" si="138"/>
        <v>0</v>
      </c>
      <c r="V544" s="100">
        <f t="shared" si="139"/>
        <v>0</v>
      </c>
      <c r="W544" s="148">
        <v>0</v>
      </c>
      <c r="X544" s="148">
        <v>0</v>
      </c>
      <c r="Y544" s="147">
        <f t="shared" si="140"/>
        <v>0</v>
      </c>
      <c r="Z544" s="102">
        <v>0</v>
      </c>
      <c r="AA544" s="102">
        <v>0</v>
      </c>
      <c r="AB544" s="101">
        <f t="shared" si="141"/>
        <v>0</v>
      </c>
      <c r="AC544" s="107">
        <f t="shared" si="142"/>
        <v>0</v>
      </c>
      <c r="AD544" s="108">
        <f t="shared" si="143"/>
        <v>0</v>
      </c>
      <c r="AE544" s="97">
        <v>100</v>
      </c>
      <c r="AF544" s="109">
        <f t="shared" si="144"/>
        <v>0</v>
      </c>
    </row>
    <row r="545" spans="1:32" x14ac:dyDescent="0.35">
      <c r="A545" s="31" t="s">
        <v>550</v>
      </c>
      <c r="B545" s="97" t="s">
        <v>2810</v>
      </c>
      <c r="C545" s="142" t="s">
        <v>2533</v>
      </c>
      <c r="D545" s="143">
        <f t="shared" si="131"/>
        <v>69</v>
      </c>
      <c r="E545" s="98">
        <f t="shared" si="132"/>
        <v>69</v>
      </c>
      <c r="F545" s="144">
        <f t="shared" si="129"/>
        <v>0</v>
      </c>
      <c r="G545" s="145">
        <f t="shared" si="130"/>
        <v>0</v>
      </c>
      <c r="H545" s="146">
        <v>0</v>
      </c>
      <c r="I545" s="146">
        <v>0</v>
      </c>
      <c r="J545" s="147">
        <f t="shared" si="133"/>
        <v>0</v>
      </c>
      <c r="K545" s="147">
        <v>0</v>
      </c>
      <c r="L545" s="147">
        <v>0</v>
      </c>
      <c r="M545" s="147">
        <f t="shared" si="134"/>
        <v>0</v>
      </c>
      <c r="N545" s="101">
        <f t="shared" si="135"/>
        <v>0</v>
      </c>
      <c r="O545" s="145">
        <v>69</v>
      </c>
      <c r="P545" s="147">
        <f t="shared" si="136"/>
        <v>69</v>
      </c>
      <c r="Q545" s="100">
        <v>0</v>
      </c>
      <c r="R545" s="147">
        <v>0</v>
      </c>
      <c r="S545" s="101">
        <f t="shared" si="137"/>
        <v>0</v>
      </c>
      <c r="T545" s="100">
        <v>0</v>
      </c>
      <c r="U545" s="101">
        <f t="shared" si="138"/>
        <v>0</v>
      </c>
      <c r="V545" s="100">
        <f t="shared" si="139"/>
        <v>0</v>
      </c>
      <c r="W545" s="148">
        <v>0</v>
      </c>
      <c r="X545" s="148">
        <v>0</v>
      </c>
      <c r="Y545" s="147">
        <f t="shared" si="140"/>
        <v>0</v>
      </c>
      <c r="Z545" s="102">
        <v>0</v>
      </c>
      <c r="AA545" s="102">
        <v>0</v>
      </c>
      <c r="AB545" s="101">
        <f t="shared" si="141"/>
        <v>0</v>
      </c>
      <c r="AC545" s="107">
        <f t="shared" si="142"/>
        <v>0</v>
      </c>
      <c r="AD545" s="108">
        <f t="shared" si="143"/>
        <v>69</v>
      </c>
      <c r="AE545" s="97">
        <v>205</v>
      </c>
      <c r="AF545" s="109">
        <f t="shared" si="144"/>
        <v>0.33658536585365856</v>
      </c>
    </row>
    <row r="546" spans="1:32" x14ac:dyDescent="0.35">
      <c r="A546" s="31" t="s">
        <v>551</v>
      </c>
      <c r="B546" s="97" t="s">
        <v>2811</v>
      </c>
      <c r="C546" s="142" t="s">
        <v>2533</v>
      </c>
      <c r="D546" s="143">
        <f t="shared" si="131"/>
        <v>188</v>
      </c>
      <c r="E546" s="98">
        <f t="shared" si="132"/>
        <v>187</v>
      </c>
      <c r="F546" s="144">
        <f t="shared" si="129"/>
        <v>1</v>
      </c>
      <c r="G546" s="145">
        <f t="shared" si="130"/>
        <v>74</v>
      </c>
      <c r="H546" s="146">
        <v>0</v>
      </c>
      <c r="I546" s="146">
        <v>1</v>
      </c>
      <c r="J546" s="147">
        <f t="shared" si="133"/>
        <v>1</v>
      </c>
      <c r="K546" s="147">
        <v>0</v>
      </c>
      <c r="L546" s="147">
        <v>73</v>
      </c>
      <c r="M546" s="147">
        <f t="shared" si="134"/>
        <v>73</v>
      </c>
      <c r="N546" s="101">
        <f t="shared" si="135"/>
        <v>0</v>
      </c>
      <c r="O546" s="145">
        <v>114</v>
      </c>
      <c r="P546" s="147">
        <f t="shared" si="136"/>
        <v>114</v>
      </c>
      <c r="Q546" s="100">
        <v>0</v>
      </c>
      <c r="R546" s="147">
        <v>0</v>
      </c>
      <c r="S546" s="101">
        <f t="shared" si="137"/>
        <v>0</v>
      </c>
      <c r="T546" s="100">
        <v>0</v>
      </c>
      <c r="U546" s="101">
        <f t="shared" si="138"/>
        <v>0</v>
      </c>
      <c r="V546" s="100">
        <f t="shared" si="139"/>
        <v>0</v>
      </c>
      <c r="W546" s="148">
        <v>0</v>
      </c>
      <c r="X546" s="148">
        <v>0</v>
      </c>
      <c r="Y546" s="147">
        <f t="shared" si="140"/>
        <v>0</v>
      </c>
      <c r="Z546" s="102">
        <v>0</v>
      </c>
      <c r="AA546" s="102">
        <v>0</v>
      </c>
      <c r="AB546" s="101">
        <f t="shared" si="141"/>
        <v>0</v>
      </c>
      <c r="AC546" s="107">
        <f t="shared" si="142"/>
        <v>1</v>
      </c>
      <c r="AD546" s="108">
        <f t="shared" si="143"/>
        <v>187</v>
      </c>
      <c r="AE546" s="97">
        <v>274</v>
      </c>
      <c r="AF546" s="109">
        <f t="shared" si="144"/>
        <v>0.68613138686131392</v>
      </c>
    </row>
    <row r="547" spans="1:32" x14ac:dyDescent="0.35">
      <c r="A547" s="31" t="s">
        <v>552</v>
      </c>
      <c r="B547" s="97" t="s">
        <v>2812</v>
      </c>
      <c r="C547" s="142" t="s">
        <v>2533</v>
      </c>
      <c r="D547" s="143">
        <f t="shared" si="131"/>
        <v>194</v>
      </c>
      <c r="E547" s="98">
        <f t="shared" si="132"/>
        <v>194</v>
      </c>
      <c r="F547" s="144">
        <f t="shared" si="129"/>
        <v>0</v>
      </c>
      <c r="G547" s="145">
        <f t="shared" si="130"/>
        <v>0</v>
      </c>
      <c r="H547" s="146">
        <v>0</v>
      </c>
      <c r="I547" s="146">
        <v>0</v>
      </c>
      <c r="J547" s="147">
        <f t="shared" si="133"/>
        <v>0</v>
      </c>
      <c r="K547" s="147">
        <v>0</v>
      </c>
      <c r="L547" s="147">
        <v>0</v>
      </c>
      <c r="M547" s="147">
        <f t="shared" si="134"/>
        <v>0</v>
      </c>
      <c r="N547" s="101">
        <f t="shared" si="135"/>
        <v>0</v>
      </c>
      <c r="O547" s="145">
        <v>194</v>
      </c>
      <c r="P547" s="147">
        <f t="shared" si="136"/>
        <v>194</v>
      </c>
      <c r="Q547" s="100">
        <v>0</v>
      </c>
      <c r="R547" s="147">
        <v>0</v>
      </c>
      <c r="S547" s="101">
        <f t="shared" si="137"/>
        <v>0</v>
      </c>
      <c r="T547" s="100">
        <v>0</v>
      </c>
      <c r="U547" s="101">
        <f t="shared" si="138"/>
        <v>0</v>
      </c>
      <c r="V547" s="100">
        <f t="shared" si="139"/>
        <v>0</v>
      </c>
      <c r="W547" s="148">
        <v>0</v>
      </c>
      <c r="X547" s="148">
        <v>0</v>
      </c>
      <c r="Y547" s="147">
        <f t="shared" si="140"/>
        <v>0</v>
      </c>
      <c r="Z547" s="102">
        <v>0</v>
      </c>
      <c r="AA547" s="102">
        <v>0</v>
      </c>
      <c r="AB547" s="101">
        <f t="shared" si="141"/>
        <v>0</v>
      </c>
      <c r="AC547" s="107">
        <f t="shared" si="142"/>
        <v>0</v>
      </c>
      <c r="AD547" s="108">
        <f t="shared" si="143"/>
        <v>194</v>
      </c>
      <c r="AE547" s="97">
        <v>238</v>
      </c>
      <c r="AF547" s="109">
        <f t="shared" si="144"/>
        <v>0.81512605042016806</v>
      </c>
    </row>
    <row r="548" spans="1:32" x14ac:dyDescent="0.35">
      <c r="A548" s="31" t="s">
        <v>553</v>
      </c>
      <c r="B548" s="97" t="s">
        <v>2813</v>
      </c>
      <c r="C548" s="142" t="s">
        <v>2533</v>
      </c>
      <c r="D548" s="143">
        <f t="shared" si="131"/>
        <v>913</v>
      </c>
      <c r="E548" s="98">
        <f t="shared" si="132"/>
        <v>822</v>
      </c>
      <c r="F548" s="144">
        <f t="shared" si="129"/>
        <v>91</v>
      </c>
      <c r="G548" s="145">
        <f t="shared" si="130"/>
        <v>777</v>
      </c>
      <c r="H548" s="146">
        <v>0</v>
      </c>
      <c r="I548" s="146">
        <v>91</v>
      </c>
      <c r="J548" s="147">
        <f t="shared" si="133"/>
        <v>91</v>
      </c>
      <c r="K548" s="147">
        <v>0</v>
      </c>
      <c r="L548" s="147">
        <v>686</v>
      </c>
      <c r="M548" s="147">
        <f t="shared" si="134"/>
        <v>686</v>
      </c>
      <c r="N548" s="101">
        <f t="shared" si="135"/>
        <v>0</v>
      </c>
      <c r="O548" s="145">
        <v>0</v>
      </c>
      <c r="P548" s="147">
        <f t="shared" si="136"/>
        <v>0</v>
      </c>
      <c r="Q548" s="100">
        <v>136</v>
      </c>
      <c r="R548" s="147">
        <v>0</v>
      </c>
      <c r="S548" s="101">
        <f t="shared" si="137"/>
        <v>136</v>
      </c>
      <c r="T548" s="100">
        <v>0</v>
      </c>
      <c r="U548" s="101">
        <f t="shared" si="138"/>
        <v>0</v>
      </c>
      <c r="V548" s="100">
        <f t="shared" si="139"/>
        <v>0</v>
      </c>
      <c r="W548" s="148">
        <v>0</v>
      </c>
      <c r="X548" s="148">
        <v>0</v>
      </c>
      <c r="Y548" s="147">
        <f t="shared" si="140"/>
        <v>0</v>
      </c>
      <c r="Z548" s="102">
        <v>0</v>
      </c>
      <c r="AA548" s="102">
        <v>0</v>
      </c>
      <c r="AB548" s="101">
        <f t="shared" si="141"/>
        <v>0</v>
      </c>
      <c r="AC548" s="107">
        <f t="shared" si="142"/>
        <v>91</v>
      </c>
      <c r="AD548" s="108">
        <f t="shared" si="143"/>
        <v>822</v>
      </c>
      <c r="AE548" s="97">
        <v>1085</v>
      </c>
      <c r="AF548" s="109">
        <f t="shared" si="144"/>
        <v>0.84147465437788016</v>
      </c>
    </row>
    <row r="549" spans="1:32" x14ac:dyDescent="0.35">
      <c r="A549" s="31" t="s">
        <v>554</v>
      </c>
      <c r="B549" s="97" t="s">
        <v>2814</v>
      </c>
      <c r="C549" s="142" t="s">
        <v>2533</v>
      </c>
      <c r="D549" s="143">
        <f t="shared" si="131"/>
        <v>244</v>
      </c>
      <c r="E549" s="98">
        <f t="shared" si="132"/>
        <v>56</v>
      </c>
      <c r="F549" s="144">
        <f t="shared" si="129"/>
        <v>188</v>
      </c>
      <c r="G549" s="145">
        <f t="shared" si="130"/>
        <v>233</v>
      </c>
      <c r="H549" s="146">
        <v>0</v>
      </c>
      <c r="I549" s="146">
        <v>188</v>
      </c>
      <c r="J549" s="147">
        <f t="shared" si="133"/>
        <v>188</v>
      </c>
      <c r="K549" s="147">
        <v>0</v>
      </c>
      <c r="L549" s="147">
        <v>45</v>
      </c>
      <c r="M549" s="147">
        <f t="shared" si="134"/>
        <v>45</v>
      </c>
      <c r="N549" s="101">
        <f t="shared" si="135"/>
        <v>22</v>
      </c>
      <c r="O549" s="145">
        <v>0</v>
      </c>
      <c r="P549" s="147">
        <f t="shared" si="136"/>
        <v>0</v>
      </c>
      <c r="Q549" s="100">
        <v>11</v>
      </c>
      <c r="R549" s="147">
        <v>22</v>
      </c>
      <c r="S549" s="101">
        <f t="shared" si="137"/>
        <v>33</v>
      </c>
      <c r="T549" s="100">
        <v>0</v>
      </c>
      <c r="U549" s="101">
        <f t="shared" si="138"/>
        <v>0</v>
      </c>
      <c r="V549" s="100">
        <f t="shared" si="139"/>
        <v>0</v>
      </c>
      <c r="W549" s="148">
        <v>0</v>
      </c>
      <c r="X549" s="148">
        <v>0</v>
      </c>
      <c r="Y549" s="147">
        <f t="shared" si="140"/>
        <v>0</v>
      </c>
      <c r="Z549" s="102">
        <v>0</v>
      </c>
      <c r="AA549" s="102">
        <v>0</v>
      </c>
      <c r="AB549" s="101">
        <f t="shared" si="141"/>
        <v>0</v>
      </c>
      <c r="AC549" s="107">
        <f t="shared" si="142"/>
        <v>188</v>
      </c>
      <c r="AD549" s="108">
        <f t="shared" si="143"/>
        <v>56</v>
      </c>
      <c r="AE549" s="97">
        <v>464</v>
      </c>
      <c r="AF549" s="109">
        <f t="shared" si="144"/>
        <v>0.52586206896551724</v>
      </c>
    </row>
    <row r="550" spans="1:32" x14ac:dyDescent="0.35">
      <c r="A550" s="31" t="s">
        <v>555</v>
      </c>
      <c r="B550" s="97" t="s">
        <v>2815</v>
      </c>
      <c r="C550" s="142" t="s">
        <v>2533</v>
      </c>
      <c r="D550" s="143">
        <f t="shared" si="131"/>
        <v>0</v>
      </c>
      <c r="E550" s="98">
        <f t="shared" si="132"/>
        <v>0</v>
      </c>
      <c r="F550" s="144">
        <f t="shared" si="129"/>
        <v>0</v>
      </c>
      <c r="G550" s="145">
        <f t="shared" si="130"/>
        <v>0</v>
      </c>
      <c r="H550" s="146">
        <v>0</v>
      </c>
      <c r="I550" s="146">
        <v>0</v>
      </c>
      <c r="J550" s="147">
        <f t="shared" si="133"/>
        <v>0</v>
      </c>
      <c r="K550" s="147">
        <v>0</v>
      </c>
      <c r="L550" s="147">
        <v>0</v>
      </c>
      <c r="M550" s="147">
        <f t="shared" si="134"/>
        <v>0</v>
      </c>
      <c r="N550" s="101">
        <f t="shared" si="135"/>
        <v>0</v>
      </c>
      <c r="O550" s="145">
        <v>0</v>
      </c>
      <c r="P550" s="147">
        <f t="shared" si="136"/>
        <v>0</v>
      </c>
      <c r="Q550" s="100">
        <v>0</v>
      </c>
      <c r="R550" s="147">
        <v>0</v>
      </c>
      <c r="S550" s="101">
        <f t="shared" si="137"/>
        <v>0</v>
      </c>
      <c r="T550" s="100">
        <v>0</v>
      </c>
      <c r="U550" s="101">
        <f t="shared" si="138"/>
        <v>0</v>
      </c>
      <c r="V550" s="100">
        <f t="shared" si="139"/>
        <v>0</v>
      </c>
      <c r="W550" s="148">
        <v>0</v>
      </c>
      <c r="X550" s="148">
        <v>0</v>
      </c>
      <c r="Y550" s="147">
        <f t="shared" si="140"/>
        <v>0</v>
      </c>
      <c r="Z550" s="102">
        <v>0</v>
      </c>
      <c r="AA550" s="102">
        <v>0</v>
      </c>
      <c r="AB550" s="101">
        <f t="shared" si="141"/>
        <v>0</v>
      </c>
      <c r="AC550" s="107">
        <f t="shared" si="142"/>
        <v>0</v>
      </c>
      <c r="AD550" s="108">
        <f t="shared" si="143"/>
        <v>0</v>
      </c>
      <c r="AE550" s="97">
        <v>4</v>
      </c>
      <c r="AF550" s="109">
        <f t="shared" si="144"/>
        <v>0</v>
      </c>
    </row>
    <row r="551" spans="1:32" x14ac:dyDescent="0.35">
      <c r="A551" s="31" t="s">
        <v>556</v>
      </c>
      <c r="B551" s="97" t="s">
        <v>2816</v>
      </c>
      <c r="C551" s="142" t="s">
        <v>2533</v>
      </c>
      <c r="D551" s="143">
        <f t="shared" si="131"/>
        <v>32</v>
      </c>
      <c r="E551" s="98">
        <f t="shared" si="132"/>
        <v>32</v>
      </c>
      <c r="F551" s="144">
        <f t="shared" si="129"/>
        <v>0</v>
      </c>
      <c r="G551" s="145">
        <f t="shared" si="130"/>
        <v>0</v>
      </c>
      <c r="H551" s="146">
        <v>0</v>
      </c>
      <c r="I551" s="146">
        <v>0</v>
      </c>
      <c r="J551" s="147">
        <f t="shared" si="133"/>
        <v>0</v>
      </c>
      <c r="K551" s="147">
        <v>0</v>
      </c>
      <c r="L551" s="147">
        <v>0</v>
      </c>
      <c r="M551" s="147">
        <f t="shared" si="134"/>
        <v>0</v>
      </c>
      <c r="N551" s="101">
        <f t="shared" si="135"/>
        <v>0</v>
      </c>
      <c r="O551" s="145">
        <v>32</v>
      </c>
      <c r="P551" s="147">
        <f t="shared" si="136"/>
        <v>32</v>
      </c>
      <c r="Q551" s="100">
        <v>0</v>
      </c>
      <c r="R551" s="147">
        <v>0</v>
      </c>
      <c r="S551" s="101">
        <f t="shared" si="137"/>
        <v>0</v>
      </c>
      <c r="T551" s="100">
        <v>0</v>
      </c>
      <c r="U551" s="101">
        <f t="shared" si="138"/>
        <v>0</v>
      </c>
      <c r="V551" s="100">
        <f t="shared" si="139"/>
        <v>0</v>
      </c>
      <c r="W551" s="148">
        <v>0</v>
      </c>
      <c r="X551" s="148">
        <v>0</v>
      </c>
      <c r="Y551" s="147">
        <f t="shared" si="140"/>
        <v>0</v>
      </c>
      <c r="Z551" s="102">
        <v>0</v>
      </c>
      <c r="AA551" s="102">
        <v>0</v>
      </c>
      <c r="AB551" s="101">
        <f t="shared" si="141"/>
        <v>0</v>
      </c>
      <c r="AC551" s="107">
        <f t="shared" si="142"/>
        <v>0</v>
      </c>
      <c r="AD551" s="108">
        <f t="shared" si="143"/>
        <v>32</v>
      </c>
      <c r="AE551" s="97">
        <v>103</v>
      </c>
      <c r="AF551" s="109">
        <f t="shared" si="144"/>
        <v>0.31067961165048541</v>
      </c>
    </row>
    <row r="552" spans="1:32" x14ac:dyDescent="0.35">
      <c r="A552" s="31" t="s">
        <v>557</v>
      </c>
      <c r="B552" s="97" t="s">
        <v>2817</v>
      </c>
      <c r="C552" s="142" t="s">
        <v>2533</v>
      </c>
      <c r="D552" s="143">
        <f t="shared" si="131"/>
        <v>218</v>
      </c>
      <c r="E552" s="98">
        <f t="shared" si="132"/>
        <v>0</v>
      </c>
      <c r="F552" s="144">
        <f t="shared" si="129"/>
        <v>218</v>
      </c>
      <c r="G552" s="145">
        <f t="shared" si="130"/>
        <v>218</v>
      </c>
      <c r="H552" s="146">
        <v>0</v>
      </c>
      <c r="I552" s="146">
        <v>218</v>
      </c>
      <c r="J552" s="147">
        <f t="shared" si="133"/>
        <v>218</v>
      </c>
      <c r="K552" s="147">
        <v>0</v>
      </c>
      <c r="L552" s="147">
        <v>0</v>
      </c>
      <c r="M552" s="147">
        <f t="shared" si="134"/>
        <v>0</v>
      </c>
      <c r="N552" s="101">
        <f t="shared" si="135"/>
        <v>0</v>
      </c>
      <c r="O552" s="145">
        <v>0</v>
      </c>
      <c r="P552" s="147">
        <f t="shared" si="136"/>
        <v>0</v>
      </c>
      <c r="Q552" s="100">
        <v>0</v>
      </c>
      <c r="R552" s="147">
        <v>0</v>
      </c>
      <c r="S552" s="101">
        <f t="shared" si="137"/>
        <v>0</v>
      </c>
      <c r="T552" s="100">
        <v>0</v>
      </c>
      <c r="U552" s="101">
        <f t="shared" si="138"/>
        <v>0</v>
      </c>
      <c r="V552" s="100">
        <f t="shared" si="139"/>
        <v>0</v>
      </c>
      <c r="W552" s="148">
        <v>0</v>
      </c>
      <c r="X552" s="148">
        <v>0</v>
      </c>
      <c r="Y552" s="147">
        <f t="shared" si="140"/>
        <v>0</v>
      </c>
      <c r="Z552" s="102">
        <v>0</v>
      </c>
      <c r="AA552" s="102">
        <v>0</v>
      </c>
      <c r="AB552" s="101">
        <f t="shared" si="141"/>
        <v>0</v>
      </c>
      <c r="AC552" s="107">
        <f t="shared" si="142"/>
        <v>218</v>
      </c>
      <c r="AD552" s="108">
        <f t="shared" si="143"/>
        <v>0</v>
      </c>
      <c r="AE552" s="97">
        <v>387</v>
      </c>
      <c r="AF552" s="109">
        <f t="shared" si="144"/>
        <v>0.56330749354005172</v>
      </c>
    </row>
    <row r="553" spans="1:32" x14ac:dyDescent="0.35">
      <c r="A553" s="31" t="s">
        <v>558</v>
      </c>
      <c r="B553" s="97" t="s">
        <v>2818</v>
      </c>
      <c r="C553" s="142" t="s">
        <v>2533</v>
      </c>
      <c r="D553" s="143">
        <f t="shared" si="131"/>
        <v>0</v>
      </c>
      <c r="E553" s="98">
        <f t="shared" si="132"/>
        <v>0</v>
      </c>
      <c r="F553" s="144">
        <f t="shared" si="129"/>
        <v>0</v>
      </c>
      <c r="G553" s="145">
        <f t="shared" si="130"/>
        <v>0</v>
      </c>
      <c r="H553" s="146">
        <v>0</v>
      </c>
      <c r="I553" s="146">
        <v>0</v>
      </c>
      <c r="J553" s="147">
        <f t="shared" si="133"/>
        <v>0</v>
      </c>
      <c r="K553" s="147">
        <v>0</v>
      </c>
      <c r="L553" s="147">
        <v>0</v>
      </c>
      <c r="M553" s="147">
        <f t="shared" si="134"/>
        <v>0</v>
      </c>
      <c r="N553" s="101">
        <f t="shared" si="135"/>
        <v>0</v>
      </c>
      <c r="O553" s="145">
        <v>0</v>
      </c>
      <c r="P553" s="147">
        <f t="shared" si="136"/>
        <v>0</v>
      </c>
      <c r="Q553" s="100">
        <v>0</v>
      </c>
      <c r="R553" s="147">
        <v>0</v>
      </c>
      <c r="S553" s="101">
        <f t="shared" si="137"/>
        <v>0</v>
      </c>
      <c r="T553" s="100">
        <v>0</v>
      </c>
      <c r="U553" s="101">
        <f t="shared" si="138"/>
        <v>0</v>
      </c>
      <c r="V553" s="100">
        <f t="shared" si="139"/>
        <v>0</v>
      </c>
      <c r="W553" s="148">
        <v>0</v>
      </c>
      <c r="X553" s="148">
        <v>0</v>
      </c>
      <c r="Y553" s="147">
        <f t="shared" si="140"/>
        <v>0</v>
      </c>
      <c r="Z553" s="102">
        <v>0</v>
      </c>
      <c r="AA553" s="102">
        <v>0</v>
      </c>
      <c r="AB553" s="101">
        <f t="shared" si="141"/>
        <v>0</v>
      </c>
      <c r="AC553" s="107">
        <f t="shared" si="142"/>
        <v>0</v>
      </c>
      <c r="AD553" s="108">
        <f t="shared" si="143"/>
        <v>0</v>
      </c>
      <c r="AE553" s="97">
        <v>10</v>
      </c>
      <c r="AF553" s="109">
        <f t="shared" si="144"/>
        <v>0</v>
      </c>
    </row>
    <row r="554" spans="1:32" x14ac:dyDescent="0.35">
      <c r="A554" s="31" t="s">
        <v>559</v>
      </c>
      <c r="B554" s="97" t="s">
        <v>2819</v>
      </c>
      <c r="C554" s="142" t="s">
        <v>2533</v>
      </c>
      <c r="D554" s="143">
        <f t="shared" si="131"/>
        <v>183</v>
      </c>
      <c r="E554" s="98">
        <f t="shared" si="132"/>
        <v>183</v>
      </c>
      <c r="F554" s="144">
        <f t="shared" si="129"/>
        <v>0</v>
      </c>
      <c r="G554" s="145">
        <f t="shared" si="130"/>
        <v>1</v>
      </c>
      <c r="H554" s="146">
        <v>0</v>
      </c>
      <c r="I554" s="146">
        <v>0</v>
      </c>
      <c r="J554" s="147">
        <f t="shared" si="133"/>
        <v>0</v>
      </c>
      <c r="K554" s="147">
        <v>1</v>
      </c>
      <c r="L554" s="147">
        <v>0</v>
      </c>
      <c r="M554" s="147">
        <f t="shared" si="134"/>
        <v>1</v>
      </c>
      <c r="N554" s="101">
        <f t="shared" si="135"/>
        <v>0</v>
      </c>
      <c r="O554" s="145">
        <v>182</v>
      </c>
      <c r="P554" s="147">
        <f t="shared" si="136"/>
        <v>182</v>
      </c>
      <c r="Q554" s="100">
        <v>0</v>
      </c>
      <c r="R554" s="147">
        <v>0</v>
      </c>
      <c r="S554" s="101">
        <f t="shared" si="137"/>
        <v>0</v>
      </c>
      <c r="T554" s="100">
        <v>0</v>
      </c>
      <c r="U554" s="101">
        <f t="shared" si="138"/>
        <v>0</v>
      </c>
      <c r="V554" s="100">
        <f t="shared" si="139"/>
        <v>0</v>
      </c>
      <c r="W554" s="148">
        <v>0</v>
      </c>
      <c r="X554" s="148">
        <v>0</v>
      </c>
      <c r="Y554" s="147">
        <f t="shared" si="140"/>
        <v>0</v>
      </c>
      <c r="Z554" s="102">
        <v>0</v>
      </c>
      <c r="AA554" s="102">
        <v>0</v>
      </c>
      <c r="AB554" s="101">
        <f t="shared" si="141"/>
        <v>0</v>
      </c>
      <c r="AC554" s="107">
        <f t="shared" si="142"/>
        <v>0</v>
      </c>
      <c r="AD554" s="108">
        <f t="shared" si="143"/>
        <v>182</v>
      </c>
      <c r="AE554" s="97">
        <v>436</v>
      </c>
      <c r="AF554" s="109">
        <f t="shared" si="144"/>
        <v>0.41743119266055045</v>
      </c>
    </row>
    <row r="555" spans="1:32" x14ac:dyDescent="0.35">
      <c r="A555" s="31" t="s">
        <v>560</v>
      </c>
      <c r="B555" s="97" t="s">
        <v>2820</v>
      </c>
      <c r="C555" s="142" t="s">
        <v>2533</v>
      </c>
      <c r="D555" s="143">
        <f t="shared" si="131"/>
        <v>51</v>
      </c>
      <c r="E555" s="98">
        <f t="shared" si="132"/>
        <v>51</v>
      </c>
      <c r="F555" s="144">
        <f t="shared" si="129"/>
        <v>0</v>
      </c>
      <c r="G555" s="145">
        <f t="shared" si="130"/>
        <v>0</v>
      </c>
      <c r="H555" s="146">
        <v>0</v>
      </c>
      <c r="I555" s="146">
        <v>0</v>
      </c>
      <c r="J555" s="147">
        <f t="shared" si="133"/>
        <v>0</v>
      </c>
      <c r="K555" s="147">
        <v>0</v>
      </c>
      <c r="L555" s="147">
        <v>0</v>
      </c>
      <c r="M555" s="147">
        <f t="shared" si="134"/>
        <v>0</v>
      </c>
      <c r="N555" s="101">
        <f t="shared" si="135"/>
        <v>0</v>
      </c>
      <c r="O555" s="145">
        <v>51</v>
      </c>
      <c r="P555" s="147">
        <f t="shared" si="136"/>
        <v>51</v>
      </c>
      <c r="Q555" s="100">
        <v>0</v>
      </c>
      <c r="R555" s="147">
        <v>0</v>
      </c>
      <c r="S555" s="101">
        <f t="shared" si="137"/>
        <v>0</v>
      </c>
      <c r="T555" s="100">
        <v>0</v>
      </c>
      <c r="U555" s="101">
        <f t="shared" si="138"/>
        <v>0</v>
      </c>
      <c r="V555" s="100">
        <f t="shared" si="139"/>
        <v>0</v>
      </c>
      <c r="W555" s="148">
        <v>0</v>
      </c>
      <c r="X555" s="148">
        <v>0</v>
      </c>
      <c r="Y555" s="147">
        <f t="shared" si="140"/>
        <v>0</v>
      </c>
      <c r="Z555" s="102">
        <v>0</v>
      </c>
      <c r="AA555" s="102">
        <v>0</v>
      </c>
      <c r="AB555" s="101">
        <f t="shared" si="141"/>
        <v>0</v>
      </c>
      <c r="AC555" s="107">
        <f t="shared" si="142"/>
        <v>0</v>
      </c>
      <c r="AD555" s="108">
        <f t="shared" si="143"/>
        <v>51</v>
      </c>
      <c r="AE555" s="97">
        <v>133</v>
      </c>
      <c r="AF555" s="109">
        <f t="shared" si="144"/>
        <v>0.38345864661654133</v>
      </c>
    </row>
    <row r="556" spans="1:32" x14ac:dyDescent="0.35">
      <c r="A556" s="31" t="s">
        <v>561</v>
      </c>
      <c r="B556" s="97" t="s">
        <v>2821</v>
      </c>
      <c r="C556" s="142" t="s">
        <v>2533</v>
      </c>
      <c r="D556" s="143">
        <f t="shared" si="131"/>
        <v>11</v>
      </c>
      <c r="E556" s="98">
        <f t="shared" si="132"/>
        <v>1</v>
      </c>
      <c r="F556" s="144">
        <f t="shared" si="129"/>
        <v>10</v>
      </c>
      <c r="G556" s="145">
        <f t="shared" si="130"/>
        <v>11</v>
      </c>
      <c r="H556" s="146">
        <v>0</v>
      </c>
      <c r="I556" s="146">
        <v>10</v>
      </c>
      <c r="J556" s="147">
        <f t="shared" si="133"/>
        <v>10</v>
      </c>
      <c r="K556" s="147">
        <v>0</v>
      </c>
      <c r="L556" s="147">
        <v>1</v>
      </c>
      <c r="M556" s="147">
        <f t="shared" si="134"/>
        <v>1</v>
      </c>
      <c r="N556" s="101">
        <f t="shared" si="135"/>
        <v>0</v>
      </c>
      <c r="O556" s="145">
        <v>0</v>
      </c>
      <c r="P556" s="147">
        <f t="shared" si="136"/>
        <v>0</v>
      </c>
      <c r="Q556" s="100">
        <v>0</v>
      </c>
      <c r="R556" s="147">
        <v>0</v>
      </c>
      <c r="S556" s="101">
        <f t="shared" si="137"/>
        <v>0</v>
      </c>
      <c r="T556" s="100">
        <v>0</v>
      </c>
      <c r="U556" s="101">
        <f t="shared" si="138"/>
        <v>0</v>
      </c>
      <c r="V556" s="100">
        <f t="shared" si="139"/>
        <v>0</v>
      </c>
      <c r="W556" s="148">
        <v>0</v>
      </c>
      <c r="X556" s="148">
        <v>0</v>
      </c>
      <c r="Y556" s="147">
        <f t="shared" si="140"/>
        <v>0</v>
      </c>
      <c r="Z556" s="102">
        <v>0</v>
      </c>
      <c r="AA556" s="102">
        <v>0</v>
      </c>
      <c r="AB556" s="101">
        <f t="shared" si="141"/>
        <v>0</v>
      </c>
      <c r="AC556" s="107">
        <f t="shared" si="142"/>
        <v>10</v>
      </c>
      <c r="AD556" s="108">
        <f t="shared" si="143"/>
        <v>1</v>
      </c>
      <c r="AE556" s="97">
        <v>31</v>
      </c>
      <c r="AF556" s="109">
        <f t="shared" si="144"/>
        <v>0.35483870967741937</v>
      </c>
    </row>
    <row r="557" spans="1:32" x14ac:dyDescent="0.35">
      <c r="A557" s="31" t="s">
        <v>562</v>
      </c>
      <c r="B557" s="97" t="s">
        <v>2822</v>
      </c>
      <c r="C557" s="142" t="s">
        <v>2533</v>
      </c>
      <c r="D557" s="143">
        <f t="shared" si="131"/>
        <v>25</v>
      </c>
      <c r="E557" s="98">
        <f t="shared" si="132"/>
        <v>0</v>
      </c>
      <c r="F557" s="144">
        <f t="shared" si="129"/>
        <v>25</v>
      </c>
      <c r="G557" s="145">
        <f t="shared" si="130"/>
        <v>25</v>
      </c>
      <c r="H557" s="146">
        <v>0</v>
      </c>
      <c r="I557" s="146">
        <v>25</v>
      </c>
      <c r="J557" s="147">
        <f t="shared" si="133"/>
        <v>25</v>
      </c>
      <c r="K557" s="147">
        <v>0</v>
      </c>
      <c r="L557" s="147">
        <v>0</v>
      </c>
      <c r="M557" s="147">
        <f t="shared" si="134"/>
        <v>0</v>
      </c>
      <c r="N557" s="101">
        <f t="shared" si="135"/>
        <v>0</v>
      </c>
      <c r="O557" s="145">
        <v>0</v>
      </c>
      <c r="P557" s="147">
        <f t="shared" si="136"/>
        <v>0</v>
      </c>
      <c r="Q557" s="100">
        <v>0</v>
      </c>
      <c r="R557" s="147">
        <v>0</v>
      </c>
      <c r="S557" s="101">
        <f t="shared" si="137"/>
        <v>0</v>
      </c>
      <c r="T557" s="100">
        <v>0</v>
      </c>
      <c r="U557" s="101">
        <f t="shared" si="138"/>
        <v>0</v>
      </c>
      <c r="V557" s="100">
        <f t="shared" si="139"/>
        <v>0</v>
      </c>
      <c r="W557" s="148">
        <v>0</v>
      </c>
      <c r="X557" s="148">
        <v>0</v>
      </c>
      <c r="Y557" s="147">
        <f t="shared" si="140"/>
        <v>0</v>
      </c>
      <c r="Z557" s="102">
        <v>0</v>
      </c>
      <c r="AA557" s="102">
        <v>0</v>
      </c>
      <c r="AB557" s="101">
        <f t="shared" si="141"/>
        <v>0</v>
      </c>
      <c r="AC557" s="107">
        <f t="shared" si="142"/>
        <v>25</v>
      </c>
      <c r="AD557" s="108">
        <f t="shared" si="143"/>
        <v>0</v>
      </c>
      <c r="AE557" s="97">
        <v>42</v>
      </c>
      <c r="AF557" s="109">
        <f t="shared" si="144"/>
        <v>0.59523809523809523</v>
      </c>
    </row>
    <row r="558" spans="1:32" x14ac:dyDescent="0.35">
      <c r="A558" s="31" t="s">
        <v>563</v>
      </c>
      <c r="B558" s="97" t="s">
        <v>2823</v>
      </c>
      <c r="C558" s="142" t="s">
        <v>2533</v>
      </c>
      <c r="D558" s="143">
        <f t="shared" si="131"/>
        <v>0</v>
      </c>
      <c r="E558" s="98">
        <f t="shared" si="132"/>
        <v>0</v>
      </c>
      <c r="F558" s="144">
        <f t="shared" si="129"/>
        <v>0</v>
      </c>
      <c r="G558" s="145">
        <f t="shared" si="130"/>
        <v>0</v>
      </c>
      <c r="H558" s="146">
        <v>0</v>
      </c>
      <c r="I558" s="146">
        <v>0</v>
      </c>
      <c r="J558" s="147">
        <f t="shared" si="133"/>
        <v>0</v>
      </c>
      <c r="K558" s="147">
        <v>0</v>
      </c>
      <c r="L558" s="147">
        <v>0</v>
      </c>
      <c r="M558" s="147">
        <f t="shared" si="134"/>
        <v>0</v>
      </c>
      <c r="N558" s="101">
        <f t="shared" si="135"/>
        <v>0</v>
      </c>
      <c r="O558" s="145">
        <v>0</v>
      </c>
      <c r="P558" s="147">
        <f t="shared" si="136"/>
        <v>0</v>
      </c>
      <c r="Q558" s="100">
        <v>0</v>
      </c>
      <c r="R558" s="147">
        <v>0</v>
      </c>
      <c r="S558" s="101">
        <f t="shared" si="137"/>
        <v>0</v>
      </c>
      <c r="T558" s="100">
        <v>0</v>
      </c>
      <c r="U558" s="101">
        <f t="shared" si="138"/>
        <v>0</v>
      </c>
      <c r="V558" s="100">
        <f t="shared" si="139"/>
        <v>0</v>
      </c>
      <c r="W558" s="148">
        <v>0</v>
      </c>
      <c r="X558" s="148">
        <v>0</v>
      </c>
      <c r="Y558" s="147">
        <f t="shared" si="140"/>
        <v>0</v>
      </c>
      <c r="Z558" s="102">
        <v>0</v>
      </c>
      <c r="AA558" s="102">
        <v>0</v>
      </c>
      <c r="AB558" s="101">
        <f t="shared" si="141"/>
        <v>0</v>
      </c>
      <c r="AC558" s="107">
        <f t="shared" si="142"/>
        <v>0</v>
      </c>
      <c r="AD558" s="108">
        <f t="shared" si="143"/>
        <v>0</v>
      </c>
      <c r="AE558" s="97">
        <v>9</v>
      </c>
      <c r="AF558" s="109">
        <f t="shared" si="144"/>
        <v>0</v>
      </c>
    </row>
    <row r="559" spans="1:32" x14ac:dyDescent="0.35">
      <c r="A559" s="31" t="s">
        <v>564</v>
      </c>
      <c r="B559" s="97" t="s">
        <v>2824</v>
      </c>
      <c r="C559" s="142" t="s">
        <v>2533</v>
      </c>
      <c r="D559" s="143">
        <f t="shared" si="131"/>
        <v>39</v>
      </c>
      <c r="E559" s="98">
        <f t="shared" si="132"/>
        <v>2</v>
      </c>
      <c r="F559" s="144">
        <f t="shared" si="129"/>
        <v>37</v>
      </c>
      <c r="G559" s="145">
        <f t="shared" si="130"/>
        <v>37</v>
      </c>
      <c r="H559" s="146">
        <v>0</v>
      </c>
      <c r="I559" s="146">
        <v>37</v>
      </c>
      <c r="J559" s="147">
        <f t="shared" si="133"/>
        <v>37</v>
      </c>
      <c r="K559" s="147">
        <v>0</v>
      </c>
      <c r="L559" s="147">
        <v>0</v>
      </c>
      <c r="M559" s="147">
        <f t="shared" si="134"/>
        <v>0</v>
      </c>
      <c r="N559" s="101">
        <f t="shared" si="135"/>
        <v>0</v>
      </c>
      <c r="O559" s="145">
        <v>2</v>
      </c>
      <c r="P559" s="147">
        <f t="shared" si="136"/>
        <v>2</v>
      </c>
      <c r="Q559" s="100">
        <v>0</v>
      </c>
      <c r="R559" s="147">
        <v>0</v>
      </c>
      <c r="S559" s="101">
        <f t="shared" si="137"/>
        <v>0</v>
      </c>
      <c r="T559" s="100">
        <v>0</v>
      </c>
      <c r="U559" s="101">
        <f t="shared" si="138"/>
        <v>0</v>
      </c>
      <c r="V559" s="100">
        <f t="shared" si="139"/>
        <v>0</v>
      </c>
      <c r="W559" s="148">
        <v>0</v>
      </c>
      <c r="X559" s="148">
        <v>0</v>
      </c>
      <c r="Y559" s="147">
        <f t="shared" si="140"/>
        <v>0</v>
      </c>
      <c r="Z559" s="102">
        <v>0</v>
      </c>
      <c r="AA559" s="102">
        <v>0</v>
      </c>
      <c r="AB559" s="101">
        <f t="shared" si="141"/>
        <v>0</v>
      </c>
      <c r="AC559" s="107">
        <f t="shared" si="142"/>
        <v>37</v>
      </c>
      <c r="AD559" s="108">
        <f t="shared" si="143"/>
        <v>2</v>
      </c>
      <c r="AE559" s="97">
        <v>113</v>
      </c>
      <c r="AF559" s="109">
        <f t="shared" si="144"/>
        <v>0.34513274336283184</v>
      </c>
    </row>
    <row r="560" spans="1:32" x14ac:dyDescent="0.35">
      <c r="A560" s="31" t="s">
        <v>565</v>
      </c>
      <c r="B560" s="97" t="s">
        <v>2825</v>
      </c>
      <c r="C560" s="142" t="s">
        <v>2533</v>
      </c>
      <c r="D560" s="143">
        <f t="shared" si="131"/>
        <v>54</v>
      </c>
      <c r="E560" s="98">
        <f t="shared" si="132"/>
        <v>54</v>
      </c>
      <c r="F560" s="144">
        <f t="shared" si="129"/>
        <v>0</v>
      </c>
      <c r="G560" s="145">
        <f t="shared" si="130"/>
        <v>54</v>
      </c>
      <c r="H560" s="146">
        <v>0</v>
      </c>
      <c r="I560" s="146">
        <v>0</v>
      </c>
      <c r="J560" s="147">
        <f t="shared" si="133"/>
        <v>0</v>
      </c>
      <c r="K560" s="147">
        <v>0</v>
      </c>
      <c r="L560" s="147">
        <v>54</v>
      </c>
      <c r="M560" s="147">
        <f t="shared" si="134"/>
        <v>54</v>
      </c>
      <c r="N560" s="101">
        <f t="shared" si="135"/>
        <v>0</v>
      </c>
      <c r="O560" s="145">
        <v>0</v>
      </c>
      <c r="P560" s="147">
        <f t="shared" si="136"/>
        <v>0</v>
      </c>
      <c r="Q560" s="100">
        <v>0</v>
      </c>
      <c r="R560" s="147">
        <v>0</v>
      </c>
      <c r="S560" s="101">
        <f t="shared" si="137"/>
        <v>0</v>
      </c>
      <c r="T560" s="100">
        <v>0</v>
      </c>
      <c r="U560" s="101">
        <f t="shared" si="138"/>
        <v>0</v>
      </c>
      <c r="V560" s="100">
        <f t="shared" si="139"/>
        <v>0</v>
      </c>
      <c r="W560" s="148">
        <v>0</v>
      </c>
      <c r="X560" s="148">
        <v>0</v>
      </c>
      <c r="Y560" s="147">
        <f t="shared" si="140"/>
        <v>0</v>
      </c>
      <c r="Z560" s="102">
        <v>0</v>
      </c>
      <c r="AA560" s="102">
        <v>0</v>
      </c>
      <c r="AB560" s="101">
        <f t="shared" si="141"/>
        <v>0</v>
      </c>
      <c r="AC560" s="107">
        <f t="shared" si="142"/>
        <v>0</v>
      </c>
      <c r="AD560" s="108">
        <f t="shared" si="143"/>
        <v>54</v>
      </c>
      <c r="AE560" s="97">
        <v>77</v>
      </c>
      <c r="AF560" s="109">
        <f t="shared" si="144"/>
        <v>0.70129870129870131</v>
      </c>
    </row>
    <row r="561" spans="1:32" x14ac:dyDescent="0.35">
      <c r="A561" s="31" t="s">
        <v>566</v>
      </c>
      <c r="B561" s="97" t="s">
        <v>2826</v>
      </c>
      <c r="C561" s="142" t="s">
        <v>2533</v>
      </c>
      <c r="D561" s="143">
        <f t="shared" si="131"/>
        <v>0</v>
      </c>
      <c r="E561" s="98">
        <f t="shared" si="132"/>
        <v>0</v>
      </c>
      <c r="F561" s="144">
        <f t="shared" si="129"/>
        <v>0</v>
      </c>
      <c r="G561" s="145">
        <f t="shared" si="130"/>
        <v>0</v>
      </c>
      <c r="H561" s="146">
        <v>0</v>
      </c>
      <c r="I561" s="146">
        <v>0</v>
      </c>
      <c r="J561" s="147">
        <f t="shared" si="133"/>
        <v>0</v>
      </c>
      <c r="K561" s="147">
        <v>0</v>
      </c>
      <c r="L561" s="147">
        <v>0</v>
      </c>
      <c r="M561" s="147">
        <f t="shared" si="134"/>
        <v>0</v>
      </c>
      <c r="N561" s="101">
        <f t="shared" si="135"/>
        <v>0</v>
      </c>
      <c r="O561" s="145">
        <v>0</v>
      </c>
      <c r="P561" s="147">
        <f t="shared" si="136"/>
        <v>0</v>
      </c>
      <c r="Q561" s="100">
        <v>0</v>
      </c>
      <c r="R561" s="147">
        <v>0</v>
      </c>
      <c r="S561" s="101">
        <f t="shared" si="137"/>
        <v>0</v>
      </c>
      <c r="T561" s="100">
        <v>0</v>
      </c>
      <c r="U561" s="101">
        <f t="shared" si="138"/>
        <v>0</v>
      </c>
      <c r="V561" s="100">
        <f t="shared" si="139"/>
        <v>0</v>
      </c>
      <c r="W561" s="148">
        <v>0</v>
      </c>
      <c r="X561" s="148">
        <v>0</v>
      </c>
      <c r="Y561" s="147">
        <f t="shared" si="140"/>
        <v>0</v>
      </c>
      <c r="Z561" s="102">
        <v>0</v>
      </c>
      <c r="AA561" s="102">
        <v>0</v>
      </c>
      <c r="AB561" s="101">
        <f t="shared" si="141"/>
        <v>0</v>
      </c>
      <c r="AC561" s="107">
        <f t="shared" si="142"/>
        <v>0</v>
      </c>
      <c r="AD561" s="108">
        <f t="shared" si="143"/>
        <v>0</v>
      </c>
      <c r="AE561" s="97">
        <v>15</v>
      </c>
      <c r="AF561" s="109">
        <f t="shared" si="144"/>
        <v>0</v>
      </c>
    </row>
    <row r="562" spans="1:32" x14ac:dyDescent="0.35">
      <c r="A562" s="31" t="s">
        <v>567</v>
      </c>
      <c r="B562" s="97" t="s">
        <v>2827</v>
      </c>
      <c r="C562" s="142" t="s">
        <v>2533</v>
      </c>
      <c r="D562" s="143">
        <f t="shared" si="131"/>
        <v>84</v>
      </c>
      <c r="E562" s="98">
        <f t="shared" si="132"/>
        <v>84</v>
      </c>
      <c r="F562" s="144">
        <f t="shared" si="129"/>
        <v>0</v>
      </c>
      <c r="G562" s="145">
        <f t="shared" si="130"/>
        <v>24</v>
      </c>
      <c r="H562" s="146">
        <v>0</v>
      </c>
      <c r="I562" s="146">
        <v>0</v>
      </c>
      <c r="J562" s="147">
        <f t="shared" si="133"/>
        <v>0</v>
      </c>
      <c r="K562" s="147">
        <v>0</v>
      </c>
      <c r="L562" s="147">
        <v>24</v>
      </c>
      <c r="M562" s="147">
        <f t="shared" si="134"/>
        <v>24</v>
      </c>
      <c r="N562" s="101">
        <f t="shared" si="135"/>
        <v>0</v>
      </c>
      <c r="O562" s="145">
        <v>60</v>
      </c>
      <c r="P562" s="147">
        <f t="shared" si="136"/>
        <v>60</v>
      </c>
      <c r="Q562" s="100">
        <v>0</v>
      </c>
      <c r="R562" s="147">
        <v>0</v>
      </c>
      <c r="S562" s="101">
        <f t="shared" si="137"/>
        <v>0</v>
      </c>
      <c r="T562" s="100">
        <v>0</v>
      </c>
      <c r="U562" s="101">
        <f t="shared" si="138"/>
        <v>0</v>
      </c>
      <c r="V562" s="100">
        <f t="shared" si="139"/>
        <v>0</v>
      </c>
      <c r="W562" s="148">
        <v>0</v>
      </c>
      <c r="X562" s="148">
        <v>0</v>
      </c>
      <c r="Y562" s="147">
        <f t="shared" si="140"/>
        <v>0</v>
      </c>
      <c r="Z562" s="102">
        <v>0</v>
      </c>
      <c r="AA562" s="102">
        <v>0</v>
      </c>
      <c r="AB562" s="101">
        <f t="shared" si="141"/>
        <v>0</v>
      </c>
      <c r="AC562" s="107">
        <f t="shared" si="142"/>
        <v>0</v>
      </c>
      <c r="AD562" s="108">
        <f t="shared" si="143"/>
        <v>84</v>
      </c>
      <c r="AE562" s="97">
        <v>130</v>
      </c>
      <c r="AF562" s="109">
        <f t="shared" si="144"/>
        <v>0.64615384615384619</v>
      </c>
    </row>
    <row r="563" spans="1:32" x14ac:dyDescent="0.35">
      <c r="A563" s="31" t="s">
        <v>568</v>
      </c>
      <c r="B563" s="97" t="s">
        <v>2828</v>
      </c>
      <c r="C563" s="142" t="s">
        <v>2533</v>
      </c>
      <c r="D563" s="143">
        <f t="shared" si="131"/>
        <v>21</v>
      </c>
      <c r="E563" s="98">
        <f t="shared" si="132"/>
        <v>21</v>
      </c>
      <c r="F563" s="144">
        <f t="shared" si="129"/>
        <v>0</v>
      </c>
      <c r="G563" s="145">
        <f t="shared" si="130"/>
        <v>21</v>
      </c>
      <c r="H563" s="146">
        <v>0</v>
      </c>
      <c r="I563" s="146">
        <v>0</v>
      </c>
      <c r="J563" s="147">
        <f t="shared" si="133"/>
        <v>0</v>
      </c>
      <c r="K563" s="147">
        <v>0</v>
      </c>
      <c r="L563" s="147">
        <v>21</v>
      </c>
      <c r="M563" s="147">
        <f t="shared" si="134"/>
        <v>21</v>
      </c>
      <c r="N563" s="101">
        <f t="shared" si="135"/>
        <v>0</v>
      </c>
      <c r="O563" s="145">
        <v>0</v>
      </c>
      <c r="P563" s="147">
        <f t="shared" si="136"/>
        <v>0</v>
      </c>
      <c r="Q563" s="100">
        <v>0</v>
      </c>
      <c r="R563" s="147">
        <v>0</v>
      </c>
      <c r="S563" s="101">
        <f t="shared" si="137"/>
        <v>0</v>
      </c>
      <c r="T563" s="100">
        <v>0</v>
      </c>
      <c r="U563" s="101">
        <f t="shared" si="138"/>
        <v>0</v>
      </c>
      <c r="V563" s="100">
        <f t="shared" si="139"/>
        <v>0</v>
      </c>
      <c r="W563" s="148">
        <v>0</v>
      </c>
      <c r="X563" s="148">
        <v>0</v>
      </c>
      <c r="Y563" s="147">
        <f t="shared" si="140"/>
        <v>0</v>
      </c>
      <c r="Z563" s="102">
        <v>0</v>
      </c>
      <c r="AA563" s="102">
        <v>0</v>
      </c>
      <c r="AB563" s="101">
        <f t="shared" si="141"/>
        <v>0</v>
      </c>
      <c r="AC563" s="107">
        <f t="shared" si="142"/>
        <v>0</v>
      </c>
      <c r="AD563" s="108">
        <f t="shared" si="143"/>
        <v>21</v>
      </c>
      <c r="AE563" s="97">
        <v>27</v>
      </c>
      <c r="AF563" s="109">
        <f t="shared" si="144"/>
        <v>0.77777777777777779</v>
      </c>
    </row>
    <row r="564" spans="1:32" x14ac:dyDescent="0.35">
      <c r="A564" s="31" t="s">
        <v>569</v>
      </c>
      <c r="B564" s="97" t="s">
        <v>2829</v>
      </c>
      <c r="C564" s="142" t="s">
        <v>2533</v>
      </c>
      <c r="D564" s="143">
        <f t="shared" si="131"/>
        <v>28</v>
      </c>
      <c r="E564" s="98">
        <f t="shared" si="132"/>
        <v>28</v>
      </c>
      <c r="F564" s="144">
        <f t="shared" si="129"/>
        <v>0</v>
      </c>
      <c r="G564" s="145">
        <f t="shared" si="130"/>
        <v>0</v>
      </c>
      <c r="H564" s="146">
        <v>0</v>
      </c>
      <c r="I564" s="146">
        <v>0</v>
      </c>
      <c r="J564" s="147">
        <f t="shared" si="133"/>
        <v>0</v>
      </c>
      <c r="K564" s="147">
        <v>0</v>
      </c>
      <c r="L564" s="147">
        <v>0</v>
      </c>
      <c r="M564" s="147">
        <f t="shared" si="134"/>
        <v>0</v>
      </c>
      <c r="N564" s="101">
        <f t="shared" si="135"/>
        <v>0</v>
      </c>
      <c r="O564" s="145">
        <v>28</v>
      </c>
      <c r="P564" s="147">
        <f t="shared" si="136"/>
        <v>28</v>
      </c>
      <c r="Q564" s="100">
        <v>0</v>
      </c>
      <c r="R564" s="147">
        <v>0</v>
      </c>
      <c r="S564" s="101">
        <f t="shared" si="137"/>
        <v>0</v>
      </c>
      <c r="T564" s="100">
        <v>0</v>
      </c>
      <c r="U564" s="101">
        <f t="shared" si="138"/>
        <v>0</v>
      </c>
      <c r="V564" s="100">
        <f t="shared" si="139"/>
        <v>0</v>
      </c>
      <c r="W564" s="148">
        <v>0</v>
      </c>
      <c r="X564" s="148">
        <v>0</v>
      </c>
      <c r="Y564" s="147">
        <f t="shared" si="140"/>
        <v>0</v>
      </c>
      <c r="Z564" s="102">
        <v>0</v>
      </c>
      <c r="AA564" s="102">
        <v>0</v>
      </c>
      <c r="AB564" s="101">
        <f t="shared" si="141"/>
        <v>0</v>
      </c>
      <c r="AC564" s="107">
        <f t="shared" si="142"/>
        <v>0</v>
      </c>
      <c r="AD564" s="108">
        <f t="shared" si="143"/>
        <v>28</v>
      </c>
      <c r="AE564" s="97">
        <v>34</v>
      </c>
      <c r="AF564" s="109">
        <f t="shared" si="144"/>
        <v>0.82352941176470584</v>
      </c>
    </row>
    <row r="565" spans="1:32" x14ac:dyDescent="0.35">
      <c r="A565" s="31" t="s">
        <v>570</v>
      </c>
      <c r="B565" s="97" t="s">
        <v>2830</v>
      </c>
      <c r="C565" s="142" t="s">
        <v>2533</v>
      </c>
      <c r="D565" s="143">
        <f t="shared" si="131"/>
        <v>0</v>
      </c>
      <c r="E565" s="98">
        <f t="shared" si="132"/>
        <v>0</v>
      </c>
      <c r="F565" s="144">
        <f t="shared" si="129"/>
        <v>0</v>
      </c>
      <c r="G565" s="145">
        <f t="shared" si="130"/>
        <v>0</v>
      </c>
      <c r="H565" s="146">
        <v>0</v>
      </c>
      <c r="I565" s="146">
        <v>0</v>
      </c>
      <c r="J565" s="147">
        <f t="shared" si="133"/>
        <v>0</v>
      </c>
      <c r="K565" s="147">
        <v>0</v>
      </c>
      <c r="L565" s="147">
        <v>0</v>
      </c>
      <c r="M565" s="147">
        <f t="shared" si="134"/>
        <v>0</v>
      </c>
      <c r="N565" s="101">
        <f t="shared" si="135"/>
        <v>0</v>
      </c>
      <c r="O565" s="145">
        <v>0</v>
      </c>
      <c r="P565" s="147">
        <f t="shared" si="136"/>
        <v>0</v>
      </c>
      <c r="Q565" s="100">
        <v>0</v>
      </c>
      <c r="R565" s="147">
        <v>0</v>
      </c>
      <c r="S565" s="101">
        <f t="shared" si="137"/>
        <v>0</v>
      </c>
      <c r="T565" s="100">
        <v>0</v>
      </c>
      <c r="U565" s="101">
        <f t="shared" si="138"/>
        <v>0</v>
      </c>
      <c r="V565" s="100">
        <f t="shared" si="139"/>
        <v>0</v>
      </c>
      <c r="W565" s="148">
        <v>0</v>
      </c>
      <c r="X565" s="148">
        <v>0</v>
      </c>
      <c r="Y565" s="147">
        <f t="shared" si="140"/>
        <v>0</v>
      </c>
      <c r="Z565" s="102">
        <v>0</v>
      </c>
      <c r="AA565" s="102">
        <v>0</v>
      </c>
      <c r="AB565" s="101">
        <f t="shared" si="141"/>
        <v>0</v>
      </c>
      <c r="AC565" s="107">
        <f t="shared" si="142"/>
        <v>0</v>
      </c>
      <c r="AD565" s="108">
        <f t="shared" si="143"/>
        <v>0</v>
      </c>
      <c r="AE565" s="97">
        <v>9</v>
      </c>
      <c r="AF565" s="109">
        <f t="shared" si="144"/>
        <v>0</v>
      </c>
    </row>
    <row r="566" spans="1:32" x14ac:dyDescent="0.35">
      <c r="A566" s="31" t="s">
        <v>571</v>
      </c>
      <c r="B566" s="97" t="s">
        <v>2831</v>
      </c>
      <c r="C566" s="142" t="s">
        <v>2533</v>
      </c>
      <c r="D566" s="143">
        <f t="shared" si="131"/>
        <v>3</v>
      </c>
      <c r="E566" s="98">
        <f t="shared" si="132"/>
        <v>0</v>
      </c>
      <c r="F566" s="144">
        <f t="shared" si="129"/>
        <v>3</v>
      </c>
      <c r="G566" s="145">
        <f t="shared" si="130"/>
        <v>3</v>
      </c>
      <c r="H566" s="146">
        <v>0</v>
      </c>
      <c r="I566" s="146">
        <v>3</v>
      </c>
      <c r="J566" s="147">
        <f t="shared" si="133"/>
        <v>3</v>
      </c>
      <c r="K566" s="147">
        <v>0</v>
      </c>
      <c r="L566" s="147">
        <v>0</v>
      </c>
      <c r="M566" s="147">
        <f t="shared" si="134"/>
        <v>0</v>
      </c>
      <c r="N566" s="101">
        <f t="shared" si="135"/>
        <v>0</v>
      </c>
      <c r="O566" s="145">
        <v>0</v>
      </c>
      <c r="P566" s="147">
        <f t="shared" si="136"/>
        <v>0</v>
      </c>
      <c r="Q566" s="100">
        <v>0</v>
      </c>
      <c r="R566" s="147">
        <v>0</v>
      </c>
      <c r="S566" s="101">
        <f t="shared" si="137"/>
        <v>0</v>
      </c>
      <c r="T566" s="100">
        <v>0</v>
      </c>
      <c r="U566" s="101">
        <f t="shared" si="138"/>
        <v>0</v>
      </c>
      <c r="V566" s="100">
        <f t="shared" si="139"/>
        <v>0</v>
      </c>
      <c r="W566" s="148">
        <v>0</v>
      </c>
      <c r="X566" s="148">
        <v>0</v>
      </c>
      <c r="Y566" s="147">
        <f t="shared" si="140"/>
        <v>0</v>
      </c>
      <c r="Z566" s="102">
        <v>0</v>
      </c>
      <c r="AA566" s="102">
        <v>0</v>
      </c>
      <c r="AB566" s="101">
        <f t="shared" si="141"/>
        <v>0</v>
      </c>
      <c r="AC566" s="107">
        <f t="shared" si="142"/>
        <v>3</v>
      </c>
      <c r="AD566" s="108">
        <f t="shared" si="143"/>
        <v>0</v>
      </c>
      <c r="AE566" s="97">
        <v>1</v>
      </c>
      <c r="AF566" s="109">
        <f t="shared" si="144"/>
        <v>1</v>
      </c>
    </row>
    <row r="567" spans="1:32" x14ac:dyDescent="0.35">
      <c r="A567" s="31" t="s">
        <v>572</v>
      </c>
      <c r="B567" s="97" t="s">
        <v>2832</v>
      </c>
      <c r="C567" s="142" t="s">
        <v>2533</v>
      </c>
      <c r="D567" s="143">
        <f t="shared" si="131"/>
        <v>25</v>
      </c>
      <c r="E567" s="98">
        <f t="shared" si="132"/>
        <v>0</v>
      </c>
      <c r="F567" s="144">
        <f t="shared" si="129"/>
        <v>25</v>
      </c>
      <c r="G567" s="145">
        <f t="shared" si="130"/>
        <v>25</v>
      </c>
      <c r="H567" s="146">
        <v>0</v>
      </c>
      <c r="I567" s="146">
        <v>25</v>
      </c>
      <c r="J567" s="147">
        <f t="shared" si="133"/>
        <v>25</v>
      </c>
      <c r="K567" s="147">
        <v>0</v>
      </c>
      <c r="L567" s="147">
        <v>0</v>
      </c>
      <c r="M567" s="147">
        <f t="shared" si="134"/>
        <v>0</v>
      </c>
      <c r="N567" s="101">
        <f t="shared" si="135"/>
        <v>0</v>
      </c>
      <c r="O567" s="145">
        <v>0</v>
      </c>
      <c r="P567" s="147">
        <f t="shared" si="136"/>
        <v>0</v>
      </c>
      <c r="Q567" s="100">
        <v>0</v>
      </c>
      <c r="R567" s="147">
        <v>0</v>
      </c>
      <c r="S567" s="101">
        <f t="shared" si="137"/>
        <v>0</v>
      </c>
      <c r="T567" s="100">
        <v>0</v>
      </c>
      <c r="U567" s="101">
        <f t="shared" si="138"/>
        <v>0</v>
      </c>
      <c r="V567" s="100">
        <f t="shared" si="139"/>
        <v>0</v>
      </c>
      <c r="W567" s="148">
        <v>0</v>
      </c>
      <c r="X567" s="148">
        <v>0</v>
      </c>
      <c r="Y567" s="147">
        <f t="shared" si="140"/>
        <v>0</v>
      </c>
      <c r="Z567" s="102">
        <v>0</v>
      </c>
      <c r="AA567" s="102">
        <v>0</v>
      </c>
      <c r="AB567" s="101">
        <f t="shared" si="141"/>
        <v>0</v>
      </c>
      <c r="AC567" s="107">
        <f t="shared" si="142"/>
        <v>25</v>
      </c>
      <c r="AD567" s="108">
        <f t="shared" si="143"/>
        <v>0</v>
      </c>
      <c r="AE567" s="97">
        <v>35</v>
      </c>
      <c r="AF567" s="109">
        <f t="shared" si="144"/>
        <v>0.7142857142857143</v>
      </c>
    </row>
    <row r="568" spans="1:32" x14ac:dyDescent="0.35">
      <c r="A568" s="31" t="s">
        <v>573</v>
      </c>
      <c r="B568" s="97" t="s">
        <v>2833</v>
      </c>
      <c r="C568" s="142" t="s">
        <v>2533</v>
      </c>
      <c r="D568" s="143">
        <f t="shared" si="131"/>
        <v>0</v>
      </c>
      <c r="E568" s="98">
        <f t="shared" si="132"/>
        <v>0</v>
      </c>
      <c r="F568" s="144">
        <f t="shared" si="129"/>
        <v>0</v>
      </c>
      <c r="G568" s="145">
        <f t="shared" si="130"/>
        <v>0</v>
      </c>
      <c r="H568" s="146">
        <v>0</v>
      </c>
      <c r="I568" s="146">
        <v>0</v>
      </c>
      <c r="J568" s="147">
        <f t="shared" si="133"/>
        <v>0</v>
      </c>
      <c r="K568" s="147">
        <v>0</v>
      </c>
      <c r="L568" s="147">
        <v>0</v>
      </c>
      <c r="M568" s="147">
        <f t="shared" si="134"/>
        <v>0</v>
      </c>
      <c r="N568" s="101">
        <f t="shared" si="135"/>
        <v>0</v>
      </c>
      <c r="O568" s="145">
        <v>0</v>
      </c>
      <c r="P568" s="147">
        <f t="shared" si="136"/>
        <v>0</v>
      </c>
      <c r="Q568" s="100">
        <v>0</v>
      </c>
      <c r="R568" s="147">
        <v>0</v>
      </c>
      <c r="S568" s="101">
        <f t="shared" si="137"/>
        <v>0</v>
      </c>
      <c r="T568" s="100">
        <v>0</v>
      </c>
      <c r="U568" s="101">
        <f t="shared" si="138"/>
        <v>0</v>
      </c>
      <c r="V568" s="100">
        <f t="shared" si="139"/>
        <v>0</v>
      </c>
      <c r="W568" s="148">
        <v>0</v>
      </c>
      <c r="X568" s="148">
        <v>0</v>
      </c>
      <c r="Y568" s="147">
        <f t="shared" si="140"/>
        <v>0</v>
      </c>
      <c r="Z568" s="102">
        <v>0</v>
      </c>
      <c r="AA568" s="102">
        <v>0</v>
      </c>
      <c r="AB568" s="101">
        <f t="shared" si="141"/>
        <v>0</v>
      </c>
      <c r="AC568" s="107">
        <f t="shared" si="142"/>
        <v>0</v>
      </c>
      <c r="AD568" s="108">
        <f t="shared" si="143"/>
        <v>0</v>
      </c>
      <c r="AE568" s="97">
        <v>39</v>
      </c>
      <c r="AF568" s="109">
        <f t="shared" si="144"/>
        <v>0</v>
      </c>
    </row>
    <row r="569" spans="1:32" x14ac:dyDescent="0.35">
      <c r="A569" s="31" t="s">
        <v>574</v>
      </c>
      <c r="B569" s="97" t="s">
        <v>2834</v>
      </c>
      <c r="C569" s="142" t="s">
        <v>2533</v>
      </c>
      <c r="D569" s="143">
        <f t="shared" si="131"/>
        <v>28</v>
      </c>
      <c r="E569" s="98">
        <f t="shared" si="132"/>
        <v>0</v>
      </c>
      <c r="F569" s="144">
        <f t="shared" si="129"/>
        <v>28</v>
      </c>
      <c r="G569" s="145">
        <f t="shared" si="130"/>
        <v>28</v>
      </c>
      <c r="H569" s="146">
        <v>0</v>
      </c>
      <c r="I569" s="146">
        <v>28</v>
      </c>
      <c r="J569" s="147">
        <f t="shared" si="133"/>
        <v>28</v>
      </c>
      <c r="K569" s="147">
        <v>0</v>
      </c>
      <c r="L569" s="147">
        <v>0</v>
      </c>
      <c r="M569" s="147">
        <f t="shared" si="134"/>
        <v>0</v>
      </c>
      <c r="N569" s="101">
        <f t="shared" si="135"/>
        <v>0</v>
      </c>
      <c r="O569" s="145">
        <v>0</v>
      </c>
      <c r="P569" s="147">
        <f t="shared" si="136"/>
        <v>0</v>
      </c>
      <c r="Q569" s="100">
        <v>0</v>
      </c>
      <c r="R569" s="147">
        <v>0</v>
      </c>
      <c r="S569" s="101">
        <f t="shared" si="137"/>
        <v>0</v>
      </c>
      <c r="T569" s="100">
        <v>0</v>
      </c>
      <c r="U569" s="101">
        <f t="shared" si="138"/>
        <v>0</v>
      </c>
      <c r="V569" s="100">
        <f t="shared" si="139"/>
        <v>0</v>
      </c>
      <c r="W569" s="148">
        <v>0</v>
      </c>
      <c r="X569" s="148">
        <v>0</v>
      </c>
      <c r="Y569" s="147">
        <f t="shared" si="140"/>
        <v>0</v>
      </c>
      <c r="Z569" s="102">
        <v>0</v>
      </c>
      <c r="AA569" s="102">
        <v>0</v>
      </c>
      <c r="AB569" s="101">
        <f t="shared" si="141"/>
        <v>0</v>
      </c>
      <c r="AC569" s="107">
        <f t="shared" si="142"/>
        <v>28</v>
      </c>
      <c r="AD569" s="108">
        <f t="shared" si="143"/>
        <v>0</v>
      </c>
      <c r="AE569" s="97">
        <v>43</v>
      </c>
      <c r="AF569" s="109">
        <f t="shared" si="144"/>
        <v>0.65116279069767447</v>
      </c>
    </row>
    <row r="570" spans="1:32" x14ac:dyDescent="0.35">
      <c r="A570" s="31" t="s">
        <v>575</v>
      </c>
      <c r="B570" s="97" t="s">
        <v>2835</v>
      </c>
      <c r="C570" s="142" t="s">
        <v>2380</v>
      </c>
      <c r="D570" s="143">
        <f t="shared" si="131"/>
        <v>46</v>
      </c>
      <c r="E570" s="98">
        <f t="shared" si="132"/>
        <v>10</v>
      </c>
      <c r="F570" s="144">
        <f t="shared" si="129"/>
        <v>36</v>
      </c>
      <c r="G570" s="145">
        <f t="shared" si="130"/>
        <v>36</v>
      </c>
      <c r="H570" s="146">
        <v>0</v>
      </c>
      <c r="I570" s="146">
        <v>36</v>
      </c>
      <c r="J570" s="147">
        <f t="shared" si="133"/>
        <v>36</v>
      </c>
      <c r="K570" s="147">
        <v>0</v>
      </c>
      <c r="L570" s="147">
        <v>0</v>
      </c>
      <c r="M570" s="147">
        <f t="shared" si="134"/>
        <v>0</v>
      </c>
      <c r="N570" s="101">
        <f t="shared" si="135"/>
        <v>0</v>
      </c>
      <c r="O570" s="145">
        <v>10</v>
      </c>
      <c r="P570" s="147">
        <f t="shared" si="136"/>
        <v>10</v>
      </c>
      <c r="Q570" s="100">
        <v>0</v>
      </c>
      <c r="R570" s="147">
        <v>0</v>
      </c>
      <c r="S570" s="101">
        <f t="shared" si="137"/>
        <v>0</v>
      </c>
      <c r="T570" s="100">
        <v>0</v>
      </c>
      <c r="U570" s="101">
        <f t="shared" si="138"/>
        <v>0</v>
      </c>
      <c r="V570" s="100">
        <f t="shared" si="139"/>
        <v>0</v>
      </c>
      <c r="W570" s="148">
        <v>0</v>
      </c>
      <c r="X570" s="148">
        <v>0</v>
      </c>
      <c r="Y570" s="147">
        <f t="shared" si="140"/>
        <v>0</v>
      </c>
      <c r="Z570" s="102">
        <v>0</v>
      </c>
      <c r="AA570" s="102">
        <v>0</v>
      </c>
      <c r="AB570" s="101">
        <f t="shared" si="141"/>
        <v>0</v>
      </c>
      <c r="AC570" s="107">
        <f t="shared" si="142"/>
        <v>36</v>
      </c>
      <c r="AD570" s="108">
        <f t="shared" si="143"/>
        <v>10</v>
      </c>
      <c r="AE570" s="97">
        <v>113</v>
      </c>
      <c r="AF570" s="109">
        <f t="shared" si="144"/>
        <v>0.40707964601769914</v>
      </c>
    </row>
    <row r="571" spans="1:32" x14ac:dyDescent="0.35">
      <c r="A571" s="31" t="s">
        <v>576</v>
      </c>
      <c r="B571" s="97" t="s">
        <v>2836</v>
      </c>
      <c r="C571" s="142" t="s">
        <v>2380</v>
      </c>
      <c r="D571" s="143">
        <f t="shared" si="131"/>
        <v>26</v>
      </c>
      <c r="E571" s="98">
        <f t="shared" si="132"/>
        <v>26</v>
      </c>
      <c r="F571" s="144">
        <f t="shared" si="129"/>
        <v>0</v>
      </c>
      <c r="G571" s="145">
        <f t="shared" si="130"/>
        <v>26</v>
      </c>
      <c r="H571" s="146">
        <v>0</v>
      </c>
      <c r="I571" s="146">
        <v>0</v>
      </c>
      <c r="J571" s="147">
        <f t="shared" si="133"/>
        <v>0</v>
      </c>
      <c r="K571" s="147">
        <v>0</v>
      </c>
      <c r="L571" s="147">
        <v>26</v>
      </c>
      <c r="M571" s="147">
        <f t="shared" si="134"/>
        <v>26</v>
      </c>
      <c r="N571" s="101">
        <f t="shared" si="135"/>
        <v>0</v>
      </c>
      <c r="O571" s="145">
        <v>0</v>
      </c>
      <c r="P571" s="147">
        <f t="shared" si="136"/>
        <v>0</v>
      </c>
      <c r="Q571" s="100">
        <v>0</v>
      </c>
      <c r="R571" s="147">
        <v>0</v>
      </c>
      <c r="S571" s="101">
        <f t="shared" si="137"/>
        <v>0</v>
      </c>
      <c r="T571" s="100">
        <v>0</v>
      </c>
      <c r="U571" s="101">
        <f t="shared" si="138"/>
        <v>0</v>
      </c>
      <c r="V571" s="100">
        <f t="shared" si="139"/>
        <v>0</v>
      </c>
      <c r="W571" s="148">
        <v>0</v>
      </c>
      <c r="X571" s="148">
        <v>0</v>
      </c>
      <c r="Y571" s="147">
        <f t="shared" si="140"/>
        <v>0</v>
      </c>
      <c r="Z571" s="102">
        <v>0</v>
      </c>
      <c r="AA571" s="102">
        <v>0</v>
      </c>
      <c r="AB571" s="101">
        <f t="shared" si="141"/>
        <v>0</v>
      </c>
      <c r="AC571" s="107">
        <f t="shared" si="142"/>
        <v>0</v>
      </c>
      <c r="AD571" s="108">
        <f t="shared" si="143"/>
        <v>26</v>
      </c>
      <c r="AE571" s="97">
        <v>47</v>
      </c>
      <c r="AF571" s="109">
        <f t="shared" si="144"/>
        <v>0.55319148936170215</v>
      </c>
    </row>
    <row r="572" spans="1:32" x14ac:dyDescent="0.35">
      <c r="A572" s="31" t="s">
        <v>577</v>
      </c>
      <c r="B572" s="97" t="s">
        <v>2837</v>
      </c>
      <c r="C572" s="142" t="s">
        <v>2380</v>
      </c>
      <c r="D572" s="143">
        <f t="shared" si="131"/>
        <v>74</v>
      </c>
      <c r="E572" s="98">
        <f t="shared" si="132"/>
        <v>36</v>
      </c>
      <c r="F572" s="144">
        <f t="shared" si="129"/>
        <v>38</v>
      </c>
      <c r="G572" s="145">
        <f t="shared" si="130"/>
        <v>74</v>
      </c>
      <c r="H572" s="146">
        <v>0</v>
      </c>
      <c r="I572" s="146">
        <v>38</v>
      </c>
      <c r="J572" s="147">
        <f t="shared" si="133"/>
        <v>38</v>
      </c>
      <c r="K572" s="147">
        <v>0</v>
      </c>
      <c r="L572" s="147">
        <v>36</v>
      </c>
      <c r="M572" s="147">
        <f t="shared" si="134"/>
        <v>36</v>
      </c>
      <c r="N572" s="101">
        <f t="shared" si="135"/>
        <v>0</v>
      </c>
      <c r="O572" s="145">
        <v>0</v>
      </c>
      <c r="P572" s="147">
        <f t="shared" si="136"/>
        <v>0</v>
      </c>
      <c r="Q572" s="100">
        <v>0</v>
      </c>
      <c r="R572" s="147">
        <v>0</v>
      </c>
      <c r="S572" s="101">
        <f t="shared" si="137"/>
        <v>0</v>
      </c>
      <c r="T572" s="100">
        <v>0</v>
      </c>
      <c r="U572" s="101">
        <f t="shared" si="138"/>
        <v>0</v>
      </c>
      <c r="V572" s="100">
        <f t="shared" si="139"/>
        <v>0</v>
      </c>
      <c r="W572" s="148">
        <v>0</v>
      </c>
      <c r="X572" s="148">
        <v>0</v>
      </c>
      <c r="Y572" s="147">
        <f t="shared" si="140"/>
        <v>0</v>
      </c>
      <c r="Z572" s="102">
        <v>0</v>
      </c>
      <c r="AA572" s="102">
        <v>0</v>
      </c>
      <c r="AB572" s="101">
        <f t="shared" si="141"/>
        <v>0</v>
      </c>
      <c r="AC572" s="107">
        <f t="shared" si="142"/>
        <v>38</v>
      </c>
      <c r="AD572" s="108">
        <f t="shared" si="143"/>
        <v>36</v>
      </c>
      <c r="AE572" s="97">
        <v>96</v>
      </c>
      <c r="AF572" s="109">
        <f t="shared" si="144"/>
        <v>0.77083333333333337</v>
      </c>
    </row>
    <row r="573" spans="1:32" x14ac:dyDescent="0.35">
      <c r="A573" s="31" t="s">
        <v>578</v>
      </c>
      <c r="B573" s="97" t="s">
        <v>2838</v>
      </c>
      <c r="C573" s="142" t="s">
        <v>2380</v>
      </c>
      <c r="D573" s="143">
        <f t="shared" si="131"/>
        <v>57</v>
      </c>
      <c r="E573" s="98">
        <f t="shared" si="132"/>
        <v>57</v>
      </c>
      <c r="F573" s="144">
        <f t="shared" si="129"/>
        <v>0</v>
      </c>
      <c r="G573" s="145">
        <f t="shared" si="130"/>
        <v>23</v>
      </c>
      <c r="H573" s="146">
        <v>0</v>
      </c>
      <c r="I573" s="146">
        <v>0</v>
      </c>
      <c r="J573" s="147">
        <f t="shared" si="133"/>
        <v>0</v>
      </c>
      <c r="K573" s="147">
        <v>0</v>
      </c>
      <c r="L573" s="147">
        <v>23</v>
      </c>
      <c r="M573" s="147">
        <f t="shared" si="134"/>
        <v>23</v>
      </c>
      <c r="N573" s="101">
        <f t="shared" si="135"/>
        <v>0</v>
      </c>
      <c r="O573" s="145">
        <v>0</v>
      </c>
      <c r="P573" s="147">
        <f t="shared" si="136"/>
        <v>0</v>
      </c>
      <c r="Q573" s="100">
        <v>34</v>
      </c>
      <c r="R573" s="147">
        <v>0</v>
      </c>
      <c r="S573" s="101">
        <f t="shared" si="137"/>
        <v>34</v>
      </c>
      <c r="T573" s="100">
        <v>0</v>
      </c>
      <c r="U573" s="101">
        <f t="shared" si="138"/>
        <v>0</v>
      </c>
      <c r="V573" s="100">
        <f t="shared" si="139"/>
        <v>0</v>
      </c>
      <c r="W573" s="148">
        <v>0</v>
      </c>
      <c r="X573" s="148">
        <v>0</v>
      </c>
      <c r="Y573" s="147">
        <f t="shared" si="140"/>
        <v>0</v>
      </c>
      <c r="Z573" s="102">
        <v>0</v>
      </c>
      <c r="AA573" s="102">
        <v>0</v>
      </c>
      <c r="AB573" s="101">
        <f t="shared" si="141"/>
        <v>0</v>
      </c>
      <c r="AC573" s="107">
        <f t="shared" si="142"/>
        <v>0</v>
      </c>
      <c r="AD573" s="108">
        <f t="shared" si="143"/>
        <v>57</v>
      </c>
      <c r="AE573" s="97">
        <v>50</v>
      </c>
      <c r="AF573" s="109">
        <f t="shared" si="144"/>
        <v>1</v>
      </c>
    </row>
    <row r="574" spans="1:32" x14ac:dyDescent="0.35">
      <c r="A574" s="31" t="s">
        <v>579</v>
      </c>
      <c r="B574" s="97" t="s">
        <v>2839</v>
      </c>
      <c r="C574" s="142" t="s">
        <v>2380</v>
      </c>
      <c r="D574" s="143">
        <f t="shared" si="131"/>
        <v>16</v>
      </c>
      <c r="E574" s="98">
        <f t="shared" si="132"/>
        <v>16</v>
      </c>
      <c r="F574" s="144">
        <f t="shared" si="129"/>
        <v>0</v>
      </c>
      <c r="G574" s="145">
        <f t="shared" si="130"/>
        <v>16</v>
      </c>
      <c r="H574" s="146">
        <v>0</v>
      </c>
      <c r="I574" s="146">
        <v>0</v>
      </c>
      <c r="J574" s="147">
        <f t="shared" si="133"/>
        <v>0</v>
      </c>
      <c r="K574" s="147">
        <v>0</v>
      </c>
      <c r="L574" s="147">
        <v>16</v>
      </c>
      <c r="M574" s="147">
        <f t="shared" si="134"/>
        <v>16</v>
      </c>
      <c r="N574" s="101">
        <f t="shared" si="135"/>
        <v>0</v>
      </c>
      <c r="O574" s="145">
        <v>0</v>
      </c>
      <c r="P574" s="147">
        <f t="shared" si="136"/>
        <v>0</v>
      </c>
      <c r="Q574" s="100">
        <v>0</v>
      </c>
      <c r="R574" s="147">
        <v>0</v>
      </c>
      <c r="S574" s="101">
        <f t="shared" si="137"/>
        <v>0</v>
      </c>
      <c r="T574" s="100">
        <v>0</v>
      </c>
      <c r="U574" s="101">
        <f t="shared" si="138"/>
        <v>0</v>
      </c>
      <c r="V574" s="100">
        <f t="shared" si="139"/>
        <v>0</v>
      </c>
      <c r="W574" s="148">
        <v>0</v>
      </c>
      <c r="X574" s="148">
        <v>0</v>
      </c>
      <c r="Y574" s="147">
        <f t="shared" si="140"/>
        <v>0</v>
      </c>
      <c r="Z574" s="102">
        <v>0</v>
      </c>
      <c r="AA574" s="102">
        <v>0</v>
      </c>
      <c r="AB574" s="101">
        <f t="shared" si="141"/>
        <v>0</v>
      </c>
      <c r="AC574" s="107">
        <f t="shared" si="142"/>
        <v>0</v>
      </c>
      <c r="AD574" s="108">
        <f t="shared" si="143"/>
        <v>16</v>
      </c>
      <c r="AE574" s="97">
        <v>12</v>
      </c>
      <c r="AF574" s="109">
        <f t="shared" si="144"/>
        <v>1</v>
      </c>
    </row>
    <row r="575" spans="1:32" x14ac:dyDescent="0.35">
      <c r="A575" s="31" t="s">
        <v>580</v>
      </c>
      <c r="B575" s="97" t="s">
        <v>2840</v>
      </c>
      <c r="C575" s="142" t="s">
        <v>2380</v>
      </c>
      <c r="D575" s="143">
        <f t="shared" si="131"/>
        <v>0</v>
      </c>
      <c r="E575" s="98">
        <f t="shared" si="132"/>
        <v>0</v>
      </c>
      <c r="F575" s="144">
        <f t="shared" si="129"/>
        <v>0</v>
      </c>
      <c r="G575" s="145">
        <f t="shared" si="130"/>
        <v>0</v>
      </c>
      <c r="H575" s="146">
        <v>0</v>
      </c>
      <c r="I575" s="146">
        <v>0</v>
      </c>
      <c r="J575" s="147">
        <f t="shared" si="133"/>
        <v>0</v>
      </c>
      <c r="K575" s="147">
        <v>0</v>
      </c>
      <c r="L575" s="147">
        <v>0</v>
      </c>
      <c r="M575" s="147">
        <f t="shared" si="134"/>
        <v>0</v>
      </c>
      <c r="N575" s="101">
        <f t="shared" si="135"/>
        <v>0</v>
      </c>
      <c r="O575" s="145">
        <v>0</v>
      </c>
      <c r="P575" s="147">
        <f t="shared" si="136"/>
        <v>0</v>
      </c>
      <c r="Q575" s="100">
        <v>0</v>
      </c>
      <c r="R575" s="147">
        <v>0</v>
      </c>
      <c r="S575" s="101">
        <f t="shared" si="137"/>
        <v>0</v>
      </c>
      <c r="T575" s="100">
        <v>0</v>
      </c>
      <c r="U575" s="101">
        <f t="shared" si="138"/>
        <v>0</v>
      </c>
      <c r="V575" s="100">
        <f t="shared" si="139"/>
        <v>0</v>
      </c>
      <c r="W575" s="148">
        <v>0</v>
      </c>
      <c r="X575" s="148">
        <v>0</v>
      </c>
      <c r="Y575" s="147">
        <f t="shared" si="140"/>
        <v>0</v>
      </c>
      <c r="Z575" s="102">
        <v>0</v>
      </c>
      <c r="AA575" s="102">
        <v>0</v>
      </c>
      <c r="AB575" s="101">
        <f t="shared" si="141"/>
        <v>0</v>
      </c>
      <c r="AC575" s="107">
        <f t="shared" si="142"/>
        <v>0</v>
      </c>
      <c r="AD575" s="108">
        <f t="shared" si="143"/>
        <v>0</v>
      </c>
      <c r="AE575" s="97">
        <v>24</v>
      </c>
      <c r="AF575" s="109">
        <f t="shared" si="144"/>
        <v>0</v>
      </c>
    </row>
    <row r="576" spans="1:32" x14ac:dyDescent="0.35">
      <c r="A576" s="31" t="s">
        <v>581</v>
      </c>
      <c r="B576" s="97" t="s">
        <v>2841</v>
      </c>
      <c r="C576" s="142" t="s">
        <v>2380</v>
      </c>
      <c r="D576" s="143">
        <f t="shared" si="131"/>
        <v>187</v>
      </c>
      <c r="E576" s="98">
        <f t="shared" si="132"/>
        <v>187</v>
      </c>
      <c r="F576" s="144">
        <f t="shared" si="129"/>
        <v>0</v>
      </c>
      <c r="G576" s="145">
        <f t="shared" si="130"/>
        <v>187</v>
      </c>
      <c r="H576" s="146">
        <v>0</v>
      </c>
      <c r="I576" s="146">
        <v>0</v>
      </c>
      <c r="J576" s="147">
        <f t="shared" si="133"/>
        <v>0</v>
      </c>
      <c r="K576" s="147">
        <v>67</v>
      </c>
      <c r="L576" s="147">
        <v>120</v>
      </c>
      <c r="M576" s="147">
        <f t="shared" si="134"/>
        <v>187</v>
      </c>
      <c r="N576" s="101">
        <f t="shared" si="135"/>
        <v>0</v>
      </c>
      <c r="O576" s="145">
        <v>0</v>
      </c>
      <c r="P576" s="147">
        <f t="shared" si="136"/>
        <v>0</v>
      </c>
      <c r="Q576" s="100">
        <v>0</v>
      </c>
      <c r="R576" s="147">
        <v>0</v>
      </c>
      <c r="S576" s="101">
        <f t="shared" si="137"/>
        <v>0</v>
      </c>
      <c r="T576" s="100">
        <v>0</v>
      </c>
      <c r="U576" s="101">
        <f t="shared" si="138"/>
        <v>0</v>
      </c>
      <c r="V576" s="100">
        <f t="shared" si="139"/>
        <v>0</v>
      </c>
      <c r="W576" s="148">
        <v>0</v>
      </c>
      <c r="X576" s="148">
        <v>0</v>
      </c>
      <c r="Y576" s="147">
        <f t="shared" si="140"/>
        <v>0</v>
      </c>
      <c r="Z576" s="102">
        <v>0</v>
      </c>
      <c r="AA576" s="102">
        <v>0</v>
      </c>
      <c r="AB576" s="101">
        <f t="shared" si="141"/>
        <v>0</v>
      </c>
      <c r="AC576" s="107">
        <f t="shared" si="142"/>
        <v>0</v>
      </c>
      <c r="AD576" s="108">
        <f t="shared" si="143"/>
        <v>120</v>
      </c>
      <c r="AE576" s="97">
        <v>164</v>
      </c>
      <c r="AF576" s="109">
        <f t="shared" si="144"/>
        <v>0.73170731707317072</v>
      </c>
    </row>
    <row r="577" spans="1:32" x14ac:dyDescent="0.35">
      <c r="A577" s="31" t="s">
        <v>582</v>
      </c>
      <c r="B577" s="97" t="s">
        <v>2842</v>
      </c>
      <c r="C577" s="142" t="s">
        <v>2380</v>
      </c>
      <c r="D577" s="143">
        <f t="shared" si="131"/>
        <v>0</v>
      </c>
      <c r="E577" s="98">
        <f t="shared" si="132"/>
        <v>0</v>
      </c>
      <c r="F577" s="144">
        <f t="shared" si="129"/>
        <v>0</v>
      </c>
      <c r="G577" s="145">
        <f t="shared" si="130"/>
        <v>0</v>
      </c>
      <c r="H577" s="146">
        <v>0</v>
      </c>
      <c r="I577" s="146">
        <v>0</v>
      </c>
      <c r="J577" s="147">
        <f t="shared" si="133"/>
        <v>0</v>
      </c>
      <c r="K577" s="147">
        <v>0</v>
      </c>
      <c r="L577" s="147">
        <v>0</v>
      </c>
      <c r="M577" s="147">
        <f t="shared" si="134"/>
        <v>0</v>
      </c>
      <c r="N577" s="101">
        <f t="shared" si="135"/>
        <v>0</v>
      </c>
      <c r="O577" s="145">
        <v>0</v>
      </c>
      <c r="P577" s="147">
        <f t="shared" si="136"/>
        <v>0</v>
      </c>
      <c r="Q577" s="100">
        <v>0</v>
      </c>
      <c r="R577" s="147">
        <v>0</v>
      </c>
      <c r="S577" s="101">
        <f t="shared" si="137"/>
        <v>0</v>
      </c>
      <c r="T577" s="100">
        <v>0</v>
      </c>
      <c r="U577" s="101">
        <f t="shared" si="138"/>
        <v>0</v>
      </c>
      <c r="V577" s="100">
        <f t="shared" si="139"/>
        <v>0</v>
      </c>
      <c r="W577" s="148">
        <v>0</v>
      </c>
      <c r="X577" s="148">
        <v>0</v>
      </c>
      <c r="Y577" s="147">
        <f t="shared" si="140"/>
        <v>0</v>
      </c>
      <c r="Z577" s="102">
        <v>0</v>
      </c>
      <c r="AA577" s="102">
        <v>0</v>
      </c>
      <c r="AB577" s="101">
        <f t="shared" si="141"/>
        <v>0</v>
      </c>
      <c r="AC577" s="107">
        <f t="shared" si="142"/>
        <v>0</v>
      </c>
      <c r="AD577" s="108">
        <f t="shared" si="143"/>
        <v>0</v>
      </c>
      <c r="AE577" s="97">
        <v>55</v>
      </c>
      <c r="AF577" s="109">
        <f t="shared" si="144"/>
        <v>0</v>
      </c>
    </row>
    <row r="578" spans="1:32" x14ac:dyDescent="0.35">
      <c r="A578" s="31" t="s">
        <v>583</v>
      </c>
      <c r="B578" s="97" t="s">
        <v>2843</v>
      </c>
      <c r="C578" s="142" t="s">
        <v>2286</v>
      </c>
      <c r="D578" s="143">
        <f t="shared" si="131"/>
        <v>101</v>
      </c>
      <c r="E578" s="98">
        <f t="shared" si="132"/>
        <v>101</v>
      </c>
      <c r="F578" s="144">
        <f t="shared" si="129"/>
        <v>0</v>
      </c>
      <c r="G578" s="145">
        <f t="shared" si="130"/>
        <v>101</v>
      </c>
      <c r="H578" s="146">
        <v>0</v>
      </c>
      <c r="I578" s="146">
        <v>0</v>
      </c>
      <c r="J578" s="147">
        <f t="shared" si="133"/>
        <v>0</v>
      </c>
      <c r="K578" s="147">
        <v>43</v>
      </c>
      <c r="L578" s="147">
        <v>58</v>
      </c>
      <c r="M578" s="147">
        <f t="shared" si="134"/>
        <v>101</v>
      </c>
      <c r="N578" s="101">
        <f t="shared" si="135"/>
        <v>0</v>
      </c>
      <c r="O578" s="145">
        <v>0</v>
      </c>
      <c r="P578" s="147">
        <f t="shared" si="136"/>
        <v>0</v>
      </c>
      <c r="Q578" s="100">
        <v>0</v>
      </c>
      <c r="R578" s="147">
        <v>0</v>
      </c>
      <c r="S578" s="101">
        <f t="shared" si="137"/>
        <v>0</v>
      </c>
      <c r="T578" s="100">
        <v>0</v>
      </c>
      <c r="U578" s="101">
        <f t="shared" si="138"/>
        <v>0</v>
      </c>
      <c r="V578" s="100">
        <f t="shared" si="139"/>
        <v>0</v>
      </c>
      <c r="W578" s="148">
        <v>0</v>
      </c>
      <c r="X578" s="148">
        <v>0</v>
      </c>
      <c r="Y578" s="147">
        <f t="shared" si="140"/>
        <v>0</v>
      </c>
      <c r="Z578" s="102">
        <v>0</v>
      </c>
      <c r="AA578" s="102">
        <v>0</v>
      </c>
      <c r="AB578" s="101">
        <f t="shared" si="141"/>
        <v>0</v>
      </c>
      <c r="AC578" s="107">
        <f t="shared" si="142"/>
        <v>0</v>
      </c>
      <c r="AD578" s="108">
        <f t="shared" si="143"/>
        <v>58</v>
      </c>
      <c r="AE578" s="97">
        <v>85</v>
      </c>
      <c r="AF578" s="109">
        <f t="shared" si="144"/>
        <v>0.68235294117647061</v>
      </c>
    </row>
    <row r="579" spans="1:32" x14ac:dyDescent="0.35">
      <c r="A579" s="31" t="s">
        <v>584</v>
      </c>
      <c r="B579" s="97" t="s">
        <v>2844</v>
      </c>
      <c r="C579" s="142" t="s">
        <v>2286</v>
      </c>
      <c r="D579" s="143">
        <f t="shared" si="131"/>
        <v>25</v>
      </c>
      <c r="E579" s="98">
        <f t="shared" si="132"/>
        <v>25</v>
      </c>
      <c r="F579" s="144">
        <f t="shared" si="129"/>
        <v>0</v>
      </c>
      <c r="G579" s="145">
        <f t="shared" si="130"/>
        <v>25</v>
      </c>
      <c r="H579" s="146">
        <v>0</v>
      </c>
      <c r="I579" s="146">
        <v>0</v>
      </c>
      <c r="J579" s="147">
        <f t="shared" si="133"/>
        <v>0</v>
      </c>
      <c r="K579" s="147">
        <v>0</v>
      </c>
      <c r="L579" s="147">
        <v>25</v>
      </c>
      <c r="M579" s="147">
        <f t="shared" si="134"/>
        <v>25</v>
      </c>
      <c r="N579" s="101">
        <f t="shared" si="135"/>
        <v>0</v>
      </c>
      <c r="O579" s="145">
        <v>0</v>
      </c>
      <c r="P579" s="147">
        <f t="shared" si="136"/>
        <v>0</v>
      </c>
      <c r="Q579" s="100">
        <v>0</v>
      </c>
      <c r="R579" s="147">
        <v>0</v>
      </c>
      <c r="S579" s="101">
        <f t="shared" si="137"/>
        <v>0</v>
      </c>
      <c r="T579" s="100">
        <v>0</v>
      </c>
      <c r="U579" s="101">
        <f t="shared" si="138"/>
        <v>0</v>
      </c>
      <c r="V579" s="100">
        <f t="shared" si="139"/>
        <v>0</v>
      </c>
      <c r="W579" s="148">
        <v>0</v>
      </c>
      <c r="X579" s="148">
        <v>0</v>
      </c>
      <c r="Y579" s="147">
        <f t="shared" si="140"/>
        <v>0</v>
      </c>
      <c r="Z579" s="102">
        <v>0</v>
      </c>
      <c r="AA579" s="102">
        <v>0</v>
      </c>
      <c r="AB579" s="101">
        <f t="shared" si="141"/>
        <v>0</v>
      </c>
      <c r="AC579" s="107">
        <f t="shared" si="142"/>
        <v>0</v>
      </c>
      <c r="AD579" s="108">
        <f t="shared" si="143"/>
        <v>25</v>
      </c>
      <c r="AE579" s="97">
        <v>47</v>
      </c>
      <c r="AF579" s="109">
        <f t="shared" si="144"/>
        <v>0.53191489361702127</v>
      </c>
    </row>
    <row r="580" spans="1:32" x14ac:dyDescent="0.35">
      <c r="A580" s="31" t="s">
        <v>585</v>
      </c>
      <c r="B580" s="97" t="s">
        <v>2845</v>
      </c>
      <c r="C580" s="142" t="s">
        <v>2286</v>
      </c>
      <c r="D580" s="143">
        <f t="shared" si="131"/>
        <v>41</v>
      </c>
      <c r="E580" s="98">
        <f t="shared" si="132"/>
        <v>40</v>
      </c>
      <c r="F580" s="144">
        <f t="shared" ref="F580:F643" si="145">J580+Y580</f>
        <v>1</v>
      </c>
      <c r="G580" s="145">
        <f t="shared" ref="G580:G643" si="146">J580+M580</f>
        <v>41</v>
      </c>
      <c r="H580" s="146">
        <v>0</v>
      </c>
      <c r="I580" s="146">
        <v>1</v>
      </c>
      <c r="J580" s="147">
        <f t="shared" si="133"/>
        <v>1</v>
      </c>
      <c r="K580" s="147">
        <v>0</v>
      </c>
      <c r="L580" s="147">
        <v>40</v>
      </c>
      <c r="M580" s="147">
        <f t="shared" si="134"/>
        <v>40</v>
      </c>
      <c r="N580" s="101">
        <f t="shared" si="135"/>
        <v>0</v>
      </c>
      <c r="O580" s="145">
        <v>0</v>
      </c>
      <c r="P580" s="147">
        <f t="shared" si="136"/>
        <v>0</v>
      </c>
      <c r="Q580" s="100">
        <v>0</v>
      </c>
      <c r="R580" s="147">
        <v>0</v>
      </c>
      <c r="S580" s="101">
        <f t="shared" si="137"/>
        <v>0</v>
      </c>
      <c r="T580" s="100">
        <v>0</v>
      </c>
      <c r="U580" s="101">
        <f t="shared" si="138"/>
        <v>0</v>
      </c>
      <c r="V580" s="100">
        <f t="shared" si="139"/>
        <v>0</v>
      </c>
      <c r="W580" s="148">
        <v>0</v>
      </c>
      <c r="X580" s="148">
        <v>0</v>
      </c>
      <c r="Y580" s="147">
        <f t="shared" si="140"/>
        <v>0</v>
      </c>
      <c r="Z580" s="102">
        <v>0</v>
      </c>
      <c r="AA580" s="102">
        <v>0</v>
      </c>
      <c r="AB580" s="101">
        <f t="shared" si="141"/>
        <v>0</v>
      </c>
      <c r="AC580" s="107">
        <f t="shared" si="142"/>
        <v>1</v>
      </c>
      <c r="AD580" s="108">
        <f t="shared" si="143"/>
        <v>40</v>
      </c>
      <c r="AE580" s="97">
        <v>68</v>
      </c>
      <c r="AF580" s="109">
        <f t="shared" si="144"/>
        <v>0.6029411764705882</v>
      </c>
    </row>
    <row r="581" spans="1:32" x14ac:dyDescent="0.35">
      <c r="A581" s="31" t="s">
        <v>586</v>
      </c>
      <c r="B581" s="97" t="s">
        <v>2846</v>
      </c>
      <c r="C581" s="142" t="s">
        <v>2286</v>
      </c>
      <c r="D581" s="143">
        <f t="shared" ref="D581:D644" si="147">E581+F581</f>
        <v>73</v>
      </c>
      <c r="E581" s="98">
        <f t="shared" ref="E581:E644" si="148">M581+P581+Q581+T581+AB581</f>
        <v>73</v>
      </c>
      <c r="F581" s="144">
        <f t="shared" si="145"/>
        <v>0</v>
      </c>
      <c r="G581" s="145">
        <f t="shared" si="146"/>
        <v>73</v>
      </c>
      <c r="H581" s="146">
        <v>0</v>
      </c>
      <c r="I581" s="146">
        <v>0</v>
      </c>
      <c r="J581" s="147">
        <f t="shared" ref="J581:J644" si="149">H581+I581</f>
        <v>0</v>
      </c>
      <c r="K581" s="147">
        <v>0</v>
      </c>
      <c r="L581" s="147">
        <v>73</v>
      </c>
      <c r="M581" s="147">
        <f t="shared" ref="M581:M644" si="150">K581+L581</f>
        <v>73</v>
      </c>
      <c r="N581" s="101">
        <f t="shared" ref="N581:N644" si="151">R581</f>
        <v>0</v>
      </c>
      <c r="O581" s="145">
        <v>0</v>
      </c>
      <c r="P581" s="147">
        <f t="shared" ref="P581:P644" si="152">O581</f>
        <v>0</v>
      </c>
      <c r="Q581" s="100">
        <v>0</v>
      </c>
      <c r="R581" s="147">
        <v>0</v>
      </c>
      <c r="S581" s="101">
        <f t="shared" ref="S581:S644" si="153">Q581+R581</f>
        <v>0</v>
      </c>
      <c r="T581" s="100">
        <v>0</v>
      </c>
      <c r="U581" s="101">
        <f t="shared" ref="U581:U644" si="154">T581</f>
        <v>0</v>
      </c>
      <c r="V581" s="100">
        <f t="shared" ref="V581:V644" si="155">Y581+AB581</f>
        <v>0</v>
      </c>
      <c r="W581" s="148">
        <v>0</v>
      </c>
      <c r="X581" s="148">
        <v>0</v>
      </c>
      <c r="Y581" s="147">
        <f t="shared" ref="Y581:Y644" si="156">W581+X581</f>
        <v>0</v>
      </c>
      <c r="Z581" s="102">
        <v>0</v>
      </c>
      <c r="AA581" s="102">
        <v>0</v>
      </c>
      <c r="AB581" s="101">
        <f t="shared" ref="AB581:AB644" si="157">Z581+AA581</f>
        <v>0</v>
      </c>
      <c r="AC581" s="107">
        <f t="shared" ref="AC581:AC644" si="158">I581+X581</f>
        <v>0</v>
      </c>
      <c r="AD581" s="108">
        <f t="shared" ref="AD581:AD644" si="159">L581+O581+Q581+T581+AA581</f>
        <v>73</v>
      </c>
      <c r="AE581" s="97">
        <v>99</v>
      </c>
      <c r="AF581" s="109">
        <f t="shared" ref="AF581:AF644" si="160">MIN(100%,((AD581+AC581)/AE581))</f>
        <v>0.73737373737373735</v>
      </c>
    </row>
    <row r="582" spans="1:32" x14ac:dyDescent="0.35">
      <c r="A582" s="31" t="s">
        <v>587</v>
      </c>
      <c r="B582" s="97" t="s">
        <v>2847</v>
      </c>
      <c r="C582" s="142" t="s">
        <v>2286</v>
      </c>
      <c r="D582" s="143">
        <f t="shared" si="147"/>
        <v>51</v>
      </c>
      <c r="E582" s="98">
        <f t="shared" si="148"/>
        <v>51</v>
      </c>
      <c r="F582" s="144">
        <f t="shared" si="145"/>
        <v>0</v>
      </c>
      <c r="G582" s="145">
        <f t="shared" si="146"/>
        <v>51</v>
      </c>
      <c r="H582" s="146">
        <v>0</v>
      </c>
      <c r="I582" s="146">
        <v>0</v>
      </c>
      <c r="J582" s="147">
        <f t="shared" si="149"/>
        <v>0</v>
      </c>
      <c r="K582" s="147">
        <v>18</v>
      </c>
      <c r="L582" s="147">
        <v>33</v>
      </c>
      <c r="M582" s="147">
        <f t="shared" si="150"/>
        <v>51</v>
      </c>
      <c r="N582" s="101">
        <f t="shared" si="151"/>
        <v>0</v>
      </c>
      <c r="O582" s="145">
        <v>0</v>
      </c>
      <c r="P582" s="147">
        <f t="shared" si="152"/>
        <v>0</v>
      </c>
      <c r="Q582" s="100">
        <v>0</v>
      </c>
      <c r="R582" s="147">
        <v>0</v>
      </c>
      <c r="S582" s="101">
        <f t="shared" si="153"/>
        <v>0</v>
      </c>
      <c r="T582" s="100">
        <v>0</v>
      </c>
      <c r="U582" s="101">
        <f t="shared" si="154"/>
        <v>0</v>
      </c>
      <c r="V582" s="100">
        <f t="shared" si="155"/>
        <v>0</v>
      </c>
      <c r="W582" s="148">
        <v>0</v>
      </c>
      <c r="X582" s="148">
        <v>0</v>
      </c>
      <c r="Y582" s="147">
        <f t="shared" si="156"/>
        <v>0</v>
      </c>
      <c r="Z582" s="102">
        <v>0</v>
      </c>
      <c r="AA582" s="102">
        <v>0</v>
      </c>
      <c r="AB582" s="101">
        <f t="shared" si="157"/>
        <v>0</v>
      </c>
      <c r="AC582" s="107">
        <f t="shared" si="158"/>
        <v>0</v>
      </c>
      <c r="AD582" s="108">
        <f t="shared" si="159"/>
        <v>33</v>
      </c>
      <c r="AE582" s="97">
        <v>48</v>
      </c>
      <c r="AF582" s="109">
        <f t="shared" si="160"/>
        <v>0.6875</v>
      </c>
    </row>
    <row r="583" spans="1:32" x14ac:dyDescent="0.35">
      <c r="A583" s="31" t="s">
        <v>588</v>
      </c>
      <c r="B583" s="97" t="s">
        <v>2848</v>
      </c>
      <c r="C583" s="142" t="s">
        <v>2286</v>
      </c>
      <c r="D583" s="143">
        <f t="shared" si="147"/>
        <v>32</v>
      </c>
      <c r="E583" s="98">
        <f t="shared" si="148"/>
        <v>32</v>
      </c>
      <c r="F583" s="144">
        <f t="shared" si="145"/>
        <v>0</v>
      </c>
      <c r="G583" s="145">
        <f t="shared" si="146"/>
        <v>32</v>
      </c>
      <c r="H583" s="146">
        <v>0</v>
      </c>
      <c r="I583" s="146">
        <v>0</v>
      </c>
      <c r="J583" s="147">
        <f t="shared" si="149"/>
        <v>0</v>
      </c>
      <c r="K583" s="147">
        <v>0</v>
      </c>
      <c r="L583" s="147">
        <v>32</v>
      </c>
      <c r="M583" s="147">
        <f t="shared" si="150"/>
        <v>32</v>
      </c>
      <c r="N583" s="101">
        <f t="shared" si="151"/>
        <v>0</v>
      </c>
      <c r="O583" s="145">
        <v>0</v>
      </c>
      <c r="P583" s="147">
        <f t="shared" si="152"/>
        <v>0</v>
      </c>
      <c r="Q583" s="100">
        <v>0</v>
      </c>
      <c r="R583" s="147">
        <v>0</v>
      </c>
      <c r="S583" s="101">
        <f t="shared" si="153"/>
        <v>0</v>
      </c>
      <c r="T583" s="100">
        <v>0</v>
      </c>
      <c r="U583" s="101">
        <f t="shared" si="154"/>
        <v>0</v>
      </c>
      <c r="V583" s="100">
        <f t="shared" si="155"/>
        <v>0</v>
      </c>
      <c r="W583" s="148">
        <v>0</v>
      </c>
      <c r="X583" s="148">
        <v>0</v>
      </c>
      <c r="Y583" s="147">
        <f t="shared" si="156"/>
        <v>0</v>
      </c>
      <c r="Z583" s="102">
        <v>0</v>
      </c>
      <c r="AA583" s="102">
        <v>0</v>
      </c>
      <c r="AB583" s="101">
        <f t="shared" si="157"/>
        <v>0</v>
      </c>
      <c r="AC583" s="107">
        <f t="shared" si="158"/>
        <v>0</v>
      </c>
      <c r="AD583" s="108">
        <f t="shared" si="159"/>
        <v>32</v>
      </c>
      <c r="AE583" s="97">
        <v>51</v>
      </c>
      <c r="AF583" s="109">
        <f t="shared" si="160"/>
        <v>0.62745098039215685</v>
      </c>
    </row>
    <row r="584" spans="1:32" x14ac:dyDescent="0.35">
      <c r="A584" s="31" t="s">
        <v>589</v>
      </c>
      <c r="B584" s="97" t="s">
        <v>2849</v>
      </c>
      <c r="C584" s="142" t="s">
        <v>2286</v>
      </c>
      <c r="D584" s="143">
        <f t="shared" si="147"/>
        <v>54</v>
      </c>
      <c r="E584" s="98">
        <f t="shared" si="148"/>
        <v>54</v>
      </c>
      <c r="F584" s="144">
        <f t="shared" si="145"/>
        <v>0</v>
      </c>
      <c r="G584" s="145">
        <f t="shared" si="146"/>
        <v>54</v>
      </c>
      <c r="H584" s="146">
        <v>0</v>
      </c>
      <c r="I584" s="146">
        <v>0</v>
      </c>
      <c r="J584" s="147">
        <f t="shared" si="149"/>
        <v>0</v>
      </c>
      <c r="K584" s="147">
        <v>0</v>
      </c>
      <c r="L584" s="147">
        <v>54</v>
      </c>
      <c r="M584" s="147">
        <f t="shared" si="150"/>
        <v>54</v>
      </c>
      <c r="N584" s="101">
        <f t="shared" si="151"/>
        <v>0</v>
      </c>
      <c r="O584" s="145">
        <v>0</v>
      </c>
      <c r="P584" s="147">
        <f t="shared" si="152"/>
        <v>0</v>
      </c>
      <c r="Q584" s="100">
        <v>0</v>
      </c>
      <c r="R584" s="147">
        <v>0</v>
      </c>
      <c r="S584" s="101">
        <f t="shared" si="153"/>
        <v>0</v>
      </c>
      <c r="T584" s="100">
        <v>0</v>
      </c>
      <c r="U584" s="101">
        <f t="shared" si="154"/>
        <v>0</v>
      </c>
      <c r="V584" s="100">
        <f t="shared" si="155"/>
        <v>0</v>
      </c>
      <c r="W584" s="148">
        <v>0</v>
      </c>
      <c r="X584" s="148">
        <v>0</v>
      </c>
      <c r="Y584" s="147">
        <f t="shared" si="156"/>
        <v>0</v>
      </c>
      <c r="Z584" s="102">
        <v>0</v>
      </c>
      <c r="AA584" s="102">
        <v>0</v>
      </c>
      <c r="AB584" s="101">
        <f t="shared" si="157"/>
        <v>0</v>
      </c>
      <c r="AC584" s="107">
        <f t="shared" si="158"/>
        <v>0</v>
      </c>
      <c r="AD584" s="108">
        <f t="shared" si="159"/>
        <v>54</v>
      </c>
      <c r="AE584" s="97">
        <v>75</v>
      </c>
      <c r="AF584" s="109">
        <f t="shared" si="160"/>
        <v>0.72</v>
      </c>
    </row>
    <row r="585" spans="1:32" x14ac:dyDescent="0.35">
      <c r="A585" s="31" t="s">
        <v>590</v>
      </c>
      <c r="B585" s="97" t="s">
        <v>2850</v>
      </c>
      <c r="C585" s="142" t="s">
        <v>2286</v>
      </c>
      <c r="D585" s="143">
        <f t="shared" si="147"/>
        <v>66</v>
      </c>
      <c r="E585" s="98">
        <f t="shared" si="148"/>
        <v>42</v>
      </c>
      <c r="F585" s="144">
        <f t="shared" si="145"/>
        <v>24</v>
      </c>
      <c r="G585" s="145">
        <f t="shared" si="146"/>
        <v>66</v>
      </c>
      <c r="H585" s="146">
        <v>24</v>
      </c>
      <c r="I585" s="146">
        <v>0</v>
      </c>
      <c r="J585" s="147">
        <f t="shared" si="149"/>
        <v>24</v>
      </c>
      <c r="K585" s="147">
        <v>0</v>
      </c>
      <c r="L585" s="147">
        <v>42</v>
      </c>
      <c r="M585" s="147">
        <f t="shared" si="150"/>
        <v>42</v>
      </c>
      <c r="N585" s="101">
        <f t="shared" si="151"/>
        <v>0</v>
      </c>
      <c r="O585" s="145">
        <v>0</v>
      </c>
      <c r="P585" s="147">
        <f t="shared" si="152"/>
        <v>0</v>
      </c>
      <c r="Q585" s="100">
        <v>0</v>
      </c>
      <c r="R585" s="147">
        <v>0</v>
      </c>
      <c r="S585" s="101">
        <f t="shared" si="153"/>
        <v>0</v>
      </c>
      <c r="T585" s="100">
        <v>0</v>
      </c>
      <c r="U585" s="101">
        <f t="shared" si="154"/>
        <v>0</v>
      </c>
      <c r="V585" s="100">
        <f t="shared" si="155"/>
        <v>0</v>
      </c>
      <c r="W585" s="148">
        <v>0</v>
      </c>
      <c r="X585" s="148">
        <v>0</v>
      </c>
      <c r="Y585" s="147">
        <f t="shared" si="156"/>
        <v>0</v>
      </c>
      <c r="Z585" s="102">
        <v>0</v>
      </c>
      <c r="AA585" s="102">
        <v>0</v>
      </c>
      <c r="AB585" s="101">
        <f t="shared" si="157"/>
        <v>0</v>
      </c>
      <c r="AC585" s="107">
        <f t="shared" si="158"/>
        <v>0</v>
      </c>
      <c r="AD585" s="108">
        <f t="shared" si="159"/>
        <v>42</v>
      </c>
      <c r="AE585" s="97">
        <v>35</v>
      </c>
      <c r="AF585" s="109">
        <f t="shared" si="160"/>
        <v>1</v>
      </c>
    </row>
    <row r="586" spans="1:32" x14ac:dyDescent="0.35">
      <c r="A586" s="31" t="s">
        <v>591</v>
      </c>
      <c r="B586" s="97" t="s">
        <v>2851</v>
      </c>
      <c r="C586" s="142" t="s">
        <v>2286</v>
      </c>
      <c r="D586" s="143">
        <f t="shared" si="147"/>
        <v>161</v>
      </c>
      <c r="E586" s="98">
        <f t="shared" si="148"/>
        <v>161</v>
      </c>
      <c r="F586" s="144">
        <f t="shared" si="145"/>
        <v>0</v>
      </c>
      <c r="G586" s="145">
        <f t="shared" si="146"/>
        <v>161</v>
      </c>
      <c r="H586" s="146">
        <v>0</v>
      </c>
      <c r="I586" s="146">
        <v>0</v>
      </c>
      <c r="J586" s="147">
        <f t="shared" si="149"/>
        <v>0</v>
      </c>
      <c r="K586" s="147">
        <v>1</v>
      </c>
      <c r="L586" s="147">
        <v>160</v>
      </c>
      <c r="M586" s="147">
        <f t="shared" si="150"/>
        <v>161</v>
      </c>
      <c r="N586" s="101">
        <f t="shared" si="151"/>
        <v>0</v>
      </c>
      <c r="O586" s="145">
        <v>0</v>
      </c>
      <c r="P586" s="147">
        <f t="shared" si="152"/>
        <v>0</v>
      </c>
      <c r="Q586" s="100">
        <v>0</v>
      </c>
      <c r="R586" s="147">
        <v>0</v>
      </c>
      <c r="S586" s="101">
        <f t="shared" si="153"/>
        <v>0</v>
      </c>
      <c r="T586" s="100">
        <v>0</v>
      </c>
      <c r="U586" s="101">
        <f t="shared" si="154"/>
        <v>0</v>
      </c>
      <c r="V586" s="100">
        <f t="shared" si="155"/>
        <v>0</v>
      </c>
      <c r="W586" s="148">
        <v>0</v>
      </c>
      <c r="X586" s="148">
        <v>0</v>
      </c>
      <c r="Y586" s="147">
        <f t="shared" si="156"/>
        <v>0</v>
      </c>
      <c r="Z586" s="102">
        <v>0</v>
      </c>
      <c r="AA586" s="102">
        <v>0</v>
      </c>
      <c r="AB586" s="101">
        <f t="shared" si="157"/>
        <v>0</v>
      </c>
      <c r="AC586" s="107">
        <f t="shared" si="158"/>
        <v>0</v>
      </c>
      <c r="AD586" s="108">
        <f t="shared" si="159"/>
        <v>160</v>
      </c>
      <c r="AE586" s="97">
        <v>322</v>
      </c>
      <c r="AF586" s="109">
        <f t="shared" si="160"/>
        <v>0.49689440993788819</v>
      </c>
    </row>
    <row r="587" spans="1:32" x14ac:dyDescent="0.35">
      <c r="A587" s="31" t="s">
        <v>592</v>
      </c>
      <c r="B587" s="97" t="s">
        <v>2852</v>
      </c>
      <c r="C587" s="142" t="s">
        <v>2286</v>
      </c>
      <c r="D587" s="143">
        <f t="shared" si="147"/>
        <v>20</v>
      </c>
      <c r="E587" s="98">
        <f t="shared" si="148"/>
        <v>20</v>
      </c>
      <c r="F587" s="144">
        <f t="shared" si="145"/>
        <v>0</v>
      </c>
      <c r="G587" s="145">
        <f t="shared" si="146"/>
        <v>0</v>
      </c>
      <c r="H587" s="146">
        <v>0</v>
      </c>
      <c r="I587" s="146">
        <v>0</v>
      </c>
      <c r="J587" s="147">
        <f t="shared" si="149"/>
        <v>0</v>
      </c>
      <c r="K587" s="147">
        <v>0</v>
      </c>
      <c r="L587" s="147">
        <v>0</v>
      </c>
      <c r="M587" s="147">
        <f t="shared" si="150"/>
        <v>0</v>
      </c>
      <c r="N587" s="101">
        <f t="shared" si="151"/>
        <v>0</v>
      </c>
      <c r="O587" s="145">
        <v>20</v>
      </c>
      <c r="P587" s="147">
        <f t="shared" si="152"/>
        <v>20</v>
      </c>
      <c r="Q587" s="100">
        <v>0</v>
      </c>
      <c r="R587" s="147">
        <v>0</v>
      </c>
      <c r="S587" s="101">
        <f t="shared" si="153"/>
        <v>0</v>
      </c>
      <c r="T587" s="100">
        <v>0</v>
      </c>
      <c r="U587" s="101">
        <f t="shared" si="154"/>
        <v>0</v>
      </c>
      <c r="V587" s="100">
        <f t="shared" si="155"/>
        <v>0</v>
      </c>
      <c r="W587" s="148">
        <v>0</v>
      </c>
      <c r="X587" s="148">
        <v>0</v>
      </c>
      <c r="Y587" s="147">
        <f t="shared" si="156"/>
        <v>0</v>
      </c>
      <c r="Z587" s="102">
        <v>0</v>
      </c>
      <c r="AA587" s="102">
        <v>0</v>
      </c>
      <c r="AB587" s="101">
        <f t="shared" si="157"/>
        <v>0</v>
      </c>
      <c r="AC587" s="107">
        <f t="shared" si="158"/>
        <v>0</v>
      </c>
      <c r="AD587" s="108">
        <f t="shared" si="159"/>
        <v>20</v>
      </c>
      <c r="AE587" s="97">
        <v>66</v>
      </c>
      <c r="AF587" s="109">
        <f t="shared" si="160"/>
        <v>0.30303030303030304</v>
      </c>
    </row>
    <row r="588" spans="1:32" x14ac:dyDescent="0.35">
      <c r="A588" s="31" t="s">
        <v>593</v>
      </c>
      <c r="B588" s="97" t="s">
        <v>2853</v>
      </c>
      <c r="C588" s="142" t="s">
        <v>2286</v>
      </c>
      <c r="D588" s="143">
        <f t="shared" si="147"/>
        <v>34</v>
      </c>
      <c r="E588" s="98">
        <f t="shared" si="148"/>
        <v>34</v>
      </c>
      <c r="F588" s="144">
        <f t="shared" si="145"/>
        <v>0</v>
      </c>
      <c r="G588" s="145">
        <f t="shared" si="146"/>
        <v>34</v>
      </c>
      <c r="H588" s="146">
        <v>0</v>
      </c>
      <c r="I588" s="146">
        <v>0</v>
      </c>
      <c r="J588" s="147">
        <f t="shared" si="149"/>
        <v>0</v>
      </c>
      <c r="K588" s="147">
        <v>0</v>
      </c>
      <c r="L588" s="147">
        <v>34</v>
      </c>
      <c r="M588" s="147">
        <f t="shared" si="150"/>
        <v>34</v>
      </c>
      <c r="N588" s="101">
        <f t="shared" si="151"/>
        <v>0</v>
      </c>
      <c r="O588" s="145">
        <v>0</v>
      </c>
      <c r="P588" s="147">
        <f t="shared" si="152"/>
        <v>0</v>
      </c>
      <c r="Q588" s="100">
        <v>0</v>
      </c>
      <c r="R588" s="147">
        <v>0</v>
      </c>
      <c r="S588" s="101">
        <f t="shared" si="153"/>
        <v>0</v>
      </c>
      <c r="T588" s="100">
        <v>0</v>
      </c>
      <c r="U588" s="101">
        <f t="shared" si="154"/>
        <v>0</v>
      </c>
      <c r="V588" s="100">
        <f t="shared" si="155"/>
        <v>0</v>
      </c>
      <c r="W588" s="148">
        <v>0</v>
      </c>
      <c r="X588" s="148">
        <v>0</v>
      </c>
      <c r="Y588" s="147">
        <f t="shared" si="156"/>
        <v>0</v>
      </c>
      <c r="Z588" s="102">
        <v>0</v>
      </c>
      <c r="AA588" s="102">
        <v>0</v>
      </c>
      <c r="AB588" s="101">
        <f t="shared" si="157"/>
        <v>0</v>
      </c>
      <c r="AC588" s="107">
        <f t="shared" si="158"/>
        <v>0</v>
      </c>
      <c r="AD588" s="108">
        <f t="shared" si="159"/>
        <v>34</v>
      </c>
      <c r="AE588" s="97">
        <v>46</v>
      </c>
      <c r="AF588" s="109">
        <f t="shared" si="160"/>
        <v>0.73913043478260865</v>
      </c>
    </row>
    <row r="589" spans="1:32" x14ac:dyDescent="0.35">
      <c r="A589" s="31" t="s">
        <v>594</v>
      </c>
      <c r="B589" s="97" t="s">
        <v>2854</v>
      </c>
      <c r="C589" s="142" t="s">
        <v>2286</v>
      </c>
      <c r="D589" s="143">
        <f t="shared" si="147"/>
        <v>36</v>
      </c>
      <c r="E589" s="98">
        <f t="shared" si="148"/>
        <v>36</v>
      </c>
      <c r="F589" s="144">
        <f t="shared" si="145"/>
        <v>0</v>
      </c>
      <c r="G589" s="145">
        <f t="shared" si="146"/>
        <v>36</v>
      </c>
      <c r="H589" s="146">
        <v>0</v>
      </c>
      <c r="I589" s="146">
        <v>0</v>
      </c>
      <c r="J589" s="147">
        <f t="shared" si="149"/>
        <v>0</v>
      </c>
      <c r="K589" s="147">
        <v>0</v>
      </c>
      <c r="L589" s="147">
        <v>36</v>
      </c>
      <c r="M589" s="147">
        <f t="shared" si="150"/>
        <v>36</v>
      </c>
      <c r="N589" s="101">
        <f t="shared" si="151"/>
        <v>0</v>
      </c>
      <c r="O589" s="145">
        <v>0</v>
      </c>
      <c r="P589" s="147">
        <f t="shared" si="152"/>
        <v>0</v>
      </c>
      <c r="Q589" s="100">
        <v>0</v>
      </c>
      <c r="R589" s="147">
        <v>0</v>
      </c>
      <c r="S589" s="101">
        <f t="shared" si="153"/>
        <v>0</v>
      </c>
      <c r="T589" s="100">
        <v>0</v>
      </c>
      <c r="U589" s="101">
        <f t="shared" si="154"/>
        <v>0</v>
      </c>
      <c r="V589" s="100">
        <f t="shared" si="155"/>
        <v>0</v>
      </c>
      <c r="W589" s="148">
        <v>0</v>
      </c>
      <c r="X589" s="148">
        <v>0</v>
      </c>
      <c r="Y589" s="147">
        <f t="shared" si="156"/>
        <v>0</v>
      </c>
      <c r="Z589" s="102">
        <v>0</v>
      </c>
      <c r="AA589" s="102">
        <v>0</v>
      </c>
      <c r="AB589" s="101">
        <f t="shared" si="157"/>
        <v>0</v>
      </c>
      <c r="AC589" s="107">
        <f t="shared" si="158"/>
        <v>0</v>
      </c>
      <c r="AD589" s="108">
        <f t="shared" si="159"/>
        <v>36</v>
      </c>
      <c r="AE589" s="97">
        <v>65</v>
      </c>
      <c r="AF589" s="109">
        <f t="shared" si="160"/>
        <v>0.55384615384615388</v>
      </c>
    </row>
    <row r="590" spans="1:32" x14ac:dyDescent="0.35">
      <c r="A590" s="31" t="s">
        <v>595</v>
      </c>
      <c r="B590" s="97" t="s">
        <v>2855</v>
      </c>
      <c r="C590" s="142" t="s">
        <v>2380</v>
      </c>
      <c r="D590" s="143">
        <f t="shared" si="147"/>
        <v>329</v>
      </c>
      <c r="E590" s="98">
        <f t="shared" si="148"/>
        <v>300</v>
      </c>
      <c r="F590" s="144">
        <f t="shared" si="145"/>
        <v>29</v>
      </c>
      <c r="G590" s="145">
        <f t="shared" si="146"/>
        <v>329</v>
      </c>
      <c r="H590" s="146">
        <v>0</v>
      </c>
      <c r="I590" s="146">
        <v>29</v>
      </c>
      <c r="J590" s="147">
        <f t="shared" si="149"/>
        <v>29</v>
      </c>
      <c r="K590" s="147">
        <v>52</v>
      </c>
      <c r="L590" s="147">
        <v>248</v>
      </c>
      <c r="M590" s="147">
        <f t="shared" si="150"/>
        <v>300</v>
      </c>
      <c r="N590" s="101">
        <f t="shared" si="151"/>
        <v>0</v>
      </c>
      <c r="O590" s="145">
        <v>0</v>
      </c>
      <c r="P590" s="147">
        <f t="shared" si="152"/>
        <v>0</v>
      </c>
      <c r="Q590" s="100">
        <v>0</v>
      </c>
      <c r="R590" s="147">
        <v>0</v>
      </c>
      <c r="S590" s="101">
        <f t="shared" si="153"/>
        <v>0</v>
      </c>
      <c r="T590" s="100">
        <v>0</v>
      </c>
      <c r="U590" s="101">
        <f t="shared" si="154"/>
        <v>0</v>
      </c>
      <c r="V590" s="100">
        <f t="shared" si="155"/>
        <v>0</v>
      </c>
      <c r="W590" s="148">
        <v>0</v>
      </c>
      <c r="X590" s="148">
        <v>0</v>
      </c>
      <c r="Y590" s="147">
        <f t="shared" si="156"/>
        <v>0</v>
      </c>
      <c r="Z590" s="102">
        <v>0</v>
      </c>
      <c r="AA590" s="102">
        <v>0</v>
      </c>
      <c r="AB590" s="101">
        <f t="shared" si="157"/>
        <v>0</v>
      </c>
      <c r="AC590" s="107">
        <f t="shared" si="158"/>
        <v>29</v>
      </c>
      <c r="AD590" s="108">
        <f t="shared" si="159"/>
        <v>248</v>
      </c>
      <c r="AE590" s="97">
        <v>423</v>
      </c>
      <c r="AF590" s="109">
        <f t="shared" si="160"/>
        <v>0.65484633569739947</v>
      </c>
    </row>
    <row r="591" spans="1:32" x14ac:dyDescent="0.35">
      <c r="A591" s="31" t="s">
        <v>596</v>
      </c>
      <c r="B591" s="97" t="s">
        <v>2856</v>
      </c>
      <c r="C591" s="142" t="s">
        <v>2380</v>
      </c>
      <c r="D591" s="143">
        <f t="shared" si="147"/>
        <v>0</v>
      </c>
      <c r="E591" s="98">
        <f t="shared" si="148"/>
        <v>0</v>
      </c>
      <c r="F591" s="144">
        <f t="shared" si="145"/>
        <v>0</v>
      </c>
      <c r="G591" s="145">
        <f t="shared" si="146"/>
        <v>0</v>
      </c>
      <c r="H591" s="146">
        <v>0</v>
      </c>
      <c r="I591" s="146">
        <v>0</v>
      </c>
      <c r="J591" s="147">
        <f t="shared" si="149"/>
        <v>0</v>
      </c>
      <c r="K591" s="147">
        <v>0</v>
      </c>
      <c r="L591" s="147">
        <v>0</v>
      </c>
      <c r="M591" s="147">
        <f t="shared" si="150"/>
        <v>0</v>
      </c>
      <c r="N591" s="101">
        <f t="shared" si="151"/>
        <v>0</v>
      </c>
      <c r="O591" s="145">
        <v>0</v>
      </c>
      <c r="P591" s="147">
        <f t="shared" si="152"/>
        <v>0</v>
      </c>
      <c r="Q591" s="100">
        <v>0</v>
      </c>
      <c r="R591" s="147">
        <v>0</v>
      </c>
      <c r="S591" s="101">
        <f t="shared" si="153"/>
        <v>0</v>
      </c>
      <c r="T591" s="100">
        <v>0</v>
      </c>
      <c r="U591" s="101">
        <f t="shared" si="154"/>
        <v>0</v>
      </c>
      <c r="V591" s="100">
        <f t="shared" si="155"/>
        <v>0</v>
      </c>
      <c r="W591" s="148">
        <v>0</v>
      </c>
      <c r="X591" s="148">
        <v>0</v>
      </c>
      <c r="Y591" s="147">
        <f t="shared" si="156"/>
        <v>0</v>
      </c>
      <c r="Z591" s="102">
        <v>0</v>
      </c>
      <c r="AA591" s="102">
        <v>0</v>
      </c>
      <c r="AB591" s="101">
        <f t="shared" si="157"/>
        <v>0</v>
      </c>
      <c r="AC591" s="107">
        <f t="shared" si="158"/>
        <v>0</v>
      </c>
      <c r="AD591" s="108">
        <f t="shared" si="159"/>
        <v>0</v>
      </c>
      <c r="AE591" s="97">
        <v>95</v>
      </c>
      <c r="AF591" s="109">
        <f t="shared" si="160"/>
        <v>0</v>
      </c>
    </row>
    <row r="592" spans="1:32" x14ac:dyDescent="0.35">
      <c r="A592" s="31" t="s">
        <v>597</v>
      </c>
      <c r="B592" s="97" t="s">
        <v>2857</v>
      </c>
      <c r="C592" s="142" t="s">
        <v>2380</v>
      </c>
      <c r="D592" s="143">
        <f t="shared" si="147"/>
        <v>92</v>
      </c>
      <c r="E592" s="98">
        <f t="shared" si="148"/>
        <v>90</v>
      </c>
      <c r="F592" s="144">
        <f t="shared" si="145"/>
        <v>2</v>
      </c>
      <c r="G592" s="145">
        <f t="shared" si="146"/>
        <v>92</v>
      </c>
      <c r="H592" s="146">
        <v>0</v>
      </c>
      <c r="I592" s="146">
        <v>2</v>
      </c>
      <c r="J592" s="147">
        <f t="shared" si="149"/>
        <v>2</v>
      </c>
      <c r="K592" s="147">
        <v>29</v>
      </c>
      <c r="L592" s="147">
        <v>61</v>
      </c>
      <c r="M592" s="147">
        <f t="shared" si="150"/>
        <v>90</v>
      </c>
      <c r="N592" s="101">
        <f t="shared" si="151"/>
        <v>0</v>
      </c>
      <c r="O592" s="145">
        <v>0</v>
      </c>
      <c r="P592" s="147">
        <f t="shared" si="152"/>
        <v>0</v>
      </c>
      <c r="Q592" s="100">
        <v>0</v>
      </c>
      <c r="R592" s="147">
        <v>0</v>
      </c>
      <c r="S592" s="101">
        <f t="shared" si="153"/>
        <v>0</v>
      </c>
      <c r="T592" s="100">
        <v>0</v>
      </c>
      <c r="U592" s="101">
        <f t="shared" si="154"/>
        <v>0</v>
      </c>
      <c r="V592" s="100">
        <f t="shared" si="155"/>
        <v>0</v>
      </c>
      <c r="W592" s="148">
        <v>0</v>
      </c>
      <c r="X592" s="148">
        <v>0</v>
      </c>
      <c r="Y592" s="147">
        <f t="shared" si="156"/>
        <v>0</v>
      </c>
      <c r="Z592" s="102">
        <v>0</v>
      </c>
      <c r="AA592" s="102">
        <v>0</v>
      </c>
      <c r="AB592" s="101">
        <f t="shared" si="157"/>
        <v>0</v>
      </c>
      <c r="AC592" s="107">
        <f t="shared" si="158"/>
        <v>2</v>
      </c>
      <c r="AD592" s="108">
        <f t="shared" si="159"/>
        <v>61</v>
      </c>
      <c r="AE592" s="97">
        <v>138</v>
      </c>
      <c r="AF592" s="109">
        <f t="shared" si="160"/>
        <v>0.45652173913043476</v>
      </c>
    </row>
    <row r="593" spans="1:32" x14ac:dyDescent="0.35">
      <c r="A593" s="31" t="s">
        <v>598</v>
      </c>
      <c r="B593" s="97" t="s">
        <v>2858</v>
      </c>
      <c r="C593" s="142" t="s">
        <v>2380</v>
      </c>
      <c r="D593" s="143">
        <f t="shared" si="147"/>
        <v>42</v>
      </c>
      <c r="E593" s="98">
        <f t="shared" si="148"/>
        <v>42</v>
      </c>
      <c r="F593" s="144">
        <f t="shared" si="145"/>
        <v>0</v>
      </c>
      <c r="G593" s="145">
        <f t="shared" si="146"/>
        <v>0</v>
      </c>
      <c r="H593" s="146">
        <v>0</v>
      </c>
      <c r="I593" s="146">
        <v>0</v>
      </c>
      <c r="J593" s="147">
        <f t="shared" si="149"/>
        <v>0</v>
      </c>
      <c r="K593" s="147">
        <v>0</v>
      </c>
      <c r="L593" s="147">
        <v>0</v>
      </c>
      <c r="M593" s="147">
        <f t="shared" si="150"/>
        <v>0</v>
      </c>
      <c r="N593" s="101">
        <f t="shared" si="151"/>
        <v>0</v>
      </c>
      <c r="O593" s="145">
        <v>42</v>
      </c>
      <c r="P593" s="147">
        <f t="shared" si="152"/>
        <v>42</v>
      </c>
      <c r="Q593" s="100">
        <v>0</v>
      </c>
      <c r="R593" s="147">
        <v>0</v>
      </c>
      <c r="S593" s="101">
        <f t="shared" si="153"/>
        <v>0</v>
      </c>
      <c r="T593" s="100">
        <v>0</v>
      </c>
      <c r="U593" s="101">
        <f t="shared" si="154"/>
        <v>0</v>
      </c>
      <c r="V593" s="100">
        <f t="shared" si="155"/>
        <v>0</v>
      </c>
      <c r="W593" s="148">
        <v>0</v>
      </c>
      <c r="X593" s="148">
        <v>0</v>
      </c>
      <c r="Y593" s="147">
        <f t="shared" si="156"/>
        <v>0</v>
      </c>
      <c r="Z593" s="102">
        <v>0</v>
      </c>
      <c r="AA593" s="102">
        <v>0</v>
      </c>
      <c r="AB593" s="101">
        <f t="shared" si="157"/>
        <v>0</v>
      </c>
      <c r="AC593" s="107">
        <f t="shared" si="158"/>
        <v>0</v>
      </c>
      <c r="AD593" s="108">
        <f t="shared" si="159"/>
        <v>42</v>
      </c>
      <c r="AE593" s="97">
        <v>100</v>
      </c>
      <c r="AF593" s="109">
        <f t="shared" si="160"/>
        <v>0.42</v>
      </c>
    </row>
    <row r="594" spans="1:32" x14ac:dyDescent="0.35">
      <c r="A594" s="31" t="s">
        <v>599</v>
      </c>
      <c r="B594" s="97" t="s">
        <v>2859</v>
      </c>
      <c r="C594" s="142" t="s">
        <v>2380</v>
      </c>
      <c r="D594" s="143">
        <f t="shared" si="147"/>
        <v>0</v>
      </c>
      <c r="E594" s="98">
        <f t="shared" si="148"/>
        <v>0</v>
      </c>
      <c r="F594" s="144">
        <f t="shared" si="145"/>
        <v>0</v>
      </c>
      <c r="G594" s="145">
        <f t="shared" si="146"/>
        <v>0</v>
      </c>
      <c r="H594" s="146">
        <v>0</v>
      </c>
      <c r="I594" s="146">
        <v>0</v>
      </c>
      <c r="J594" s="147">
        <f t="shared" si="149"/>
        <v>0</v>
      </c>
      <c r="K594" s="147">
        <v>0</v>
      </c>
      <c r="L594" s="147">
        <v>0</v>
      </c>
      <c r="M594" s="147">
        <f t="shared" si="150"/>
        <v>0</v>
      </c>
      <c r="N594" s="101">
        <f t="shared" si="151"/>
        <v>0</v>
      </c>
      <c r="O594" s="145">
        <v>0</v>
      </c>
      <c r="P594" s="147">
        <f t="shared" si="152"/>
        <v>0</v>
      </c>
      <c r="Q594" s="100">
        <v>0</v>
      </c>
      <c r="R594" s="147">
        <v>0</v>
      </c>
      <c r="S594" s="101">
        <f t="shared" si="153"/>
        <v>0</v>
      </c>
      <c r="T594" s="100">
        <v>0</v>
      </c>
      <c r="U594" s="101">
        <f t="shared" si="154"/>
        <v>0</v>
      </c>
      <c r="V594" s="100">
        <f t="shared" si="155"/>
        <v>0</v>
      </c>
      <c r="W594" s="148">
        <v>0</v>
      </c>
      <c r="X594" s="148">
        <v>0</v>
      </c>
      <c r="Y594" s="147">
        <f t="shared" si="156"/>
        <v>0</v>
      </c>
      <c r="Z594" s="102">
        <v>0</v>
      </c>
      <c r="AA594" s="102">
        <v>0</v>
      </c>
      <c r="AB594" s="101">
        <f t="shared" si="157"/>
        <v>0</v>
      </c>
      <c r="AC594" s="107">
        <f t="shared" si="158"/>
        <v>0</v>
      </c>
      <c r="AD594" s="108">
        <f t="shared" si="159"/>
        <v>0</v>
      </c>
      <c r="AE594" s="97">
        <v>97</v>
      </c>
      <c r="AF594" s="109">
        <f t="shared" si="160"/>
        <v>0</v>
      </c>
    </row>
    <row r="595" spans="1:32" x14ac:dyDescent="0.35">
      <c r="A595" s="31" t="s">
        <v>600</v>
      </c>
      <c r="B595" s="97" t="s">
        <v>2860</v>
      </c>
      <c r="C595" s="142" t="s">
        <v>2380</v>
      </c>
      <c r="D595" s="143">
        <f t="shared" si="147"/>
        <v>34</v>
      </c>
      <c r="E595" s="98">
        <f t="shared" si="148"/>
        <v>28</v>
      </c>
      <c r="F595" s="144">
        <f t="shared" si="145"/>
        <v>6</v>
      </c>
      <c r="G595" s="145">
        <f t="shared" si="146"/>
        <v>14</v>
      </c>
      <c r="H595" s="146">
        <v>0</v>
      </c>
      <c r="I595" s="146">
        <v>6</v>
      </c>
      <c r="J595" s="147">
        <f t="shared" si="149"/>
        <v>6</v>
      </c>
      <c r="K595" s="147">
        <v>0</v>
      </c>
      <c r="L595" s="147">
        <v>8</v>
      </c>
      <c r="M595" s="147">
        <f t="shared" si="150"/>
        <v>8</v>
      </c>
      <c r="N595" s="101">
        <f t="shared" si="151"/>
        <v>0</v>
      </c>
      <c r="O595" s="145">
        <v>0</v>
      </c>
      <c r="P595" s="147">
        <f t="shared" si="152"/>
        <v>0</v>
      </c>
      <c r="Q595" s="100">
        <v>20</v>
      </c>
      <c r="R595" s="147">
        <v>0</v>
      </c>
      <c r="S595" s="101">
        <f t="shared" si="153"/>
        <v>20</v>
      </c>
      <c r="T595" s="100">
        <v>0</v>
      </c>
      <c r="U595" s="101">
        <f t="shared" si="154"/>
        <v>0</v>
      </c>
      <c r="V595" s="100">
        <f t="shared" si="155"/>
        <v>0</v>
      </c>
      <c r="W595" s="148">
        <v>0</v>
      </c>
      <c r="X595" s="148">
        <v>0</v>
      </c>
      <c r="Y595" s="147">
        <f t="shared" si="156"/>
        <v>0</v>
      </c>
      <c r="Z595" s="102">
        <v>0</v>
      </c>
      <c r="AA595" s="102">
        <v>0</v>
      </c>
      <c r="AB595" s="101">
        <f t="shared" si="157"/>
        <v>0</v>
      </c>
      <c r="AC595" s="107">
        <f t="shared" si="158"/>
        <v>6</v>
      </c>
      <c r="AD595" s="108">
        <f t="shared" si="159"/>
        <v>28</v>
      </c>
      <c r="AE595" s="97">
        <v>50</v>
      </c>
      <c r="AF595" s="109">
        <f t="shared" si="160"/>
        <v>0.68</v>
      </c>
    </row>
    <row r="596" spans="1:32" x14ac:dyDescent="0.35">
      <c r="A596" s="31" t="s">
        <v>601</v>
      </c>
      <c r="B596" s="97" t="s">
        <v>2861</v>
      </c>
      <c r="C596" s="142" t="s">
        <v>2380</v>
      </c>
      <c r="D596" s="143">
        <f t="shared" si="147"/>
        <v>66</v>
      </c>
      <c r="E596" s="98">
        <f t="shared" si="148"/>
        <v>66</v>
      </c>
      <c r="F596" s="144">
        <f t="shared" si="145"/>
        <v>0</v>
      </c>
      <c r="G596" s="145">
        <f t="shared" si="146"/>
        <v>66</v>
      </c>
      <c r="H596" s="146">
        <v>0</v>
      </c>
      <c r="I596" s="146">
        <v>0</v>
      </c>
      <c r="J596" s="147">
        <f t="shared" si="149"/>
        <v>0</v>
      </c>
      <c r="K596" s="147">
        <v>0</v>
      </c>
      <c r="L596" s="147">
        <v>66</v>
      </c>
      <c r="M596" s="147">
        <f t="shared" si="150"/>
        <v>66</v>
      </c>
      <c r="N596" s="101">
        <f t="shared" si="151"/>
        <v>0</v>
      </c>
      <c r="O596" s="145">
        <v>0</v>
      </c>
      <c r="P596" s="147">
        <f t="shared" si="152"/>
        <v>0</v>
      </c>
      <c r="Q596" s="100">
        <v>0</v>
      </c>
      <c r="R596" s="147">
        <v>0</v>
      </c>
      <c r="S596" s="101">
        <f t="shared" si="153"/>
        <v>0</v>
      </c>
      <c r="T596" s="100">
        <v>0</v>
      </c>
      <c r="U596" s="101">
        <f t="shared" si="154"/>
        <v>0</v>
      </c>
      <c r="V596" s="100">
        <f t="shared" si="155"/>
        <v>0</v>
      </c>
      <c r="W596" s="148">
        <v>0</v>
      </c>
      <c r="X596" s="148">
        <v>0</v>
      </c>
      <c r="Y596" s="147">
        <f t="shared" si="156"/>
        <v>0</v>
      </c>
      <c r="Z596" s="102">
        <v>0</v>
      </c>
      <c r="AA596" s="102">
        <v>0</v>
      </c>
      <c r="AB596" s="101">
        <f t="shared" si="157"/>
        <v>0</v>
      </c>
      <c r="AC596" s="107">
        <f t="shared" si="158"/>
        <v>0</v>
      </c>
      <c r="AD596" s="108">
        <f t="shared" si="159"/>
        <v>66</v>
      </c>
      <c r="AE596" s="97">
        <v>146</v>
      </c>
      <c r="AF596" s="109">
        <f t="shared" si="160"/>
        <v>0.45205479452054792</v>
      </c>
    </row>
    <row r="597" spans="1:32" x14ac:dyDescent="0.35">
      <c r="A597" s="31" t="s">
        <v>602</v>
      </c>
      <c r="B597" s="97" t="s">
        <v>2862</v>
      </c>
      <c r="C597" s="142" t="s">
        <v>2380</v>
      </c>
      <c r="D597" s="143">
        <f t="shared" si="147"/>
        <v>0</v>
      </c>
      <c r="E597" s="98">
        <f t="shared" si="148"/>
        <v>0</v>
      </c>
      <c r="F597" s="144">
        <f t="shared" si="145"/>
        <v>0</v>
      </c>
      <c r="G597" s="145">
        <f t="shared" si="146"/>
        <v>0</v>
      </c>
      <c r="H597" s="146">
        <v>0</v>
      </c>
      <c r="I597" s="146">
        <v>0</v>
      </c>
      <c r="J597" s="147">
        <f t="shared" si="149"/>
        <v>0</v>
      </c>
      <c r="K597" s="147">
        <v>0</v>
      </c>
      <c r="L597" s="147">
        <v>0</v>
      </c>
      <c r="M597" s="147">
        <f t="shared" si="150"/>
        <v>0</v>
      </c>
      <c r="N597" s="101">
        <f t="shared" si="151"/>
        <v>0</v>
      </c>
      <c r="O597" s="145">
        <v>0</v>
      </c>
      <c r="P597" s="147">
        <f t="shared" si="152"/>
        <v>0</v>
      </c>
      <c r="Q597" s="100">
        <v>0</v>
      </c>
      <c r="R597" s="147">
        <v>0</v>
      </c>
      <c r="S597" s="101">
        <f t="shared" si="153"/>
        <v>0</v>
      </c>
      <c r="T597" s="100">
        <v>0</v>
      </c>
      <c r="U597" s="101">
        <f t="shared" si="154"/>
        <v>0</v>
      </c>
      <c r="V597" s="100">
        <f t="shared" si="155"/>
        <v>0</v>
      </c>
      <c r="W597" s="148">
        <v>0</v>
      </c>
      <c r="X597" s="148">
        <v>0</v>
      </c>
      <c r="Y597" s="147">
        <f t="shared" si="156"/>
        <v>0</v>
      </c>
      <c r="Z597" s="102">
        <v>0</v>
      </c>
      <c r="AA597" s="102">
        <v>0</v>
      </c>
      <c r="AB597" s="101">
        <f t="shared" si="157"/>
        <v>0</v>
      </c>
      <c r="AC597" s="107">
        <f t="shared" si="158"/>
        <v>0</v>
      </c>
      <c r="AD597" s="108">
        <f t="shared" si="159"/>
        <v>0</v>
      </c>
      <c r="AE597" s="97">
        <v>133</v>
      </c>
      <c r="AF597" s="109">
        <f t="shared" si="160"/>
        <v>0</v>
      </c>
    </row>
    <row r="598" spans="1:32" x14ac:dyDescent="0.35">
      <c r="A598" s="31" t="s">
        <v>603</v>
      </c>
      <c r="B598" s="97" t="s">
        <v>2863</v>
      </c>
      <c r="C598" s="142" t="s">
        <v>2380</v>
      </c>
      <c r="D598" s="143">
        <f t="shared" si="147"/>
        <v>0</v>
      </c>
      <c r="E598" s="98">
        <f t="shared" si="148"/>
        <v>0</v>
      </c>
      <c r="F598" s="144">
        <f t="shared" si="145"/>
        <v>0</v>
      </c>
      <c r="G598" s="145">
        <f t="shared" si="146"/>
        <v>0</v>
      </c>
      <c r="H598" s="146">
        <v>0</v>
      </c>
      <c r="I598" s="146">
        <v>0</v>
      </c>
      <c r="J598" s="147">
        <f t="shared" si="149"/>
        <v>0</v>
      </c>
      <c r="K598" s="147">
        <v>0</v>
      </c>
      <c r="L598" s="147">
        <v>0</v>
      </c>
      <c r="M598" s="147">
        <f t="shared" si="150"/>
        <v>0</v>
      </c>
      <c r="N598" s="101">
        <f t="shared" si="151"/>
        <v>0</v>
      </c>
      <c r="O598" s="145">
        <v>0</v>
      </c>
      <c r="P598" s="147">
        <f t="shared" si="152"/>
        <v>0</v>
      </c>
      <c r="Q598" s="100">
        <v>0</v>
      </c>
      <c r="R598" s="147">
        <v>0</v>
      </c>
      <c r="S598" s="101">
        <f t="shared" si="153"/>
        <v>0</v>
      </c>
      <c r="T598" s="100">
        <v>0</v>
      </c>
      <c r="U598" s="101">
        <f t="shared" si="154"/>
        <v>0</v>
      </c>
      <c r="V598" s="100">
        <f t="shared" si="155"/>
        <v>0</v>
      </c>
      <c r="W598" s="148">
        <v>0</v>
      </c>
      <c r="X598" s="148">
        <v>0</v>
      </c>
      <c r="Y598" s="147">
        <f t="shared" si="156"/>
        <v>0</v>
      </c>
      <c r="Z598" s="102">
        <v>0</v>
      </c>
      <c r="AA598" s="102">
        <v>0</v>
      </c>
      <c r="AB598" s="101">
        <f t="shared" si="157"/>
        <v>0</v>
      </c>
      <c r="AC598" s="107">
        <f t="shared" si="158"/>
        <v>0</v>
      </c>
      <c r="AD598" s="108">
        <f t="shared" si="159"/>
        <v>0</v>
      </c>
      <c r="AE598" s="97">
        <v>74</v>
      </c>
      <c r="AF598" s="109">
        <f t="shared" si="160"/>
        <v>0</v>
      </c>
    </row>
    <row r="599" spans="1:32" x14ac:dyDescent="0.35">
      <c r="A599" s="31" t="s">
        <v>604</v>
      </c>
      <c r="B599" s="97" t="s">
        <v>2864</v>
      </c>
      <c r="C599" s="142" t="s">
        <v>2260</v>
      </c>
      <c r="D599" s="143">
        <f t="shared" si="147"/>
        <v>5</v>
      </c>
      <c r="E599" s="98">
        <f t="shared" si="148"/>
        <v>5</v>
      </c>
      <c r="F599" s="144">
        <f t="shared" si="145"/>
        <v>0</v>
      </c>
      <c r="G599" s="145">
        <f t="shared" si="146"/>
        <v>5</v>
      </c>
      <c r="H599" s="146">
        <v>0</v>
      </c>
      <c r="I599" s="146">
        <v>0</v>
      </c>
      <c r="J599" s="147">
        <f t="shared" si="149"/>
        <v>0</v>
      </c>
      <c r="K599" s="147">
        <v>0</v>
      </c>
      <c r="L599" s="147">
        <v>5</v>
      </c>
      <c r="M599" s="147">
        <f t="shared" si="150"/>
        <v>5</v>
      </c>
      <c r="N599" s="101">
        <f t="shared" si="151"/>
        <v>0</v>
      </c>
      <c r="O599" s="145">
        <v>0</v>
      </c>
      <c r="P599" s="147">
        <f t="shared" si="152"/>
        <v>0</v>
      </c>
      <c r="Q599" s="100">
        <v>0</v>
      </c>
      <c r="R599" s="147">
        <v>0</v>
      </c>
      <c r="S599" s="101">
        <f t="shared" si="153"/>
        <v>0</v>
      </c>
      <c r="T599" s="100">
        <v>0</v>
      </c>
      <c r="U599" s="101">
        <f t="shared" si="154"/>
        <v>0</v>
      </c>
      <c r="V599" s="100">
        <f t="shared" si="155"/>
        <v>0</v>
      </c>
      <c r="W599" s="148">
        <v>0</v>
      </c>
      <c r="X599" s="148">
        <v>0</v>
      </c>
      <c r="Y599" s="147">
        <f t="shared" si="156"/>
        <v>0</v>
      </c>
      <c r="Z599" s="102">
        <v>0</v>
      </c>
      <c r="AA599" s="102">
        <v>0</v>
      </c>
      <c r="AB599" s="101">
        <f t="shared" si="157"/>
        <v>0</v>
      </c>
      <c r="AC599" s="107">
        <f t="shared" si="158"/>
        <v>0</v>
      </c>
      <c r="AD599" s="108">
        <f t="shared" si="159"/>
        <v>5</v>
      </c>
      <c r="AE599" s="97">
        <v>10</v>
      </c>
      <c r="AF599" s="109">
        <f t="shared" si="160"/>
        <v>0.5</v>
      </c>
    </row>
    <row r="600" spans="1:32" x14ac:dyDescent="0.35">
      <c r="A600" s="31" t="s">
        <v>605</v>
      </c>
      <c r="B600" s="97" t="s">
        <v>2865</v>
      </c>
      <c r="C600" s="142" t="s">
        <v>2260</v>
      </c>
      <c r="D600" s="143">
        <f t="shared" si="147"/>
        <v>15</v>
      </c>
      <c r="E600" s="98">
        <f t="shared" si="148"/>
        <v>15</v>
      </c>
      <c r="F600" s="144">
        <f t="shared" si="145"/>
        <v>0</v>
      </c>
      <c r="G600" s="145">
        <f t="shared" si="146"/>
        <v>15</v>
      </c>
      <c r="H600" s="146">
        <v>0</v>
      </c>
      <c r="I600" s="146">
        <v>0</v>
      </c>
      <c r="J600" s="147">
        <f t="shared" si="149"/>
        <v>0</v>
      </c>
      <c r="K600" s="147">
        <v>0</v>
      </c>
      <c r="L600" s="147">
        <v>15</v>
      </c>
      <c r="M600" s="147">
        <f t="shared" si="150"/>
        <v>15</v>
      </c>
      <c r="N600" s="101">
        <f t="shared" si="151"/>
        <v>0</v>
      </c>
      <c r="O600" s="145">
        <v>0</v>
      </c>
      <c r="P600" s="147">
        <f t="shared" si="152"/>
        <v>0</v>
      </c>
      <c r="Q600" s="100">
        <v>0</v>
      </c>
      <c r="R600" s="147">
        <v>0</v>
      </c>
      <c r="S600" s="101">
        <f t="shared" si="153"/>
        <v>0</v>
      </c>
      <c r="T600" s="100">
        <v>0</v>
      </c>
      <c r="U600" s="101">
        <f t="shared" si="154"/>
        <v>0</v>
      </c>
      <c r="V600" s="100">
        <f t="shared" si="155"/>
        <v>0</v>
      </c>
      <c r="W600" s="148">
        <v>0</v>
      </c>
      <c r="X600" s="148">
        <v>0</v>
      </c>
      <c r="Y600" s="147">
        <f t="shared" si="156"/>
        <v>0</v>
      </c>
      <c r="Z600" s="102">
        <v>0</v>
      </c>
      <c r="AA600" s="102">
        <v>0</v>
      </c>
      <c r="AB600" s="101">
        <f t="shared" si="157"/>
        <v>0</v>
      </c>
      <c r="AC600" s="107">
        <f t="shared" si="158"/>
        <v>0</v>
      </c>
      <c r="AD600" s="108">
        <f t="shared" si="159"/>
        <v>15</v>
      </c>
      <c r="AE600" s="97">
        <v>34</v>
      </c>
      <c r="AF600" s="109">
        <f t="shared" si="160"/>
        <v>0.44117647058823528</v>
      </c>
    </row>
    <row r="601" spans="1:32" x14ac:dyDescent="0.35">
      <c r="A601" s="31" t="s">
        <v>606</v>
      </c>
      <c r="B601" s="97" t="s">
        <v>2866</v>
      </c>
      <c r="C601" s="142" t="s">
        <v>2260</v>
      </c>
      <c r="D601" s="143">
        <f t="shared" si="147"/>
        <v>49</v>
      </c>
      <c r="E601" s="98">
        <f t="shared" si="148"/>
        <v>49</v>
      </c>
      <c r="F601" s="144">
        <f t="shared" si="145"/>
        <v>0</v>
      </c>
      <c r="G601" s="145">
        <f t="shared" si="146"/>
        <v>24</v>
      </c>
      <c r="H601" s="146">
        <v>0</v>
      </c>
      <c r="I601" s="146">
        <v>0</v>
      </c>
      <c r="J601" s="147">
        <f t="shared" si="149"/>
        <v>0</v>
      </c>
      <c r="K601" s="147">
        <v>0</v>
      </c>
      <c r="L601" s="147">
        <v>24</v>
      </c>
      <c r="M601" s="147">
        <f t="shared" si="150"/>
        <v>24</v>
      </c>
      <c r="N601" s="101">
        <f t="shared" si="151"/>
        <v>0</v>
      </c>
      <c r="O601" s="145">
        <v>25</v>
      </c>
      <c r="P601" s="147">
        <f t="shared" si="152"/>
        <v>25</v>
      </c>
      <c r="Q601" s="100">
        <v>0</v>
      </c>
      <c r="R601" s="147">
        <v>0</v>
      </c>
      <c r="S601" s="101">
        <f t="shared" si="153"/>
        <v>0</v>
      </c>
      <c r="T601" s="100">
        <v>0</v>
      </c>
      <c r="U601" s="101">
        <f t="shared" si="154"/>
        <v>0</v>
      </c>
      <c r="V601" s="100">
        <f t="shared" si="155"/>
        <v>0</v>
      </c>
      <c r="W601" s="148">
        <v>0</v>
      </c>
      <c r="X601" s="148">
        <v>0</v>
      </c>
      <c r="Y601" s="147">
        <f t="shared" si="156"/>
        <v>0</v>
      </c>
      <c r="Z601" s="102">
        <v>0</v>
      </c>
      <c r="AA601" s="102">
        <v>0</v>
      </c>
      <c r="AB601" s="101">
        <f t="shared" si="157"/>
        <v>0</v>
      </c>
      <c r="AC601" s="107">
        <f t="shared" si="158"/>
        <v>0</v>
      </c>
      <c r="AD601" s="108">
        <f t="shared" si="159"/>
        <v>49</v>
      </c>
      <c r="AE601" s="97">
        <v>140</v>
      </c>
      <c r="AF601" s="109">
        <f t="shared" si="160"/>
        <v>0.35</v>
      </c>
    </row>
    <row r="602" spans="1:32" x14ac:dyDescent="0.35">
      <c r="A602" s="31" t="s">
        <v>607</v>
      </c>
      <c r="B602" s="97" t="s">
        <v>2867</v>
      </c>
      <c r="C602" s="142" t="s">
        <v>2260</v>
      </c>
      <c r="D602" s="143">
        <f t="shared" si="147"/>
        <v>0</v>
      </c>
      <c r="E602" s="98">
        <f t="shared" si="148"/>
        <v>0</v>
      </c>
      <c r="F602" s="144">
        <f t="shared" si="145"/>
        <v>0</v>
      </c>
      <c r="G602" s="145">
        <f t="shared" si="146"/>
        <v>0</v>
      </c>
      <c r="H602" s="146">
        <v>0</v>
      </c>
      <c r="I602" s="146">
        <v>0</v>
      </c>
      <c r="J602" s="147">
        <f t="shared" si="149"/>
        <v>0</v>
      </c>
      <c r="K602" s="147">
        <v>0</v>
      </c>
      <c r="L602" s="147">
        <v>0</v>
      </c>
      <c r="M602" s="147">
        <f t="shared" si="150"/>
        <v>0</v>
      </c>
      <c r="N602" s="101">
        <f t="shared" si="151"/>
        <v>0</v>
      </c>
      <c r="O602" s="145">
        <v>0</v>
      </c>
      <c r="P602" s="147">
        <f t="shared" si="152"/>
        <v>0</v>
      </c>
      <c r="Q602" s="100">
        <v>0</v>
      </c>
      <c r="R602" s="147">
        <v>0</v>
      </c>
      <c r="S602" s="101">
        <f t="shared" si="153"/>
        <v>0</v>
      </c>
      <c r="T602" s="100">
        <v>0</v>
      </c>
      <c r="U602" s="101">
        <f t="shared" si="154"/>
        <v>0</v>
      </c>
      <c r="V602" s="100">
        <f t="shared" si="155"/>
        <v>0</v>
      </c>
      <c r="W602" s="148">
        <v>0</v>
      </c>
      <c r="X602" s="148">
        <v>0</v>
      </c>
      <c r="Y602" s="147">
        <f t="shared" si="156"/>
        <v>0</v>
      </c>
      <c r="Z602" s="102">
        <v>0</v>
      </c>
      <c r="AA602" s="102">
        <v>0</v>
      </c>
      <c r="AB602" s="101">
        <f t="shared" si="157"/>
        <v>0</v>
      </c>
      <c r="AC602" s="107">
        <f t="shared" si="158"/>
        <v>0</v>
      </c>
      <c r="AD602" s="108">
        <f t="shared" si="159"/>
        <v>0</v>
      </c>
      <c r="AE602" s="97">
        <v>12</v>
      </c>
      <c r="AF602" s="109">
        <f t="shared" si="160"/>
        <v>0</v>
      </c>
    </row>
    <row r="603" spans="1:32" x14ac:dyDescent="0.35">
      <c r="A603" s="31" t="s">
        <v>608</v>
      </c>
      <c r="B603" s="97" t="s">
        <v>2868</v>
      </c>
      <c r="C603" s="142" t="s">
        <v>2260</v>
      </c>
      <c r="D603" s="143">
        <f t="shared" si="147"/>
        <v>0</v>
      </c>
      <c r="E603" s="98">
        <f t="shared" si="148"/>
        <v>0</v>
      </c>
      <c r="F603" s="144">
        <f t="shared" si="145"/>
        <v>0</v>
      </c>
      <c r="G603" s="145">
        <f t="shared" si="146"/>
        <v>0</v>
      </c>
      <c r="H603" s="146">
        <v>0</v>
      </c>
      <c r="I603" s="146">
        <v>0</v>
      </c>
      <c r="J603" s="147">
        <f t="shared" si="149"/>
        <v>0</v>
      </c>
      <c r="K603" s="147">
        <v>0</v>
      </c>
      <c r="L603" s="147">
        <v>0</v>
      </c>
      <c r="M603" s="147">
        <f t="shared" si="150"/>
        <v>0</v>
      </c>
      <c r="N603" s="101">
        <f t="shared" si="151"/>
        <v>0</v>
      </c>
      <c r="O603" s="145">
        <v>0</v>
      </c>
      <c r="P603" s="147">
        <f t="shared" si="152"/>
        <v>0</v>
      </c>
      <c r="Q603" s="100">
        <v>0</v>
      </c>
      <c r="R603" s="147">
        <v>0</v>
      </c>
      <c r="S603" s="101">
        <f t="shared" si="153"/>
        <v>0</v>
      </c>
      <c r="T603" s="100">
        <v>0</v>
      </c>
      <c r="U603" s="101">
        <f t="shared" si="154"/>
        <v>0</v>
      </c>
      <c r="V603" s="100">
        <f t="shared" si="155"/>
        <v>0</v>
      </c>
      <c r="W603" s="148">
        <v>0</v>
      </c>
      <c r="X603" s="148">
        <v>0</v>
      </c>
      <c r="Y603" s="147">
        <f t="shared" si="156"/>
        <v>0</v>
      </c>
      <c r="Z603" s="102">
        <v>0</v>
      </c>
      <c r="AA603" s="102">
        <v>0</v>
      </c>
      <c r="AB603" s="101">
        <f t="shared" si="157"/>
        <v>0</v>
      </c>
      <c r="AC603" s="107">
        <f t="shared" si="158"/>
        <v>0</v>
      </c>
      <c r="AD603" s="108">
        <f t="shared" si="159"/>
        <v>0</v>
      </c>
      <c r="AE603" s="97">
        <v>27</v>
      </c>
      <c r="AF603" s="109">
        <f t="shared" si="160"/>
        <v>0</v>
      </c>
    </row>
    <row r="604" spans="1:32" x14ac:dyDescent="0.35">
      <c r="A604" s="31" t="s">
        <v>609</v>
      </c>
      <c r="B604" s="97" t="s">
        <v>2869</v>
      </c>
      <c r="C604" s="142" t="s">
        <v>2260</v>
      </c>
      <c r="D604" s="143">
        <f t="shared" si="147"/>
        <v>23</v>
      </c>
      <c r="E604" s="98">
        <f t="shared" si="148"/>
        <v>0</v>
      </c>
      <c r="F604" s="144">
        <f t="shared" si="145"/>
        <v>23</v>
      </c>
      <c r="G604" s="145">
        <f t="shared" si="146"/>
        <v>23</v>
      </c>
      <c r="H604" s="146">
        <v>0</v>
      </c>
      <c r="I604" s="146">
        <v>23</v>
      </c>
      <c r="J604" s="147">
        <f t="shared" si="149"/>
        <v>23</v>
      </c>
      <c r="K604" s="147">
        <v>0</v>
      </c>
      <c r="L604" s="147">
        <v>0</v>
      </c>
      <c r="M604" s="147">
        <f t="shared" si="150"/>
        <v>0</v>
      </c>
      <c r="N604" s="101">
        <f t="shared" si="151"/>
        <v>0</v>
      </c>
      <c r="O604" s="145">
        <v>0</v>
      </c>
      <c r="P604" s="147">
        <f t="shared" si="152"/>
        <v>0</v>
      </c>
      <c r="Q604" s="100">
        <v>0</v>
      </c>
      <c r="R604" s="147">
        <v>0</v>
      </c>
      <c r="S604" s="101">
        <f t="shared" si="153"/>
        <v>0</v>
      </c>
      <c r="T604" s="100">
        <v>0</v>
      </c>
      <c r="U604" s="101">
        <f t="shared" si="154"/>
        <v>0</v>
      </c>
      <c r="V604" s="100">
        <f t="shared" si="155"/>
        <v>0</v>
      </c>
      <c r="W604" s="148">
        <v>0</v>
      </c>
      <c r="X604" s="148">
        <v>0</v>
      </c>
      <c r="Y604" s="147">
        <f t="shared" si="156"/>
        <v>0</v>
      </c>
      <c r="Z604" s="102">
        <v>0</v>
      </c>
      <c r="AA604" s="102">
        <v>0</v>
      </c>
      <c r="AB604" s="101">
        <f t="shared" si="157"/>
        <v>0</v>
      </c>
      <c r="AC604" s="107">
        <f t="shared" si="158"/>
        <v>23</v>
      </c>
      <c r="AD604" s="108">
        <f t="shared" si="159"/>
        <v>0</v>
      </c>
      <c r="AE604" s="97">
        <v>43</v>
      </c>
      <c r="AF604" s="109">
        <f t="shared" si="160"/>
        <v>0.53488372093023251</v>
      </c>
    </row>
    <row r="605" spans="1:32" x14ac:dyDescent="0.35">
      <c r="A605" s="31" t="s">
        <v>610</v>
      </c>
      <c r="B605" s="97" t="s">
        <v>2870</v>
      </c>
      <c r="C605" s="142" t="s">
        <v>2260</v>
      </c>
      <c r="D605" s="143">
        <f t="shared" si="147"/>
        <v>0</v>
      </c>
      <c r="E605" s="98">
        <f t="shared" si="148"/>
        <v>0</v>
      </c>
      <c r="F605" s="144">
        <f t="shared" si="145"/>
        <v>0</v>
      </c>
      <c r="G605" s="145">
        <f t="shared" si="146"/>
        <v>0</v>
      </c>
      <c r="H605" s="146">
        <v>0</v>
      </c>
      <c r="I605" s="146">
        <v>0</v>
      </c>
      <c r="J605" s="147">
        <f t="shared" si="149"/>
        <v>0</v>
      </c>
      <c r="K605" s="147">
        <v>0</v>
      </c>
      <c r="L605" s="147">
        <v>0</v>
      </c>
      <c r="M605" s="147">
        <f t="shared" si="150"/>
        <v>0</v>
      </c>
      <c r="N605" s="101">
        <f t="shared" si="151"/>
        <v>0</v>
      </c>
      <c r="O605" s="145">
        <v>0</v>
      </c>
      <c r="P605" s="147">
        <f t="shared" si="152"/>
        <v>0</v>
      </c>
      <c r="Q605" s="100">
        <v>0</v>
      </c>
      <c r="R605" s="147">
        <v>0</v>
      </c>
      <c r="S605" s="101">
        <f t="shared" si="153"/>
        <v>0</v>
      </c>
      <c r="T605" s="100">
        <v>0</v>
      </c>
      <c r="U605" s="101">
        <f t="shared" si="154"/>
        <v>0</v>
      </c>
      <c r="V605" s="100">
        <f t="shared" si="155"/>
        <v>0</v>
      </c>
      <c r="W605" s="148">
        <v>0</v>
      </c>
      <c r="X605" s="148">
        <v>0</v>
      </c>
      <c r="Y605" s="147">
        <f t="shared" si="156"/>
        <v>0</v>
      </c>
      <c r="Z605" s="102">
        <v>0</v>
      </c>
      <c r="AA605" s="102">
        <v>0</v>
      </c>
      <c r="AB605" s="101">
        <f t="shared" si="157"/>
        <v>0</v>
      </c>
      <c r="AC605" s="107">
        <f t="shared" si="158"/>
        <v>0</v>
      </c>
      <c r="AD605" s="108">
        <f t="shared" si="159"/>
        <v>0</v>
      </c>
      <c r="AE605" s="97">
        <v>191</v>
      </c>
      <c r="AF605" s="109">
        <f t="shared" si="160"/>
        <v>0</v>
      </c>
    </row>
    <row r="606" spans="1:32" x14ac:dyDescent="0.35">
      <c r="A606" s="31" t="s">
        <v>611</v>
      </c>
      <c r="B606" s="97" t="s">
        <v>2871</v>
      </c>
      <c r="C606" s="142" t="s">
        <v>2260</v>
      </c>
      <c r="D606" s="143">
        <f t="shared" si="147"/>
        <v>0</v>
      </c>
      <c r="E606" s="98">
        <f t="shared" si="148"/>
        <v>0</v>
      </c>
      <c r="F606" s="144">
        <f t="shared" si="145"/>
        <v>0</v>
      </c>
      <c r="G606" s="145">
        <f t="shared" si="146"/>
        <v>0</v>
      </c>
      <c r="H606" s="146">
        <v>0</v>
      </c>
      <c r="I606" s="146">
        <v>0</v>
      </c>
      <c r="J606" s="147">
        <f t="shared" si="149"/>
        <v>0</v>
      </c>
      <c r="K606" s="147">
        <v>0</v>
      </c>
      <c r="L606" s="147">
        <v>0</v>
      </c>
      <c r="M606" s="147">
        <f t="shared" si="150"/>
        <v>0</v>
      </c>
      <c r="N606" s="101">
        <f t="shared" si="151"/>
        <v>0</v>
      </c>
      <c r="O606" s="145">
        <v>0</v>
      </c>
      <c r="P606" s="147">
        <f t="shared" si="152"/>
        <v>0</v>
      </c>
      <c r="Q606" s="100">
        <v>0</v>
      </c>
      <c r="R606" s="147">
        <v>0</v>
      </c>
      <c r="S606" s="101">
        <f t="shared" si="153"/>
        <v>0</v>
      </c>
      <c r="T606" s="100">
        <v>0</v>
      </c>
      <c r="U606" s="101">
        <f t="shared" si="154"/>
        <v>0</v>
      </c>
      <c r="V606" s="100">
        <f t="shared" si="155"/>
        <v>0</v>
      </c>
      <c r="W606" s="148">
        <v>0</v>
      </c>
      <c r="X606" s="148">
        <v>0</v>
      </c>
      <c r="Y606" s="147">
        <f t="shared" si="156"/>
        <v>0</v>
      </c>
      <c r="Z606" s="102">
        <v>0</v>
      </c>
      <c r="AA606" s="102">
        <v>0</v>
      </c>
      <c r="AB606" s="101">
        <f t="shared" si="157"/>
        <v>0</v>
      </c>
      <c r="AC606" s="107">
        <f t="shared" si="158"/>
        <v>0</v>
      </c>
      <c r="AD606" s="108">
        <f t="shared" si="159"/>
        <v>0</v>
      </c>
      <c r="AE606" s="97">
        <v>31</v>
      </c>
      <c r="AF606" s="109">
        <f t="shared" si="160"/>
        <v>0</v>
      </c>
    </row>
    <row r="607" spans="1:32" x14ac:dyDescent="0.35">
      <c r="A607" s="31" t="s">
        <v>612</v>
      </c>
      <c r="B607" s="97" t="s">
        <v>2872</v>
      </c>
      <c r="C607" s="142" t="s">
        <v>2260</v>
      </c>
      <c r="D607" s="143">
        <f t="shared" si="147"/>
        <v>28</v>
      </c>
      <c r="E607" s="98">
        <f t="shared" si="148"/>
        <v>0</v>
      </c>
      <c r="F607" s="144">
        <f t="shared" si="145"/>
        <v>28</v>
      </c>
      <c r="G607" s="145">
        <f t="shared" si="146"/>
        <v>28</v>
      </c>
      <c r="H607" s="146">
        <v>0</v>
      </c>
      <c r="I607" s="146">
        <v>28</v>
      </c>
      <c r="J607" s="147">
        <f t="shared" si="149"/>
        <v>28</v>
      </c>
      <c r="K607" s="147">
        <v>0</v>
      </c>
      <c r="L607" s="147">
        <v>0</v>
      </c>
      <c r="M607" s="147">
        <f t="shared" si="150"/>
        <v>0</v>
      </c>
      <c r="N607" s="101">
        <f t="shared" si="151"/>
        <v>0</v>
      </c>
      <c r="O607" s="145">
        <v>0</v>
      </c>
      <c r="P607" s="147">
        <f t="shared" si="152"/>
        <v>0</v>
      </c>
      <c r="Q607" s="100">
        <v>0</v>
      </c>
      <c r="R607" s="147">
        <v>0</v>
      </c>
      <c r="S607" s="101">
        <f t="shared" si="153"/>
        <v>0</v>
      </c>
      <c r="T607" s="100">
        <v>0</v>
      </c>
      <c r="U607" s="101">
        <f t="shared" si="154"/>
        <v>0</v>
      </c>
      <c r="V607" s="100">
        <f t="shared" si="155"/>
        <v>0</v>
      </c>
      <c r="W607" s="148">
        <v>0</v>
      </c>
      <c r="X607" s="148">
        <v>0</v>
      </c>
      <c r="Y607" s="147">
        <f t="shared" si="156"/>
        <v>0</v>
      </c>
      <c r="Z607" s="102">
        <v>0</v>
      </c>
      <c r="AA607" s="102">
        <v>0</v>
      </c>
      <c r="AB607" s="101">
        <f t="shared" si="157"/>
        <v>0</v>
      </c>
      <c r="AC607" s="107">
        <f t="shared" si="158"/>
        <v>28</v>
      </c>
      <c r="AD607" s="108">
        <f t="shared" si="159"/>
        <v>0</v>
      </c>
      <c r="AE607" s="97">
        <v>44</v>
      </c>
      <c r="AF607" s="109">
        <f t="shared" si="160"/>
        <v>0.63636363636363635</v>
      </c>
    </row>
    <row r="608" spans="1:32" x14ac:dyDescent="0.35">
      <c r="A608" s="31" t="s">
        <v>613</v>
      </c>
      <c r="B608" s="97" t="s">
        <v>2873</v>
      </c>
      <c r="C608" s="142" t="s">
        <v>2260</v>
      </c>
      <c r="D608" s="143">
        <f t="shared" si="147"/>
        <v>0</v>
      </c>
      <c r="E608" s="98">
        <f t="shared" si="148"/>
        <v>0</v>
      </c>
      <c r="F608" s="144">
        <f t="shared" si="145"/>
        <v>0</v>
      </c>
      <c r="G608" s="145">
        <f t="shared" si="146"/>
        <v>0</v>
      </c>
      <c r="H608" s="146">
        <v>0</v>
      </c>
      <c r="I608" s="146">
        <v>0</v>
      </c>
      <c r="J608" s="147">
        <f t="shared" si="149"/>
        <v>0</v>
      </c>
      <c r="K608" s="147">
        <v>0</v>
      </c>
      <c r="L608" s="147">
        <v>0</v>
      </c>
      <c r="M608" s="147">
        <f t="shared" si="150"/>
        <v>0</v>
      </c>
      <c r="N608" s="101">
        <f t="shared" si="151"/>
        <v>0</v>
      </c>
      <c r="O608" s="145">
        <v>0</v>
      </c>
      <c r="P608" s="147">
        <f t="shared" si="152"/>
        <v>0</v>
      </c>
      <c r="Q608" s="100">
        <v>0</v>
      </c>
      <c r="R608" s="147">
        <v>0</v>
      </c>
      <c r="S608" s="101">
        <f t="shared" si="153"/>
        <v>0</v>
      </c>
      <c r="T608" s="100">
        <v>0</v>
      </c>
      <c r="U608" s="101">
        <f t="shared" si="154"/>
        <v>0</v>
      </c>
      <c r="V608" s="100">
        <f t="shared" si="155"/>
        <v>0</v>
      </c>
      <c r="W608" s="148">
        <v>0</v>
      </c>
      <c r="X608" s="148">
        <v>0</v>
      </c>
      <c r="Y608" s="147">
        <f t="shared" si="156"/>
        <v>0</v>
      </c>
      <c r="Z608" s="102">
        <v>0</v>
      </c>
      <c r="AA608" s="102">
        <v>0</v>
      </c>
      <c r="AB608" s="101">
        <f t="shared" si="157"/>
        <v>0</v>
      </c>
      <c r="AC608" s="107">
        <f t="shared" si="158"/>
        <v>0</v>
      </c>
      <c r="AD608" s="108">
        <f t="shared" si="159"/>
        <v>0</v>
      </c>
      <c r="AE608" s="97">
        <v>25</v>
      </c>
      <c r="AF608" s="109">
        <f t="shared" si="160"/>
        <v>0</v>
      </c>
    </row>
    <row r="609" spans="1:32" x14ac:dyDescent="0.35">
      <c r="A609" s="31" t="s">
        <v>614</v>
      </c>
      <c r="B609" s="97" t="s">
        <v>2874</v>
      </c>
      <c r="C609" s="142" t="s">
        <v>2260</v>
      </c>
      <c r="D609" s="143">
        <f t="shared" si="147"/>
        <v>33</v>
      </c>
      <c r="E609" s="98">
        <f t="shared" si="148"/>
        <v>0</v>
      </c>
      <c r="F609" s="144">
        <f t="shared" si="145"/>
        <v>33</v>
      </c>
      <c r="G609" s="145">
        <f t="shared" si="146"/>
        <v>33</v>
      </c>
      <c r="H609" s="146">
        <v>0</v>
      </c>
      <c r="I609" s="146">
        <v>33</v>
      </c>
      <c r="J609" s="147">
        <f t="shared" si="149"/>
        <v>33</v>
      </c>
      <c r="K609" s="147">
        <v>0</v>
      </c>
      <c r="L609" s="147">
        <v>0</v>
      </c>
      <c r="M609" s="147">
        <f t="shared" si="150"/>
        <v>0</v>
      </c>
      <c r="N609" s="101">
        <f t="shared" si="151"/>
        <v>0</v>
      </c>
      <c r="O609" s="145">
        <v>0</v>
      </c>
      <c r="P609" s="147">
        <f t="shared" si="152"/>
        <v>0</v>
      </c>
      <c r="Q609" s="100">
        <v>0</v>
      </c>
      <c r="R609" s="147">
        <v>0</v>
      </c>
      <c r="S609" s="101">
        <f t="shared" si="153"/>
        <v>0</v>
      </c>
      <c r="T609" s="100">
        <v>0</v>
      </c>
      <c r="U609" s="101">
        <f t="shared" si="154"/>
        <v>0</v>
      </c>
      <c r="V609" s="100">
        <f t="shared" si="155"/>
        <v>0</v>
      </c>
      <c r="W609" s="148">
        <v>0</v>
      </c>
      <c r="X609" s="148">
        <v>0</v>
      </c>
      <c r="Y609" s="147">
        <f t="shared" si="156"/>
        <v>0</v>
      </c>
      <c r="Z609" s="102">
        <v>0</v>
      </c>
      <c r="AA609" s="102">
        <v>0</v>
      </c>
      <c r="AB609" s="101">
        <f t="shared" si="157"/>
        <v>0</v>
      </c>
      <c r="AC609" s="107">
        <f t="shared" si="158"/>
        <v>33</v>
      </c>
      <c r="AD609" s="108">
        <f t="shared" si="159"/>
        <v>0</v>
      </c>
      <c r="AE609" s="97">
        <v>25</v>
      </c>
      <c r="AF609" s="109">
        <f t="shared" si="160"/>
        <v>1</v>
      </c>
    </row>
    <row r="610" spans="1:32" x14ac:dyDescent="0.35">
      <c r="A610" s="31" t="s">
        <v>615</v>
      </c>
      <c r="B610" s="97" t="s">
        <v>2875</v>
      </c>
      <c r="C610" s="142" t="s">
        <v>2260</v>
      </c>
      <c r="D610" s="143">
        <f t="shared" si="147"/>
        <v>12</v>
      </c>
      <c r="E610" s="98">
        <f t="shared" si="148"/>
        <v>1</v>
      </c>
      <c r="F610" s="144">
        <f t="shared" si="145"/>
        <v>11</v>
      </c>
      <c r="G610" s="145">
        <f t="shared" si="146"/>
        <v>12</v>
      </c>
      <c r="H610" s="146">
        <v>0</v>
      </c>
      <c r="I610" s="146">
        <v>11</v>
      </c>
      <c r="J610" s="147">
        <f t="shared" si="149"/>
        <v>11</v>
      </c>
      <c r="K610" s="147">
        <v>0</v>
      </c>
      <c r="L610" s="147">
        <v>1</v>
      </c>
      <c r="M610" s="147">
        <f t="shared" si="150"/>
        <v>1</v>
      </c>
      <c r="N610" s="101">
        <f t="shared" si="151"/>
        <v>0</v>
      </c>
      <c r="O610" s="145">
        <v>0</v>
      </c>
      <c r="P610" s="147">
        <f t="shared" si="152"/>
        <v>0</v>
      </c>
      <c r="Q610" s="100">
        <v>0</v>
      </c>
      <c r="R610" s="147">
        <v>0</v>
      </c>
      <c r="S610" s="101">
        <f t="shared" si="153"/>
        <v>0</v>
      </c>
      <c r="T610" s="100">
        <v>0</v>
      </c>
      <c r="U610" s="101">
        <f t="shared" si="154"/>
        <v>0</v>
      </c>
      <c r="V610" s="100">
        <f t="shared" si="155"/>
        <v>0</v>
      </c>
      <c r="W610" s="148">
        <v>0</v>
      </c>
      <c r="X610" s="148">
        <v>0</v>
      </c>
      <c r="Y610" s="147">
        <f t="shared" si="156"/>
        <v>0</v>
      </c>
      <c r="Z610" s="102">
        <v>0</v>
      </c>
      <c r="AA610" s="102">
        <v>0</v>
      </c>
      <c r="AB610" s="101">
        <f t="shared" si="157"/>
        <v>0</v>
      </c>
      <c r="AC610" s="107">
        <f t="shared" si="158"/>
        <v>11</v>
      </c>
      <c r="AD610" s="108">
        <f t="shared" si="159"/>
        <v>1</v>
      </c>
      <c r="AE610" s="97">
        <v>22</v>
      </c>
      <c r="AF610" s="109">
        <f t="shared" si="160"/>
        <v>0.54545454545454541</v>
      </c>
    </row>
    <row r="611" spans="1:32" x14ac:dyDescent="0.35">
      <c r="A611" s="31" t="s">
        <v>616</v>
      </c>
      <c r="B611" s="97" t="s">
        <v>2876</v>
      </c>
      <c r="C611" s="142" t="s">
        <v>2260</v>
      </c>
      <c r="D611" s="143">
        <f t="shared" si="147"/>
        <v>49</v>
      </c>
      <c r="E611" s="98">
        <f t="shared" si="148"/>
        <v>0</v>
      </c>
      <c r="F611" s="144">
        <f t="shared" si="145"/>
        <v>49</v>
      </c>
      <c r="G611" s="145">
        <f t="shared" si="146"/>
        <v>49</v>
      </c>
      <c r="H611" s="146">
        <v>0</v>
      </c>
      <c r="I611" s="146">
        <v>49</v>
      </c>
      <c r="J611" s="147">
        <f t="shared" si="149"/>
        <v>49</v>
      </c>
      <c r="K611" s="147">
        <v>0</v>
      </c>
      <c r="L611" s="147">
        <v>0</v>
      </c>
      <c r="M611" s="147">
        <f t="shared" si="150"/>
        <v>0</v>
      </c>
      <c r="N611" s="101">
        <f t="shared" si="151"/>
        <v>0</v>
      </c>
      <c r="O611" s="145">
        <v>0</v>
      </c>
      <c r="P611" s="147">
        <f t="shared" si="152"/>
        <v>0</v>
      </c>
      <c r="Q611" s="100">
        <v>0</v>
      </c>
      <c r="R611" s="147">
        <v>0</v>
      </c>
      <c r="S611" s="101">
        <f t="shared" si="153"/>
        <v>0</v>
      </c>
      <c r="T611" s="100">
        <v>0</v>
      </c>
      <c r="U611" s="101">
        <f t="shared" si="154"/>
        <v>0</v>
      </c>
      <c r="V611" s="100">
        <f t="shared" si="155"/>
        <v>0</v>
      </c>
      <c r="W611" s="148">
        <v>0</v>
      </c>
      <c r="X611" s="148">
        <v>0</v>
      </c>
      <c r="Y611" s="147">
        <f t="shared" si="156"/>
        <v>0</v>
      </c>
      <c r="Z611" s="102">
        <v>0</v>
      </c>
      <c r="AA611" s="102">
        <v>0</v>
      </c>
      <c r="AB611" s="101">
        <f t="shared" si="157"/>
        <v>0</v>
      </c>
      <c r="AC611" s="107">
        <f t="shared" si="158"/>
        <v>49</v>
      </c>
      <c r="AD611" s="108">
        <f t="shared" si="159"/>
        <v>0</v>
      </c>
      <c r="AE611" s="97">
        <v>51</v>
      </c>
      <c r="AF611" s="109">
        <f t="shared" si="160"/>
        <v>0.96078431372549022</v>
      </c>
    </row>
    <row r="612" spans="1:32" x14ac:dyDescent="0.35">
      <c r="A612" s="31" t="s">
        <v>617</v>
      </c>
      <c r="B612" s="97" t="s">
        <v>2877</v>
      </c>
      <c r="C612" s="142" t="s">
        <v>2260</v>
      </c>
      <c r="D612" s="143">
        <f t="shared" si="147"/>
        <v>32</v>
      </c>
      <c r="E612" s="98">
        <f t="shared" si="148"/>
        <v>32</v>
      </c>
      <c r="F612" s="144">
        <f t="shared" si="145"/>
        <v>0</v>
      </c>
      <c r="G612" s="145">
        <f t="shared" si="146"/>
        <v>20</v>
      </c>
      <c r="H612" s="146">
        <v>0</v>
      </c>
      <c r="I612" s="146">
        <v>0</v>
      </c>
      <c r="J612" s="147">
        <f t="shared" si="149"/>
        <v>0</v>
      </c>
      <c r="K612" s="147">
        <v>0</v>
      </c>
      <c r="L612" s="147">
        <v>20</v>
      </c>
      <c r="M612" s="147">
        <f t="shared" si="150"/>
        <v>20</v>
      </c>
      <c r="N612" s="101">
        <f t="shared" si="151"/>
        <v>0</v>
      </c>
      <c r="O612" s="145">
        <v>12</v>
      </c>
      <c r="P612" s="147">
        <f t="shared" si="152"/>
        <v>12</v>
      </c>
      <c r="Q612" s="100">
        <v>0</v>
      </c>
      <c r="R612" s="147">
        <v>0</v>
      </c>
      <c r="S612" s="101">
        <f t="shared" si="153"/>
        <v>0</v>
      </c>
      <c r="T612" s="100">
        <v>0</v>
      </c>
      <c r="U612" s="101">
        <f t="shared" si="154"/>
        <v>0</v>
      </c>
      <c r="V612" s="100">
        <f t="shared" si="155"/>
        <v>0</v>
      </c>
      <c r="W612" s="148">
        <v>0</v>
      </c>
      <c r="X612" s="148">
        <v>0</v>
      </c>
      <c r="Y612" s="147">
        <f t="shared" si="156"/>
        <v>0</v>
      </c>
      <c r="Z612" s="102">
        <v>0</v>
      </c>
      <c r="AA612" s="102">
        <v>0</v>
      </c>
      <c r="AB612" s="101">
        <f t="shared" si="157"/>
        <v>0</v>
      </c>
      <c r="AC612" s="107">
        <f t="shared" si="158"/>
        <v>0</v>
      </c>
      <c r="AD612" s="108">
        <f t="shared" si="159"/>
        <v>32</v>
      </c>
      <c r="AE612" s="97">
        <v>61</v>
      </c>
      <c r="AF612" s="109">
        <f t="shared" si="160"/>
        <v>0.52459016393442626</v>
      </c>
    </row>
    <row r="613" spans="1:32" x14ac:dyDescent="0.35">
      <c r="A613" s="31" t="s">
        <v>618</v>
      </c>
      <c r="B613" s="97" t="s">
        <v>2878</v>
      </c>
      <c r="C613" s="142" t="s">
        <v>2260</v>
      </c>
      <c r="D613" s="143">
        <f t="shared" si="147"/>
        <v>17</v>
      </c>
      <c r="E613" s="98">
        <f t="shared" si="148"/>
        <v>0</v>
      </c>
      <c r="F613" s="144">
        <f t="shared" si="145"/>
        <v>17</v>
      </c>
      <c r="G613" s="145">
        <f t="shared" si="146"/>
        <v>17</v>
      </c>
      <c r="H613" s="146">
        <v>0</v>
      </c>
      <c r="I613" s="146">
        <v>17</v>
      </c>
      <c r="J613" s="147">
        <f t="shared" si="149"/>
        <v>17</v>
      </c>
      <c r="K613" s="147">
        <v>0</v>
      </c>
      <c r="L613" s="147">
        <v>0</v>
      </c>
      <c r="M613" s="147">
        <f t="shared" si="150"/>
        <v>0</v>
      </c>
      <c r="N613" s="101">
        <f t="shared" si="151"/>
        <v>0</v>
      </c>
      <c r="O613" s="145">
        <v>0</v>
      </c>
      <c r="P613" s="147">
        <f t="shared" si="152"/>
        <v>0</v>
      </c>
      <c r="Q613" s="100">
        <v>0</v>
      </c>
      <c r="R613" s="147">
        <v>0</v>
      </c>
      <c r="S613" s="101">
        <f t="shared" si="153"/>
        <v>0</v>
      </c>
      <c r="T613" s="100">
        <v>0</v>
      </c>
      <c r="U613" s="101">
        <f t="shared" si="154"/>
        <v>0</v>
      </c>
      <c r="V613" s="100">
        <f t="shared" si="155"/>
        <v>0</v>
      </c>
      <c r="W613" s="148">
        <v>0</v>
      </c>
      <c r="X613" s="148">
        <v>0</v>
      </c>
      <c r="Y613" s="147">
        <f t="shared" si="156"/>
        <v>0</v>
      </c>
      <c r="Z613" s="102">
        <v>0</v>
      </c>
      <c r="AA613" s="102">
        <v>0</v>
      </c>
      <c r="AB613" s="101">
        <f t="shared" si="157"/>
        <v>0</v>
      </c>
      <c r="AC613" s="107">
        <f t="shared" si="158"/>
        <v>17</v>
      </c>
      <c r="AD613" s="108">
        <f t="shared" si="159"/>
        <v>0</v>
      </c>
      <c r="AE613" s="97">
        <v>15</v>
      </c>
      <c r="AF613" s="109">
        <f t="shared" si="160"/>
        <v>1</v>
      </c>
    </row>
    <row r="614" spans="1:32" x14ac:dyDescent="0.35">
      <c r="A614" s="31" t="s">
        <v>619</v>
      </c>
      <c r="B614" s="97" t="s">
        <v>2879</v>
      </c>
      <c r="C614" s="142" t="s">
        <v>2260</v>
      </c>
      <c r="D614" s="143">
        <f t="shared" si="147"/>
        <v>84</v>
      </c>
      <c r="E614" s="98">
        <f t="shared" si="148"/>
        <v>0</v>
      </c>
      <c r="F614" s="144">
        <f t="shared" si="145"/>
        <v>84</v>
      </c>
      <c r="G614" s="145">
        <f t="shared" si="146"/>
        <v>84</v>
      </c>
      <c r="H614" s="146">
        <v>0</v>
      </c>
      <c r="I614" s="146">
        <v>84</v>
      </c>
      <c r="J614" s="147">
        <f t="shared" si="149"/>
        <v>84</v>
      </c>
      <c r="K614" s="147">
        <v>0</v>
      </c>
      <c r="L614" s="147">
        <v>0</v>
      </c>
      <c r="M614" s="147">
        <f t="shared" si="150"/>
        <v>0</v>
      </c>
      <c r="N614" s="101">
        <f t="shared" si="151"/>
        <v>0</v>
      </c>
      <c r="O614" s="145">
        <v>0</v>
      </c>
      <c r="P614" s="147">
        <f t="shared" si="152"/>
        <v>0</v>
      </c>
      <c r="Q614" s="100">
        <v>0</v>
      </c>
      <c r="R614" s="147">
        <v>0</v>
      </c>
      <c r="S614" s="101">
        <f t="shared" si="153"/>
        <v>0</v>
      </c>
      <c r="T614" s="100">
        <v>0</v>
      </c>
      <c r="U614" s="101">
        <f t="shared" si="154"/>
        <v>0</v>
      </c>
      <c r="V614" s="100">
        <f t="shared" si="155"/>
        <v>0</v>
      </c>
      <c r="W614" s="148">
        <v>0</v>
      </c>
      <c r="X614" s="148">
        <v>0</v>
      </c>
      <c r="Y614" s="147">
        <f t="shared" si="156"/>
        <v>0</v>
      </c>
      <c r="Z614" s="102">
        <v>0</v>
      </c>
      <c r="AA614" s="102">
        <v>0</v>
      </c>
      <c r="AB614" s="101">
        <f t="shared" si="157"/>
        <v>0</v>
      </c>
      <c r="AC614" s="107">
        <f t="shared" si="158"/>
        <v>84</v>
      </c>
      <c r="AD614" s="108">
        <f t="shared" si="159"/>
        <v>0</v>
      </c>
      <c r="AE614" s="97">
        <v>94</v>
      </c>
      <c r="AF614" s="109">
        <f t="shared" si="160"/>
        <v>0.8936170212765957</v>
      </c>
    </row>
    <row r="615" spans="1:32" x14ac:dyDescent="0.35">
      <c r="A615" s="31" t="s">
        <v>620</v>
      </c>
      <c r="B615" s="97" t="s">
        <v>2880</v>
      </c>
      <c r="C615" s="142" t="s">
        <v>2260</v>
      </c>
      <c r="D615" s="143">
        <f t="shared" si="147"/>
        <v>0</v>
      </c>
      <c r="E615" s="98">
        <f t="shared" si="148"/>
        <v>0</v>
      </c>
      <c r="F615" s="144">
        <f t="shared" si="145"/>
        <v>0</v>
      </c>
      <c r="G615" s="145">
        <f t="shared" si="146"/>
        <v>0</v>
      </c>
      <c r="H615" s="146">
        <v>0</v>
      </c>
      <c r="I615" s="146">
        <v>0</v>
      </c>
      <c r="J615" s="147">
        <f t="shared" si="149"/>
        <v>0</v>
      </c>
      <c r="K615" s="147">
        <v>0</v>
      </c>
      <c r="L615" s="147">
        <v>0</v>
      </c>
      <c r="M615" s="147">
        <f t="shared" si="150"/>
        <v>0</v>
      </c>
      <c r="N615" s="101">
        <f t="shared" si="151"/>
        <v>0</v>
      </c>
      <c r="O615" s="145">
        <v>0</v>
      </c>
      <c r="P615" s="147">
        <f t="shared" si="152"/>
        <v>0</v>
      </c>
      <c r="Q615" s="100">
        <v>0</v>
      </c>
      <c r="R615" s="147">
        <v>0</v>
      </c>
      <c r="S615" s="101">
        <f t="shared" si="153"/>
        <v>0</v>
      </c>
      <c r="T615" s="100">
        <v>0</v>
      </c>
      <c r="U615" s="101">
        <f t="shared" si="154"/>
        <v>0</v>
      </c>
      <c r="V615" s="100">
        <f t="shared" si="155"/>
        <v>0</v>
      </c>
      <c r="W615" s="148">
        <v>0</v>
      </c>
      <c r="X615" s="148">
        <v>0</v>
      </c>
      <c r="Y615" s="147">
        <f t="shared" si="156"/>
        <v>0</v>
      </c>
      <c r="Z615" s="102">
        <v>0</v>
      </c>
      <c r="AA615" s="102">
        <v>0</v>
      </c>
      <c r="AB615" s="101">
        <f t="shared" si="157"/>
        <v>0</v>
      </c>
      <c r="AC615" s="107">
        <f t="shared" si="158"/>
        <v>0</v>
      </c>
      <c r="AD615" s="108">
        <f t="shared" si="159"/>
        <v>0</v>
      </c>
      <c r="AE615" s="97">
        <v>4</v>
      </c>
      <c r="AF615" s="109">
        <f t="shared" si="160"/>
        <v>0</v>
      </c>
    </row>
    <row r="616" spans="1:32" x14ac:dyDescent="0.35">
      <c r="A616" s="31" t="s">
        <v>621</v>
      </c>
      <c r="B616" s="97" t="s">
        <v>2881</v>
      </c>
      <c r="C616" s="142" t="s">
        <v>2260</v>
      </c>
      <c r="D616" s="143">
        <f t="shared" si="147"/>
        <v>48</v>
      </c>
      <c r="E616" s="98">
        <f t="shared" si="148"/>
        <v>16</v>
      </c>
      <c r="F616" s="144">
        <f t="shared" si="145"/>
        <v>32</v>
      </c>
      <c r="G616" s="145">
        <f t="shared" si="146"/>
        <v>32</v>
      </c>
      <c r="H616" s="146">
        <v>0</v>
      </c>
      <c r="I616" s="146">
        <v>32</v>
      </c>
      <c r="J616" s="147">
        <f t="shared" si="149"/>
        <v>32</v>
      </c>
      <c r="K616" s="147">
        <v>0</v>
      </c>
      <c r="L616" s="147">
        <v>0</v>
      </c>
      <c r="M616" s="147">
        <f t="shared" si="150"/>
        <v>0</v>
      </c>
      <c r="N616" s="101">
        <f t="shared" si="151"/>
        <v>0</v>
      </c>
      <c r="O616" s="145">
        <v>16</v>
      </c>
      <c r="P616" s="147">
        <f t="shared" si="152"/>
        <v>16</v>
      </c>
      <c r="Q616" s="100">
        <v>0</v>
      </c>
      <c r="R616" s="147">
        <v>0</v>
      </c>
      <c r="S616" s="101">
        <f t="shared" si="153"/>
        <v>0</v>
      </c>
      <c r="T616" s="100">
        <v>0</v>
      </c>
      <c r="U616" s="101">
        <f t="shared" si="154"/>
        <v>0</v>
      </c>
      <c r="V616" s="100">
        <f t="shared" si="155"/>
        <v>0</v>
      </c>
      <c r="W616" s="148">
        <v>0</v>
      </c>
      <c r="X616" s="148">
        <v>0</v>
      </c>
      <c r="Y616" s="147">
        <f t="shared" si="156"/>
        <v>0</v>
      </c>
      <c r="Z616" s="102">
        <v>0</v>
      </c>
      <c r="AA616" s="102">
        <v>0</v>
      </c>
      <c r="AB616" s="101">
        <f t="shared" si="157"/>
        <v>0</v>
      </c>
      <c r="AC616" s="107">
        <f t="shared" si="158"/>
        <v>32</v>
      </c>
      <c r="AD616" s="108">
        <f t="shared" si="159"/>
        <v>16</v>
      </c>
      <c r="AE616" s="97">
        <v>32</v>
      </c>
      <c r="AF616" s="109">
        <f t="shared" si="160"/>
        <v>1</v>
      </c>
    </row>
    <row r="617" spans="1:32" x14ac:dyDescent="0.35">
      <c r="A617" s="31" t="s">
        <v>622</v>
      </c>
      <c r="B617" s="97" t="s">
        <v>2882</v>
      </c>
      <c r="C617" s="142" t="s">
        <v>2260</v>
      </c>
      <c r="D617" s="143">
        <f t="shared" si="147"/>
        <v>35</v>
      </c>
      <c r="E617" s="98">
        <f t="shared" si="148"/>
        <v>35</v>
      </c>
      <c r="F617" s="144">
        <f t="shared" si="145"/>
        <v>0</v>
      </c>
      <c r="G617" s="145">
        <f t="shared" si="146"/>
        <v>35</v>
      </c>
      <c r="H617" s="146">
        <v>0</v>
      </c>
      <c r="I617" s="146">
        <v>0</v>
      </c>
      <c r="J617" s="147">
        <f t="shared" si="149"/>
        <v>0</v>
      </c>
      <c r="K617" s="147">
        <v>0</v>
      </c>
      <c r="L617" s="147">
        <v>35</v>
      </c>
      <c r="M617" s="147">
        <f t="shared" si="150"/>
        <v>35</v>
      </c>
      <c r="N617" s="101">
        <f t="shared" si="151"/>
        <v>0</v>
      </c>
      <c r="O617" s="145">
        <v>0</v>
      </c>
      <c r="P617" s="147">
        <f t="shared" si="152"/>
        <v>0</v>
      </c>
      <c r="Q617" s="100">
        <v>0</v>
      </c>
      <c r="R617" s="147">
        <v>0</v>
      </c>
      <c r="S617" s="101">
        <f t="shared" si="153"/>
        <v>0</v>
      </c>
      <c r="T617" s="100">
        <v>0</v>
      </c>
      <c r="U617" s="101">
        <f t="shared" si="154"/>
        <v>0</v>
      </c>
      <c r="V617" s="100">
        <f t="shared" si="155"/>
        <v>0</v>
      </c>
      <c r="W617" s="148">
        <v>0</v>
      </c>
      <c r="X617" s="148">
        <v>0</v>
      </c>
      <c r="Y617" s="147">
        <f t="shared" si="156"/>
        <v>0</v>
      </c>
      <c r="Z617" s="102">
        <v>0</v>
      </c>
      <c r="AA617" s="102">
        <v>0</v>
      </c>
      <c r="AB617" s="101">
        <f t="shared" si="157"/>
        <v>0</v>
      </c>
      <c r="AC617" s="107">
        <f t="shared" si="158"/>
        <v>0</v>
      </c>
      <c r="AD617" s="108">
        <f t="shared" si="159"/>
        <v>35</v>
      </c>
      <c r="AE617" s="97">
        <v>59</v>
      </c>
      <c r="AF617" s="109">
        <f t="shared" si="160"/>
        <v>0.59322033898305082</v>
      </c>
    </row>
    <row r="618" spans="1:32" x14ac:dyDescent="0.35">
      <c r="A618" s="31" t="s">
        <v>623</v>
      </c>
      <c r="B618" s="97" t="s">
        <v>2883</v>
      </c>
      <c r="C618" s="142" t="s">
        <v>2260</v>
      </c>
      <c r="D618" s="143">
        <f t="shared" si="147"/>
        <v>14</v>
      </c>
      <c r="E618" s="98">
        <f t="shared" si="148"/>
        <v>13</v>
      </c>
      <c r="F618" s="144">
        <f t="shared" si="145"/>
        <v>1</v>
      </c>
      <c r="G618" s="145">
        <f t="shared" si="146"/>
        <v>11</v>
      </c>
      <c r="H618" s="146">
        <v>0</v>
      </c>
      <c r="I618" s="146">
        <v>1</v>
      </c>
      <c r="J618" s="147">
        <f t="shared" si="149"/>
        <v>1</v>
      </c>
      <c r="K618" s="147">
        <v>0</v>
      </c>
      <c r="L618" s="147">
        <v>10</v>
      </c>
      <c r="M618" s="147">
        <f t="shared" si="150"/>
        <v>10</v>
      </c>
      <c r="N618" s="101">
        <f t="shared" si="151"/>
        <v>0</v>
      </c>
      <c r="O618" s="145">
        <v>3</v>
      </c>
      <c r="P618" s="147">
        <f t="shared" si="152"/>
        <v>3</v>
      </c>
      <c r="Q618" s="100">
        <v>0</v>
      </c>
      <c r="R618" s="147">
        <v>0</v>
      </c>
      <c r="S618" s="101">
        <f t="shared" si="153"/>
        <v>0</v>
      </c>
      <c r="T618" s="100">
        <v>0</v>
      </c>
      <c r="U618" s="101">
        <f t="shared" si="154"/>
        <v>0</v>
      </c>
      <c r="V618" s="100">
        <f t="shared" si="155"/>
        <v>0</v>
      </c>
      <c r="W618" s="148">
        <v>0</v>
      </c>
      <c r="X618" s="148">
        <v>0</v>
      </c>
      <c r="Y618" s="147">
        <f t="shared" si="156"/>
        <v>0</v>
      </c>
      <c r="Z618" s="102">
        <v>0</v>
      </c>
      <c r="AA618" s="102">
        <v>0</v>
      </c>
      <c r="AB618" s="101">
        <f t="shared" si="157"/>
        <v>0</v>
      </c>
      <c r="AC618" s="107">
        <f t="shared" si="158"/>
        <v>1</v>
      </c>
      <c r="AD618" s="108">
        <f t="shared" si="159"/>
        <v>13</v>
      </c>
      <c r="AE618" s="97">
        <v>54</v>
      </c>
      <c r="AF618" s="109">
        <f t="shared" si="160"/>
        <v>0.25925925925925924</v>
      </c>
    </row>
    <row r="619" spans="1:32" x14ac:dyDescent="0.35">
      <c r="A619" s="31" t="s">
        <v>624</v>
      </c>
      <c r="B619" s="97" t="s">
        <v>2884</v>
      </c>
      <c r="C619" s="142" t="s">
        <v>2447</v>
      </c>
      <c r="D619" s="143">
        <f t="shared" si="147"/>
        <v>109</v>
      </c>
      <c r="E619" s="98">
        <f t="shared" si="148"/>
        <v>57</v>
      </c>
      <c r="F619" s="144">
        <f t="shared" si="145"/>
        <v>52</v>
      </c>
      <c r="G619" s="145">
        <f t="shared" si="146"/>
        <v>109</v>
      </c>
      <c r="H619" s="146">
        <v>0</v>
      </c>
      <c r="I619" s="146">
        <v>52</v>
      </c>
      <c r="J619" s="147">
        <f t="shared" si="149"/>
        <v>52</v>
      </c>
      <c r="K619" s="147">
        <v>0</v>
      </c>
      <c r="L619" s="147">
        <v>57</v>
      </c>
      <c r="M619" s="147">
        <f t="shared" si="150"/>
        <v>57</v>
      </c>
      <c r="N619" s="101">
        <f t="shared" si="151"/>
        <v>0</v>
      </c>
      <c r="O619" s="145">
        <v>0</v>
      </c>
      <c r="P619" s="147">
        <f t="shared" si="152"/>
        <v>0</v>
      </c>
      <c r="Q619" s="100">
        <v>0</v>
      </c>
      <c r="R619" s="147">
        <v>0</v>
      </c>
      <c r="S619" s="101">
        <f t="shared" si="153"/>
        <v>0</v>
      </c>
      <c r="T619" s="100">
        <v>0</v>
      </c>
      <c r="U619" s="101">
        <f t="shared" si="154"/>
        <v>0</v>
      </c>
      <c r="V619" s="100">
        <f t="shared" si="155"/>
        <v>0</v>
      </c>
      <c r="W619" s="148">
        <v>0</v>
      </c>
      <c r="X619" s="148">
        <v>0</v>
      </c>
      <c r="Y619" s="147">
        <f t="shared" si="156"/>
        <v>0</v>
      </c>
      <c r="Z619" s="102">
        <v>0</v>
      </c>
      <c r="AA619" s="102">
        <v>0</v>
      </c>
      <c r="AB619" s="101">
        <f t="shared" si="157"/>
        <v>0</v>
      </c>
      <c r="AC619" s="107">
        <f t="shared" si="158"/>
        <v>52</v>
      </c>
      <c r="AD619" s="108">
        <f t="shared" si="159"/>
        <v>57</v>
      </c>
      <c r="AE619" s="97">
        <v>106</v>
      </c>
      <c r="AF619" s="109">
        <f t="shared" si="160"/>
        <v>1</v>
      </c>
    </row>
    <row r="620" spans="1:32" x14ac:dyDescent="0.35">
      <c r="A620" s="31" t="s">
        <v>625</v>
      </c>
      <c r="B620" s="97" t="s">
        <v>2885</v>
      </c>
      <c r="C620" s="142" t="s">
        <v>2447</v>
      </c>
      <c r="D620" s="143">
        <f t="shared" si="147"/>
        <v>51</v>
      </c>
      <c r="E620" s="98">
        <f t="shared" si="148"/>
        <v>51</v>
      </c>
      <c r="F620" s="144">
        <f t="shared" si="145"/>
        <v>0</v>
      </c>
      <c r="G620" s="145">
        <f t="shared" si="146"/>
        <v>51</v>
      </c>
      <c r="H620" s="146">
        <v>0</v>
      </c>
      <c r="I620" s="146">
        <v>0</v>
      </c>
      <c r="J620" s="147">
        <f t="shared" si="149"/>
        <v>0</v>
      </c>
      <c r="K620" s="147">
        <v>11</v>
      </c>
      <c r="L620" s="147">
        <v>40</v>
      </c>
      <c r="M620" s="147">
        <f t="shared" si="150"/>
        <v>51</v>
      </c>
      <c r="N620" s="101">
        <f t="shared" si="151"/>
        <v>0</v>
      </c>
      <c r="O620" s="145">
        <v>0</v>
      </c>
      <c r="P620" s="147">
        <f t="shared" si="152"/>
        <v>0</v>
      </c>
      <c r="Q620" s="100">
        <v>0</v>
      </c>
      <c r="R620" s="147">
        <v>0</v>
      </c>
      <c r="S620" s="101">
        <f t="shared" si="153"/>
        <v>0</v>
      </c>
      <c r="T620" s="100">
        <v>0</v>
      </c>
      <c r="U620" s="101">
        <f t="shared" si="154"/>
        <v>0</v>
      </c>
      <c r="V620" s="100">
        <f t="shared" si="155"/>
        <v>0</v>
      </c>
      <c r="W620" s="148">
        <v>0</v>
      </c>
      <c r="X620" s="148">
        <v>0</v>
      </c>
      <c r="Y620" s="147">
        <f t="shared" si="156"/>
        <v>0</v>
      </c>
      <c r="Z620" s="102">
        <v>0</v>
      </c>
      <c r="AA620" s="102">
        <v>0</v>
      </c>
      <c r="AB620" s="101">
        <f t="shared" si="157"/>
        <v>0</v>
      </c>
      <c r="AC620" s="107">
        <f t="shared" si="158"/>
        <v>0</v>
      </c>
      <c r="AD620" s="108">
        <f t="shared" si="159"/>
        <v>40</v>
      </c>
      <c r="AE620" s="97">
        <v>39</v>
      </c>
      <c r="AF620" s="109">
        <f t="shared" si="160"/>
        <v>1</v>
      </c>
    </row>
    <row r="621" spans="1:32" x14ac:dyDescent="0.35">
      <c r="A621" s="31" t="s">
        <v>626</v>
      </c>
      <c r="B621" s="97" t="s">
        <v>2886</v>
      </c>
      <c r="C621" s="142" t="s">
        <v>2447</v>
      </c>
      <c r="D621" s="143">
        <f t="shared" si="147"/>
        <v>73</v>
      </c>
      <c r="E621" s="98">
        <f t="shared" si="148"/>
        <v>73</v>
      </c>
      <c r="F621" s="144">
        <f t="shared" si="145"/>
        <v>0</v>
      </c>
      <c r="G621" s="145">
        <f t="shared" si="146"/>
        <v>73</v>
      </c>
      <c r="H621" s="146">
        <v>0</v>
      </c>
      <c r="I621" s="146">
        <v>0</v>
      </c>
      <c r="J621" s="147">
        <f t="shared" si="149"/>
        <v>0</v>
      </c>
      <c r="K621" s="147">
        <v>21</v>
      </c>
      <c r="L621" s="147">
        <v>52</v>
      </c>
      <c r="M621" s="147">
        <f t="shared" si="150"/>
        <v>73</v>
      </c>
      <c r="N621" s="101">
        <f t="shared" si="151"/>
        <v>0</v>
      </c>
      <c r="O621" s="145">
        <v>0</v>
      </c>
      <c r="P621" s="147">
        <f t="shared" si="152"/>
        <v>0</v>
      </c>
      <c r="Q621" s="100">
        <v>0</v>
      </c>
      <c r="R621" s="147">
        <v>0</v>
      </c>
      <c r="S621" s="101">
        <f t="shared" si="153"/>
        <v>0</v>
      </c>
      <c r="T621" s="100">
        <v>0</v>
      </c>
      <c r="U621" s="101">
        <f t="shared" si="154"/>
        <v>0</v>
      </c>
      <c r="V621" s="100">
        <f t="shared" si="155"/>
        <v>0</v>
      </c>
      <c r="W621" s="148">
        <v>0</v>
      </c>
      <c r="X621" s="148">
        <v>0</v>
      </c>
      <c r="Y621" s="147">
        <f t="shared" si="156"/>
        <v>0</v>
      </c>
      <c r="Z621" s="102">
        <v>0</v>
      </c>
      <c r="AA621" s="102">
        <v>0</v>
      </c>
      <c r="AB621" s="101">
        <f t="shared" si="157"/>
        <v>0</v>
      </c>
      <c r="AC621" s="107">
        <f t="shared" si="158"/>
        <v>0</v>
      </c>
      <c r="AD621" s="108">
        <f t="shared" si="159"/>
        <v>52</v>
      </c>
      <c r="AE621" s="97">
        <v>53</v>
      </c>
      <c r="AF621" s="109">
        <f t="shared" si="160"/>
        <v>0.98113207547169812</v>
      </c>
    </row>
    <row r="622" spans="1:32" x14ac:dyDescent="0.35">
      <c r="A622" s="31" t="s">
        <v>627</v>
      </c>
      <c r="B622" s="97" t="s">
        <v>2887</v>
      </c>
      <c r="C622" s="142" t="s">
        <v>2447</v>
      </c>
      <c r="D622" s="143">
        <f t="shared" si="147"/>
        <v>40</v>
      </c>
      <c r="E622" s="98">
        <f t="shared" si="148"/>
        <v>0</v>
      </c>
      <c r="F622" s="144">
        <f t="shared" si="145"/>
        <v>40</v>
      </c>
      <c r="G622" s="145">
        <f t="shared" si="146"/>
        <v>40</v>
      </c>
      <c r="H622" s="146">
        <v>0</v>
      </c>
      <c r="I622" s="146">
        <v>40</v>
      </c>
      <c r="J622" s="147">
        <f t="shared" si="149"/>
        <v>40</v>
      </c>
      <c r="K622" s="147">
        <v>0</v>
      </c>
      <c r="L622" s="147">
        <v>0</v>
      </c>
      <c r="M622" s="147">
        <f t="shared" si="150"/>
        <v>0</v>
      </c>
      <c r="N622" s="101">
        <f t="shared" si="151"/>
        <v>0</v>
      </c>
      <c r="O622" s="145">
        <v>0</v>
      </c>
      <c r="P622" s="147">
        <f t="shared" si="152"/>
        <v>0</v>
      </c>
      <c r="Q622" s="100">
        <v>0</v>
      </c>
      <c r="R622" s="147">
        <v>0</v>
      </c>
      <c r="S622" s="101">
        <f t="shared" si="153"/>
        <v>0</v>
      </c>
      <c r="T622" s="100">
        <v>0</v>
      </c>
      <c r="U622" s="101">
        <f t="shared" si="154"/>
        <v>0</v>
      </c>
      <c r="V622" s="100">
        <f t="shared" si="155"/>
        <v>0</v>
      </c>
      <c r="W622" s="148">
        <v>0</v>
      </c>
      <c r="X622" s="148">
        <v>0</v>
      </c>
      <c r="Y622" s="147">
        <f t="shared" si="156"/>
        <v>0</v>
      </c>
      <c r="Z622" s="102">
        <v>0</v>
      </c>
      <c r="AA622" s="102">
        <v>0</v>
      </c>
      <c r="AB622" s="101">
        <f t="shared" si="157"/>
        <v>0</v>
      </c>
      <c r="AC622" s="107">
        <f t="shared" si="158"/>
        <v>40</v>
      </c>
      <c r="AD622" s="108">
        <f t="shared" si="159"/>
        <v>0</v>
      </c>
      <c r="AE622" s="97">
        <v>44</v>
      </c>
      <c r="AF622" s="109">
        <f t="shared" si="160"/>
        <v>0.90909090909090906</v>
      </c>
    </row>
    <row r="623" spans="1:32" x14ac:dyDescent="0.35">
      <c r="A623" s="31" t="s">
        <v>628</v>
      </c>
      <c r="B623" s="97" t="s">
        <v>2888</v>
      </c>
      <c r="C623" s="142" t="s">
        <v>2447</v>
      </c>
      <c r="D623" s="143">
        <f t="shared" si="147"/>
        <v>74</v>
      </c>
      <c r="E623" s="98">
        <f t="shared" si="148"/>
        <v>0</v>
      </c>
      <c r="F623" s="144">
        <f t="shared" si="145"/>
        <v>74</v>
      </c>
      <c r="G623" s="145">
        <f t="shared" si="146"/>
        <v>74</v>
      </c>
      <c r="H623" s="146">
        <v>0</v>
      </c>
      <c r="I623" s="146">
        <v>74</v>
      </c>
      <c r="J623" s="147">
        <f t="shared" si="149"/>
        <v>74</v>
      </c>
      <c r="K623" s="147">
        <v>0</v>
      </c>
      <c r="L623" s="147">
        <v>0</v>
      </c>
      <c r="M623" s="147">
        <f t="shared" si="150"/>
        <v>0</v>
      </c>
      <c r="N623" s="101">
        <f t="shared" si="151"/>
        <v>0</v>
      </c>
      <c r="O623" s="145">
        <v>0</v>
      </c>
      <c r="P623" s="147">
        <f t="shared" si="152"/>
        <v>0</v>
      </c>
      <c r="Q623" s="100">
        <v>0</v>
      </c>
      <c r="R623" s="147">
        <v>0</v>
      </c>
      <c r="S623" s="101">
        <f t="shared" si="153"/>
        <v>0</v>
      </c>
      <c r="T623" s="100">
        <v>0</v>
      </c>
      <c r="U623" s="101">
        <f t="shared" si="154"/>
        <v>0</v>
      </c>
      <c r="V623" s="100">
        <f t="shared" si="155"/>
        <v>0</v>
      </c>
      <c r="W623" s="148">
        <v>0</v>
      </c>
      <c r="X623" s="148">
        <v>0</v>
      </c>
      <c r="Y623" s="147">
        <f t="shared" si="156"/>
        <v>0</v>
      </c>
      <c r="Z623" s="102">
        <v>0</v>
      </c>
      <c r="AA623" s="102">
        <v>0</v>
      </c>
      <c r="AB623" s="101">
        <f t="shared" si="157"/>
        <v>0</v>
      </c>
      <c r="AC623" s="107">
        <f t="shared" si="158"/>
        <v>74</v>
      </c>
      <c r="AD623" s="108">
        <f t="shared" si="159"/>
        <v>0</v>
      </c>
      <c r="AE623" s="97">
        <v>126</v>
      </c>
      <c r="AF623" s="109">
        <f t="shared" si="160"/>
        <v>0.58730158730158732</v>
      </c>
    </row>
    <row r="624" spans="1:32" x14ac:dyDescent="0.35">
      <c r="A624" s="31" t="s">
        <v>629</v>
      </c>
      <c r="B624" s="97" t="s">
        <v>2889</v>
      </c>
      <c r="C624" s="142" t="s">
        <v>2447</v>
      </c>
      <c r="D624" s="143">
        <f t="shared" si="147"/>
        <v>55</v>
      </c>
      <c r="E624" s="98">
        <f t="shared" si="148"/>
        <v>0</v>
      </c>
      <c r="F624" s="144">
        <f t="shared" si="145"/>
        <v>55</v>
      </c>
      <c r="G624" s="145">
        <f t="shared" si="146"/>
        <v>55</v>
      </c>
      <c r="H624" s="146">
        <v>0</v>
      </c>
      <c r="I624" s="146">
        <v>55</v>
      </c>
      <c r="J624" s="147">
        <f t="shared" si="149"/>
        <v>55</v>
      </c>
      <c r="K624" s="147">
        <v>0</v>
      </c>
      <c r="L624" s="147">
        <v>0</v>
      </c>
      <c r="M624" s="147">
        <f t="shared" si="150"/>
        <v>0</v>
      </c>
      <c r="N624" s="101">
        <f t="shared" si="151"/>
        <v>0</v>
      </c>
      <c r="O624" s="145">
        <v>0</v>
      </c>
      <c r="P624" s="147">
        <f t="shared" si="152"/>
        <v>0</v>
      </c>
      <c r="Q624" s="100">
        <v>0</v>
      </c>
      <c r="R624" s="147">
        <v>0</v>
      </c>
      <c r="S624" s="101">
        <f t="shared" si="153"/>
        <v>0</v>
      </c>
      <c r="T624" s="100">
        <v>0</v>
      </c>
      <c r="U624" s="101">
        <f t="shared" si="154"/>
        <v>0</v>
      </c>
      <c r="V624" s="100">
        <f t="shared" si="155"/>
        <v>0</v>
      </c>
      <c r="W624" s="148">
        <v>0</v>
      </c>
      <c r="X624" s="148">
        <v>0</v>
      </c>
      <c r="Y624" s="147">
        <f t="shared" si="156"/>
        <v>0</v>
      </c>
      <c r="Z624" s="102">
        <v>0</v>
      </c>
      <c r="AA624" s="102">
        <v>0</v>
      </c>
      <c r="AB624" s="101">
        <f t="shared" si="157"/>
        <v>0</v>
      </c>
      <c r="AC624" s="107">
        <f t="shared" si="158"/>
        <v>55</v>
      </c>
      <c r="AD624" s="108">
        <f t="shared" si="159"/>
        <v>0</v>
      </c>
      <c r="AE624" s="97">
        <v>109</v>
      </c>
      <c r="AF624" s="109">
        <f t="shared" si="160"/>
        <v>0.50458715596330272</v>
      </c>
    </row>
    <row r="625" spans="1:32" x14ac:dyDescent="0.35">
      <c r="A625" s="31" t="s">
        <v>630</v>
      </c>
      <c r="B625" s="97" t="s">
        <v>2890</v>
      </c>
      <c r="C625" s="142" t="s">
        <v>2447</v>
      </c>
      <c r="D625" s="143">
        <f t="shared" si="147"/>
        <v>66</v>
      </c>
      <c r="E625" s="98">
        <f t="shared" si="148"/>
        <v>46</v>
      </c>
      <c r="F625" s="144">
        <f t="shared" si="145"/>
        <v>20</v>
      </c>
      <c r="G625" s="145">
        <f t="shared" si="146"/>
        <v>66</v>
      </c>
      <c r="H625" s="146">
        <v>20</v>
      </c>
      <c r="I625" s="146">
        <v>0</v>
      </c>
      <c r="J625" s="147">
        <f t="shared" si="149"/>
        <v>20</v>
      </c>
      <c r="K625" s="147">
        <v>0</v>
      </c>
      <c r="L625" s="147">
        <v>46</v>
      </c>
      <c r="M625" s="147">
        <f t="shared" si="150"/>
        <v>46</v>
      </c>
      <c r="N625" s="101">
        <f t="shared" si="151"/>
        <v>0</v>
      </c>
      <c r="O625" s="145">
        <v>0</v>
      </c>
      <c r="P625" s="147">
        <f t="shared" si="152"/>
        <v>0</v>
      </c>
      <c r="Q625" s="100">
        <v>0</v>
      </c>
      <c r="R625" s="147">
        <v>0</v>
      </c>
      <c r="S625" s="101">
        <f t="shared" si="153"/>
        <v>0</v>
      </c>
      <c r="T625" s="100">
        <v>0</v>
      </c>
      <c r="U625" s="101">
        <f t="shared" si="154"/>
        <v>0</v>
      </c>
      <c r="V625" s="100">
        <f t="shared" si="155"/>
        <v>0</v>
      </c>
      <c r="W625" s="148">
        <v>0</v>
      </c>
      <c r="X625" s="148">
        <v>0</v>
      </c>
      <c r="Y625" s="147">
        <f t="shared" si="156"/>
        <v>0</v>
      </c>
      <c r="Z625" s="102">
        <v>0</v>
      </c>
      <c r="AA625" s="102">
        <v>0</v>
      </c>
      <c r="AB625" s="101">
        <f t="shared" si="157"/>
        <v>0</v>
      </c>
      <c r="AC625" s="107">
        <f t="shared" si="158"/>
        <v>0</v>
      </c>
      <c r="AD625" s="108">
        <f t="shared" si="159"/>
        <v>46</v>
      </c>
      <c r="AE625" s="97">
        <v>51</v>
      </c>
      <c r="AF625" s="109">
        <f t="shared" si="160"/>
        <v>0.90196078431372551</v>
      </c>
    </row>
    <row r="626" spans="1:32" x14ac:dyDescent="0.35">
      <c r="A626" s="31" t="s">
        <v>631</v>
      </c>
      <c r="B626" s="97" t="s">
        <v>2891</v>
      </c>
      <c r="C626" s="142" t="s">
        <v>2447</v>
      </c>
      <c r="D626" s="143">
        <f t="shared" si="147"/>
        <v>138</v>
      </c>
      <c r="E626" s="98">
        <f t="shared" si="148"/>
        <v>138</v>
      </c>
      <c r="F626" s="144">
        <f t="shared" si="145"/>
        <v>0</v>
      </c>
      <c r="G626" s="145">
        <f t="shared" si="146"/>
        <v>93</v>
      </c>
      <c r="H626" s="146">
        <v>0</v>
      </c>
      <c r="I626" s="146">
        <v>0</v>
      </c>
      <c r="J626" s="147">
        <f t="shared" si="149"/>
        <v>0</v>
      </c>
      <c r="K626" s="147">
        <v>25</v>
      </c>
      <c r="L626" s="147">
        <v>68</v>
      </c>
      <c r="M626" s="147">
        <f t="shared" si="150"/>
        <v>93</v>
      </c>
      <c r="N626" s="101">
        <f t="shared" si="151"/>
        <v>0</v>
      </c>
      <c r="O626" s="145">
        <v>0</v>
      </c>
      <c r="P626" s="147">
        <f t="shared" si="152"/>
        <v>0</v>
      </c>
      <c r="Q626" s="100">
        <v>19</v>
      </c>
      <c r="R626" s="147">
        <v>0</v>
      </c>
      <c r="S626" s="101">
        <f t="shared" si="153"/>
        <v>19</v>
      </c>
      <c r="T626" s="100">
        <v>26</v>
      </c>
      <c r="U626" s="101">
        <f t="shared" si="154"/>
        <v>26</v>
      </c>
      <c r="V626" s="100">
        <f t="shared" si="155"/>
        <v>0</v>
      </c>
      <c r="W626" s="148">
        <v>0</v>
      </c>
      <c r="X626" s="148">
        <v>0</v>
      </c>
      <c r="Y626" s="147">
        <f t="shared" si="156"/>
        <v>0</v>
      </c>
      <c r="Z626" s="102">
        <v>0</v>
      </c>
      <c r="AA626" s="102">
        <v>0</v>
      </c>
      <c r="AB626" s="101">
        <f t="shared" si="157"/>
        <v>0</v>
      </c>
      <c r="AC626" s="107">
        <f t="shared" si="158"/>
        <v>0</v>
      </c>
      <c r="AD626" s="108">
        <f t="shared" si="159"/>
        <v>113</v>
      </c>
      <c r="AE626" s="97">
        <v>42</v>
      </c>
      <c r="AF626" s="109">
        <f t="shared" si="160"/>
        <v>1</v>
      </c>
    </row>
    <row r="627" spans="1:32" x14ac:dyDescent="0.35">
      <c r="A627" s="31" t="s">
        <v>632</v>
      </c>
      <c r="B627" s="97" t="s">
        <v>2892</v>
      </c>
      <c r="C627" s="142" t="s">
        <v>2447</v>
      </c>
      <c r="D627" s="143">
        <f t="shared" si="147"/>
        <v>59</v>
      </c>
      <c r="E627" s="98">
        <f t="shared" si="148"/>
        <v>18</v>
      </c>
      <c r="F627" s="144">
        <f t="shared" si="145"/>
        <v>41</v>
      </c>
      <c r="G627" s="145">
        <f t="shared" si="146"/>
        <v>59</v>
      </c>
      <c r="H627" s="146">
        <v>0</v>
      </c>
      <c r="I627" s="146">
        <v>41</v>
      </c>
      <c r="J627" s="147">
        <f t="shared" si="149"/>
        <v>41</v>
      </c>
      <c r="K627" s="147">
        <v>0</v>
      </c>
      <c r="L627" s="147">
        <v>18</v>
      </c>
      <c r="M627" s="147">
        <f t="shared" si="150"/>
        <v>18</v>
      </c>
      <c r="N627" s="101">
        <f t="shared" si="151"/>
        <v>0</v>
      </c>
      <c r="O627" s="145">
        <v>0</v>
      </c>
      <c r="P627" s="147">
        <f t="shared" si="152"/>
        <v>0</v>
      </c>
      <c r="Q627" s="100">
        <v>0</v>
      </c>
      <c r="R627" s="147">
        <v>0</v>
      </c>
      <c r="S627" s="101">
        <f t="shared" si="153"/>
        <v>0</v>
      </c>
      <c r="T627" s="100">
        <v>0</v>
      </c>
      <c r="U627" s="101">
        <f t="shared" si="154"/>
        <v>0</v>
      </c>
      <c r="V627" s="100">
        <f t="shared" si="155"/>
        <v>0</v>
      </c>
      <c r="W627" s="148">
        <v>0</v>
      </c>
      <c r="X627" s="148">
        <v>0</v>
      </c>
      <c r="Y627" s="147">
        <f t="shared" si="156"/>
        <v>0</v>
      </c>
      <c r="Z627" s="102">
        <v>0</v>
      </c>
      <c r="AA627" s="102">
        <v>0</v>
      </c>
      <c r="AB627" s="101">
        <f t="shared" si="157"/>
        <v>0</v>
      </c>
      <c r="AC627" s="107">
        <f t="shared" si="158"/>
        <v>41</v>
      </c>
      <c r="AD627" s="108">
        <f t="shared" si="159"/>
        <v>18</v>
      </c>
      <c r="AE627" s="97">
        <v>55</v>
      </c>
      <c r="AF627" s="109">
        <f t="shared" si="160"/>
        <v>1</v>
      </c>
    </row>
    <row r="628" spans="1:32" x14ac:dyDescent="0.35">
      <c r="A628" s="31" t="s">
        <v>633</v>
      </c>
      <c r="B628" s="97" t="s">
        <v>2893</v>
      </c>
      <c r="C628" s="142" t="s">
        <v>2447</v>
      </c>
      <c r="D628" s="143">
        <f t="shared" si="147"/>
        <v>67</v>
      </c>
      <c r="E628" s="98">
        <f t="shared" si="148"/>
        <v>49</v>
      </c>
      <c r="F628" s="144">
        <f t="shared" si="145"/>
        <v>18</v>
      </c>
      <c r="G628" s="145">
        <f t="shared" si="146"/>
        <v>67</v>
      </c>
      <c r="H628" s="146">
        <v>18</v>
      </c>
      <c r="I628" s="146">
        <v>0</v>
      </c>
      <c r="J628" s="147">
        <f t="shared" si="149"/>
        <v>18</v>
      </c>
      <c r="K628" s="147">
        <v>0</v>
      </c>
      <c r="L628" s="147">
        <v>49</v>
      </c>
      <c r="M628" s="147">
        <f t="shared" si="150"/>
        <v>49</v>
      </c>
      <c r="N628" s="101">
        <f t="shared" si="151"/>
        <v>0</v>
      </c>
      <c r="O628" s="145">
        <v>0</v>
      </c>
      <c r="P628" s="147">
        <f t="shared" si="152"/>
        <v>0</v>
      </c>
      <c r="Q628" s="100">
        <v>0</v>
      </c>
      <c r="R628" s="147">
        <v>0</v>
      </c>
      <c r="S628" s="101">
        <f t="shared" si="153"/>
        <v>0</v>
      </c>
      <c r="T628" s="100">
        <v>0</v>
      </c>
      <c r="U628" s="101">
        <f t="shared" si="154"/>
        <v>0</v>
      </c>
      <c r="V628" s="100">
        <f t="shared" si="155"/>
        <v>0</v>
      </c>
      <c r="W628" s="148">
        <v>0</v>
      </c>
      <c r="X628" s="148">
        <v>0</v>
      </c>
      <c r="Y628" s="147">
        <f t="shared" si="156"/>
        <v>0</v>
      </c>
      <c r="Z628" s="102">
        <v>0</v>
      </c>
      <c r="AA628" s="102">
        <v>0</v>
      </c>
      <c r="AB628" s="101">
        <f t="shared" si="157"/>
        <v>0</v>
      </c>
      <c r="AC628" s="107">
        <f t="shared" si="158"/>
        <v>0</v>
      </c>
      <c r="AD628" s="108">
        <f t="shared" si="159"/>
        <v>49</v>
      </c>
      <c r="AE628" s="97">
        <v>50</v>
      </c>
      <c r="AF628" s="109">
        <f t="shared" si="160"/>
        <v>0.98</v>
      </c>
    </row>
    <row r="629" spans="1:32" x14ac:dyDescent="0.35">
      <c r="A629" s="31" t="s">
        <v>634</v>
      </c>
      <c r="B629" s="97" t="s">
        <v>2894</v>
      </c>
      <c r="C629" s="142" t="s">
        <v>2447</v>
      </c>
      <c r="D629" s="143">
        <f t="shared" si="147"/>
        <v>47</v>
      </c>
      <c r="E629" s="98">
        <f t="shared" si="148"/>
        <v>47</v>
      </c>
      <c r="F629" s="144">
        <f t="shared" si="145"/>
        <v>0</v>
      </c>
      <c r="G629" s="145">
        <f t="shared" si="146"/>
        <v>19</v>
      </c>
      <c r="H629" s="146">
        <v>0</v>
      </c>
      <c r="I629" s="146">
        <v>0</v>
      </c>
      <c r="J629" s="147">
        <f t="shared" si="149"/>
        <v>0</v>
      </c>
      <c r="K629" s="147">
        <v>0</v>
      </c>
      <c r="L629" s="147">
        <v>19</v>
      </c>
      <c r="M629" s="147">
        <f t="shared" si="150"/>
        <v>19</v>
      </c>
      <c r="N629" s="101">
        <f t="shared" si="151"/>
        <v>0</v>
      </c>
      <c r="O629" s="145">
        <v>0</v>
      </c>
      <c r="P629" s="147">
        <f t="shared" si="152"/>
        <v>0</v>
      </c>
      <c r="Q629" s="100">
        <v>28</v>
      </c>
      <c r="R629" s="147">
        <v>0</v>
      </c>
      <c r="S629" s="101">
        <f t="shared" si="153"/>
        <v>28</v>
      </c>
      <c r="T629" s="100">
        <v>0</v>
      </c>
      <c r="U629" s="101">
        <f t="shared" si="154"/>
        <v>0</v>
      </c>
      <c r="V629" s="100">
        <f t="shared" si="155"/>
        <v>0</v>
      </c>
      <c r="W629" s="148">
        <v>0</v>
      </c>
      <c r="X629" s="148">
        <v>0</v>
      </c>
      <c r="Y629" s="147">
        <f t="shared" si="156"/>
        <v>0</v>
      </c>
      <c r="Z629" s="102">
        <v>0</v>
      </c>
      <c r="AA629" s="102">
        <v>0</v>
      </c>
      <c r="AB629" s="101">
        <f t="shared" si="157"/>
        <v>0</v>
      </c>
      <c r="AC629" s="107">
        <f t="shared" si="158"/>
        <v>0</v>
      </c>
      <c r="AD629" s="108">
        <f t="shared" si="159"/>
        <v>47</v>
      </c>
      <c r="AE629" s="97">
        <v>42</v>
      </c>
      <c r="AF629" s="109">
        <f t="shared" si="160"/>
        <v>1</v>
      </c>
    </row>
    <row r="630" spans="1:32" x14ac:dyDescent="0.35">
      <c r="A630" s="31" t="s">
        <v>635</v>
      </c>
      <c r="B630" s="97" t="s">
        <v>2895</v>
      </c>
      <c r="C630" s="142" t="s">
        <v>2380</v>
      </c>
      <c r="D630" s="143">
        <f t="shared" si="147"/>
        <v>0</v>
      </c>
      <c r="E630" s="98">
        <f t="shared" si="148"/>
        <v>0</v>
      </c>
      <c r="F630" s="144">
        <f t="shared" si="145"/>
        <v>0</v>
      </c>
      <c r="G630" s="145">
        <f t="shared" si="146"/>
        <v>0</v>
      </c>
      <c r="H630" s="146">
        <v>0</v>
      </c>
      <c r="I630" s="146">
        <v>0</v>
      </c>
      <c r="J630" s="147">
        <f t="shared" si="149"/>
        <v>0</v>
      </c>
      <c r="K630" s="147">
        <v>0</v>
      </c>
      <c r="L630" s="147">
        <v>0</v>
      </c>
      <c r="M630" s="147">
        <f t="shared" si="150"/>
        <v>0</v>
      </c>
      <c r="N630" s="101">
        <f t="shared" si="151"/>
        <v>0</v>
      </c>
      <c r="O630" s="145">
        <v>0</v>
      </c>
      <c r="P630" s="147">
        <f t="shared" si="152"/>
        <v>0</v>
      </c>
      <c r="Q630" s="100">
        <v>0</v>
      </c>
      <c r="R630" s="147">
        <v>0</v>
      </c>
      <c r="S630" s="101">
        <f t="shared" si="153"/>
        <v>0</v>
      </c>
      <c r="T630" s="100">
        <v>0</v>
      </c>
      <c r="U630" s="101">
        <f t="shared" si="154"/>
        <v>0</v>
      </c>
      <c r="V630" s="100">
        <f t="shared" si="155"/>
        <v>0</v>
      </c>
      <c r="W630" s="148">
        <v>0</v>
      </c>
      <c r="X630" s="148">
        <v>0</v>
      </c>
      <c r="Y630" s="147">
        <f t="shared" si="156"/>
        <v>0</v>
      </c>
      <c r="Z630" s="102">
        <v>0</v>
      </c>
      <c r="AA630" s="102">
        <v>0</v>
      </c>
      <c r="AB630" s="101">
        <f t="shared" si="157"/>
        <v>0</v>
      </c>
      <c r="AC630" s="107">
        <f t="shared" si="158"/>
        <v>0</v>
      </c>
      <c r="AD630" s="108">
        <f t="shared" si="159"/>
        <v>0</v>
      </c>
      <c r="AE630" s="97">
        <v>170</v>
      </c>
      <c r="AF630" s="109">
        <f t="shared" si="160"/>
        <v>0</v>
      </c>
    </row>
    <row r="631" spans="1:32" x14ac:dyDescent="0.35">
      <c r="A631" s="31" t="s">
        <v>636</v>
      </c>
      <c r="B631" s="97" t="s">
        <v>2896</v>
      </c>
      <c r="C631" s="142" t="s">
        <v>2380</v>
      </c>
      <c r="D631" s="143">
        <f t="shared" si="147"/>
        <v>0</v>
      </c>
      <c r="E631" s="98">
        <f t="shared" si="148"/>
        <v>0</v>
      </c>
      <c r="F631" s="144">
        <f t="shared" si="145"/>
        <v>0</v>
      </c>
      <c r="G631" s="145">
        <f t="shared" si="146"/>
        <v>0</v>
      </c>
      <c r="H631" s="146">
        <v>0</v>
      </c>
      <c r="I631" s="146">
        <v>0</v>
      </c>
      <c r="J631" s="147">
        <f t="shared" si="149"/>
        <v>0</v>
      </c>
      <c r="K631" s="147">
        <v>0</v>
      </c>
      <c r="L631" s="147">
        <v>0</v>
      </c>
      <c r="M631" s="147">
        <f t="shared" si="150"/>
        <v>0</v>
      </c>
      <c r="N631" s="101">
        <f t="shared" si="151"/>
        <v>0</v>
      </c>
      <c r="O631" s="145">
        <v>0</v>
      </c>
      <c r="P631" s="147">
        <f t="shared" si="152"/>
        <v>0</v>
      </c>
      <c r="Q631" s="100">
        <v>0</v>
      </c>
      <c r="R631" s="147">
        <v>0</v>
      </c>
      <c r="S631" s="101">
        <f t="shared" si="153"/>
        <v>0</v>
      </c>
      <c r="T631" s="100">
        <v>0</v>
      </c>
      <c r="U631" s="101">
        <f t="shared" si="154"/>
        <v>0</v>
      </c>
      <c r="V631" s="100">
        <f t="shared" si="155"/>
        <v>0</v>
      </c>
      <c r="W631" s="148">
        <v>0</v>
      </c>
      <c r="X631" s="148">
        <v>0</v>
      </c>
      <c r="Y631" s="147">
        <f t="shared" si="156"/>
        <v>0</v>
      </c>
      <c r="Z631" s="102">
        <v>0</v>
      </c>
      <c r="AA631" s="102">
        <v>0</v>
      </c>
      <c r="AB631" s="101">
        <f t="shared" si="157"/>
        <v>0</v>
      </c>
      <c r="AC631" s="107">
        <f t="shared" si="158"/>
        <v>0</v>
      </c>
      <c r="AD631" s="108">
        <f t="shared" si="159"/>
        <v>0</v>
      </c>
      <c r="AE631" s="97">
        <v>238</v>
      </c>
      <c r="AF631" s="109">
        <f t="shared" si="160"/>
        <v>0</v>
      </c>
    </row>
    <row r="632" spans="1:32" x14ac:dyDescent="0.35">
      <c r="A632" s="31" t="s">
        <v>637</v>
      </c>
      <c r="B632" s="97" t="s">
        <v>2897</v>
      </c>
      <c r="C632" s="142" t="s">
        <v>2380</v>
      </c>
      <c r="D632" s="143">
        <f t="shared" si="147"/>
        <v>36</v>
      </c>
      <c r="E632" s="98">
        <f t="shared" si="148"/>
        <v>36</v>
      </c>
      <c r="F632" s="144">
        <f t="shared" si="145"/>
        <v>0</v>
      </c>
      <c r="G632" s="145">
        <f t="shared" si="146"/>
        <v>0</v>
      </c>
      <c r="H632" s="146">
        <v>0</v>
      </c>
      <c r="I632" s="146">
        <v>0</v>
      </c>
      <c r="J632" s="147">
        <f t="shared" si="149"/>
        <v>0</v>
      </c>
      <c r="K632" s="147">
        <v>0</v>
      </c>
      <c r="L632" s="147">
        <v>0</v>
      </c>
      <c r="M632" s="147">
        <f t="shared" si="150"/>
        <v>0</v>
      </c>
      <c r="N632" s="101">
        <f t="shared" si="151"/>
        <v>0</v>
      </c>
      <c r="O632" s="145">
        <v>36</v>
      </c>
      <c r="P632" s="147">
        <f t="shared" si="152"/>
        <v>36</v>
      </c>
      <c r="Q632" s="100">
        <v>0</v>
      </c>
      <c r="R632" s="147">
        <v>0</v>
      </c>
      <c r="S632" s="101">
        <f t="shared" si="153"/>
        <v>0</v>
      </c>
      <c r="T632" s="100">
        <v>0</v>
      </c>
      <c r="U632" s="101">
        <f t="shared" si="154"/>
        <v>0</v>
      </c>
      <c r="V632" s="100">
        <f t="shared" si="155"/>
        <v>0</v>
      </c>
      <c r="W632" s="148">
        <v>0</v>
      </c>
      <c r="X632" s="148">
        <v>0</v>
      </c>
      <c r="Y632" s="147">
        <f t="shared" si="156"/>
        <v>0</v>
      </c>
      <c r="Z632" s="102">
        <v>0</v>
      </c>
      <c r="AA632" s="102">
        <v>0</v>
      </c>
      <c r="AB632" s="101">
        <f t="shared" si="157"/>
        <v>0</v>
      </c>
      <c r="AC632" s="107">
        <f t="shared" si="158"/>
        <v>0</v>
      </c>
      <c r="AD632" s="108">
        <f t="shared" si="159"/>
        <v>36</v>
      </c>
      <c r="AE632" s="97">
        <v>89</v>
      </c>
      <c r="AF632" s="109">
        <f t="shared" si="160"/>
        <v>0.4044943820224719</v>
      </c>
    </row>
    <row r="633" spans="1:32" x14ac:dyDescent="0.35">
      <c r="A633" s="31" t="s">
        <v>638</v>
      </c>
      <c r="B633" s="97" t="s">
        <v>2898</v>
      </c>
      <c r="C633" s="142" t="s">
        <v>2380</v>
      </c>
      <c r="D633" s="143">
        <f t="shared" si="147"/>
        <v>0</v>
      </c>
      <c r="E633" s="98">
        <f t="shared" si="148"/>
        <v>0</v>
      </c>
      <c r="F633" s="144">
        <f t="shared" si="145"/>
        <v>0</v>
      </c>
      <c r="G633" s="145">
        <f t="shared" si="146"/>
        <v>0</v>
      </c>
      <c r="H633" s="146">
        <v>0</v>
      </c>
      <c r="I633" s="146">
        <v>0</v>
      </c>
      <c r="J633" s="147">
        <f t="shared" si="149"/>
        <v>0</v>
      </c>
      <c r="K633" s="147">
        <v>0</v>
      </c>
      <c r="L633" s="147">
        <v>0</v>
      </c>
      <c r="M633" s="147">
        <f t="shared" si="150"/>
        <v>0</v>
      </c>
      <c r="N633" s="101">
        <f t="shared" si="151"/>
        <v>0</v>
      </c>
      <c r="O633" s="145">
        <v>0</v>
      </c>
      <c r="P633" s="147">
        <f t="shared" si="152"/>
        <v>0</v>
      </c>
      <c r="Q633" s="100">
        <v>0</v>
      </c>
      <c r="R633" s="147">
        <v>0</v>
      </c>
      <c r="S633" s="101">
        <f t="shared" si="153"/>
        <v>0</v>
      </c>
      <c r="T633" s="100">
        <v>0</v>
      </c>
      <c r="U633" s="101">
        <f t="shared" si="154"/>
        <v>0</v>
      </c>
      <c r="V633" s="100">
        <f t="shared" si="155"/>
        <v>0</v>
      </c>
      <c r="W633" s="148">
        <v>0</v>
      </c>
      <c r="X633" s="148">
        <v>0</v>
      </c>
      <c r="Y633" s="147">
        <f t="shared" si="156"/>
        <v>0</v>
      </c>
      <c r="Z633" s="102">
        <v>0</v>
      </c>
      <c r="AA633" s="102">
        <v>0</v>
      </c>
      <c r="AB633" s="101">
        <f t="shared" si="157"/>
        <v>0</v>
      </c>
      <c r="AC633" s="107">
        <f t="shared" si="158"/>
        <v>0</v>
      </c>
      <c r="AD633" s="108">
        <f t="shared" si="159"/>
        <v>0</v>
      </c>
      <c r="AE633" s="97">
        <v>130</v>
      </c>
      <c r="AF633" s="109">
        <f t="shared" si="160"/>
        <v>0</v>
      </c>
    </row>
    <row r="634" spans="1:32" x14ac:dyDescent="0.35">
      <c r="A634" s="31" t="s">
        <v>639</v>
      </c>
      <c r="B634" s="97" t="s">
        <v>2899</v>
      </c>
      <c r="C634" s="142" t="s">
        <v>2380</v>
      </c>
      <c r="D634" s="143">
        <f t="shared" si="147"/>
        <v>0</v>
      </c>
      <c r="E634" s="98">
        <f t="shared" si="148"/>
        <v>0</v>
      </c>
      <c r="F634" s="144">
        <f t="shared" si="145"/>
        <v>0</v>
      </c>
      <c r="G634" s="145">
        <f t="shared" si="146"/>
        <v>0</v>
      </c>
      <c r="H634" s="146">
        <v>0</v>
      </c>
      <c r="I634" s="146">
        <v>0</v>
      </c>
      <c r="J634" s="147">
        <f t="shared" si="149"/>
        <v>0</v>
      </c>
      <c r="K634" s="147">
        <v>0</v>
      </c>
      <c r="L634" s="147">
        <v>0</v>
      </c>
      <c r="M634" s="147">
        <f t="shared" si="150"/>
        <v>0</v>
      </c>
      <c r="N634" s="101">
        <f t="shared" si="151"/>
        <v>0</v>
      </c>
      <c r="O634" s="145">
        <v>0</v>
      </c>
      <c r="P634" s="147">
        <f t="shared" si="152"/>
        <v>0</v>
      </c>
      <c r="Q634" s="100">
        <v>0</v>
      </c>
      <c r="R634" s="147">
        <v>0</v>
      </c>
      <c r="S634" s="101">
        <f t="shared" si="153"/>
        <v>0</v>
      </c>
      <c r="T634" s="100">
        <v>0</v>
      </c>
      <c r="U634" s="101">
        <f t="shared" si="154"/>
        <v>0</v>
      </c>
      <c r="V634" s="100">
        <f t="shared" si="155"/>
        <v>0</v>
      </c>
      <c r="W634" s="148">
        <v>0</v>
      </c>
      <c r="X634" s="148">
        <v>0</v>
      </c>
      <c r="Y634" s="147">
        <f t="shared" si="156"/>
        <v>0</v>
      </c>
      <c r="Z634" s="102">
        <v>0</v>
      </c>
      <c r="AA634" s="102">
        <v>0</v>
      </c>
      <c r="AB634" s="101">
        <f t="shared" si="157"/>
        <v>0</v>
      </c>
      <c r="AC634" s="107">
        <f t="shared" si="158"/>
        <v>0</v>
      </c>
      <c r="AD634" s="108">
        <f t="shared" si="159"/>
        <v>0</v>
      </c>
      <c r="AE634" s="97">
        <v>210</v>
      </c>
      <c r="AF634" s="109">
        <f t="shared" si="160"/>
        <v>0</v>
      </c>
    </row>
    <row r="635" spans="1:32" x14ac:dyDescent="0.35">
      <c r="A635" s="31" t="s">
        <v>640</v>
      </c>
      <c r="B635" s="97" t="s">
        <v>2900</v>
      </c>
      <c r="C635" s="142" t="s">
        <v>2380</v>
      </c>
      <c r="D635" s="143">
        <f t="shared" si="147"/>
        <v>25</v>
      </c>
      <c r="E635" s="98">
        <f t="shared" si="148"/>
        <v>25</v>
      </c>
      <c r="F635" s="144">
        <f t="shared" si="145"/>
        <v>0</v>
      </c>
      <c r="G635" s="145">
        <f t="shared" si="146"/>
        <v>11</v>
      </c>
      <c r="H635" s="146">
        <v>0</v>
      </c>
      <c r="I635" s="146">
        <v>0</v>
      </c>
      <c r="J635" s="147">
        <f t="shared" si="149"/>
        <v>0</v>
      </c>
      <c r="K635" s="147">
        <v>0</v>
      </c>
      <c r="L635" s="147">
        <v>11</v>
      </c>
      <c r="M635" s="147">
        <f t="shared" si="150"/>
        <v>11</v>
      </c>
      <c r="N635" s="101">
        <f t="shared" si="151"/>
        <v>0</v>
      </c>
      <c r="O635" s="145">
        <v>14</v>
      </c>
      <c r="P635" s="147">
        <f t="shared" si="152"/>
        <v>14</v>
      </c>
      <c r="Q635" s="100">
        <v>0</v>
      </c>
      <c r="R635" s="147">
        <v>0</v>
      </c>
      <c r="S635" s="101">
        <f t="shared" si="153"/>
        <v>0</v>
      </c>
      <c r="T635" s="100">
        <v>0</v>
      </c>
      <c r="U635" s="101">
        <f t="shared" si="154"/>
        <v>0</v>
      </c>
      <c r="V635" s="100">
        <f t="shared" si="155"/>
        <v>0</v>
      </c>
      <c r="W635" s="148">
        <v>0</v>
      </c>
      <c r="X635" s="148">
        <v>0</v>
      </c>
      <c r="Y635" s="147">
        <f t="shared" si="156"/>
        <v>0</v>
      </c>
      <c r="Z635" s="102">
        <v>0</v>
      </c>
      <c r="AA635" s="102">
        <v>0</v>
      </c>
      <c r="AB635" s="101">
        <f t="shared" si="157"/>
        <v>0</v>
      </c>
      <c r="AC635" s="107">
        <f t="shared" si="158"/>
        <v>0</v>
      </c>
      <c r="AD635" s="108">
        <f t="shared" si="159"/>
        <v>25</v>
      </c>
      <c r="AE635" s="97">
        <v>62</v>
      </c>
      <c r="AF635" s="109">
        <f t="shared" si="160"/>
        <v>0.40322580645161288</v>
      </c>
    </row>
    <row r="636" spans="1:32" x14ac:dyDescent="0.35">
      <c r="A636" s="31" t="s">
        <v>641</v>
      </c>
      <c r="B636" s="97" t="s">
        <v>2901</v>
      </c>
      <c r="C636" s="142" t="s">
        <v>2380</v>
      </c>
      <c r="D636" s="143">
        <f t="shared" si="147"/>
        <v>0</v>
      </c>
      <c r="E636" s="98">
        <f t="shared" si="148"/>
        <v>0</v>
      </c>
      <c r="F636" s="144">
        <f t="shared" si="145"/>
        <v>0</v>
      </c>
      <c r="G636" s="145">
        <f t="shared" si="146"/>
        <v>0</v>
      </c>
      <c r="H636" s="146">
        <v>0</v>
      </c>
      <c r="I636" s="146">
        <v>0</v>
      </c>
      <c r="J636" s="147">
        <f t="shared" si="149"/>
        <v>0</v>
      </c>
      <c r="K636" s="147">
        <v>0</v>
      </c>
      <c r="L636" s="147">
        <v>0</v>
      </c>
      <c r="M636" s="147">
        <f t="shared" si="150"/>
        <v>0</v>
      </c>
      <c r="N636" s="101">
        <f t="shared" si="151"/>
        <v>0</v>
      </c>
      <c r="O636" s="145">
        <v>0</v>
      </c>
      <c r="P636" s="147">
        <f t="shared" si="152"/>
        <v>0</v>
      </c>
      <c r="Q636" s="100">
        <v>0</v>
      </c>
      <c r="R636" s="147">
        <v>0</v>
      </c>
      <c r="S636" s="101">
        <f t="shared" si="153"/>
        <v>0</v>
      </c>
      <c r="T636" s="100">
        <v>0</v>
      </c>
      <c r="U636" s="101">
        <f t="shared" si="154"/>
        <v>0</v>
      </c>
      <c r="V636" s="100">
        <f t="shared" si="155"/>
        <v>0</v>
      </c>
      <c r="W636" s="148">
        <v>0</v>
      </c>
      <c r="X636" s="148">
        <v>0</v>
      </c>
      <c r="Y636" s="147">
        <f t="shared" si="156"/>
        <v>0</v>
      </c>
      <c r="Z636" s="102">
        <v>0</v>
      </c>
      <c r="AA636" s="102">
        <v>0</v>
      </c>
      <c r="AB636" s="101">
        <f t="shared" si="157"/>
        <v>0</v>
      </c>
      <c r="AC636" s="107">
        <f t="shared" si="158"/>
        <v>0</v>
      </c>
      <c r="AD636" s="108">
        <f t="shared" si="159"/>
        <v>0</v>
      </c>
      <c r="AE636" s="97">
        <v>118</v>
      </c>
      <c r="AF636" s="109">
        <f t="shared" si="160"/>
        <v>0</v>
      </c>
    </row>
    <row r="637" spans="1:32" x14ac:dyDescent="0.35">
      <c r="A637" s="31" t="s">
        <v>642</v>
      </c>
      <c r="B637" s="97" t="s">
        <v>2902</v>
      </c>
      <c r="C637" s="142" t="s">
        <v>2380</v>
      </c>
      <c r="D637" s="143">
        <f t="shared" si="147"/>
        <v>118</v>
      </c>
      <c r="E637" s="98">
        <f t="shared" si="148"/>
        <v>0</v>
      </c>
      <c r="F637" s="144">
        <f t="shared" si="145"/>
        <v>118</v>
      </c>
      <c r="G637" s="145">
        <f t="shared" si="146"/>
        <v>118</v>
      </c>
      <c r="H637" s="146">
        <v>0</v>
      </c>
      <c r="I637" s="146">
        <v>118</v>
      </c>
      <c r="J637" s="147">
        <f t="shared" si="149"/>
        <v>118</v>
      </c>
      <c r="K637" s="147">
        <v>0</v>
      </c>
      <c r="L637" s="147">
        <v>0</v>
      </c>
      <c r="M637" s="147">
        <f t="shared" si="150"/>
        <v>0</v>
      </c>
      <c r="N637" s="101">
        <f t="shared" si="151"/>
        <v>0</v>
      </c>
      <c r="O637" s="145">
        <v>0</v>
      </c>
      <c r="P637" s="147">
        <f t="shared" si="152"/>
        <v>0</v>
      </c>
      <c r="Q637" s="100">
        <v>0</v>
      </c>
      <c r="R637" s="147">
        <v>0</v>
      </c>
      <c r="S637" s="101">
        <f t="shared" si="153"/>
        <v>0</v>
      </c>
      <c r="T637" s="100">
        <v>0</v>
      </c>
      <c r="U637" s="101">
        <f t="shared" si="154"/>
        <v>0</v>
      </c>
      <c r="V637" s="100">
        <f t="shared" si="155"/>
        <v>0</v>
      </c>
      <c r="W637" s="148">
        <v>0</v>
      </c>
      <c r="X637" s="148">
        <v>0</v>
      </c>
      <c r="Y637" s="147">
        <f t="shared" si="156"/>
        <v>0</v>
      </c>
      <c r="Z637" s="102">
        <v>0</v>
      </c>
      <c r="AA637" s="102">
        <v>0</v>
      </c>
      <c r="AB637" s="101">
        <f t="shared" si="157"/>
        <v>0</v>
      </c>
      <c r="AC637" s="107">
        <f t="shared" si="158"/>
        <v>118</v>
      </c>
      <c r="AD637" s="108">
        <f t="shared" si="159"/>
        <v>0</v>
      </c>
      <c r="AE637" s="97">
        <v>228</v>
      </c>
      <c r="AF637" s="109">
        <f t="shared" si="160"/>
        <v>0.51754385964912286</v>
      </c>
    </row>
    <row r="638" spans="1:32" x14ac:dyDescent="0.35">
      <c r="A638" s="31" t="s">
        <v>643</v>
      </c>
      <c r="B638" s="97" t="s">
        <v>2903</v>
      </c>
      <c r="C638" s="142" t="s">
        <v>2380</v>
      </c>
      <c r="D638" s="143">
        <f t="shared" si="147"/>
        <v>0</v>
      </c>
      <c r="E638" s="98">
        <f t="shared" si="148"/>
        <v>0</v>
      </c>
      <c r="F638" s="144">
        <f t="shared" si="145"/>
        <v>0</v>
      </c>
      <c r="G638" s="145">
        <f t="shared" si="146"/>
        <v>0</v>
      </c>
      <c r="H638" s="146">
        <v>0</v>
      </c>
      <c r="I638" s="146">
        <v>0</v>
      </c>
      <c r="J638" s="147">
        <f t="shared" si="149"/>
        <v>0</v>
      </c>
      <c r="K638" s="147">
        <v>0</v>
      </c>
      <c r="L638" s="147">
        <v>0</v>
      </c>
      <c r="M638" s="147">
        <f t="shared" si="150"/>
        <v>0</v>
      </c>
      <c r="N638" s="101">
        <f t="shared" si="151"/>
        <v>0</v>
      </c>
      <c r="O638" s="145">
        <v>0</v>
      </c>
      <c r="P638" s="147">
        <f t="shared" si="152"/>
        <v>0</v>
      </c>
      <c r="Q638" s="100">
        <v>0</v>
      </c>
      <c r="R638" s="147">
        <v>0</v>
      </c>
      <c r="S638" s="101">
        <f t="shared" si="153"/>
        <v>0</v>
      </c>
      <c r="T638" s="100">
        <v>0</v>
      </c>
      <c r="U638" s="101">
        <f t="shared" si="154"/>
        <v>0</v>
      </c>
      <c r="V638" s="100">
        <f t="shared" si="155"/>
        <v>0</v>
      </c>
      <c r="W638" s="148">
        <v>0</v>
      </c>
      <c r="X638" s="148">
        <v>0</v>
      </c>
      <c r="Y638" s="147">
        <f t="shared" si="156"/>
        <v>0</v>
      </c>
      <c r="Z638" s="102">
        <v>0</v>
      </c>
      <c r="AA638" s="102">
        <v>0</v>
      </c>
      <c r="AB638" s="101">
        <f t="shared" si="157"/>
        <v>0</v>
      </c>
      <c r="AC638" s="107">
        <f t="shared" si="158"/>
        <v>0</v>
      </c>
      <c r="AD638" s="108">
        <f t="shared" si="159"/>
        <v>0</v>
      </c>
      <c r="AE638" s="97">
        <v>99</v>
      </c>
      <c r="AF638" s="109">
        <f t="shared" si="160"/>
        <v>0</v>
      </c>
    </row>
    <row r="639" spans="1:32" x14ac:dyDescent="0.35">
      <c r="A639" s="31" t="s">
        <v>644</v>
      </c>
      <c r="B639" s="97" t="s">
        <v>2904</v>
      </c>
      <c r="C639" s="142" t="s">
        <v>2380</v>
      </c>
      <c r="D639" s="143">
        <f t="shared" si="147"/>
        <v>0</v>
      </c>
      <c r="E639" s="98">
        <f t="shared" si="148"/>
        <v>0</v>
      </c>
      <c r="F639" s="144">
        <f t="shared" si="145"/>
        <v>0</v>
      </c>
      <c r="G639" s="145">
        <f t="shared" si="146"/>
        <v>0</v>
      </c>
      <c r="H639" s="146">
        <v>0</v>
      </c>
      <c r="I639" s="146">
        <v>0</v>
      </c>
      <c r="J639" s="147">
        <f t="shared" si="149"/>
        <v>0</v>
      </c>
      <c r="K639" s="147">
        <v>0</v>
      </c>
      <c r="L639" s="147">
        <v>0</v>
      </c>
      <c r="M639" s="147">
        <f t="shared" si="150"/>
        <v>0</v>
      </c>
      <c r="N639" s="101">
        <f t="shared" si="151"/>
        <v>0</v>
      </c>
      <c r="O639" s="145">
        <v>0</v>
      </c>
      <c r="P639" s="147">
        <f t="shared" si="152"/>
        <v>0</v>
      </c>
      <c r="Q639" s="100">
        <v>0</v>
      </c>
      <c r="R639" s="147">
        <v>0</v>
      </c>
      <c r="S639" s="101">
        <f t="shared" si="153"/>
        <v>0</v>
      </c>
      <c r="T639" s="100">
        <v>0</v>
      </c>
      <c r="U639" s="101">
        <f t="shared" si="154"/>
        <v>0</v>
      </c>
      <c r="V639" s="100">
        <f t="shared" si="155"/>
        <v>0</v>
      </c>
      <c r="W639" s="148">
        <v>0</v>
      </c>
      <c r="X639" s="148">
        <v>0</v>
      </c>
      <c r="Y639" s="147">
        <f t="shared" si="156"/>
        <v>0</v>
      </c>
      <c r="Z639" s="102">
        <v>0</v>
      </c>
      <c r="AA639" s="102">
        <v>0</v>
      </c>
      <c r="AB639" s="101">
        <f t="shared" si="157"/>
        <v>0</v>
      </c>
      <c r="AC639" s="107">
        <f t="shared" si="158"/>
        <v>0</v>
      </c>
      <c r="AD639" s="108">
        <f t="shared" si="159"/>
        <v>0</v>
      </c>
      <c r="AE639" s="97">
        <v>92</v>
      </c>
      <c r="AF639" s="109">
        <f t="shared" si="160"/>
        <v>0</v>
      </c>
    </row>
    <row r="640" spans="1:32" x14ac:dyDescent="0.35">
      <c r="A640" s="31" t="s">
        <v>645</v>
      </c>
      <c r="B640" s="97" t="s">
        <v>2905</v>
      </c>
      <c r="C640" s="142" t="s">
        <v>2380</v>
      </c>
      <c r="D640" s="143">
        <f t="shared" si="147"/>
        <v>0</v>
      </c>
      <c r="E640" s="98">
        <f t="shared" si="148"/>
        <v>0</v>
      </c>
      <c r="F640" s="144">
        <f t="shared" si="145"/>
        <v>0</v>
      </c>
      <c r="G640" s="145">
        <f t="shared" si="146"/>
        <v>0</v>
      </c>
      <c r="H640" s="146">
        <v>0</v>
      </c>
      <c r="I640" s="146">
        <v>0</v>
      </c>
      <c r="J640" s="147">
        <f t="shared" si="149"/>
        <v>0</v>
      </c>
      <c r="K640" s="147">
        <v>0</v>
      </c>
      <c r="L640" s="147">
        <v>0</v>
      </c>
      <c r="M640" s="147">
        <f t="shared" si="150"/>
        <v>0</v>
      </c>
      <c r="N640" s="101">
        <f t="shared" si="151"/>
        <v>0</v>
      </c>
      <c r="O640" s="145">
        <v>0</v>
      </c>
      <c r="P640" s="147">
        <f t="shared" si="152"/>
        <v>0</v>
      </c>
      <c r="Q640" s="100">
        <v>0</v>
      </c>
      <c r="R640" s="147">
        <v>0</v>
      </c>
      <c r="S640" s="101">
        <f t="shared" si="153"/>
        <v>0</v>
      </c>
      <c r="T640" s="100">
        <v>0</v>
      </c>
      <c r="U640" s="101">
        <f t="shared" si="154"/>
        <v>0</v>
      </c>
      <c r="V640" s="100">
        <f t="shared" si="155"/>
        <v>0</v>
      </c>
      <c r="W640" s="148">
        <v>0</v>
      </c>
      <c r="X640" s="148">
        <v>0</v>
      </c>
      <c r="Y640" s="147">
        <f t="shared" si="156"/>
        <v>0</v>
      </c>
      <c r="Z640" s="102">
        <v>0</v>
      </c>
      <c r="AA640" s="102">
        <v>0</v>
      </c>
      <c r="AB640" s="101">
        <f t="shared" si="157"/>
        <v>0</v>
      </c>
      <c r="AC640" s="107">
        <f t="shared" si="158"/>
        <v>0</v>
      </c>
      <c r="AD640" s="108">
        <f t="shared" si="159"/>
        <v>0</v>
      </c>
      <c r="AE640" s="97">
        <v>90</v>
      </c>
      <c r="AF640" s="109">
        <f t="shared" si="160"/>
        <v>0</v>
      </c>
    </row>
    <row r="641" spans="1:32" x14ac:dyDescent="0.35">
      <c r="A641" s="31" t="s">
        <v>646</v>
      </c>
      <c r="B641" s="97" t="s">
        <v>2906</v>
      </c>
      <c r="C641" s="142" t="s">
        <v>2380</v>
      </c>
      <c r="D641" s="143">
        <f t="shared" si="147"/>
        <v>0</v>
      </c>
      <c r="E641" s="98">
        <f t="shared" si="148"/>
        <v>0</v>
      </c>
      <c r="F641" s="144">
        <f t="shared" si="145"/>
        <v>0</v>
      </c>
      <c r="G641" s="145">
        <f t="shared" si="146"/>
        <v>0</v>
      </c>
      <c r="H641" s="146">
        <v>0</v>
      </c>
      <c r="I641" s="146">
        <v>0</v>
      </c>
      <c r="J641" s="147">
        <f t="shared" si="149"/>
        <v>0</v>
      </c>
      <c r="K641" s="147">
        <v>0</v>
      </c>
      <c r="L641" s="147">
        <v>0</v>
      </c>
      <c r="M641" s="147">
        <f t="shared" si="150"/>
        <v>0</v>
      </c>
      <c r="N641" s="101">
        <f t="shared" si="151"/>
        <v>0</v>
      </c>
      <c r="O641" s="145">
        <v>0</v>
      </c>
      <c r="P641" s="147">
        <f t="shared" si="152"/>
        <v>0</v>
      </c>
      <c r="Q641" s="100">
        <v>0</v>
      </c>
      <c r="R641" s="147">
        <v>0</v>
      </c>
      <c r="S641" s="101">
        <f t="shared" si="153"/>
        <v>0</v>
      </c>
      <c r="T641" s="100">
        <v>0</v>
      </c>
      <c r="U641" s="101">
        <f t="shared" si="154"/>
        <v>0</v>
      </c>
      <c r="V641" s="100">
        <f t="shared" si="155"/>
        <v>0</v>
      </c>
      <c r="W641" s="148">
        <v>0</v>
      </c>
      <c r="X641" s="148">
        <v>0</v>
      </c>
      <c r="Y641" s="147">
        <f t="shared" si="156"/>
        <v>0</v>
      </c>
      <c r="Z641" s="102">
        <v>0</v>
      </c>
      <c r="AA641" s="102">
        <v>0</v>
      </c>
      <c r="AB641" s="101">
        <f t="shared" si="157"/>
        <v>0</v>
      </c>
      <c r="AC641" s="107">
        <f t="shared" si="158"/>
        <v>0</v>
      </c>
      <c r="AD641" s="108">
        <f t="shared" si="159"/>
        <v>0</v>
      </c>
      <c r="AE641" s="97">
        <v>113</v>
      </c>
      <c r="AF641" s="109">
        <f t="shared" si="160"/>
        <v>0</v>
      </c>
    </row>
    <row r="642" spans="1:32" x14ac:dyDescent="0.35">
      <c r="A642" s="31" t="s">
        <v>647</v>
      </c>
      <c r="B642" s="97" t="s">
        <v>2907</v>
      </c>
      <c r="C642" s="142" t="s">
        <v>2380</v>
      </c>
      <c r="D642" s="143">
        <f t="shared" si="147"/>
        <v>0</v>
      </c>
      <c r="E642" s="98">
        <f t="shared" si="148"/>
        <v>0</v>
      </c>
      <c r="F642" s="144">
        <f t="shared" si="145"/>
        <v>0</v>
      </c>
      <c r="G642" s="145">
        <f t="shared" si="146"/>
        <v>0</v>
      </c>
      <c r="H642" s="146">
        <v>0</v>
      </c>
      <c r="I642" s="146">
        <v>0</v>
      </c>
      <c r="J642" s="147">
        <f t="shared" si="149"/>
        <v>0</v>
      </c>
      <c r="K642" s="147">
        <v>0</v>
      </c>
      <c r="L642" s="147">
        <v>0</v>
      </c>
      <c r="M642" s="147">
        <f t="shared" si="150"/>
        <v>0</v>
      </c>
      <c r="N642" s="101">
        <f t="shared" si="151"/>
        <v>0</v>
      </c>
      <c r="O642" s="145">
        <v>0</v>
      </c>
      <c r="P642" s="147">
        <f t="shared" si="152"/>
        <v>0</v>
      </c>
      <c r="Q642" s="100">
        <v>0</v>
      </c>
      <c r="R642" s="147">
        <v>0</v>
      </c>
      <c r="S642" s="101">
        <f t="shared" si="153"/>
        <v>0</v>
      </c>
      <c r="T642" s="100">
        <v>0</v>
      </c>
      <c r="U642" s="101">
        <f t="shared" si="154"/>
        <v>0</v>
      </c>
      <c r="V642" s="100">
        <f t="shared" si="155"/>
        <v>0</v>
      </c>
      <c r="W642" s="148">
        <v>0</v>
      </c>
      <c r="X642" s="148">
        <v>0</v>
      </c>
      <c r="Y642" s="147">
        <f t="shared" si="156"/>
        <v>0</v>
      </c>
      <c r="Z642" s="102">
        <v>0</v>
      </c>
      <c r="AA642" s="102">
        <v>0</v>
      </c>
      <c r="AB642" s="101">
        <f t="shared" si="157"/>
        <v>0</v>
      </c>
      <c r="AC642" s="107">
        <f t="shared" si="158"/>
        <v>0</v>
      </c>
      <c r="AD642" s="108">
        <f t="shared" si="159"/>
        <v>0</v>
      </c>
      <c r="AE642" s="97">
        <v>96</v>
      </c>
      <c r="AF642" s="109">
        <f t="shared" si="160"/>
        <v>0</v>
      </c>
    </row>
    <row r="643" spans="1:32" x14ac:dyDescent="0.35">
      <c r="A643" s="31" t="s">
        <v>648</v>
      </c>
      <c r="B643" s="97" t="s">
        <v>2908</v>
      </c>
      <c r="C643" s="142" t="s">
        <v>2380</v>
      </c>
      <c r="D643" s="143">
        <f t="shared" si="147"/>
        <v>136</v>
      </c>
      <c r="E643" s="98">
        <f t="shared" si="148"/>
        <v>136</v>
      </c>
      <c r="F643" s="144">
        <f t="shared" si="145"/>
        <v>0</v>
      </c>
      <c r="G643" s="145">
        <f t="shared" si="146"/>
        <v>136</v>
      </c>
      <c r="H643" s="146">
        <v>0</v>
      </c>
      <c r="I643" s="146">
        <v>0</v>
      </c>
      <c r="J643" s="147">
        <f t="shared" si="149"/>
        <v>0</v>
      </c>
      <c r="K643" s="147">
        <v>26</v>
      </c>
      <c r="L643" s="147">
        <v>110</v>
      </c>
      <c r="M643" s="147">
        <f t="shared" si="150"/>
        <v>136</v>
      </c>
      <c r="N643" s="101">
        <f t="shared" si="151"/>
        <v>0</v>
      </c>
      <c r="O643" s="145">
        <v>0</v>
      </c>
      <c r="P643" s="147">
        <f t="shared" si="152"/>
        <v>0</v>
      </c>
      <c r="Q643" s="100">
        <v>0</v>
      </c>
      <c r="R643" s="147">
        <v>0</v>
      </c>
      <c r="S643" s="101">
        <f t="shared" si="153"/>
        <v>0</v>
      </c>
      <c r="T643" s="100">
        <v>0</v>
      </c>
      <c r="U643" s="101">
        <f t="shared" si="154"/>
        <v>0</v>
      </c>
      <c r="V643" s="100">
        <f t="shared" si="155"/>
        <v>0</v>
      </c>
      <c r="W643" s="148">
        <v>0</v>
      </c>
      <c r="X643" s="148">
        <v>0</v>
      </c>
      <c r="Y643" s="147">
        <f t="shared" si="156"/>
        <v>0</v>
      </c>
      <c r="Z643" s="102">
        <v>0</v>
      </c>
      <c r="AA643" s="102">
        <v>0</v>
      </c>
      <c r="AB643" s="101">
        <f t="shared" si="157"/>
        <v>0</v>
      </c>
      <c r="AC643" s="107">
        <f t="shared" si="158"/>
        <v>0</v>
      </c>
      <c r="AD643" s="108">
        <f t="shared" si="159"/>
        <v>110</v>
      </c>
      <c r="AE643" s="97">
        <v>136</v>
      </c>
      <c r="AF643" s="109">
        <f t="shared" si="160"/>
        <v>0.80882352941176472</v>
      </c>
    </row>
    <row r="644" spans="1:32" x14ac:dyDescent="0.35">
      <c r="A644" s="31" t="s">
        <v>649</v>
      </c>
      <c r="B644" s="97" t="s">
        <v>2909</v>
      </c>
      <c r="C644" s="142" t="s">
        <v>2380</v>
      </c>
      <c r="D644" s="143">
        <f t="shared" si="147"/>
        <v>42</v>
      </c>
      <c r="E644" s="98">
        <f t="shared" si="148"/>
        <v>42</v>
      </c>
      <c r="F644" s="144">
        <f t="shared" ref="F644:F676" si="161">J644+Y644</f>
        <v>0</v>
      </c>
      <c r="G644" s="145">
        <f t="shared" ref="G644:G677" si="162">J644+M644</f>
        <v>19</v>
      </c>
      <c r="H644" s="146">
        <v>0</v>
      </c>
      <c r="I644" s="146">
        <v>0</v>
      </c>
      <c r="J644" s="147">
        <f t="shared" si="149"/>
        <v>0</v>
      </c>
      <c r="K644" s="147">
        <v>0</v>
      </c>
      <c r="L644" s="147">
        <v>19</v>
      </c>
      <c r="M644" s="147">
        <f t="shared" si="150"/>
        <v>19</v>
      </c>
      <c r="N644" s="101">
        <f t="shared" si="151"/>
        <v>0</v>
      </c>
      <c r="O644" s="145">
        <v>23</v>
      </c>
      <c r="P644" s="147">
        <f t="shared" si="152"/>
        <v>23</v>
      </c>
      <c r="Q644" s="100">
        <v>0</v>
      </c>
      <c r="R644" s="147">
        <v>0</v>
      </c>
      <c r="S644" s="101">
        <f t="shared" si="153"/>
        <v>0</v>
      </c>
      <c r="T644" s="100">
        <v>0</v>
      </c>
      <c r="U644" s="101">
        <f t="shared" si="154"/>
        <v>0</v>
      </c>
      <c r="V644" s="100">
        <f t="shared" si="155"/>
        <v>0</v>
      </c>
      <c r="W644" s="148">
        <v>0</v>
      </c>
      <c r="X644" s="148">
        <v>0</v>
      </c>
      <c r="Y644" s="147">
        <f t="shared" si="156"/>
        <v>0</v>
      </c>
      <c r="Z644" s="102">
        <v>0</v>
      </c>
      <c r="AA644" s="102">
        <v>0</v>
      </c>
      <c r="AB644" s="101">
        <f t="shared" si="157"/>
        <v>0</v>
      </c>
      <c r="AC644" s="107">
        <f t="shared" si="158"/>
        <v>0</v>
      </c>
      <c r="AD644" s="108">
        <f t="shared" si="159"/>
        <v>42</v>
      </c>
      <c r="AE644" s="97">
        <v>71</v>
      </c>
      <c r="AF644" s="109">
        <f t="shared" si="160"/>
        <v>0.59154929577464788</v>
      </c>
    </row>
    <row r="645" spans="1:32" x14ac:dyDescent="0.35">
      <c r="A645" s="31" t="s">
        <v>650</v>
      </c>
      <c r="B645" s="97" t="s">
        <v>2910</v>
      </c>
      <c r="C645" s="142" t="s">
        <v>2380</v>
      </c>
      <c r="D645" s="143">
        <f t="shared" ref="D645:D676" si="163">E645+F645</f>
        <v>0</v>
      </c>
      <c r="E645" s="98">
        <f t="shared" ref="E645:E676" si="164">M645+P645+Q645+T645+AB645</f>
        <v>0</v>
      </c>
      <c r="F645" s="144">
        <f t="shared" si="161"/>
        <v>0</v>
      </c>
      <c r="G645" s="145">
        <f t="shared" si="162"/>
        <v>0</v>
      </c>
      <c r="H645" s="146">
        <v>0</v>
      </c>
      <c r="I645" s="146">
        <v>0</v>
      </c>
      <c r="J645" s="147">
        <f t="shared" ref="J645:J676" si="165">H645+I645</f>
        <v>0</v>
      </c>
      <c r="K645" s="147">
        <v>0</v>
      </c>
      <c r="L645" s="147">
        <v>0</v>
      </c>
      <c r="M645" s="147">
        <f t="shared" ref="M645:M676" si="166">K645+L645</f>
        <v>0</v>
      </c>
      <c r="N645" s="101">
        <f t="shared" ref="N645:N676" si="167">R645</f>
        <v>0</v>
      </c>
      <c r="O645" s="145">
        <v>0</v>
      </c>
      <c r="P645" s="147">
        <f t="shared" ref="P645:P676" si="168">O645</f>
        <v>0</v>
      </c>
      <c r="Q645" s="100">
        <v>0</v>
      </c>
      <c r="R645" s="147">
        <v>0</v>
      </c>
      <c r="S645" s="101">
        <f t="shared" ref="S645:S676" si="169">Q645+R645</f>
        <v>0</v>
      </c>
      <c r="T645" s="100">
        <v>0</v>
      </c>
      <c r="U645" s="101">
        <f t="shared" ref="U645:U676" si="170">T645</f>
        <v>0</v>
      </c>
      <c r="V645" s="100">
        <f t="shared" ref="V645:V676" si="171">Y645+AB645</f>
        <v>0</v>
      </c>
      <c r="W645" s="148">
        <v>0</v>
      </c>
      <c r="X645" s="148">
        <v>0</v>
      </c>
      <c r="Y645" s="147">
        <f t="shared" ref="Y645:Y676" si="172">W645+X645</f>
        <v>0</v>
      </c>
      <c r="Z645" s="102">
        <v>0</v>
      </c>
      <c r="AA645" s="102">
        <v>0</v>
      </c>
      <c r="AB645" s="101">
        <f t="shared" ref="AB645:AB676" si="173">Z645+AA645</f>
        <v>0</v>
      </c>
      <c r="AC645" s="107">
        <f t="shared" ref="AC645:AC676" si="174">I645+X645</f>
        <v>0</v>
      </c>
      <c r="AD645" s="108">
        <f t="shared" ref="AD645:AD676" si="175">L645+O645+Q645+T645+AA645</f>
        <v>0</v>
      </c>
      <c r="AE645" s="97">
        <v>219</v>
      </c>
      <c r="AF645" s="109">
        <f t="shared" ref="AF645:AF677" si="176">MIN(100%,((AD645+AC645)/AE645))</f>
        <v>0</v>
      </c>
    </row>
    <row r="646" spans="1:32" x14ac:dyDescent="0.35">
      <c r="A646" s="31" t="s">
        <v>651</v>
      </c>
      <c r="B646" s="97" t="s">
        <v>2911</v>
      </c>
      <c r="C646" s="142" t="s">
        <v>2380</v>
      </c>
      <c r="D646" s="143">
        <f t="shared" si="163"/>
        <v>101</v>
      </c>
      <c r="E646" s="98">
        <f t="shared" si="164"/>
        <v>0</v>
      </c>
      <c r="F646" s="144">
        <f t="shared" si="161"/>
        <v>101</v>
      </c>
      <c r="G646" s="145">
        <f t="shared" si="162"/>
        <v>101</v>
      </c>
      <c r="H646" s="146">
        <v>10</v>
      </c>
      <c r="I646" s="146">
        <v>91</v>
      </c>
      <c r="J646" s="147">
        <f t="shared" si="165"/>
        <v>101</v>
      </c>
      <c r="K646" s="147">
        <v>0</v>
      </c>
      <c r="L646" s="147">
        <v>0</v>
      </c>
      <c r="M646" s="147">
        <f t="shared" si="166"/>
        <v>0</v>
      </c>
      <c r="N646" s="101">
        <f t="shared" si="167"/>
        <v>0</v>
      </c>
      <c r="O646" s="145">
        <v>0</v>
      </c>
      <c r="P646" s="147">
        <f t="shared" si="168"/>
        <v>0</v>
      </c>
      <c r="Q646" s="100">
        <v>0</v>
      </c>
      <c r="R646" s="147">
        <v>0</v>
      </c>
      <c r="S646" s="101">
        <f t="shared" si="169"/>
        <v>0</v>
      </c>
      <c r="T646" s="100">
        <v>0</v>
      </c>
      <c r="U646" s="101">
        <f t="shared" si="170"/>
        <v>0</v>
      </c>
      <c r="V646" s="100">
        <f t="shared" si="171"/>
        <v>0</v>
      </c>
      <c r="W646" s="148">
        <v>0</v>
      </c>
      <c r="X646" s="148">
        <v>0</v>
      </c>
      <c r="Y646" s="147">
        <f t="shared" si="172"/>
        <v>0</v>
      </c>
      <c r="Z646" s="102">
        <v>0</v>
      </c>
      <c r="AA646" s="102">
        <v>0</v>
      </c>
      <c r="AB646" s="101">
        <f t="shared" si="173"/>
        <v>0</v>
      </c>
      <c r="AC646" s="107">
        <f t="shared" si="174"/>
        <v>91</v>
      </c>
      <c r="AD646" s="108">
        <f t="shared" si="175"/>
        <v>0</v>
      </c>
      <c r="AE646" s="97">
        <v>402</v>
      </c>
      <c r="AF646" s="109">
        <f t="shared" si="176"/>
        <v>0.2263681592039801</v>
      </c>
    </row>
    <row r="647" spans="1:32" x14ac:dyDescent="0.35">
      <c r="A647" s="31" t="s">
        <v>652</v>
      </c>
      <c r="B647" s="97" t="s">
        <v>2912</v>
      </c>
      <c r="C647" s="142" t="s">
        <v>2380</v>
      </c>
      <c r="D647" s="143">
        <f t="shared" si="163"/>
        <v>0</v>
      </c>
      <c r="E647" s="98">
        <f t="shared" si="164"/>
        <v>0</v>
      </c>
      <c r="F647" s="144">
        <f t="shared" si="161"/>
        <v>0</v>
      </c>
      <c r="G647" s="145">
        <f t="shared" si="162"/>
        <v>0</v>
      </c>
      <c r="H647" s="146">
        <v>0</v>
      </c>
      <c r="I647" s="146">
        <v>0</v>
      </c>
      <c r="J647" s="147">
        <f t="shared" si="165"/>
        <v>0</v>
      </c>
      <c r="K647" s="147">
        <v>0</v>
      </c>
      <c r="L647" s="147">
        <v>0</v>
      </c>
      <c r="M647" s="147">
        <f t="shared" si="166"/>
        <v>0</v>
      </c>
      <c r="N647" s="101">
        <f t="shared" si="167"/>
        <v>0</v>
      </c>
      <c r="O647" s="145">
        <v>0</v>
      </c>
      <c r="P647" s="147">
        <f t="shared" si="168"/>
        <v>0</v>
      </c>
      <c r="Q647" s="100">
        <v>0</v>
      </c>
      <c r="R647" s="147">
        <v>0</v>
      </c>
      <c r="S647" s="101">
        <f t="shared" si="169"/>
        <v>0</v>
      </c>
      <c r="T647" s="100">
        <v>0</v>
      </c>
      <c r="U647" s="101">
        <f t="shared" si="170"/>
        <v>0</v>
      </c>
      <c r="V647" s="100">
        <f t="shared" si="171"/>
        <v>0</v>
      </c>
      <c r="W647" s="148">
        <v>0</v>
      </c>
      <c r="X647" s="148">
        <v>0</v>
      </c>
      <c r="Y647" s="147">
        <f t="shared" si="172"/>
        <v>0</v>
      </c>
      <c r="Z647" s="102">
        <v>0</v>
      </c>
      <c r="AA647" s="102">
        <v>0</v>
      </c>
      <c r="AB647" s="101">
        <f t="shared" si="173"/>
        <v>0</v>
      </c>
      <c r="AC647" s="107">
        <f t="shared" si="174"/>
        <v>0</v>
      </c>
      <c r="AD647" s="108">
        <f t="shared" si="175"/>
        <v>0</v>
      </c>
      <c r="AE647" s="97">
        <v>130</v>
      </c>
      <c r="AF647" s="109">
        <f t="shared" si="176"/>
        <v>0</v>
      </c>
    </row>
    <row r="648" spans="1:32" x14ac:dyDescent="0.35">
      <c r="A648" s="31" t="s">
        <v>653</v>
      </c>
      <c r="B648" s="97" t="s">
        <v>2913</v>
      </c>
      <c r="C648" s="142" t="s">
        <v>2380</v>
      </c>
      <c r="D648" s="143">
        <f t="shared" si="163"/>
        <v>26</v>
      </c>
      <c r="E648" s="98">
        <f t="shared" si="164"/>
        <v>26</v>
      </c>
      <c r="F648" s="144">
        <f t="shared" si="161"/>
        <v>0</v>
      </c>
      <c r="G648" s="145">
        <f t="shared" si="162"/>
        <v>26</v>
      </c>
      <c r="H648" s="146">
        <v>0</v>
      </c>
      <c r="I648" s="146">
        <v>0</v>
      </c>
      <c r="J648" s="147">
        <f t="shared" si="165"/>
        <v>0</v>
      </c>
      <c r="K648" s="147">
        <v>0</v>
      </c>
      <c r="L648" s="147">
        <v>26</v>
      </c>
      <c r="M648" s="147">
        <f t="shared" si="166"/>
        <v>26</v>
      </c>
      <c r="N648" s="101">
        <f t="shared" si="167"/>
        <v>0</v>
      </c>
      <c r="O648" s="145">
        <v>0</v>
      </c>
      <c r="P648" s="147">
        <f t="shared" si="168"/>
        <v>0</v>
      </c>
      <c r="Q648" s="100">
        <v>0</v>
      </c>
      <c r="R648" s="147">
        <v>0</v>
      </c>
      <c r="S648" s="101">
        <f t="shared" si="169"/>
        <v>0</v>
      </c>
      <c r="T648" s="100">
        <v>0</v>
      </c>
      <c r="U648" s="101">
        <f t="shared" si="170"/>
        <v>0</v>
      </c>
      <c r="V648" s="100">
        <f t="shared" si="171"/>
        <v>0</v>
      </c>
      <c r="W648" s="148">
        <v>0</v>
      </c>
      <c r="X648" s="148">
        <v>0</v>
      </c>
      <c r="Y648" s="147">
        <f t="shared" si="172"/>
        <v>0</v>
      </c>
      <c r="Z648" s="102">
        <v>0</v>
      </c>
      <c r="AA648" s="102">
        <v>0</v>
      </c>
      <c r="AB648" s="101">
        <f t="shared" si="173"/>
        <v>0</v>
      </c>
      <c r="AC648" s="107">
        <f t="shared" si="174"/>
        <v>0</v>
      </c>
      <c r="AD648" s="108">
        <f t="shared" si="175"/>
        <v>26</v>
      </c>
      <c r="AE648" s="97">
        <v>19</v>
      </c>
      <c r="AF648" s="109">
        <f t="shared" si="176"/>
        <v>1</v>
      </c>
    </row>
    <row r="649" spans="1:32" x14ac:dyDescent="0.35">
      <c r="A649" s="31" t="s">
        <v>654</v>
      </c>
      <c r="B649" s="97" t="s">
        <v>2914</v>
      </c>
      <c r="C649" s="142" t="s">
        <v>2380</v>
      </c>
      <c r="D649" s="143">
        <f t="shared" si="163"/>
        <v>0</v>
      </c>
      <c r="E649" s="98">
        <f t="shared" si="164"/>
        <v>0</v>
      </c>
      <c r="F649" s="144">
        <f t="shared" si="161"/>
        <v>0</v>
      </c>
      <c r="G649" s="145">
        <f t="shared" si="162"/>
        <v>0</v>
      </c>
      <c r="H649" s="146">
        <v>0</v>
      </c>
      <c r="I649" s="146">
        <v>0</v>
      </c>
      <c r="J649" s="147">
        <f t="shared" si="165"/>
        <v>0</v>
      </c>
      <c r="K649" s="147">
        <v>0</v>
      </c>
      <c r="L649" s="147">
        <v>0</v>
      </c>
      <c r="M649" s="147">
        <f t="shared" si="166"/>
        <v>0</v>
      </c>
      <c r="N649" s="101">
        <f t="shared" si="167"/>
        <v>0</v>
      </c>
      <c r="O649" s="145">
        <v>0</v>
      </c>
      <c r="P649" s="147">
        <f t="shared" si="168"/>
        <v>0</v>
      </c>
      <c r="Q649" s="100">
        <v>0</v>
      </c>
      <c r="R649" s="147">
        <v>0</v>
      </c>
      <c r="S649" s="101">
        <f t="shared" si="169"/>
        <v>0</v>
      </c>
      <c r="T649" s="100">
        <v>0</v>
      </c>
      <c r="U649" s="101">
        <f t="shared" si="170"/>
        <v>0</v>
      </c>
      <c r="V649" s="100">
        <f t="shared" si="171"/>
        <v>0</v>
      </c>
      <c r="W649" s="148">
        <v>0</v>
      </c>
      <c r="X649" s="148">
        <v>0</v>
      </c>
      <c r="Y649" s="147">
        <f t="shared" si="172"/>
        <v>0</v>
      </c>
      <c r="Z649" s="102">
        <v>0</v>
      </c>
      <c r="AA649" s="102">
        <v>0</v>
      </c>
      <c r="AB649" s="101">
        <f t="shared" si="173"/>
        <v>0</v>
      </c>
      <c r="AC649" s="107">
        <f t="shared" si="174"/>
        <v>0</v>
      </c>
      <c r="AD649" s="108">
        <f t="shared" si="175"/>
        <v>0</v>
      </c>
      <c r="AE649" s="97">
        <v>96</v>
      </c>
      <c r="AF649" s="109">
        <f t="shared" si="176"/>
        <v>0</v>
      </c>
    </row>
    <row r="650" spans="1:32" x14ac:dyDescent="0.35">
      <c r="A650" s="31" t="s">
        <v>655</v>
      </c>
      <c r="B650" s="97" t="s">
        <v>2915</v>
      </c>
      <c r="C650" s="142" t="s">
        <v>2380</v>
      </c>
      <c r="D650" s="143">
        <f t="shared" si="163"/>
        <v>0</v>
      </c>
      <c r="E650" s="98">
        <f t="shared" si="164"/>
        <v>0</v>
      </c>
      <c r="F650" s="144">
        <f t="shared" si="161"/>
        <v>0</v>
      </c>
      <c r="G650" s="145">
        <f t="shared" si="162"/>
        <v>0</v>
      </c>
      <c r="H650" s="146">
        <v>0</v>
      </c>
      <c r="I650" s="146">
        <v>0</v>
      </c>
      <c r="J650" s="147">
        <f t="shared" si="165"/>
        <v>0</v>
      </c>
      <c r="K650" s="147">
        <v>0</v>
      </c>
      <c r="L650" s="147">
        <v>0</v>
      </c>
      <c r="M650" s="147">
        <f t="shared" si="166"/>
        <v>0</v>
      </c>
      <c r="N650" s="101">
        <f t="shared" si="167"/>
        <v>0</v>
      </c>
      <c r="O650" s="145">
        <v>0</v>
      </c>
      <c r="P650" s="147">
        <f t="shared" si="168"/>
        <v>0</v>
      </c>
      <c r="Q650" s="100">
        <v>0</v>
      </c>
      <c r="R650" s="147">
        <v>0</v>
      </c>
      <c r="S650" s="101">
        <f t="shared" si="169"/>
        <v>0</v>
      </c>
      <c r="T650" s="100">
        <v>0</v>
      </c>
      <c r="U650" s="101">
        <f t="shared" si="170"/>
        <v>0</v>
      </c>
      <c r="V650" s="100">
        <f t="shared" si="171"/>
        <v>0</v>
      </c>
      <c r="W650" s="148">
        <v>0</v>
      </c>
      <c r="X650" s="148">
        <v>0</v>
      </c>
      <c r="Y650" s="147">
        <f t="shared" si="172"/>
        <v>0</v>
      </c>
      <c r="Z650" s="102">
        <v>0</v>
      </c>
      <c r="AA650" s="102">
        <v>0</v>
      </c>
      <c r="AB650" s="101">
        <f t="shared" si="173"/>
        <v>0</v>
      </c>
      <c r="AC650" s="107">
        <f t="shared" si="174"/>
        <v>0</v>
      </c>
      <c r="AD650" s="108">
        <f t="shared" si="175"/>
        <v>0</v>
      </c>
      <c r="AE650" s="97">
        <v>85</v>
      </c>
      <c r="AF650" s="109">
        <f t="shared" si="176"/>
        <v>0</v>
      </c>
    </row>
    <row r="651" spans="1:32" x14ac:dyDescent="0.35">
      <c r="A651" s="31" t="s">
        <v>656</v>
      </c>
      <c r="B651" s="97" t="s">
        <v>2916</v>
      </c>
      <c r="C651" s="142" t="s">
        <v>2380</v>
      </c>
      <c r="D651" s="143">
        <f t="shared" si="163"/>
        <v>337</v>
      </c>
      <c r="E651" s="98">
        <f t="shared" si="164"/>
        <v>337</v>
      </c>
      <c r="F651" s="144">
        <f t="shared" si="161"/>
        <v>0</v>
      </c>
      <c r="G651" s="145">
        <f t="shared" si="162"/>
        <v>337</v>
      </c>
      <c r="H651" s="146">
        <v>0</v>
      </c>
      <c r="I651" s="146">
        <v>0</v>
      </c>
      <c r="J651" s="147">
        <f t="shared" si="165"/>
        <v>0</v>
      </c>
      <c r="K651" s="147">
        <v>0</v>
      </c>
      <c r="L651" s="147">
        <v>337</v>
      </c>
      <c r="M651" s="147">
        <f t="shared" si="166"/>
        <v>337</v>
      </c>
      <c r="N651" s="101">
        <f t="shared" si="167"/>
        <v>0</v>
      </c>
      <c r="O651" s="145">
        <v>0</v>
      </c>
      <c r="P651" s="147">
        <f t="shared" si="168"/>
        <v>0</v>
      </c>
      <c r="Q651" s="100">
        <v>0</v>
      </c>
      <c r="R651" s="147">
        <v>0</v>
      </c>
      <c r="S651" s="101">
        <f t="shared" si="169"/>
        <v>0</v>
      </c>
      <c r="T651" s="100">
        <v>0</v>
      </c>
      <c r="U651" s="101">
        <f t="shared" si="170"/>
        <v>0</v>
      </c>
      <c r="V651" s="100">
        <f t="shared" si="171"/>
        <v>0</v>
      </c>
      <c r="W651" s="148">
        <v>0</v>
      </c>
      <c r="X651" s="148">
        <v>0</v>
      </c>
      <c r="Y651" s="147">
        <f t="shared" si="172"/>
        <v>0</v>
      </c>
      <c r="Z651" s="102">
        <v>0</v>
      </c>
      <c r="AA651" s="102">
        <v>0</v>
      </c>
      <c r="AB651" s="101">
        <f t="shared" si="173"/>
        <v>0</v>
      </c>
      <c r="AC651" s="107">
        <f t="shared" si="174"/>
        <v>0</v>
      </c>
      <c r="AD651" s="108">
        <f t="shared" si="175"/>
        <v>337</v>
      </c>
      <c r="AE651" s="97">
        <v>520</v>
      </c>
      <c r="AF651" s="109">
        <f t="shared" si="176"/>
        <v>0.64807692307692311</v>
      </c>
    </row>
    <row r="652" spans="1:32" x14ac:dyDescent="0.35">
      <c r="A652" s="31" t="s">
        <v>657</v>
      </c>
      <c r="B652" s="97" t="s">
        <v>2917</v>
      </c>
      <c r="C652" s="142" t="s">
        <v>2380</v>
      </c>
      <c r="D652" s="143">
        <f t="shared" si="163"/>
        <v>0</v>
      </c>
      <c r="E652" s="98">
        <f t="shared" si="164"/>
        <v>0</v>
      </c>
      <c r="F652" s="144">
        <f t="shared" si="161"/>
        <v>0</v>
      </c>
      <c r="G652" s="145">
        <f t="shared" si="162"/>
        <v>0</v>
      </c>
      <c r="H652" s="146">
        <v>0</v>
      </c>
      <c r="I652" s="146">
        <v>0</v>
      </c>
      <c r="J652" s="147">
        <f t="shared" si="165"/>
        <v>0</v>
      </c>
      <c r="K652" s="147">
        <v>0</v>
      </c>
      <c r="L652" s="147">
        <v>0</v>
      </c>
      <c r="M652" s="147">
        <f t="shared" si="166"/>
        <v>0</v>
      </c>
      <c r="N652" s="101">
        <f t="shared" si="167"/>
        <v>0</v>
      </c>
      <c r="O652" s="145">
        <v>0</v>
      </c>
      <c r="P652" s="147">
        <f t="shared" si="168"/>
        <v>0</v>
      </c>
      <c r="Q652" s="100">
        <v>0</v>
      </c>
      <c r="R652" s="147">
        <v>0</v>
      </c>
      <c r="S652" s="101">
        <f t="shared" si="169"/>
        <v>0</v>
      </c>
      <c r="T652" s="100">
        <v>0</v>
      </c>
      <c r="U652" s="101">
        <f t="shared" si="170"/>
        <v>0</v>
      </c>
      <c r="V652" s="100">
        <f t="shared" si="171"/>
        <v>0</v>
      </c>
      <c r="W652" s="148">
        <v>0</v>
      </c>
      <c r="X652" s="148">
        <v>0</v>
      </c>
      <c r="Y652" s="147">
        <f t="shared" si="172"/>
        <v>0</v>
      </c>
      <c r="Z652" s="102">
        <v>0</v>
      </c>
      <c r="AA652" s="102">
        <v>0</v>
      </c>
      <c r="AB652" s="101">
        <f t="shared" si="173"/>
        <v>0</v>
      </c>
      <c r="AC652" s="107">
        <f t="shared" si="174"/>
        <v>0</v>
      </c>
      <c r="AD652" s="108">
        <f t="shared" si="175"/>
        <v>0</v>
      </c>
      <c r="AE652" s="97">
        <v>209</v>
      </c>
      <c r="AF652" s="109">
        <f t="shared" si="176"/>
        <v>0</v>
      </c>
    </row>
    <row r="653" spans="1:32" x14ac:dyDescent="0.35">
      <c r="A653" s="31" t="s">
        <v>658</v>
      </c>
      <c r="B653" s="97" t="s">
        <v>2918</v>
      </c>
      <c r="C653" s="142" t="s">
        <v>2380</v>
      </c>
      <c r="D653" s="143">
        <f t="shared" si="163"/>
        <v>624</v>
      </c>
      <c r="E653" s="98">
        <f t="shared" si="164"/>
        <v>249</v>
      </c>
      <c r="F653" s="144">
        <f t="shared" si="161"/>
        <v>375</v>
      </c>
      <c r="G653" s="145">
        <f t="shared" si="162"/>
        <v>404</v>
      </c>
      <c r="H653" s="146">
        <v>29</v>
      </c>
      <c r="I653" s="146">
        <v>346</v>
      </c>
      <c r="J653" s="147">
        <f t="shared" si="165"/>
        <v>375</v>
      </c>
      <c r="K653" s="147">
        <v>4</v>
      </c>
      <c r="L653" s="147">
        <v>25</v>
      </c>
      <c r="M653" s="147">
        <f t="shared" si="166"/>
        <v>29</v>
      </c>
      <c r="N653" s="101">
        <f t="shared" si="167"/>
        <v>0</v>
      </c>
      <c r="O653" s="145">
        <v>0</v>
      </c>
      <c r="P653" s="147">
        <f t="shared" si="168"/>
        <v>0</v>
      </c>
      <c r="Q653" s="100">
        <v>220</v>
      </c>
      <c r="R653" s="147">
        <v>0</v>
      </c>
      <c r="S653" s="101">
        <f t="shared" si="169"/>
        <v>220</v>
      </c>
      <c r="T653" s="100">
        <v>0</v>
      </c>
      <c r="U653" s="101">
        <f t="shared" si="170"/>
        <v>0</v>
      </c>
      <c r="V653" s="100">
        <f t="shared" si="171"/>
        <v>0</v>
      </c>
      <c r="W653" s="148">
        <v>0</v>
      </c>
      <c r="X653" s="148">
        <v>0</v>
      </c>
      <c r="Y653" s="147">
        <f t="shared" si="172"/>
        <v>0</v>
      </c>
      <c r="Z653" s="102">
        <v>0</v>
      </c>
      <c r="AA653" s="102">
        <v>0</v>
      </c>
      <c r="AB653" s="101">
        <f t="shared" si="173"/>
        <v>0</v>
      </c>
      <c r="AC653" s="107">
        <f t="shared" si="174"/>
        <v>346</v>
      </c>
      <c r="AD653" s="108">
        <f t="shared" si="175"/>
        <v>245</v>
      </c>
      <c r="AE653" s="97">
        <v>595</v>
      </c>
      <c r="AF653" s="109">
        <f t="shared" si="176"/>
        <v>0.99327731092436977</v>
      </c>
    </row>
    <row r="654" spans="1:32" x14ac:dyDescent="0.35">
      <c r="A654" s="31" t="s">
        <v>659</v>
      </c>
      <c r="B654" s="97" t="s">
        <v>2919</v>
      </c>
      <c r="C654" s="142" t="s">
        <v>2380</v>
      </c>
      <c r="D654" s="143">
        <f t="shared" si="163"/>
        <v>0</v>
      </c>
      <c r="E654" s="98">
        <f t="shared" si="164"/>
        <v>0</v>
      </c>
      <c r="F654" s="144">
        <f t="shared" si="161"/>
        <v>0</v>
      </c>
      <c r="G654" s="145">
        <f t="shared" si="162"/>
        <v>0</v>
      </c>
      <c r="H654" s="146">
        <v>0</v>
      </c>
      <c r="I654" s="146">
        <v>0</v>
      </c>
      <c r="J654" s="147">
        <f t="shared" si="165"/>
        <v>0</v>
      </c>
      <c r="K654" s="147">
        <v>0</v>
      </c>
      <c r="L654" s="147">
        <v>0</v>
      </c>
      <c r="M654" s="147">
        <f t="shared" si="166"/>
        <v>0</v>
      </c>
      <c r="N654" s="101">
        <f t="shared" si="167"/>
        <v>0</v>
      </c>
      <c r="O654" s="145">
        <v>0</v>
      </c>
      <c r="P654" s="147">
        <f t="shared" si="168"/>
        <v>0</v>
      </c>
      <c r="Q654" s="100">
        <v>0</v>
      </c>
      <c r="R654" s="147">
        <v>0</v>
      </c>
      <c r="S654" s="101">
        <f t="shared" si="169"/>
        <v>0</v>
      </c>
      <c r="T654" s="100">
        <v>0</v>
      </c>
      <c r="U654" s="101">
        <f t="shared" si="170"/>
        <v>0</v>
      </c>
      <c r="V654" s="100">
        <f t="shared" si="171"/>
        <v>0</v>
      </c>
      <c r="W654" s="148">
        <v>0</v>
      </c>
      <c r="X654" s="148">
        <v>0</v>
      </c>
      <c r="Y654" s="147">
        <f t="shared" si="172"/>
        <v>0</v>
      </c>
      <c r="Z654" s="102">
        <v>0</v>
      </c>
      <c r="AA654" s="102">
        <v>0</v>
      </c>
      <c r="AB654" s="101">
        <f t="shared" si="173"/>
        <v>0</v>
      </c>
      <c r="AC654" s="107">
        <f t="shared" si="174"/>
        <v>0</v>
      </c>
      <c r="AD654" s="108">
        <f t="shared" si="175"/>
        <v>0</v>
      </c>
      <c r="AE654" s="97">
        <v>153</v>
      </c>
      <c r="AF654" s="109">
        <f t="shared" si="176"/>
        <v>0</v>
      </c>
    </row>
    <row r="655" spans="1:32" x14ac:dyDescent="0.35">
      <c r="A655" s="31" t="s">
        <v>660</v>
      </c>
      <c r="B655" s="97" t="s">
        <v>2920</v>
      </c>
      <c r="C655" s="142" t="s">
        <v>2380</v>
      </c>
      <c r="D655" s="143">
        <f t="shared" si="163"/>
        <v>0</v>
      </c>
      <c r="E655" s="98">
        <f t="shared" si="164"/>
        <v>0</v>
      </c>
      <c r="F655" s="144">
        <f t="shared" si="161"/>
        <v>0</v>
      </c>
      <c r="G655" s="145">
        <f t="shared" si="162"/>
        <v>0</v>
      </c>
      <c r="H655" s="146">
        <v>0</v>
      </c>
      <c r="I655" s="146">
        <v>0</v>
      </c>
      <c r="J655" s="147">
        <f t="shared" si="165"/>
        <v>0</v>
      </c>
      <c r="K655" s="147">
        <v>0</v>
      </c>
      <c r="L655" s="147">
        <v>0</v>
      </c>
      <c r="M655" s="147">
        <f t="shared" si="166"/>
        <v>0</v>
      </c>
      <c r="N655" s="101">
        <f t="shared" si="167"/>
        <v>0</v>
      </c>
      <c r="O655" s="145">
        <v>0</v>
      </c>
      <c r="P655" s="147">
        <f t="shared" si="168"/>
        <v>0</v>
      </c>
      <c r="Q655" s="100">
        <v>0</v>
      </c>
      <c r="R655" s="147">
        <v>0</v>
      </c>
      <c r="S655" s="101">
        <f t="shared" si="169"/>
        <v>0</v>
      </c>
      <c r="T655" s="100">
        <v>0</v>
      </c>
      <c r="U655" s="101">
        <f t="shared" si="170"/>
        <v>0</v>
      </c>
      <c r="V655" s="100">
        <f t="shared" si="171"/>
        <v>0</v>
      </c>
      <c r="W655" s="148">
        <v>0</v>
      </c>
      <c r="X655" s="148">
        <v>0</v>
      </c>
      <c r="Y655" s="147">
        <f t="shared" si="172"/>
        <v>0</v>
      </c>
      <c r="Z655" s="102">
        <v>0</v>
      </c>
      <c r="AA655" s="102">
        <v>0</v>
      </c>
      <c r="AB655" s="101">
        <f t="shared" si="173"/>
        <v>0</v>
      </c>
      <c r="AC655" s="107">
        <f t="shared" si="174"/>
        <v>0</v>
      </c>
      <c r="AD655" s="108">
        <f t="shared" si="175"/>
        <v>0</v>
      </c>
      <c r="AE655" s="97">
        <v>69</v>
      </c>
      <c r="AF655" s="109">
        <f t="shared" si="176"/>
        <v>0</v>
      </c>
    </row>
    <row r="656" spans="1:32" x14ac:dyDescent="0.35">
      <c r="A656" s="31" t="s">
        <v>661</v>
      </c>
      <c r="B656" s="97" t="s">
        <v>2921</v>
      </c>
      <c r="C656" s="142" t="s">
        <v>2380</v>
      </c>
      <c r="D656" s="143">
        <f t="shared" si="163"/>
        <v>284</v>
      </c>
      <c r="E656" s="98">
        <f t="shared" si="164"/>
        <v>284</v>
      </c>
      <c r="F656" s="144">
        <f t="shared" si="161"/>
        <v>0</v>
      </c>
      <c r="G656" s="145">
        <f t="shared" si="162"/>
        <v>284</v>
      </c>
      <c r="H656" s="146">
        <v>0</v>
      </c>
      <c r="I656" s="146">
        <v>0</v>
      </c>
      <c r="J656" s="147">
        <f t="shared" si="165"/>
        <v>0</v>
      </c>
      <c r="K656" s="147">
        <v>0</v>
      </c>
      <c r="L656" s="147">
        <v>284</v>
      </c>
      <c r="M656" s="147">
        <f t="shared" si="166"/>
        <v>284</v>
      </c>
      <c r="N656" s="101">
        <f t="shared" si="167"/>
        <v>286</v>
      </c>
      <c r="O656" s="145">
        <v>0</v>
      </c>
      <c r="P656" s="147">
        <f t="shared" si="168"/>
        <v>0</v>
      </c>
      <c r="Q656" s="100">
        <v>0</v>
      </c>
      <c r="R656" s="147">
        <v>286</v>
      </c>
      <c r="S656" s="101">
        <f t="shared" si="169"/>
        <v>286</v>
      </c>
      <c r="T656" s="100">
        <v>0</v>
      </c>
      <c r="U656" s="101">
        <f t="shared" si="170"/>
        <v>0</v>
      </c>
      <c r="V656" s="100">
        <f t="shared" si="171"/>
        <v>0</v>
      </c>
      <c r="W656" s="148">
        <v>0</v>
      </c>
      <c r="X656" s="148">
        <v>0</v>
      </c>
      <c r="Y656" s="147">
        <f t="shared" si="172"/>
        <v>0</v>
      </c>
      <c r="Z656" s="102">
        <v>0</v>
      </c>
      <c r="AA656" s="102">
        <v>0</v>
      </c>
      <c r="AB656" s="101">
        <f t="shared" si="173"/>
        <v>0</v>
      </c>
      <c r="AC656" s="107">
        <f t="shared" si="174"/>
        <v>0</v>
      </c>
      <c r="AD656" s="108">
        <f t="shared" si="175"/>
        <v>284</v>
      </c>
      <c r="AE656" s="97">
        <v>273</v>
      </c>
      <c r="AF656" s="109">
        <f t="shared" si="176"/>
        <v>1</v>
      </c>
    </row>
    <row r="657" spans="1:32" x14ac:dyDescent="0.35">
      <c r="A657" s="31" t="s">
        <v>662</v>
      </c>
      <c r="B657" s="97" t="s">
        <v>2922</v>
      </c>
      <c r="C657" s="142" t="s">
        <v>2380</v>
      </c>
      <c r="D657" s="143">
        <f t="shared" si="163"/>
        <v>0</v>
      </c>
      <c r="E657" s="98">
        <f t="shared" si="164"/>
        <v>0</v>
      </c>
      <c r="F657" s="144">
        <f t="shared" si="161"/>
        <v>0</v>
      </c>
      <c r="G657" s="145">
        <f t="shared" si="162"/>
        <v>0</v>
      </c>
      <c r="H657" s="146">
        <v>0</v>
      </c>
      <c r="I657" s="146">
        <v>0</v>
      </c>
      <c r="J657" s="147">
        <f t="shared" si="165"/>
        <v>0</v>
      </c>
      <c r="K657" s="147">
        <v>0</v>
      </c>
      <c r="L657" s="147">
        <v>0</v>
      </c>
      <c r="M657" s="147">
        <f t="shared" si="166"/>
        <v>0</v>
      </c>
      <c r="N657" s="101">
        <f t="shared" si="167"/>
        <v>0</v>
      </c>
      <c r="O657" s="145">
        <v>0</v>
      </c>
      <c r="P657" s="147">
        <f t="shared" si="168"/>
        <v>0</v>
      </c>
      <c r="Q657" s="100">
        <v>0</v>
      </c>
      <c r="R657" s="147">
        <v>0</v>
      </c>
      <c r="S657" s="101">
        <f t="shared" si="169"/>
        <v>0</v>
      </c>
      <c r="T657" s="100">
        <v>0</v>
      </c>
      <c r="U657" s="101">
        <f t="shared" si="170"/>
        <v>0</v>
      </c>
      <c r="V657" s="100">
        <f t="shared" si="171"/>
        <v>0</v>
      </c>
      <c r="W657" s="148">
        <v>0</v>
      </c>
      <c r="X657" s="148">
        <v>0</v>
      </c>
      <c r="Y657" s="147">
        <f t="shared" si="172"/>
        <v>0</v>
      </c>
      <c r="Z657" s="102">
        <v>0</v>
      </c>
      <c r="AA657" s="102">
        <v>0</v>
      </c>
      <c r="AB657" s="101">
        <f t="shared" si="173"/>
        <v>0</v>
      </c>
      <c r="AC657" s="107">
        <f t="shared" si="174"/>
        <v>0</v>
      </c>
      <c r="AD657" s="108">
        <f t="shared" si="175"/>
        <v>0</v>
      </c>
      <c r="AE657" s="97">
        <v>76</v>
      </c>
      <c r="AF657" s="109">
        <f t="shared" si="176"/>
        <v>0</v>
      </c>
    </row>
    <row r="658" spans="1:32" x14ac:dyDescent="0.35">
      <c r="A658" s="31" t="s">
        <v>663</v>
      </c>
      <c r="B658" s="97" t="s">
        <v>2923</v>
      </c>
      <c r="C658" s="142" t="s">
        <v>2380</v>
      </c>
      <c r="D658" s="143">
        <f t="shared" si="163"/>
        <v>188</v>
      </c>
      <c r="E658" s="98">
        <f t="shared" si="164"/>
        <v>188</v>
      </c>
      <c r="F658" s="144">
        <f t="shared" si="161"/>
        <v>0</v>
      </c>
      <c r="G658" s="145">
        <f t="shared" si="162"/>
        <v>188</v>
      </c>
      <c r="H658" s="146">
        <v>0</v>
      </c>
      <c r="I658" s="146">
        <v>0</v>
      </c>
      <c r="J658" s="147">
        <f t="shared" si="165"/>
        <v>0</v>
      </c>
      <c r="K658" s="147">
        <v>1</v>
      </c>
      <c r="L658" s="147">
        <v>187</v>
      </c>
      <c r="M658" s="147">
        <f t="shared" si="166"/>
        <v>188</v>
      </c>
      <c r="N658" s="101">
        <f t="shared" si="167"/>
        <v>0</v>
      </c>
      <c r="O658" s="145">
        <v>0</v>
      </c>
      <c r="P658" s="147">
        <f t="shared" si="168"/>
        <v>0</v>
      </c>
      <c r="Q658" s="100">
        <v>0</v>
      </c>
      <c r="R658" s="147">
        <v>0</v>
      </c>
      <c r="S658" s="101">
        <f t="shared" si="169"/>
        <v>0</v>
      </c>
      <c r="T658" s="100">
        <v>0</v>
      </c>
      <c r="U658" s="101">
        <f t="shared" si="170"/>
        <v>0</v>
      </c>
      <c r="V658" s="100">
        <f t="shared" si="171"/>
        <v>0</v>
      </c>
      <c r="W658" s="148">
        <v>0</v>
      </c>
      <c r="X658" s="148">
        <v>0</v>
      </c>
      <c r="Y658" s="147">
        <f t="shared" si="172"/>
        <v>0</v>
      </c>
      <c r="Z658" s="102">
        <v>0</v>
      </c>
      <c r="AA658" s="102">
        <v>0</v>
      </c>
      <c r="AB658" s="101">
        <f t="shared" si="173"/>
        <v>0</v>
      </c>
      <c r="AC658" s="107">
        <f t="shared" si="174"/>
        <v>0</v>
      </c>
      <c r="AD658" s="108">
        <f t="shared" si="175"/>
        <v>187</v>
      </c>
      <c r="AE658" s="97">
        <v>216</v>
      </c>
      <c r="AF658" s="109">
        <f t="shared" si="176"/>
        <v>0.8657407407407407</v>
      </c>
    </row>
    <row r="659" spans="1:32" x14ac:dyDescent="0.35">
      <c r="A659" s="31" t="s">
        <v>664</v>
      </c>
      <c r="B659" s="97" t="s">
        <v>2924</v>
      </c>
      <c r="C659" s="142" t="s">
        <v>2380</v>
      </c>
      <c r="D659" s="143">
        <f t="shared" si="163"/>
        <v>0</v>
      </c>
      <c r="E659" s="98">
        <f t="shared" si="164"/>
        <v>0</v>
      </c>
      <c r="F659" s="144">
        <f t="shared" si="161"/>
        <v>0</v>
      </c>
      <c r="G659" s="145">
        <f t="shared" si="162"/>
        <v>0</v>
      </c>
      <c r="H659" s="146">
        <v>0</v>
      </c>
      <c r="I659" s="146">
        <v>0</v>
      </c>
      <c r="J659" s="147">
        <f t="shared" si="165"/>
        <v>0</v>
      </c>
      <c r="K659" s="147">
        <v>0</v>
      </c>
      <c r="L659" s="147">
        <v>0</v>
      </c>
      <c r="M659" s="147">
        <f t="shared" si="166"/>
        <v>0</v>
      </c>
      <c r="N659" s="101">
        <f t="shared" si="167"/>
        <v>0</v>
      </c>
      <c r="O659" s="145">
        <v>0</v>
      </c>
      <c r="P659" s="147">
        <f t="shared" si="168"/>
        <v>0</v>
      </c>
      <c r="Q659" s="100">
        <v>0</v>
      </c>
      <c r="R659" s="147">
        <v>0</v>
      </c>
      <c r="S659" s="101">
        <f t="shared" si="169"/>
        <v>0</v>
      </c>
      <c r="T659" s="100">
        <v>0</v>
      </c>
      <c r="U659" s="101">
        <f t="shared" si="170"/>
        <v>0</v>
      </c>
      <c r="V659" s="100">
        <f t="shared" si="171"/>
        <v>0</v>
      </c>
      <c r="W659" s="148">
        <v>0</v>
      </c>
      <c r="X659" s="148">
        <v>0</v>
      </c>
      <c r="Y659" s="147">
        <f t="shared" si="172"/>
        <v>0</v>
      </c>
      <c r="Z659" s="102">
        <v>0</v>
      </c>
      <c r="AA659" s="102">
        <v>0</v>
      </c>
      <c r="AB659" s="101">
        <f t="shared" si="173"/>
        <v>0</v>
      </c>
      <c r="AC659" s="107">
        <f t="shared" si="174"/>
        <v>0</v>
      </c>
      <c r="AD659" s="108">
        <f t="shared" si="175"/>
        <v>0</v>
      </c>
      <c r="AE659" s="97">
        <v>158</v>
      </c>
      <c r="AF659" s="109">
        <f t="shared" si="176"/>
        <v>0</v>
      </c>
    </row>
    <row r="660" spans="1:32" x14ac:dyDescent="0.35">
      <c r="A660" s="31" t="s">
        <v>665</v>
      </c>
      <c r="B660" s="97" t="s">
        <v>2925</v>
      </c>
      <c r="C660" s="142" t="s">
        <v>2380</v>
      </c>
      <c r="D660" s="143">
        <f t="shared" si="163"/>
        <v>0</v>
      </c>
      <c r="E660" s="98">
        <f t="shared" si="164"/>
        <v>0</v>
      </c>
      <c r="F660" s="144">
        <f t="shared" si="161"/>
        <v>0</v>
      </c>
      <c r="G660" s="145">
        <f t="shared" si="162"/>
        <v>0</v>
      </c>
      <c r="H660" s="146">
        <v>0</v>
      </c>
      <c r="I660" s="146">
        <v>0</v>
      </c>
      <c r="J660" s="147">
        <f t="shared" si="165"/>
        <v>0</v>
      </c>
      <c r="K660" s="147">
        <v>0</v>
      </c>
      <c r="L660" s="147">
        <v>0</v>
      </c>
      <c r="M660" s="147">
        <f t="shared" si="166"/>
        <v>0</v>
      </c>
      <c r="N660" s="101">
        <f t="shared" si="167"/>
        <v>0</v>
      </c>
      <c r="O660" s="145">
        <v>0</v>
      </c>
      <c r="P660" s="147">
        <f t="shared" si="168"/>
        <v>0</v>
      </c>
      <c r="Q660" s="100">
        <v>0</v>
      </c>
      <c r="R660" s="147">
        <v>0</v>
      </c>
      <c r="S660" s="101">
        <f t="shared" si="169"/>
        <v>0</v>
      </c>
      <c r="T660" s="100">
        <v>0</v>
      </c>
      <c r="U660" s="101">
        <f t="shared" si="170"/>
        <v>0</v>
      </c>
      <c r="V660" s="100">
        <f t="shared" si="171"/>
        <v>0</v>
      </c>
      <c r="W660" s="148">
        <v>0</v>
      </c>
      <c r="X660" s="148">
        <v>0</v>
      </c>
      <c r="Y660" s="147">
        <f t="shared" si="172"/>
        <v>0</v>
      </c>
      <c r="Z660" s="102">
        <v>0</v>
      </c>
      <c r="AA660" s="102">
        <v>0</v>
      </c>
      <c r="AB660" s="101">
        <f t="shared" si="173"/>
        <v>0</v>
      </c>
      <c r="AC660" s="107">
        <f t="shared" si="174"/>
        <v>0</v>
      </c>
      <c r="AD660" s="108">
        <f t="shared" si="175"/>
        <v>0</v>
      </c>
      <c r="AE660" s="97">
        <v>220</v>
      </c>
      <c r="AF660" s="109">
        <f t="shared" si="176"/>
        <v>0</v>
      </c>
    </row>
    <row r="661" spans="1:32" x14ac:dyDescent="0.35">
      <c r="A661" s="31" t="s">
        <v>666</v>
      </c>
      <c r="B661" s="97" t="s">
        <v>2926</v>
      </c>
      <c r="C661" s="142" t="s">
        <v>2380</v>
      </c>
      <c r="D661" s="143">
        <f t="shared" si="163"/>
        <v>0</v>
      </c>
      <c r="E661" s="98">
        <f t="shared" si="164"/>
        <v>0</v>
      </c>
      <c r="F661" s="144">
        <f t="shared" si="161"/>
        <v>0</v>
      </c>
      <c r="G661" s="145">
        <f t="shared" si="162"/>
        <v>0</v>
      </c>
      <c r="H661" s="146">
        <v>0</v>
      </c>
      <c r="I661" s="146">
        <v>0</v>
      </c>
      <c r="J661" s="147">
        <f t="shared" si="165"/>
        <v>0</v>
      </c>
      <c r="K661" s="147">
        <v>0</v>
      </c>
      <c r="L661" s="147">
        <v>0</v>
      </c>
      <c r="M661" s="147">
        <f t="shared" si="166"/>
        <v>0</v>
      </c>
      <c r="N661" s="101">
        <f t="shared" si="167"/>
        <v>0</v>
      </c>
      <c r="O661" s="145">
        <v>0</v>
      </c>
      <c r="P661" s="147">
        <f t="shared" si="168"/>
        <v>0</v>
      </c>
      <c r="Q661" s="100">
        <v>0</v>
      </c>
      <c r="R661" s="147">
        <v>0</v>
      </c>
      <c r="S661" s="101">
        <f t="shared" si="169"/>
        <v>0</v>
      </c>
      <c r="T661" s="100">
        <v>0</v>
      </c>
      <c r="U661" s="101">
        <f t="shared" si="170"/>
        <v>0</v>
      </c>
      <c r="V661" s="100">
        <f t="shared" si="171"/>
        <v>0</v>
      </c>
      <c r="W661" s="148">
        <v>0</v>
      </c>
      <c r="X661" s="148">
        <v>0</v>
      </c>
      <c r="Y661" s="147">
        <f t="shared" si="172"/>
        <v>0</v>
      </c>
      <c r="Z661" s="102">
        <v>0</v>
      </c>
      <c r="AA661" s="102">
        <v>0</v>
      </c>
      <c r="AB661" s="101">
        <f t="shared" si="173"/>
        <v>0</v>
      </c>
      <c r="AC661" s="107">
        <f t="shared" si="174"/>
        <v>0</v>
      </c>
      <c r="AD661" s="108">
        <f t="shared" si="175"/>
        <v>0</v>
      </c>
      <c r="AE661" s="97">
        <v>87</v>
      </c>
      <c r="AF661" s="109">
        <f t="shared" si="176"/>
        <v>0</v>
      </c>
    </row>
    <row r="662" spans="1:32" x14ac:dyDescent="0.35">
      <c r="A662" s="31" t="s">
        <v>667</v>
      </c>
      <c r="B662" s="97" t="s">
        <v>2927</v>
      </c>
      <c r="C662" s="142" t="s">
        <v>2380</v>
      </c>
      <c r="D662" s="143">
        <f t="shared" si="163"/>
        <v>263</v>
      </c>
      <c r="E662" s="98">
        <f t="shared" si="164"/>
        <v>263</v>
      </c>
      <c r="F662" s="144">
        <f t="shared" si="161"/>
        <v>0</v>
      </c>
      <c r="G662" s="145">
        <f t="shared" si="162"/>
        <v>237</v>
      </c>
      <c r="H662" s="146">
        <v>0</v>
      </c>
      <c r="I662" s="146">
        <v>0</v>
      </c>
      <c r="J662" s="147">
        <f t="shared" si="165"/>
        <v>0</v>
      </c>
      <c r="K662" s="147">
        <v>0</v>
      </c>
      <c r="L662" s="147">
        <v>237</v>
      </c>
      <c r="M662" s="147">
        <f t="shared" si="166"/>
        <v>237</v>
      </c>
      <c r="N662" s="101">
        <f t="shared" si="167"/>
        <v>0</v>
      </c>
      <c r="O662" s="145">
        <v>0</v>
      </c>
      <c r="P662" s="147">
        <f t="shared" si="168"/>
        <v>0</v>
      </c>
      <c r="Q662" s="100">
        <v>0</v>
      </c>
      <c r="R662" s="147">
        <v>0</v>
      </c>
      <c r="S662" s="101">
        <f t="shared" si="169"/>
        <v>0</v>
      </c>
      <c r="T662" s="100">
        <v>26</v>
      </c>
      <c r="U662" s="101">
        <f t="shared" si="170"/>
        <v>26</v>
      </c>
      <c r="V662" s="100">
        <f t="shared" si="171"/>
        <v>0</v>
      </c>
      <c r="W662" s="148">
        <v>0</v>
      </c>
      <c r="X662" s="148">
        <v>0</v>
      </c>
      <c r="Y662" s="147">
        <f t="shared" si="172"/>
        <v>0</v>
      </c>
      <c r="Z662" s="102">
        <v>0</v>
      </c>
      <c r="AA662" s="102">
        <v>0</v>
      </c>
      <c r="AB662" s="101">
        <f t="shared" si="173"/>
        <v>0</v>
      </c>
      <c r="AC662" s="107">
        <f t="shared" si="174"/>
        <v>0</v>
      </c>
      <c r="AD662" s="108">
        <f t="shared" si="175"/>
        <v>263</v>
      </c>
      <c r="AE662" s="97">
        <v>269</v>
      </c>
      <c r="AF662" s="109">
        <f t="shared" si="176"/>
        <v>0.97769516728624539</v>
      </c>
    </row>
    <row r="663" spans="1:32" x14ac:dyDescent="0.35">
      <c r="A663" s="31" t="s">
        <v>668</v>
      </c>
      <c r="B663" s="97" t="s">
        <v>2928</v>
      </c>
      <c r="C663" s="142" t="s">
        <v>2380</v>
      </c>
      <c r="D663" s="143">
        <f t="shared" si="163"/>
        <v>0</v>
      </c>
      <c r="E663" s="98">
        <f t="shared" si="164"/>
        <v>0</v>
      </c>
      <c r="F663" s="144">
        <f t="shared" si="161"/>
        <v>0</v>
      </c>
      <c r="G663" s="145">
        <f t="shared" si="162"/>
        <v>0</v>
      </c>
      <c r="H663" s="146">
        <v>0</v>
      </c>
      <c r="I663" s="146">
        <v>0</v>
      </c>
      <c r="J663" s="147">
        <f t="shared" si="165"/>
        <v>0</v>
      </c>
      <c r="K663" s="147">
        <v>0</v>
      </c>
      <c r="L663" s="147">
        <v>0</v>
      </c>
      <c r="M663" s="147">
        <f t="shared" si="166"/>
        <v>0</v>
      </c>
      <c r="N663" s="101">
        <f t="shared" si="167"/>
        <v>0</v>
      </c>
      <c r="O663" s="145">
        <v>0</v>
      </c>
      <c r="P663" s="147">
        <f t="shared" si="168"/>
        <v>0</v>
      </c>
      <c r="Q663" s="100">
        <v>0</v>
      </c>
      <c r="R663" s="147">
        <v>0</v>
      </c>
      <c r="S663" s="101">
        <f t="shared" si="169"/>
        <v>0</v>
      </c>
      <c r="T663" s="100">
        <v>0</v>
      </c>
      <c r="U663" s="101">
        <f t="shared" si="170"/>
        <v>0</v>
      </c>
      <c r="V663" s="100">
        <f t="shared" si="171"/>
        <v>0</v>
      </c>
      <c r="W663" s="148">
        <v>0</v>
      </c>
      <c r="X663" s="148">
        <v>0</v>
      </c>
      <c r="Y663" s="147">
        <f t="shared" si="172"/>
        <v>0</v>
      </c>
      <c r="Z663" s="102">
        <v>0</v>
      </c>
      <c r="AA663" s="102">
        <v>0</v>
      </c>
      <c r="AB663" s="101">
        <f t="shared" si="173"/>
        <v>0</v>
      </c>
      <c r="AC663" s="107">
        <f t="shared" si="174"/>
        <v>0</v>
      </c>
      <c r="AD663" s="108">
        <f t="shared" si="175"/>
        <v>0</v>
      </c>
      <c r="AE663" s="97">
        <v>67</v>
      </c>
      <c r="AF663" s="109">
        <f t="shared" si="176"/>
        <v>0</v>
      </c>
    </row>
    <row r="664" spans="1:32" x14ac:dyDescent="0.35">
      <c r="A664" s="31" t="s">
        <v>669</v>
      </c>
      <c r="B664" s="97" t="s">
        <v>2929</v>
      </c>
      <c r="C664" s="142" t="s">
        <v>2380</v>
      </c>
      <c r="D664" s="143">
        <f t="shared" si="163"/>
        <v>0</v>
      </c>
      <c r="E664" s="98">
        <f t="shared" si="164"/>
        <v>0</v>
      </c>
      <c r="F664" s="144">
        <f t="shared" si="161"/>
        <v>0</v>
      </c>
      <c r="G664" s="145">
        <f t="shared" si="162"/>
        <v>0</v>
      </c>
      <c r="H664" s="146">
        <v>0</v>
      </c>
      <c r="I664" s="146">
        <v>0</v>
      </c>
      <c r="J664" s="147">
        <f t="shared" si="165"/>
        <v>0</v>
      </c>
      <c r="K664" s="147">
        <v>0</v>
      </c>
      <c r="L664" s="147">
        <v>0</v>
      </c>
      <c r="M664" s="147">
        <f t="shared" si="166"/>
        <v>0</v>
      </c>
      <c r="N664" s="101">
        <f t="shared" si="167"/>
        <v>0</v>
      </c>
      <c r="O664" s="145">
        <v>0</v>
      </c>
      <c r="P664" s="147">
        <f t="shared" si="168"/>
        <v>0</v>
      </c>
      <c r="Q664" s="100">
        <v>0</v>
      </c>
      <c r="R664" s="147">
        <v>0</v>
      </c>
      <c r="S664" s="101">
        <f t="shared" si="169"/>
        <v>0</v>
      </c>
      <c r="T664" s="100">
        <v>0</v>
      </c>
      <c r="U664" s="101">
        <f t="shared" si="170"/>
        <v>0</v>
      </c>
      <c r="V664" s="100">
        <f t="shared" si="171"/>
        <v>0</v>
      </c>
      <c r="W664" s="148">
        <v>0</v>
      </c>
      <c r="X664" s="148">
        <v>0</v>
      </c>
      <c r="Y664" s="147">
        <f t="shared" si="172"/>
        <v>0</v>
      </c>
      <c r="Z664" s="102">
        <v>0</v>
      </c>
      <c r="AA664" s="102">
        <v>0</v>
      </c>
      <c r="AB664" s="101">
        <f t="shared" si="173"/>
        <v>0</v>
      </c>
      <c r="AC664" s="107">
        <f t="shared" si="174"/>
        <v>0</v>
      </c>
      <c r="AD664" s="108">
        <f t="shared" si="175"/>
        <v>0</v>
      </c>
      <c r="AE664" s="97">
        <v>277</v>
      </c>
      <c r="AF664" s="109">
        <f t="shared" si="176"/>
        <v>0</v>
      </c>
    </row>
    <row r="665" spans="1:32" x14ac:dyDescent="0.35">
      <c r="A665" s="31" t="s">
        <v>670</v>
      </c>
      <c r="B665" s="97" t="s">
        <v>2930</v>
      </c>
      <c r="C665" s="142" t="s">
        <v>2380</v>
      </c>
      <c r="D665" s="143">
        <f t="shared" si="163"/>
        <v>19</v>
      </c>
      <c r="E665" s="98">
        <f t="shared" si="164"/>
        <v>19</v>
      </c>
      <c r="F665" s="144">
        <f t="shared" si="161"/>
        <v>0</v>
      </c>
      <c r="G665" s="145">
        <f t="shared" si="162"/>
        <v>0</v>
      </c>
      <c r="H665" s="146">
        <v>0</v>
      </c>
      <c r="I665" s="146">
        <v>0</v>
      </c>
      <c r="J665" s="147">
        <f t="shared" si="165"/>
        <v>0</v>
      </c>
      <c r="K665" s="147">
        <v>0</v>
      </c>
      <c r="L665" s="147">
        <v>0</v>
      </c>
      <c r="M665" s="147">
        <f t="shared" si="166"/>
        <v>0</v>
      </c>
      <c r="N665" s="101">
        <f t="shared" si="167"/>
        <v>0</v>
      </c>
      <c r="O665" s="145">
        <v>19</v>
      </c>
      <c r="P665" s="147">
        <f t="shared" si="168"/>
        <v>19</v>
      </c>
      <c r="Q665" s="100">
        <v>0</v>
      </c>
      <c r="R665" s="147">
        <v>0</v>
      </c>
      <c r="S665" s="101">
        <f t="shared" si="169"/>
        <v>0</v>
      </c>
      <c r="T665" s="100">
        <v>0</v>
      </c>
      <c r="U665" s="101">
        <f t="shared" si="170"/>
        <v>0</v>
      </c>
      <c r="V665" s="100">
        <f t="shared" si="171"/>
        <v>0</v>
      </c>
      <c r="W665" s="148">
        <v>0</v>
      </c>
      <c r="X665" s="148">
        <v>0</v>
      </c>
      <c r="Y665" s="147">
        <f t="shared" si="172"/>
        <v>0</v>
      </c>
      <c r="Z665" s="102">
        <v>0</v>
      </c>
      <c r="AA665" s="102">
        <v>0</v>
      </c>
      <c r="AB665" s="101">
        <f t="shared" si="173"/>
        <v>0</v>
      </c>
      <c r="AC665" s="107">
        <f t="shared" si="174"/>
        <v>0</v>
      </c>
      <c r="AD665" s="108">
        <f t="shared" si="175"/>
        <v>19</v>
      </c>
      <c r="AE665" s="97">
        <v>117</v>
      </c>
      <c r="AF665" s="109">
        <f t="shared" si="176"/>
        <v>0.1623931623931624</v>
      </c>
    </row>
    <row r="666" spans="1:32" x14ac:dyDescent="0.35">
      <c r="A666" s="31" t="s">
        <v>671</v>
      </c>
      <c r="B666" s="97" t="s">
        <v>2931</v>
      </c>
      <c r="C666" s="142" t="s">
        <v>2380</v>
      </c>
      <c r="D666" s="143">
        <f t="shared" si="163"/>
        <v>286</v>
      </c>
      <c r="E666" s="98">
        <f t="shared" si="164"/>
        <v>203</v>
      </c>
      <c r="F666" s="144">
        <f t="shared" si="161"/>
        <v>83</v>
      </c>
      <c r="G666" s="145">
        <f t="shared" si="162"/>
        <v>256</v>
      </c>
      <c r="H666" s="146">
        <v>0</v>
      </c>
      <c r="I666" s="146">
        <v>83</v>
      </c>
      <c r="J666" s="147">
        <f t="shared" si="165"/>
        <v>83</v>
      </c>
      <c r="K666" s="147">
        <v>0</v>
      </c>
      <c r="L666" s="147">
        <v>173</v>
      </c>
      <c r="M666" s="147">
        <f t="shared" si="166"/>
        <v>173</v>
      </c>
      <c r="N666" s="101">
        <f t="shared" si="167"/>
        <v>106</v>
      </c>
      <c r="O666" s="145">
        <v>0</v>
      </c>
      <c r="P666" s="147">
        <f t="shared" si="168"/>
        <v>0</v>
      </c>
      <c r="Q666" s="100">
        <v>30</v>
      </c>
      <c r="R666" s="147">
        <v>106</v>
      </c>
      <c r="S666" s="101">
        <f t="shared" si="169"/>
        <v>136</v>
      </c>
      <c r="T666" s="100">
        <v>0</v>
      </c>
      <c r="U666" s="101">
        <f t="shared" si="170"/>
        <v>0</v>
      </c>
      <c r="V666" s="100">
        <f t="shared" si="171"/>
        <v>0</v>
      </c>
      <c r="W666" s="148">
        <v>0</v>
      </c>
      <c r="X666" s="148">
        <v>0</v>
      </c>
      <c r="Y666" s="147">
        <f t="shared" si="172"/>
        <v>0</v>
      </c>
      <c r="Z666" s="102">
        <v>0</v>
      </c>
      <c r="AA666" s="102">
        <v>0</v>
      </c>
      <c r="AB666" s="101">
        <f t="shared" si="173"/>
        <v>0</v>
      </c>
      <c r="AC666" s="107">
        <f t="shared" si="174"/>
        <v>83</v>
      </c>
      <c r="AD666" s="108">
        <f t="shared" si="175"/>
        <v>203</v>
      </c>
      <c r="AE666" s="97">
        <v>466</v>
      </c>
      <c r="AF666" s="109">
        <f t="shared" si="176"/>
        <v>0.61373390557939911</v>
      </c>
    </row>
    <row r="667" spans="1:32" x14ac:dyDescent="0.35">
      <c r="A667" s="31" t="s">
        <v>672</v>
      </c>
      <c r="B667" s="97" t="s">
        <v>2932</v>
      </c>
      <c r="C667" s="142" t="s">
        <v>2380</v>
      </c>
      <c r="D667" s="143">
        <f t="shared" si="163"/>
        <v>1709</v>
      </c>
      <c r="E667" s="98">
        <f t="shared" si="164"/>
        <v>1539</v>
      </c>
      <c r="F667" s="144">
        <f t="shared" si="161"/>
        <v>170</v>
      </c>
      <c r="G667" s="145">
        <f t="shared" si="162"/>
        <v>1709</v>
      </c>
      <c r="H667" s="146">
        <v>170</v>
      </c>
      <c r="I667" s="146">
        <v>0</v>
      </c>
      <c r="J667" s="147">
        <f t="shared" si="165"/>
        <v>170</v>
      </c>
      <c r="K667" s="147">
        <v>9</v>
      </c>
      <c r="L667" s="147">
        <v>1530</v>
      </c>
      <c r="M667" s="147">
        <f t="shared" si="166"/>
        <v>1539</v>
      </c>
      <c r="N667" s="101">
        <f t="shared" si="167"/>
        <v>0</v>
      </c>
      <c r="O667" s="145">
        <v>0</v>
      </c>
      <c r="P667" s="147">
        <f t="shared" si="168"/>
        <v>0</v>
      </c>
      <c r="Q667" s="100">
        <v>0</v>
      </c>
      <c r="R667" s="147">
        <v>0</v>
      </c>
      <c r="S667" s="101">
        <f t="shared" si="169"/>
        <v>0</v>
      </c>
      <c r="T667" s="100">
        <v>0</v>
      </c>
      <c r="U667" s="101">
        <f t="shared" si="170"/>
        <v>0</v>
      </c>
      <c r="V667" s="100">
        <f t="shared" si="171"/>
        <v>0</v>
      </c>
      <c r="W667" s="148">
        <v>0</v>
      </c>
      <c r="X667" s="148">
        <v>0</v>
      </c>
      <c r="Y667" s="147">
        <f t="shared" si="172"/>
        <v>0</v>
      </c>
      <c r="Z667" s="102">
        <v>0</v>
      </c>
      <c r="AA667" s="102">
        <v>0</v>
      </c>
      <c r="AB667" s="101">
        <f t="shared" si="173"/>
        <v>0</v>
      </c>
      <c r="AC667" s="107">
        <f t="shared" si="174"/>
        <v>0</v>
      </c>
      <c r="AD667" s="108">
        <f t="shared" si="175"/>
        <v>1530</v>
      </c>
      <c r="AE667" s="97">
        <v>1267</v>
      </c>
      <c r="AF667" s="109">
        <f t="shared" si="176"/>
        <v>1</v>
      </c>
    </row>
    <row r="668" spans="1:32" x14ac:dyDescent="0.35">
      <c r="A668" s="31" t="s">
        <v>673</v>
      </c>
      <c r="B668" s="97" t="s">
        <v>2933</v>
      </c>
      <c r="C668" s="142" t="s">
        <v>2380</v>
      </c>
      <c r="D668" s="143">
        <f t="shared" si="163"/>
        <v>78</v>
      </c>
      <c r="E668" s="98">
        <f t="shared" si="164"/>
        <v>2</v>
      </c>
      <c r="F668" s="144">
        <f t="shared" si="161"/>
        <v>76</v>
      </c>
      <c r="G668" s="145">
        <f t="shared" si="162"/>
        <v>76</v>
      </c>
      <c r="H668" s="146">
        <v>0</v>
      </c>
      <c r="I668" s="146">
        <v>76</v>
      </c>
      <c r="J668" s="147">
        <f t="shared" si="165"/>
        <v>76</v>
      </c>
      <c r="K668" s="147">
        <v>0</v>
      </c>
      <c r="L668" s="147">
        <v>0</v>
      </c>
      <c r="M668" s="147">
        <f t="shared" si="166"/>
        <v>0</v>
      </c>
      <c r="N668" s="101">
        <f t="shared" si="167"/>
        <v>0</v>
      </c>
      <c r="O668" s="145">
        <v>2</v>
      </c>
      <c r="P668" s="147">
        <f t="shared" si="168"/>
        <v>2</v>
      </c>
      <c r="Q668" s="100">
        <v>0</v>
      </c>
      <c r="R668" s="147">
        <v>0</v>
      </c>
      <c r="S668" s="101">
        <f t="shared" si="169"/>
        <v>0</v>
      </c>
      <c r="T668" s="100">
        <v>0</v>
      </c>
      <c r="U668" s="101">
        <f t="shared" si="170"/>
        <v>0</v>
      </c>
      <c r="V668" s="100">
        <f t="shared" si="171"/>
        <v>0</v>
      </c>
      <c r="W668" s="148">
        <v>0</v>
      </c>
      <c r="X668" s="148">
        <v>0</v>
      </c>
      <c r="Y668" s="147">
        <f t="shared" si="172"/>
        <v>0</v>
      </c>
      <c r="Z668" s="102">
        <v>0</v>
      </c>
      <c r="AA668" s="102">
        <v>0</v>
      </c>
      <c r="AB668" s="101">
        <f t="shared" si="173"/>
        <v>0</v>
      </c>
      <c r="AC668" s="107">
        <f t="shared" si="174"/>
        <v>76</v>
      </c>
      <c r="AD668" s="108">
        <f t="shared" si="175"/>
        <v>2</v>
      </c>
      <c r="AE668" s="97">
        <v>323</v>
      </c>
      <c r="AF668" s="109">
        <f t="shared" si="176"/>
        <v>0.24148606811145512</v>
      </c>
    </row>
    <row r="669" spans="1:32" x14ac:dyDescent="0.35">
      <c r="A669" s="31" t="s">
        <v>674</v>
      </c>
      <c r="B669" s="97" t="s">
        <v>2934</v>
      </c>
      <c r="C669" s="142" t="s">
        <v>2380</v>
      </c>
      <c r="D669" s="143">
        <f t="shared" si="163"/>
        <v>0</v>
      </c>
      <c r="E669" s="98">
        <f t="shared" si="164"/>
        <v>0</v>
      </c>
      <c r="F669" s="144">
        <f t="shared" si="161"/>
        <v>0</v>
      </c>
      <c r="G669" s="145">
        <f t="shared" si="162"/>
        <v>0</v>
      </c>
      <c r="H669" s="146">
        <v>0</v>
      </c>
      <c r="I669" s="146">
        <v>0</v>
      </c>
      <c r="J669" s="147">
        <f t="shared" si="165"/>
        <v>0</v>
      </c>
      <c r="K669" s="147">
        <v>0</v>
      </c>
      <c r="L669" s="147">
        <v>0</v>
      </c>
      <c r="M669" s="147">
        <f t="shared" si="166"/>
        <v>0</v>
      </c>
      <c r="N669" s="101">
        <f t="shared" si="167"/>
        <v>0</v>
      </c>
      <c r="O669" s="145">
        <v>0</v>
      </c>
      <c r="P669" s="147">
        <f t="shared" si="168"/>
        <v>0</v>
      </c>
      <c r="Q669" s="100">
        <v>0</v>
      </c>
      <c r="R669" s="147">
        <v>0</v>
      </c>
      <c r="S669" s="101">
        <f t="shared" si="169"/>
        <v>0</v>
      </c>
      <c r="T669" s="100">
        <v>0</v>
      </c>
      <c r="U669" s="101">
        <f t="shared" si="170"/>
        <v>0</v>
      </c>
      <c r="V669" s="100">
        <f t="shared" si="171"/>
        <v>0</v>
      </c>
      <c r="W669" s="148">
        <v>0</v>
      </c>
      <c r="X669" s="148">
        <v>0</v>
      </c>
      <c r="Y669" s="147">
        <f t="shared" si="172"/>
        <v>0</v>
      </c>
      <c r="Z669" s="102">
        <v>0</v>
      </c>
      <c r="AA669" s="102">
        <v>0</v>
      </c>
      <c r="AB669" s="101">
        <f t="shared" si="173"/>
        <v>0</v>
      </c>
      <c r="AC669" s="107">
        <f t="shared" si="174"/>
        <v>0</v>
      </c>
      <c r="AD669" s="108">
        <f t="shared" si="175"/>
        <v>0</v>
      </c>
      <c r="AE669" s="97">
        <v>210</v>
      </c>
      <c r="AF669" s="109">
        <f t="shared" si="176"/>
        <v>0</v>
      </c>
    </row>
    <row r="670" spans="1:32" x14ac:dyDescent="0.35">
      <c r="A670" s="31" t="s">
        <v>675</v>
      </c>
      <c r="B670" s="97" t="s">
        <v>2935</v>
      </c>
      <c r="C670" s="142" t="s">
        <v>2447</v>
      </c>
      <c r="D670" s="143">
        <f t="shared" si="163"/>
        <v>36</v>
      </c>
      <c r="E670" s="98">
        <f t="shared" si="164"/>
        <v>0</v>
      </c>
      <c r="F670" s="144">
        <f t="shared" si="161"/>
        <v>36</v>
      </c>
      <c r="G670" s="145">
        <f t="shared" si="162"/>
        <v>36</v>
      </c>
      <c r="H670" s="146">
        <v>0</v>
      </c>
      <c r="I670" s="146">
        <v>36</v>
      </c>
      <c r="J670" s="147">
        <f t="shared" si="165"/>
        <v>36</v>
      </c>
      <c r="K670" s="147">
        <v>0</v>
      </c>
      <c r="L670" s="147">
        <v>0</v>
      </c>
      <c r="M670" s="147">
        <f t="shared" si="166"/>
        <v>0</v>
      </c>
      <c r="N670" s="101">
        <f t="shared" si="167"/>
        <v>0</v>
      </c>
      <c r="O670" s="145">
        <v>0</v>
      </c>
      <c r="P670" s="147">
        <f t="shared" si="168"/>
        <v>0</v>
      </c>
      <c r="Q670" s="100">
        <v>0</v>
      </c>
      <c r="R670" s="147">
        <v>0</v>
      </c>
      <c r="S670" s="101">
        <f t="shared" si="169"/>
        <v>0</v>
      </c>
      <c r="T670" s="100">
        <v>0</v>
      </c>
      <c r="U670" s="101">
        <f t="shared" si="170"/>
        <v>0</v>
      </c>
      <c r="V670" s="100">
        <f t="shared" si="171"/>
        <v>0</v>
      </c>
      <c r="W670" s="148">
        <v>0</v>
      </c>
      <c r="X670" s="148">
        <v>0</v>
      </c>
      <c r="Y670" s="147">
        <f t="shared" si="172"/>
        <v>0</v>
      </c>
      <c r="Z670" s="102">
        <v>0</v>
      </c>
      <c r="AA670" s="102">
        <v>0</v>
      </c>
      <c r="AB670" s="101">
        <f t="shared" si="173"/>
        <v>0</v>
      </c>
      <c r="AC670" s="107">
        <f t="shared" si="174"/>
        <v>36</v>
      </c>
      <c r="AD670" s="108">
        <f t="shared" si="175"/>
        <v>0</v>
      </c>
      <c r="AE670" s="97">
        <v>59</v>
      </c>
      <c r="AF670" s="109">
        <f t="shared" si="176"/>
        <v>0.61016949152542377</v>
      </c>
    </row>
    <row r="671" spans="1:32" x14ac:dyDescent="0.35">
      <c r="A671" s="31" t="s">
        <v>676</v>
      </c>
      <c r="B671" s="97" t="s">
        <v>2936</v>
      </c>
      <c r="C671" s="142" t="s">
        <v>2447</v>
      </c>
      <c r="D671" s="143">
        <f t="shared" si="163"/>
        <v>34</v>
      </c>
      <c r="E671" s="98">
        <f t="shared" si="164"/>
        <v>34</v>
      </c>
      <c r="F671" s="144">
        <f t="shared" si="161"/>
        <v>0</v>
      </c>
      <c r="G671" s="145">
        <f t="shared" si="162"/>
        <v>34</v>
      </c>
      <c r="H671" s="146">
        <v>0</v>
      </c>
      <c r="I671" s="146">
        <v>0</v>
      </c>
      <c r="J671" s="147">
        <f t="shared" si="165"/>
        <v>0</v>
      </c>
      <c r="K671" s="147">
        <v>0</v>
      </c>
      <c r="L671" s="147">
        <v>34</v>
      </c>
      <c r="M671" s="147">
        <f t="shared" si="166"/>
        <v>34</v>
      </c>
      <c r="N671" s="101">
        <f t="shared" si="167"/>
        <v>0</v>
      </c>
      <c r="O671" s="145">
        <v>0</v>
      </c>
      <c r="P671" s="147">
        <f t="shared" si="168"/>
        <v>0</v>
      </c>
      <c r="Q671" s="100">
        <v>0</v>
      </c>
      <c r="R671" s="147">
        <v>0</v>
      </c>
      <c r="S671" s="101">
        <f t="shared" si="169"/>
        <v>0</v>
      </c>
      <c r="T671" s="100">
        <v>0</v>
      </c>
      <c r="U671" s="101">
        <f t="shared" si="170"/>
        <v>0</v>
      </c>
      <c r="V671" s="100">
        <f t="shared" si="171"/>
        <v>0</v>
      </c>
      <c r="W671" s="148">
        <v>0</v>
      </c>
      <c r="X671" s="148">
        <v>0</v>
      </c>
      <c r="Y671" s="147">
        <f t="shared" si="172"/>
        <v>0</v>
      </c>
      <c r="Z671" s="102">
        <v>0</v>
      </c>
      <c r="AA671" s="102">
        <v>0</v>
      </c>
      <c r="AB671" s="101">
        <f t="shared" si="173"/>
        <v>0</v>
      </c>
      <c r="AC671" s="107">
        <f t="shared" si="174"/>
        <v>0</v>
      </c>
      <c r="AD671" s="108">
        <f t="shared" si="175"/>
        <v>34</v>
      </c>
      <c r="AE671" s="97">
        <v>50</v>
      </c>
      <c r="AF671" s="109">
        <f t="shared" si="176"/>
        <v>0.68</v>
      </c>
    </row>
    <row r="672" spans="1:32" x14ac:dyDescent="0.35">
      <c r="A672" s="31" t="s">
        <v>677</v>
      </c>
      <c r="B672" s="97" t="s">
        <v>2937</v>
      </c>
      <c r="C672" s="142" t="s">
        <v>2447</v>
      </c>
      <c r="D672" s="143">
        <f t="shared" si="163"/>
        <v>0</v>
      </c>
      <c r="E672" s="98">
        <f t="shared" si="164"/>
        <v>0</v>
      </c>
      <c r="F672" s="144">
        <f t="shared" si="161"/>
        <v>0</v>
      </c>
      <c r="G672" s="145">
        <f t="shared" si="162"/>
        <v>0</v>
      </c>
      <c r="H672" s="146">
        <v>0</v>
      </c>
      <c r="I672" s="146">
        <v>0</v>
      </c>
      <c r="J672" s="147">
        <f t="shared" si="165"/>
        <v>0</v>
      </c>
      <c r="K672" s="147">
        <v>0</v>
      </c>
      <c r="L672" s="147">
        <v>0</v>
      </c>
      <c r="M672" s="147">
        <f t="shared" si="166"/>
        <v>0</v>
      </c>
      <c r="N672" s="101">
        <f t="shared" si="167"/>
        <v>0</v>
      </c>
      <c r="O672" s="145">
        <v>0</v>
      </c>
      <c r="P672" s="147">
        <f t="shared" si="168"/>
        <v>0</v>
      </c>
      <c r="Q672" s="100">
        <v>0</v>
      </c>
      <c r="R672" s="147">
        <v>0</v>
      </c>
      <c r="S672" s="101">
        <f t="shared" si="169"/>
        <v>0</v>
      </c>
      <c r="T672" s="100">
        <v>0</v>
      </c>
      <c r="U672" s="101">
        <f t="shared" si="170"/>
        <v>0</v>
      </c>
      <c r="V672" s="100">
        <f t="shared" si="171"/>
        <v>0</v>
      </c>
      <c r="W672" s="148">
        <v>0</v>
      </c>
      <c r="X672" s="148">
        <v>0</v>
      </c>
      <c r="Y672" s="147">
        <f t="shared" si="172"/>
        <v>0</v>
      </c>
      <c r="Z672" s="102">
        <v>0</v>
      </c>
      <c r="AA672" s="102">
        <v>0</v>
      </c>
      <c r="AB672" s="101">
        <f t="shared" si="173"/>
        <v>0</v>
      </c>
      <c r="AC672" s="107">
        <f t="shared" si="174"/>
        <v>0</v>
      </c>
      <c r="AD672" s="108">
        <f t="shared" si="175"/>
        <v>0</v>
      </c>
      <c r="AE672" s="97">
        <v>19</v>
      </c>
      <c r="AF672" s="109">
        <f t="shared" si="176"/>
        <v>0</v>
      </c>
    </row>
    <row r="673" spans="1:32" x14ac:dyDescent="0.35">
      <c r="A673" s="31" t="s">
        <v>678</v>
      </c>
      <c r="B673" s="97" t="s">
        <v>2938</v>
      </c>
      <c r="C673" s="142" t="s">
        <v>2447</v>
      </c>
      <c r="D673" s="143">
        <f t="shared" si="163"/>
        <v>31</v>
      </c>
      <c r="E673" s="98">
        <f t="shared" si="164"/>
        <v>0</v>
      </c>
      <c r="F673" s="144">
        <f t="shared" si="161"/>
        <v>31</v>
      </c>
      <c r="G673" s="145">
        <f t="shared" si="162"/>
        <v>31</v>
      </c>
      <c r="H673" s="146">
        <v>0</v>
      </c>
      <c r="I673" s="146">
        <v>31</v>
      </c>
      <c r="J673" s="147">
        <f t="shared" si="165"/>
        <v>31</v>
      </c>
      <c r="K673" s="147">
        <v>0</v>
      </c>
      <c r="L673" s="147">
        <v>0</v>
      </c>
      <c r="M673" s="147">
        <f t="shared" si="166"/>
        <v>0</v>
      </c>
      <c r="N673" s="101">
        <f t="shared" si="167"/>
        <v>0</v>
      </c>
      <c r="O673" s="145">
        <v>0</v>
      </c>
      <c r="P673" s="147">
        <f t="shared" si="168"/>
        <v>0</v>
      </c>
      <c r="Q673" s="100">
        <v>0</v>
      </c>
      <c r="R673" s="147">
        <v>0</v>
      </c>
      <c r="S673" s="101">
        <f t="shared" si="169"/>
        <v>0</v>
      </c>
      <c r="T673" s="100">
        <v>0</v>
      </c>
      <c r="U673" s="101">
        <f t="shared" si="170"/>
        <v>0</v>
      </c>
      <c r="V673" s="100">
        <f t="shared" si="171"/>
        <v>0</v>
      </c>
      <c r="W673" s="148">
        <v>0</v>
      </c>
      <c r="X673" s="148">
        <v>0</v>
      </c>
      <c r="Y673" s="147">
        <f t="shared" si="172"/>
        <v>0</v>
      </c>
      <c r="Z673" s="102">
        <v>0</v>
      </c>
      <c r="AA673" s="102">
        <v>0</v>
      </c>
      <c r="AB673" s="101">
        <f t="shared" si="173"/>
        <v>0</v>
      </c>
      <c r="AC673" s="107">
        <f t="shared" si="174"/>
        <v>31</v>
      </c>
      <c r="AD673" s="108">
        <f t="shared" si="175"/>
        <v>0</v>
      </c>
      <c r="AE673" s="97">
        <v>53</v>
      </c>
      <c r="AF673" s="109">
        <f t="shared" si="176"/>
        <v>0.58490566037735847</v>
      </c>
    </row>
    <row r="674" spans="1:32" x14ac:dyDescent="0.35">
      <c r="A674" s="31" t="s">
        <v>679</v>
      </c>
      <c r="B674" s="97" t="s">
        <v>2939</v>
      </c>
      <c r="C674" s="142" t="s">
        <v>2447</v>
      </c>
      <c r="D674" s="143">
        <f t="shared" si="163"/>
        <v>61</v>
      </c>
      <c r="E674" s="98">
        <f t="shared" si="164"/>
        <v>61</v>
      </c>
      <c r="F674" s="144">
        <f t="shared" si="161"/>
        <v>0</v>
      </c>
      <c r="G674" s="145">
        <f t="shared" si="162"/>
        <v>39</v>
      </c>
      <c r="H674" s="146">
        <v>0</v>
      </c>
      <c r="I674" s="146">
        <v>0</v>
      </c>
      <c r="J674" s="147">
        <f t="shared" si="165"/>
        <v>0</v>
      </c>
      <c r="K674" s="147">
        <v>0</v>
      </c>
      <c r="L674" s="147">
        <v>39</v>
      </c>
      <c r="M674" s="147">
        <f t="shared" si="166"/>
        <v>39</v>
      </c>
      <c r="N674" s="101">
        <f t="shared" si="167"/>
        <v>0</v>
      </c>
      <c r="O674" s="145">
        <v>0</v>
      </c>
      <c r="P674" s="147">
        <f t="shared" si="168"/>
        <v>0</v>
      </c>
      <c r="Q674" s="100">
        <v>0</v>
      </c>
      <c r="R674" s="147">
        <v>0</v>
      </c>
      <c r="S674" s="101">
        <f t="shared" si="169"/>
        <v>0</v>
      </c>
      <c r="T674" s="100">
        <v>22</v>
      </c>
      <c r="U674" s="101">
        <f t="shared" si="170"/>
        <v>22</v>
      </c>
      <c r="V674" s="100">
        <f t="shared" si="171"/>
        <v>0</v>
      </c>
      <c r="W674" s="148">
        <v>0</v>
      </c>
      <c r="X674" s="148">
        <v>0</v>
      </c>
      <c r="Y674" s="147">
        <f t="shared" si="172"/>
        <v>0</v>
      </c>
      <c r="Z674" s="102">
        <v>0</v>
      </c>
      <c r="AA674" s="102">
        <v>0</v>
      </c>
      <c r="AB674" s="101">
        <f t="shared" si="173"/>
        <v>0</v>
      </c>
      <c r="AC674" s="107">
        <f t="shared" si="174"/>
        <v>0</v>
      </c>
      <c r="AD674" s="108">
        <f t="shared" si="175"/>
        <v>61</v>
      </c>
      <c r="AE674" s="97">
        <v>38</v>
      </c>
      <c r="AF674" s="109">
        <f t="shared" si="176"/>
        <v>1</v>
      </c>
    </row>
    <row r="675" spans="1:32" x14ac:dyDescent="0.35">
      <c r="A675" s="31" t="s">
        <v>680</v>
      </c>
      <c r="B675" s="97" t="s">
        <v>2940</v>
      </c>
      <c r="C675" s="142" t="s">
        <v>2447</v>
      </c>
      <c r="D675" s="143">
        <f t="shared" si="163"/>
        <v>106</v>
      </c>
      <c r="E675" s="98">
        <f t="shared" si="164"/>
        <v>106</v>
      </c>
      <c r="F675" s="144">
        <f t="shared" si="161"/>
        <v>0</v>
      </c>
      <c r="G675" s="145">
        <f t="shared" si="162"/>
        <v>106</v>
      </c>
      <c r="H675" s="146">
        <v>0</v>
      </c>
      <c r="I675" s="146">
        <v>0</v>
      </c>
      <c r="J675" s="147">
        <f t="shared" si="165"/>
        <v>0</v>
      </c>
      <c r="K675" s="147">
        <v>41</v>
      </c>
      <c r="L675" s="147">
        <v>65</v>
      </c>
      <c r="M675" s="147">
        <f t="shared" si="166"/>
        <v>106</v>
      </c>
      <c r="N675" s="101">
        <f t="shared" si="167"/>
        <v>0</v>
      </c>
      <c r="O675" s="145">
        <v>0</v>
      </c>
      <c r="P675" s="147">
        <f t="shared" si="168"/>
        <v>0</v>
      </c>
      <c r="Q675" s="100">
        <v>0</v>
      </c>
      <c r="R675" s="147">
        <v>0</v>
      </c>
      <c r="S675" s="101">
        <f t="shared" si="169"/>
        <v>0</v>
      </c>
      <c r="T675" s="100">
        <v>0</v>
      </c>
      <c r="U675" s="101">
        <f t="shared" si="170"/>
        <v>0</v>
      </c>
      <c r="V675" s="100">
        <f t="shared" si="171"/>
        <v>0</v>
      </c>
      <c r="W675" s="148">
        <v>0</v>
      </c>
      <c r="X675" s="148">
        <v>0</v>
      </c>
      <c r="Y675" s="147">
        <f t="shared" si="172"/>
        <v>0</v>
      </c>
      <c r="Z675" s="102">
        <v>0</v>
      </c>
      <c r="AA675" s="102">
        <v>0</v>
      </c>
      <c r="AB675" s="101">
        <f t="shared" si="173"/>
        <v>0</v>
      </c>
      <c r="AC675" s="107">
        <f t="shared" si="174"/>
        <v>0</v>
      </c>
      <c r="AD675" s="108">
        <f t="shared" si="175"/>
        <v>65</v>
      </c>
      <c r="AE675" s="97">
        <v>84</v>
      </c>
      <c r="AF675" s="109">
        <f t="shared" si="176"/>
        <v>0.77380952380952384</v>
      </c>
    </row>
    <row r="676" spans="1:32" ht="15" thickBot="1" x14ac:dyDescent="0.4">
      <c r="A676" s="114" t="s">
        <v>681</v>
      </c>
      <c r="B676" s="115" t="s">
        <v>2941</v>
      </c>
      <c r="C676" s="142" t="s">
        <v>2447</v>
      </c>
      <c r="D676" s="149">
        <f t="shared" si="163"/>
        <v>45</v>
      </c>
      <c r="E676" s="150">
        <f t="shared" si="164"/>
        <v>45</v>
      </c>
      <c r="F676" s="151">
        <f t="shared" si="161"/>
        <v>0</v>
      </c>
      <c r="G676" s="152">
        <f t="shared" si="162"/>
        <v>45</v>
      </c>
      <c r="H676" s="162">
        <v>0</v>
      </c>
      <c r="I676" s="153">
        <v>0</v>
      </c>
      <c r="J676" s="154">
        <f t="shared" si="165"/>
        <v>0</v>
      </c>
      <c r="K676" s="154">
        <v>16</v>
      </c>
      <c r="L676" s="154">
        <v>29</v>
      </c>
      <c r="M676" s="154">
        <f t="shared" si="166"/>
        <v>45</v>
      </c>
      <c r="N676" s="155">
        <f t="shared" si="167"/>
        <v>0</v>
      </c>
      <c r="O676" s="152">
        <v>0</v>
      </c>
      <c r="P676" s="155">
        <f t="shared" si="168"/>
        <v>0</v>
      </c>
      <c r="Q676" s="156">
        <v>0</v>
      </c>
      <c r="R676" s="154">
        <v>0</v>
      </c>
      <c r="S676" s="155">
        <f t="shared" si="169"/>
        <v>0</v>
      </c>
      <c r="T676" s="156">
        <v>0</v>
      </c>
      <c r="U676" s="155">
        <f t="shared" si="170"/>
        <v>0</v>
      </c>
      <c r="V676" s="156">
        <f t="shared" si="171"/>
        <v>0</v>
      </c>
      <c r="W676" s="157">
        <v>0</v>
      </c>
      <c r="X676" s="157">
        <v>0</v>
      </c>
      <c r="Y676" s="154">
        <f t="shared" si="172"/>
        <v>0</v>
      </c>
      <c r="Z676" s="158">
        <v>0</v>
      </c>
      <c r="AA676" s="158">
        <v>0</v>
      </c>
      <c r="AB676" s="155">
        <f t="shared" si="173"/>
        <v>0</v>
      </c>
      <c r="AC676" s="107">
        <f t="shared" si="174"/>
        <v>0</v>
      </c>
      <c r="AD676" s="108">
        <f t="shared" si="175"/>
        <v>29</v>
      </c>
      <c r="AE676" s="97">
        <v>42</v>
      </c>
      <c r="AF676" s="109">
        <f t="shared" si="176"/>
        <v>0.69047619047619047</v>
      </c>
    </row>
    <row r="677" spans="1:32" ht="17" x14ac:dyDescent="0.4">
      <c r="A677" s="31" t="s">
        <v>2942</v>
      </c>
      <c r="B677" s="123" t="s">
        <v>2942</v>
      </c>
      <c r="C677" s="124"/>
      <c r="D677" s="130">
        <f>SUM(D4:D676)</f>
        <v>151988</v>
      </c>
      <c r="E677" s="130">
        <f>SUM(E4:E676)</f>
        <v>131762</v>
      </c>
      <c r="F677" s="130">
        <f>SUM(F4:F676)</f>
        <v>20226</v>
      </c>
      <c r="G677" s="159">
        <f t="shared" si="162"/>
        <v>123347</v>
      </c>
      <c r="H677" s="129">
        <f t="shared" ref="H677:AE677" si="177">SUM(H4:H676)</f>
        <v>1054</v>
      </c>
      <c r="I677" s="129">
        <f t="shared" si="177"/>
        <v>19002</v>
      </c>
      <c r="J677" s="129">
        <f t="shared" si="177"/>
        <v>20056</v>
      </c>
      <c r="K677" s="129">
        <f t="shared" si="177"/>
        <v>34733</v>
      </c>
      <c r="L677" s="129">
        <f t="shared" si="177"/>
        <v>68558</v>
      </c>
      <c r="M677" s="129">
        <f t="shared" si="177"/>
        <v>103291</v>
      </c>
      <c r="N677" s="160">
        <f t="shared" si="177"/>
        <v>24165</v>
      </c>
      <c r="O677" s="159">
        <f>SUM(O4:O676)</f>
        <v>8258</v>
      </c>
      <c r="P677" s="129">
        <f>SUM(P4:P676)</f>
        <v>8258</v>
      </c>
      <c r="Q677" s="129">
        <f t="shared" si="177"/>
        <v>19894</v>
      </c>
      <c r="R677" s="129">
        <f t="shared" si="177"/>
        <v>24165</v>
      </c>
      <c r="S677" s="129">
        <f t="shared" si="177"/>
        <v>44059</v>
      </c>
      <c r="T677" s="129">
        <f t="shared" si="177"/>
        <v>248</v>
      </c>
      <c r="U677" s="129">
        <f t="shared" si="177"/>
        <v>248</v>
      </c>
      <c r="V677" s="129">
        <f t="shared" si="177"/>
        <v>241</v>
      </c>
      <c r="W677" s="129">
        <f t="shared" si="177"/>
        <v>57</v>
      </c>
      <c r="X677" s="129">
        <f t="shared" si="177"/>
        <v>113</v>
      </c>
      <c r="Y677" s="129">
        <f t="shared" si="177"/>
        <v>170</v>
      </c>
      <c r="Z677" s="129">
        <f>SUM(Z4:Z676)</f>
        <v>0</v>
      </c>
      <c r="AA677" s="129">
        <f t="shared" si="177"/>
        <v>71</v>
      </c>
      <c r="AB677" s="129">
        <f t="shared" si="177"/>
        <v>71</v>
      </c>
      <c r="AC677" s="138">
        <f t="shared" si="177"/>
        <v>19115</v>
      </c>
      <c r="AD677" s="127">
        <f t="shared" si="177"/>
        <v>97029</v>
      </c>
      <c r="AE677" s="125">
        <f t="shared" si="177"/>
        <v>162861</v>
      </c>
      <c r="AF677" s="132">
        <f t="shared" si="176"/>
        <v>0.7131480219328139</v>
      </c>
    </row>
    <row r="678" spans="1:32" s="133" customFormat="1" x14ac:dyDescent="0.35">
      <c r="G678" s="134"/>
      <c r="H678" s="161"/>
      <c r="I678" s="161"/>
      <c r="O678" s="134"/>
    </row>
    <row r="679" spans="1:32" x14ac:dyDescent="0.35">
      <c r="B679" s="135"/>
      <c r="C679" s="135"/>
      <c r="G679"/>
      <c r="H679"/>
      <c r="I679"/>
      <c r="O679"/>
    </row>
    <row r="680" spans="1:32" x14ac:dyDescent="0.35">
      <c r="A680" s="31"/>
      <c r="G680" s="71"/>
      <c r="O680" s="71"/>
    </row>
    <row r="681" spans="1:32" x14ac:dyDescent="0.35">
      <c r="A681" s="31"/>
      <c r="G681" s="136"/>
      <c r="H681" s="136"/>
      <c r="I681" s="136"/>
      <c r="O681" s="136"/>
    </row>
    <row r="682" spans="1:32" x14ac:dyDescent="0.35">
      <c r="A682" s="31"/>
      <c r="G682"/>
      <c r="H682"/>
      <c r="I682"/>
      <c r="O682"/>
    </row>
    <row r="683" spans="1:32" x14ac:dyDescent="0.35">
      <c r="A683" s="31"/>
      <c r="G683"/>
      <c r="H683"/>
      <c r="I683"/>
      <c r="O683"/>
    </row>
    <row r="684" spans="1:32" x14ac:dyDescent="0.35">
      <c r="A684" s="31"/>
      <c r="G684"/>
      <c r="H684"/>
      <c r="I684"/>
      <c r="O684"/>
    </row>
    <row r="685" spans="1:32" x14ac:dyDescent="0.35">
      <c r="A685" s="31"/>
      <c r="G685"/>
      <c r="H685"/>
      <c r="I685"/>
      <c r="O685"/>
    </row>
    <row r="686" spans="1:32" x14ac:dyDescent="0.35">
      <c r="A686" s="31"/>
      <c r="G686" s="136"/>
      <c r="H686" s="136"/>
      <c r="I686" s="136"/>
      <c r="O686" s="136"/>
    </row>
    <row r="687" spans="1:32" x14ac:dyDescent="0.35">
      <c r="A687" s="31"/>
      <c r="G687"/>
      <c r="H687"/>
      <c r="I687"/>
      <c r="O687"/>
    </row>
    <row r="688" spans="1:32" x14ac:dyDescent="0.35">
      <c r="A688" s="31"/>
      <c r="G688"/>
      <c r="H688"/>
      <c r="I688"/>
      <c r="O688"/>
    </row>
    <row r="689" spans="1:15" x14ac:dyDescent="0.35">
      <c r="A689" s="31"/>
      <c r="G689"/>
      <c r="H689"/>
      <c r="I689"/>
      <c r="O689"/>
    </row>
    <row r="690" spans="1:15" x14ac:dyDescent="0.35">
      <c r="A690" s="31"/>
      <c r="G690"/>
      <c r="H690"/>
      <c r="I690"/>
      <c r="O690"/>
    </row>
    <row r="691" spans="1:15" x14ac:dyDescent="0.35">
      <c r="A691" s="31"/>
      <c r="G691" s="136"/>
      <c r="H691" s="136"/>
      <c r="I691" s="136"/>
      <c r="O691" s="136"/>
    </row>
    <row r="692" spans="1:15" x14ac:dyDescent="0.35">
      <c r="A692" s="31"/>
      <c r="G692"/>
      <c r="H692"/>
      <c r="I692"/>
      <c r="O692"/>
    </row>
    <row r="693" spans="1:15" x14ac:dyDescent="0.35">
      <c r="A693" s="31"/>
      <c r="G693"/>
      <c r="H693"/>
      <c r="I693"/>
      <c r="O693"/>
    </row>
    <row r="694" spans="1:15" x14ac:dyDescent="0.35">
      <c r="A694" s="31"/>
      <c r="G694"/>
      <c r="H694"/>
      <c r="I694"/>
      <c r="O694"/>
    </row>
    <row r="695" spans="1:15" x14ac:dyDescent="0.35">
      <c r="A695" s="31"/>
      <c r="G695" s="71"/>
      <c r="O695" s="71"/>
    </row>
    <row r="696" spans="1:15" x14ac:dyDescent="0.35">
      <c r="A696" s="31"/>
      <c r="G696"/>
      <c r="H696"/>
      <c r="I696"/>
      <c r="O696"/>
    </row>
    <row r="697" spans="1:15" x14ac:dyDescent="0.35">
      <c r="A697" s="31"/>
      <c r="G697"/>
      <c r="H697"/>
      <c r="I697"/>
      <c r="O697"/>
    </row>
    <row r="698" spans="1:15" x14ac:dyDescent="0.35">
      <c r="A698" s="31"/>
      <c r="G698"/>
      <c r="H698"/>
      <c r="I698"/>
      <c r="O698"/>
    </row>
    <row r="699" spans="1:15" x14ac:dyDescent="0.35">
      <c r="A699" s="31"/>
      <c r="G699"/>
      <c r="H699"/>
      <c r="I699"/>
      <c r="O699"/>
    </row>
    <row r="700" spans="1:15" x14ac:dyDescent="0.35">
      <c r="A700" s="31"/>
      <c r="G700"/>
      <c r="H700"/>
      <c r="I700"/>
      <c r="O700"/>
    </row>
    <row r="701" spans="1:15" x14ac:dyDescent="0.35">
      <c r="A701" s="31"/>
      <c r="G701"/>
      <c r="H701"/>
      <c r="I701"/>
      <c r="O701"/>
    </row>
    <row r="702" spans="1:15" x14ac:dyDescent="0.35">
      <c r="A702" s="31"/>
      <c r="G702"/>
      <c r="H702"/>
      <c r="I702"/>
      <c r="O702"/>
    </row>
    <row r="703" spans="1:15" x14ac:dyDescent="0.35">
      <c r="A703" s="31"/>
      <c r="G703"/>
      <c r="H703"/>
      <c r="I703"/>
      <c r="O703"/>
    </row>
    <row r="704" spans="1:15" x14ac:dyDescent="0.35">
      <c r="A704" s="31"/>
      <c r="G704"/>
      <c r="H704"/>
      <c r="I704"/>
      <c r="O704"/>
    </row>
    <row r="705" spans="1:15" x14ac:dyDescent="0.35">
      <c r="A705" s="31"/>
      <c r="G705"/>
      <c r="H705"/>
      <c r="I705"/>
      <c r="O705"/>
    </row>
    <row r="706" spans="1:15" x14ac:dyDescent="0.35">
      <c r="A706" s="31"/>
      <c r="G706"/>
      <c r="H706"/>
      <c r="I706"/>
      <c r="O706"/>
    </row>
    <row r="707" spans="1:15" x14ac:dyDescent="0.35">
      <c r="A707" s="31"/>
      <c r="G707"/>
      <c r="H707"/>
      <c r="I707"/>
      <c r="O707"/>
    </row>
    <row r="708" spans="1:15" x14ac:dyDescent="0.35">
      <c r="A708" s="31"/>
      <c r="G708"/>
      <c r="H708"/>
      <c r="I708"/>
      <c r="O708"/>
    </row>
    <row r="709" spans="1:15" x14ac:dyDescent="0.35">
      <c r="A709" s="31"/>
      <c r="G709"/>
      <c r="H709"/>
      <c r="I709"/>
      <c r="O709"/>
    </row>
    <row r="710" spans="1:15" x14ac:dyDescent="0.35">
      <c r="A710" s="31"/>
      <c r="G710"/>
      <c r="H710"/>
      <c r="I710"/>
      <c r="O710"/>
    </row>
    <row r="711" spans="1:15" x14ac:dyDescent="0.35">
      <c r="A711" s="31"/>
      <c r="G711"/>
      <c r="H711"/>
      <c r="I711"/>
      <c r="O711"/>
    </row>
    <row r="712" spans="1:15" x14ac:dyDescent="0.35">
      <c r="A712" s="31"/>
      <c r="G712"/>
      <c r="H712"/>
      <c r="I712"/>
      <c r="O712"/>
    </row>
    <row r="713" spans="1:15" x14ac:dyDescent="0.35">
      <c r="G713"/>
      <c r="H713"/>
      <c r="I713"/>
      <c r="O713"/>
    </row>
    <row r="714" spans="1:15" x14ac:dyDescent="0.35">
      <c r="G714"/>
      <c r="H714"/>
      <c r="I714"/>
      <c r="O714"/>
    </row>
    <row r="715" spans="1:15" x14ac:dyDescent="0.35">
      <c r="G715"/>
      <c r="H715"/>
      <c r="I715"/>
      <c r="O715"/>
    </row>
    <row r="716" spans="1:15" x14ac:dyDescent="0.35">
      <c r="G716"/>
      <c r="H716"/>
      <c r="I716"/>
      <c r="O716"/>
    </row>
    <row r="717" spans="1:15" x14ac:dyDescent="0.35">
      <c r="G717"/>
      <c r="H717"/>
      <c r="I717"/>
      <c r="O717"/>
    </row>
    <row r="718" spans="1:15" x14ac:dyDescent="0.35">
      <c r="G718"/>
      <c r="H718"/>
      <c r="I718"/>
      <c r="O718"/>
    </row>
    <row r="719" spans="1:15" x14ac:dyDescent="0.35">
      <c r="G719"/>
      <c r="H719"/>
      <c r="I719"/>
      <c r="O719"/>
    </row>
    <row r="720" spans="1:15" x14ac:dyDescent="0.35">
      <c r="G720"/>
      <c r="H720"/>
      <c r="I720"/>
      <c r="O720"/>
    </row>
    <row r="721" customFormat="1" x14ac:dyDescent="0.35"/>
    <row r="722" customFormat="1" x14ac:dyDescent="0.35"/>
  </sheetData>
  <autoFilter ref="A3:AF677" xr:uid="{221B17A1-2BDA-4DF0-9600-9FF6FD07E1E5}"/>
  <mergeCells count="3">
    <mergeCell ref="Q2:S2"/>
    <mergeCell ref="T2:U2"/>
    <mergeCell ref="V2:A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23-24 Grant Calculator</vt:lpstr>
      <vt:lpstr>District PreK Funding</vt:lpstr>
      <vt:lpstr>BEDS Codes</vt:lpstr>
      <vt:lpstr>Kindergarten Enroll. History</vt:lpstr>
      <vt:lpstr>District Funding History</vt:lpstr>
      <vt:lpstr>2018-19 PreK Served</vt:lpstr>
      <vt:lpstr>2019-20 PreK Served</vt:lpstr>
      <vt:lpstr>2020-21 PreK Served</vt:lpstr>
      <vt:lpstr>2021-22 PreK Served</vt:lpstr>
      <vt:lpstr>Need_Resource Categories</vt:lpstr>
      <vt:lpstr>'BEDS Codes'!OLE_LINK1</vt:lpstr>
      <vt:lpstr>'BEDS Codes'!OLE_LINK2</vt:lpstr>
      <vt:lpstr>'23-24 Grant Calculator'!Print_Area</vt:lpstr>
      <vt:lpstr>'District PreK Funding'!Print_Area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B: Grant Award Request and Collaboration Calculator</dc:title>
  <dc:creator>New York State Education Department</dc:creator>
  <cp:lastModifiedBy>Jason Gish</cp:lastModifiedBy>
  <cp:lastPrinted>2022-05-12T18:43:31Z</cp:lastPrinted>
  <dcterms:created xsi:type="dcterms:W3CDTF">2021-06-09T11:54:30Z</dcterms:created>
  <dcterms:modified xsi:type="dcterms:W3CDTF">2023-11-30T16:59:37Z</dcterms:modified>
</cp:coreProperties>
</file>